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resbien/Documents/Rif2018-19/article/Rif1 Elife submission/full submission/"/>
    </mc:Choice>
  </mc:AlternateContent>
  <bookViews>
    <workbookView xWindow="11420" yWindow="4180" windowWidth="26560" windowHeight="13780" tabRatio="500"/>
  </bookViews>
  <sheets>
    <sheet name="Fig. 4D" sheetId="2" r:id="rId1"/>
  </sheets>
  <calcPr calcId="150000" iterateCount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2" i="2" l="1"/>
  <c r="AA22" i="2"/>
  <c r="Z22" i="2"/>
  <c r="V22" i="2"/>
  <c r="U22" i="2"/>
  <c r="T22" i="2"/>
  <c r="Y22" i="2"/>
  <c r="X22" i="2"/>
  <c r="W22" i="2"/>
  <c r="S22" i="2"/>
  <c r="R22" i="2"/>
  <c r="Q22" i="2"/>
  <c r="N22" i="2"/>
  <c r="M22" i="2"/>
  <c r="L22" i="2"/>
  <c r="H22" i="2"/>
  <c r="G22" i="2"/>
  <c r="F22" i="2"/>
  <c r="K22" i="2"/>
  <c r="J22" i="2"/>
  <c r="I22" i="2"/>
  <c r="E22" i="2"/>
  <c r="D22" i="2"/>
  <c r="C22" i="2"/>
  <c r="AB9" i="2"/>
  <c r="AA9" i="2"/>
  <c r="Z9" i="2"/>
  <c r="V9" i="2"/>
  <c r="U9" i="2"/>
  <c r="T9" i="2"/>
  <c r="Y9" i="2"/>
  <c r="X9" i="2"/>
  <c r="W9" i="2"/>
  <c r="S9" i="2"/>
  <c r="R9" i="2"/>
  <c r="Q9" i="2"/>
  <c r="N9" i="2"/>
  <c r="M9" i="2"/>
  <c r="L9" i="2"/>
  <c r="H9" i="2"/>
  <c r="G9" i="2"/>
  <c r="F9" i="2"/>
  <c r="K9" i="2"/>
  <c r="J9" i="2"/>
  <c r="I9" i="2"/>
  <c r="E9" i="2"/>
  <c r="D9" i="2"/>
  <c r="C9" i="2"/>
  <c r="Q23" i="2"/>
  <c r="R23" i="2"/>
  <c r="S23" i="2"/>
  <c r="Q24" i="2"/>
  <c r="Q10" i="2"/>
  <c r="R10" i="2"/>
  <c r="S10" i="2"/>
  <c r="Q11" i="2"/>
  <c r="Q26" i="2"/>
  <c r="Z23" i="2"/>
  <c r="AA23" i="2"/>
  <c r="AB23" i="2"/>
  <c r="Z25" i="2"/>
  <c r="Z27" i="2"/>
  <c r="T23" i="2"/>
  <c r="U23" i="2"/>
  <c r="V23" i="2"/>
  <c r="T25" i="2"/>
  <c r="T27" i="2"/>
  <c r="W23" i="2"/>
  <c r="X23" i="2"/>
  <c r="Y23" i="2"/>
  <c r="W25" i="2"/>
  <c r="W27" i="2"/>
  <c r="Q25" i="2"/>
  <c r="Q27" i="2"/>
  <c r="Z24" i="2"/>
  <c r="Z26" i="2"/>
  <c r="T24" i="2"/>
  <c r="T26" i="2"/>
  <c r="W24" i="2"/>
  <c r="W26" i="2"/>
  <c r="Z10" i="2"/>
  <c r="AA10" i="2"/>
  <c r="AB10" i="2"/>
  <c r="Z12" i="2"/>
  <c r="T10" i="2"/>
  <c r="U10" i="2"/>
  <c r="V10" i="2"/>
  <c r="T12" i="2"/>
  <c r="W10" i="2"/>
  <c r="X10" i="2"/>
  <c r="Y10" i="2"/>
  <c r="W12" i="2"/>
  <c r="Z14" i="2"/>
  <c r="Z11" i="2"/>
  <c r="Z13" i="2"/>
  <c r="T14" i="2"/>
  <c r="T11" i="2"/>
  <c r="T13" i="2"/>
  <c r="W14" i="2"/>
  <c r="W11" i="2"/>
  <c r="W13" i="2"/>
  <c r="Q12" i="2"/>
  <c r="Q14" i="2"/>
  <c r="Q13" i="2"/>
</calcChain>
</file>

<file path=xl/sharedStrings.xml><?xml version="1.0" encoding="utf-8"?>
<sst xmlns="http://schemas.openxmlformats.org/spreadsheetml/2006/main" count="94" uniqueCount="21">
  <si>
    <t>TEL</t>
  </si>
  <si>
    <t>ALA1</t>
  </si>
  <si>
    <t>average</t>
  </si>
  <si>
    <t>SD</t>
  </si>
  <si>
    <t>normalized average</t>
  </si>
  <si>
    <t>normalized SD</t>
  </si>
  <si>
    <t>Ct 1</t>
  </si>
  <si>
    <t>Ct 2</t>
  </si>
  <si>
    <t>Ct average</t>
  </si>
  <si>
    <t>% of input</t>
  </si>
  <si>
    <t>Rif1*-HA</t>
  </si>
  <si>
    <t>replicate 1</t>
  </si>
  <si>
    <t>replicate 2</t>
  </si>
  <si>
    <t>replicate 3</t>
  </si>
  <si>
    <t>8A Rif1*-HA</t>
  </si>
  <si>
    <t>IP samples</t>
  </si>
  <si>
    <t>"1% of input" samples</t>
  </si>
  <si>
    <r>
      <t>4A</t>
    </r>
    <r>
      <rPr>
        <b/>
        <vertAlign val="superscript"/>
        <sz val="14"/>
        <color theme="1"/>
        <rFont val="Times New Roman"/>
        <family val="1"/>
      </rPr>
      <t xml:space="preserve">1 </t>
    </r>
    <r>
      <rPr>
        <b/>
        <sz val="14"/>
        <color theme="1"/>
        <rFont val="Times New Roman"/>
        <family val="1"/>
      </rPr>
      <t>Rif1*-HA</t>
    </r>
  </si>
  <si>
    <r>
      <t>4A</t>
    </r>
    <r>
      <rPr>
        <b/>
        <vertAlign val="superscript"/>
        <sz val="14"/>
        <color theme="1"/>
        <rFont val="Times New Roman"/>
        <family val="1"/>
      </rPr>
      <t xml:space="preserve">2 </t>
    </r>
    <r>
      <rPr>
        <b/>
        <sz val="14"/>
        <color theme="1"/>
        <rFont val="Times New Roman"/>
        <family val="1"/>
      </rPr>
      <t>Rif1*-HA</t>
    </r>
  </si>
  <si>
    <t>Figure 4D. ChIP analysis</t>
  </si>
  <si>
    <t>Red values are plotted and depicted in the Figure 4D.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</si>
</sst>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0;\-###0.00"/>
    <numFmt numFmtId="173" formatCode="###0.0000;\-###0.0000"/>
    <numFmt numFmtId="178" formatCode="###0.000000000;\-###0.0000000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78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173" fontId="2" fillId="0" borderId="0" xfId="0" applyNumberFormat="1" applyFont="1" applyFill="1" applyBorder="1" applyAlignment="1" applyProtection="1">
      <alignment vertical="center"/>
    </xf>
    <xf numFmtId="173" fontId="3" fillId="0" borderId="0" xfId="0" applyNumberFormat="1" applyFont="1" applyFill="1" applyBorder="1" applyAlignment="1" applyProtection="1">
      <alignment vertical="center"/>
    </xf>
    <xf numFmtId="0" fontId="7" fillId="0" borderId="0" xfId="0" applyFont="1"/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/>
    <xf numFmtId="0" fontId="7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4" xfId="0" applyFont="1" applyBorder="1"/>
    <xf numFmtId="0" fontId="2" fillId="0" borderId="5" xfId="0" applyFont="1" applyFill="1" applyBorder="1" applyAlignment="1" applyProtection="1">
      <alignment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/>
    <xf numFmtId="173" fontId="2" fillId="0" borderId="5" xfId="0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173" fontId="1" fillId="0" borderId="0" xfId="0" applyNumberFormat="1" applyFont="1" applyBorder="1"/>
    <xf numFmtId="173" fontId="1" fillId="0" borderId="5" xfId="0" applyNumberFormat="1" applyFont="1" applyBorder="1"/>
    <xf numFmtId="0" fontId="3" fillId="0" borderId="0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" fillId="0" borderId="7" xfId="0" applyFont="1" applyBorder="1"/>
    <xf numFmtId="0" fontId="3" fillId="0" borderId="7" xfId="0" applyFont="1" applyBorder="1" applyAlignment="1">
      <alignment vertical="center"/>
    </xf>
    <xf numFmtId="173" fontId="3" fillId="0" borderId="7" xfId="0" applyNumberFormat="1" applyFont="1" applyFill="1" applyBorder="1" applyAlignment="1" applyProtection="1">
      <alignment vertical="center"/>
    </xf>
    <xf numFmtId="173" fontId="1" fillId="0" borderId="7" xfId="0" applyNumberFormat="1" applyFont="1" applyBorder="1"/>
    <xf numFmtId="173" fontId="1" fillId="0" borderId="8" xfId="0" applyNumberFormat="1" applyFont="1" applyBorder="1"/>
    <xf numFmtId="0" fontId="1" fillId="0" borderId="1" xfId="0" applyFont="1" applyBorder="1"/>
    <xf numFmtId="0" fontId="1" fillId="0" borderId="4" xfId="0" applyFont="1" applyBorder="1"/>
    <xf numFmtId="0" fontId="2" fillId="0" borderId="7" xfId="0" applyFont="1" applyBorder="1" applyAlignment="1">
      <alignment vertical="center"/>
    </xf>
    <xf numFmtId="178" fontId="2" fillId="0" borderId="7" xfId="0" applyNumberFormat="1" applyFont="1" applyFill="1" applyBorder="1" applyAlignment="1" applyProtection="1">
      <alignment vertical="center"/>
    </xf>
    <xf numFmtId="173" fontId="2" fillId="0" borderId="7" xfId="0" applyNumberFormat="1" applyFont="1" applyFill="1" applyBorder="1" applyAlignment="1" applyProtection="1">
      <alignment vertical="center"/>
    </xf>
    <xf numFmtId="173" fontId="2" fillId="0" borderId="8" xfId="0" applyNumberFormat="1" applyFont="1" applyFill="1" applyBorder="1" applyAlignment="1" applyProtection="1">
      <alignment vertical="center"/>
    </xf>
    <xf numFmtId="0" fontId="12" fillId="0" borderId="0" xfId="0" applyFont="1"/>
    <xf numFmtId="0" fontId="13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topLeftCell="M1" zoomScale="65" workbookViewId="0">
      <selection activeCell="P30" sqref="P30"/>
    </sheetView>
  </sheetViews>
  <sheetFormatPr baseColWidth="10" defaultRowHeight="16" x14ac:dyDescent="0.2"/>
  <cols>
    <col min="1" max="2" width="10.83203125" style="1"/>
    <col min="3" max="3" width="13.33203125" style="1" customWidth="1"/>
    <col min="4" max="4" width="12.6640625" style="1" customWidth="1"/>
    <col min="5" max="5" width="13.6640625" style="1" customWidth="1"/>
    <col min="6" max="6" width="14.5" style="1" customWidth="1"/>
    <col min="7" max="7" width="14.33203125" style="1" customWidth="1"/>
    <col min="8" max="8" width="13.33203125" style="1" customWidth="1"/>
    <col min="9" max="9" width="14.83203125" style="1" customWidth="1"/>
    <col min="10" max="10" width="14.33203125" style="1" customWidth="1"/>
    <col min="11" max="11" width="15" style="1" customWidth="1"/>
    <col min="12" max="12" width="14.5" style="1" customWidth="1"/>
    <col min="13" max="13" width="13" style="1" customWidth="1"/>
    <col min="14" max="15" width="15.33203125" style="1" customWidth="1"/>
    <col min="16" max="16" width="18" style="1" customWidth="1"/>
    <col min="17" max="18" width="15" style="1" customWidth="1"/>
    <col min="19" max="19" width="14.6640625" style="1" customWidth="1"/>
    <col min="20" max="20" width="15" style="1" customWidth="1"/>
    <col min="21" max="21" width="13" style="1" customWidth="1"/>
    <col min="22" max="22" width="14.33203125" style="1" customWidth="1"/>
    <col min="23" max="23" width="14.6640625" style="1" customWidth="1"/>
    <col min="24" max="24" width="14" style="1" customWidth="1"/>
    <col min="25" max="25" width="13.33203125" style="1" customWidth="1"/>
    <col min="26" max="26" width="12.6640625" style="1" customWidth="1"/>
    <col min="27" max="27" width="11.33203125" style="1" customWidth="1"/>
    <col min="28" max="28" width="13" style="1" customWidth="1"/>
    <col min="29" max="16384" width="10.83203125" style="1"/>
  </cols>
  <sheetData>
    <row r="1" spans="1:28" s="9" customFormat="1" ht="20" x14ac:dyDescent="0.2">
      <c r="A1" s="9" t="s">
        <v>19</v>
      </c>
    </row>
    <row r="3" spans="1:28" ht="17" thickBot="1" x14ac:dyDescent="0.25"/>
    <row r="4" spans="1:28" ht="20" x14ac:dyDescent="0.2">
      <c r="A4" s="34"/>
      <c r="B4" s="13" t="s">
        <v>16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3" t="s">
        <v>15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5"/>
    </row>
    <row r="5" spans="1:28" ht="19" customHeight="1" x14ac:dyDescent="0.2">
      <c r="A5" s="35"/>
      <c r="B5" s="3"/>
      <c r="C5" s="10" t="s">
        <v>10</v>
      </c>
      <c r="D5" s="10"/>
      <c r="E5" s="10"/>
      <c r="F5" s="17" t="s">
        <v>17</v>
      </c>
      <c r="G5" s="17"/>
      <c r="H5" s="17"/>
      <c r="I5" s="17" t="s">
        <v>18</v>
      </c>
      <c r="J5" s="17"/>
      <c r="K5" s="17"/>
      <c r="L5" s="17" t="s">
        <v>14</v>
      </c>
      <c r="M5" s="17"/>
      <c r="N5" s="17"/>
      <c r="O5" s="4"/>
      <c r="P5" s="4"/>
      <c r="Q5" s="10" t="s">
        <v>10</v>
      </c>
      <c r="R5" s="10"/>
      <c r="S5" s="10"/>
      <c r="T5" s="17" t="s">
        <v>17</v>
      </c>
      <c r="U5" s="17"/>
      <c r="V5" s="17"/>
      <c r="W5" s="17" t="s">
        <v>18</v>
      </c>
      <c r="X5" s="17"/>
      <c r="Y5" s="17"/>
      <c r="Z5" s="17" t="s">
        <v>14</v>
      </c>
      <c r="AA5" s="17"/>
      <c r="AB5" s="18"/>
    </row>
    <row r="6" spans="1:28" x14ac:dyDescent="0.2">
      <c r="A6" s="35"/>
      <c r="B6" s="3"/>
      <c r="C6" s="4" t="s">
        <v>11</v>
      </c>
      <c r="D6" s="4" t="s">
        <v>12</v>
      </c>
      <c r="E6" s="4" t="s">
        <v>13</v>
      </c>
      <c r="F6" s="4" t="s">
        <v>11</v>
      </c>
      <c r="G6" s="4" t="s">
        <v>12</v>
      </c>
      <c r="H6" s="4" t="s">
        <v>13</v>
      </c>
      <c r="I6" s="4" t="s">
        <v>11</v>
      </c>
      <c r="J6" s="4" t="s">
        <v>12</v>
      </c>
      <c r="K6" s="4" t="s">
        <v>13</v>
      </c>
      <c r="L6" s="4" t="s">
        <v>11</v>
      </c>
      <c r="M6" s="4" t="s">
        <v>12</v>
      </c>
      <c r="N6" s="4" t="s">
        <v>13</v>
      </c>
      <c r="O6" s="4"/>
      <c r="P6" s="4"/>
      <c r="Q6" s="4" t="s">
        <v>11</v>
      </c>
      <c r="R6" s="4" t="s">
        <v>12</v>
      </c>
      <c r="S6" s="4" t="s">
        <v>13</v>
      </c>
      <c r="T6" s="4" t="s">
        <v>11</v>
      </c>
      <c r="U6" s="4" t="s">
        <v>12</v>
      </c>
      <c r="V6" s="4" t="s">
        <v>13</v>
      </c>
      <c r="W6" s="4" t="s">
        <v>11</v>
      </c>
      <c r="X6" s="4" t="s">
        <v>12</v>
      </c>
      <c r="Y6" s="4" t="s">
        <v>13</v>
      </c>
      <c r="Z6" s="4" t="s">
        <v>11</v>
      </c>
      <c r="AA6" s="4" t="s">
        <v>12</v>
      </c>
      <c r="AB6" s="20" t="s">
        <v>13</v>
      </c>
    </row>
    <row r="7" spans="1:28" ht="16" customHeight="1" x14ac:dyDescent="0.2">
      <c r="A7" s="21" t="s">
        <v>0</v>
      </c>
      <c r="B7" s="22" t="s">
        <v>6</v>
      </c>
      <c r="C7" s="7">
        <v>17.7442953160642</v>
      </c>
      <c r="D7" s="7">
        <v>17.5640137171407</v>
      </c>
      <c r="E7" s="7">
        <v>17.5309860027659</v>
      </c>
      <c r="F7" s="7">
        <v>17.289523868690001</v>
      </c>
      <c r="G7" s="7">
        <v>17.553406155169299</v>
      </c>
      <c r="H7" s="7">
        <v>17.0668804650802</v>
      </c>
      <c r="I7" s="7">
        <v>18.243574355554401</v>
      </c>
      <c r="J7" s="7">
        <v>17.166168859472599</v>
      </c>
      <c r="K7" s="7">
        <v>16.8924904491838</v>
      </c>
      <c r="L7" s="7">
        <v>17.616109868727602</v>
      </c>
      <c r="M7" s="7">
        <v>17.9031057337146</v>
      </c>
      <c r="N7" s="7">
        <v>18.1474769335065</v>
      </c>
      <c r="O7" s="7"/>
      <c r="P7" s="22" t="s">
        <v>6</v>
      </c>
      <c r="Q7" s="7">
        <v>20.258458213620401</v>
      </c>
      <c r="R7" s="7">
        <v>19.7954752506202</v>
      </c>
      <c r="S7" s="7">
        <v>19.198142791639601</v>
      </c>
      <c r="T7" s="7">
        <v>25.9196441765237</v>
      </c>
      <c r="U7" s="7">
        <v>25.5733565326403</v>
      </c>
      <c r="V7" s="7">
        <v>24.548472904330001</v>
      </c>
      <c r="W7" s="7">
        <v>26.160654703293002</v>
      </c>
      <c r="X7" s="7">
        <v>25.045309347829601</v>
      </c>
      <c r="Y7" s="7">
        <v>24.652061817918401</v>
      </c>
      <c r="Z7" s="7">
        <v>25.042567808227101</v>
      </c>
      <c r="AA7" s="7">
        <v>26.046741565483298</v>
      </c>
      <c r="AB7" s="23">
        <v>23.123220879532902</v>
      </c>
    </row>
    <row r="8" spans="1:28" ht="16" customHeight="1" x14ac:dyDescent="0.2">
      <c r="A8" s="21"/>
      <c r="B8" s="24" t="s">
        <v>7</v>
      </c>
      <c r="C8" s="7">
        <v>17.470603858867602</v>
      </c>
      <c r="D8" s="7">
        <v>17.539860681630799</v>
      </c>
      <c r="E8" s="7">
        <v>17.377108021302298</v>
      </c>
      <c r="F8" s="7">
        <v>17.313775807083601</v>
      </c>
      <c r="G8" s="7">
        <v>17.5754471894879</v>
      </c>
      <c r="H8" s="7">
        <v>17.271160535840401</v>
      </c>
      <c r="I8" s="7">
        <v>18.072387142230301</v>
      </c>
      <c r="J8" s="7">
        <v>17.185195530854301</v>
      </c>
      <c r="K8" s="7">
        <v>17.199796855907898</v>
      </c>
      <c r="L8" s="7">
        <v>17.6255694392881</v>
      </c>
      <c r="M8" s="7">
        <v>17.6462566482444</v>
      </c>
      <c r="N8" s="7">
        <v>17.468320879942301</v>
      </c>
      <c r="O8" s="7"/>
      <c r="P8" s="24" t="s">
        <v>7</v>
      </c>
      <c r="Q8" s="7">
        <v>20.525424942560399</v>
      </c>
      <c r="R8" s="7">
        <v>20.135269861043799</v>
      </c>
      <c r="S8" s="7">
        <v>19.229464943344698</v>
      </c>
      <c r="T8" s="7">
        <v>25.8265693587472</v>
      </c>
      <c r="U8" s="7">
        <v>25.571580207810701</v>
      </c>
      <c r="V8" s="7">
        <v>25.2531310136496</v>
      </c>
      <c r="W8" s="7">
        <v>25.650670670525301</v>
      </c>
      <c r="X8" s="7">
        <v>25.3845569513066</v>
      </c>
      <c r="Y8" s="7">
        <v>25.0980315824436</v>
      </c>
      <c r="Z8" s="7">
        <v>25.401679277487599</v>
      </c>
      <c r="AA8" s="7">
        <v>24.816362665783601</v>
      </c>
      <c r="AB8" s="23">
        <v>22.601704953180199</v>
      </c>
    </row>
    <row r="9" spans="1:28" ht="16" customHeight="1" x14ac:dyDescent="0.2">
      <c r="A9" s="21"/>
      <c r="B9" s="24" t="s">
        <v>8</v>
      </c>
      <c r="C9" s="7">
        <f>AVERAGE(C7:C8)</f>
        <v>17.607449587465901</v>
      </c>
      <c r="D9" s="7">
        <f t="shared" ref="D9:N9" si="0">AVERAGE(D7:D8)</f>
        <v>17.551937199385748</v>
      </c>
      <c r="E9" s="7">
        <f t="shared" si="0"/>
        <v>17.454047012034099</v>
      </c>
      <c r="F9" s="7">
        <f>AVERAGE(F7:F8)</f>
        <v>17.301649837886799</v>
      </c>
      <c r="G9" s="7">
        <f>AVERAGE(G7:G8)</f>
        <v>17.564426672328601</v>
      </c>
      <c r="H9" s="7">
        <f>AVERAGE(H7:H8)</f>
        <v>17.169020500460299</v>
      </c>
      <c r="I9" s="7">
        <f>AVERAGE(I7:I8)</f>
        <v>18.157980748892349</v>
      </c>
      <c r="J9" s="7">
        <f>AVERAGE(J7:J8)</f>
        <v>17.17568219516345</v>
      </c>
      <c r="K9" s="7">
        <f>AVERAGE(K7:K8)</f>
        <v>17.046143652545851</v>
      </c>
      <c r="L9" s="7">
        <f t="shared" si="0"/>
        <v>17.620839654007852</v>
      </c>
      <c r="M9" s="7">
        <f t="shared" si="0"/>
        <v>17.7746811909795</v>
      </c>
      <c r="N9" s="7">
        <f t="shared" si="0"/>
        <v>17.8078989067244</v>
      </c>
      <c r="O9" s="7"/>
      <c r="P9" s="24" t="s">
        <v>8</v>
      </c>
      <c r="Q9" s="7">
        <f>AVERAGE(Q7:Q8)</f>
        <v>20.3919415780904</v>
      </c>
      <c r="R9" s="7">
        <f t="shared" ref="R9:AB9" si="1">AVERAGE(R7:R8)</f>
        <v>19.965372555831998</v>
      </c>
      <c r="S9" s="7">
        <f t="shared" si="1"/>
        <v>19.21380386749215</v>
      </c>
      <c r="T9" s="7">
        <f>AVERAGE(T7:T8)</f>
        <v>25.873106767635448</v>
      </c>
      <c r="U9" s="7">
        <f>AVERAGE(U7:U8)</f>
        <v>25.572468370225501</v>
      </c>
      <c r="V9" s="7">
        <f>AVERAGE(V7:V8)</f>
        <v>24.900801958989803</v>
      </c>
      <c r="W9" s="7">
        <f>AVERAGE(W7:W8)</f>
        <v>25.905662686909153</v>
      </c>
      <c r="X9" s="7">
        <f>AVERAGE(X7:X8)</f>
        <v>25.2149331495681</v>
      </c>
      <c r="Y9" s="7">
        <f>AVERAGE(Y7:Y8)</f>
        <v>24.875046700181002</v>
      </c>
      <c r="Z9" s="7">
        <f t="shared" si="1"/>
        <v>25.22212354285735</v>
      </c>
      <c r="AA9" s="7">
        <f t="shared" si="1"/>
        <v>25.431552115633451</v>
      </c>
      <c r="AB9" s="23">
        <f t="shared" si="1"/>
        <v>22.862462916356549</v>
      </c>
    </row>
    <row r="10" spans="1:28" ht="16" customHeight="1" x14ac:dyDescent="0.2">
      <c r="A10" s="21"/>
      <c r="B10" s="2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4" t="s">
        <v>9</v>
      </c>
      <c r="Q10" s="7">
        <f>2^(C9-Q9)</f>
        <v>0.14513908744078297</v>
      </c>
      <c r="R10" s="7">
        <f>2^(D9-R9)</f>
        <v>0.18770833830821235</v>
      </c>
      <c r="S10" s="7">
        <f>2^(E9-S9)</f>
        <v>0.29529792918662179</v>
      </c>
      <c r="T10" s="7">
        <f>2^(F9-T9)</f>
        <v>2.628659643006286E-3</v>
      </c>
      <c r="U10" s="7">
        <f>2^(G9-U9)</f>
        <v>3.8845368208453562E-3</v>
      </c>
      <c r="V10" s="7">
        <f>2^(H9-V9)</f>
        <v>4.7043742166750094E-3</v>
      </c>
      <c r="W10" s="7">
        <f>2^(I9-W9)</f>
        <v>4.6528102308371309E-3</v>
      </c>
      <c r="X10" s="7">
        <f>2^(J9-X9)</f>
        <v>3.8014065619371242E-3</v>
      </c>
      <c r="Y10" s="7">
        <f>2^(K9-Y9)</f>
        <v>4.3981025295881347E-3</v>
      </c>
      <c r="Z10" s="7">
        <f>2^(L9-Z9)</f>
        <v>5.1497428572107066E-3</v>
      </c>
      <c r="AA10" s="7">
        <f>2^(M9-AA9)</f>
        <v>4.9550972074739706E-3</v>
      </c>
      <c r="AB10" s="23">
        <f>2^(N9-AB9)</f>
        <v>3.0090168387237132E-2</v>
      </c>
    </row>
    <row r="11" spans="1:28" ht="16" customHeight="1" x14ac:dyDescent="0.2">
      <c r="A11" s="21"/>
      <c r="B11" s="24"/>
      <c r="F11" s="5"/>
      <c r="G11" s="5"/>
      <c r="H11" s="5"/>
      <c r="L11" s="5"/>
      <c r="M11" s="5"/>
      <c r="N11" s="5"/>
      <c r="O11" s="5"/>
      <c r="P11" s="24" t="s">
        <v>2</v>
      </c>
      <c r="Q11" s="7">
        <f>AVERAGE(Q10:S10)</f>
        <v>0.20938178497853902</v>
      </c>
      <c r="R11" s="7"/>
      <c r="S11" s="7"/>
      <c r="T11" s="7">
        <f>AVERAGE(T10:V10)</f>
        <v>3.7391902268422172E-3</v>
      </c>
      <c r="U11" s="7"/>
      <c r="V11" s="7"/>
      <c r="W11" s="7">
        <f>AVERAGE(W10:Y10)</f>
        <v>4.2841064407874632E-3</v>
      </c>
      <c r="X11" s="7"/>
      <c r="Y11" s="7"/>
      <c r="Z11" s="7">
        <f>AVERAGE(Z10:AB10)</f>
        <v>1.3398336150640603E-2</v>
      </c>
      <c r="AA11" s="7"/>
      <c r="AB11" s="23"/>
    </row>
    <row r="12" spans="1:28" ht="16" customHeight="1" x14ac:dyDescent="0.2">
      <c r="A12" s="21"/>
      <c r="B12" s="24"/>
      <c r="F12" s="5"/>
      <c r="G12" s="5"/>
      <c r="H12" s="5"/>
      <c r="L12" s="5"/>
      <c r="M12" s="5"/>
      <c r="N12" s="5"/>
      <c r="O12" s="5"/>
      <c r="P12" s="24" t="s">
        <v>3</v>
      </c>
      <c r="Q12" s="7">
        <f>STDEVA(Q10:S10)</f>
        <v>7.7390071433883476E-2</v>
      </c>
      <c r="R12" s="7"/>
      <c r="S12" s="7"/>
      <c r="T12" s="7">
        <f>STDEVA(T10:V10)</f>
        <v>1.0454625637135065E-3</v>
      </c>
      <c r="U12" s="7"/>
      <c r="V12" s="7"/>
      <c r="W12" s="7">
        <f>STDEVA(W10:Y10)</f>
        <v>4.369992941075374E-4</v>
      </c>
      <c r="X12" s="7"/>
      <c r="Y12" s="7"/>
      <c r="Z12" s="7">
        <f>STDEVA(Z10:AB10)</f>
        <v>1.445587836463951E-2</v>
      </c>
      <c r="AA12" s="7"/>
      <c r="AB12" s="23"/>
    </row>
    <row r="13" spans="1:28" ht="16" customHeight="1" x14ac:dyDescent="0.2">
      <c r="A13" s="21"/>
      <c r="B13" s="24"/>
      <c r="F13" s="5"/>
      <c r="G13" s="5"/>
      <c r="H13" s="5"/>
      <c r="L13" s="5"/>
      <c r="M13" s="5"/>
      <c r="N13" s="5"/>
      <c r="O13" s="5"/>
      <c r="P13" s="27" t="s">
        <v>4</v>
      </c>
      <c r="Q13" s="8">
        <f>Q11/$Q$11</f>
        <v>1</v>
      </c>
      <c r="R13" s="8"/>
      <c r="S13" s="8"/>
      <c r="T13" s="8">
        <f>T11/$Q$11</f>
        <v>1.7858240282102249E-2</v>
      </c>
      <c r="U13" s="8"/>
      <c r="V13" s="8"/>
      <c r="W13" s="8">
        <f>W11/$Q$11</f>
        <v>2.0460740848238401E-2</v>
      </c>
      <c r="X13" s="8"/>
      <c r="Y13" s="8"/>
      <c r="Z13" s="8">
        <f>Z11/$Q$11</f>
        <v>6.3989979605980962E-2</v>
      </c>
      <c r="AA13" s="7"/>
      <c r="AB13" s="23"/>
    </row>
    <row r="14" spans="1:28" ht="16" customHeight="1" thickBot="1" x14ac:dyDescent="0.25">
      <c r="A14" s="28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0" t="s">
        <v>5</v>
      </c>
      <c r="Q14" s="31">
        <f>Q12/$Q$11</f>
        <v>0.36961224416830585</v>
      </c>
      <c r="R14" s="31"/>
      <c r="S14" s="31"/>
      <c r="T14" s="31">
        <f>T12/$Q$11</f>
        <v>4.9930922301606277E-3</v>
      </c>
      <c r="U14" s="31"/>
      <c r="V14" s="31"/>
      <c r="W14" s="31">
        <f>W12/$Q$11</f>
        <v>2.0870931736126355E-3</v>
      </c>
      <c r="X14" s="31"/>
      <c r="Y14" s="31"/>
      <c r="Z14" s="31">
        <f>Z12/$Q$11</f>
        <v>6.9040763818692216E-2</v>
      </c>
      <c r="AA14" s="38"/>
      <c r="AB14" s="39"/>
    </row>
    <row r="15" spans="1:28" ht="16" customHeight="1" x14ac:dyDescent="0.2">
      <c r="A15" s="11"/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8"/>
      <c r="R15" s="8"/>
      <c r="S15" s="8"/>
      <c r="T15" s="8"/>
      <c r="U15" s="8"/>
      <c r="V15" s="8"/>
      <c r="W15" s="8"/>
      <c r="X15" s="8"/>
      <c r="Y15" s="8"/>
      <c r="Z15" s="8"/>
      <c r="AA15" s="7"/>
      <c r="AB15" s="7"/>
    </row>
    <row r="16" spans="1:28" ht="16" customHeight="1" thickBot="1" x14ac:dyDescent="0.25">
      <c r="A16" s="11"/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8"/>
      <c r="R16" s="8"/>
      <c r="S16" s="8"/>
      <c r="T16" s="8"/>
      <c r="U16" s="8"/>
      <c r="V16" s="8"/>
      <c r="W16" s="8"/>
      <c r="X16" s="8"/>
      <c r="Y16" s="8"/>
      <c r="Z16" s="8"/>
      <c r="AA16" s="7"/>
      <c r="AB16" s="7"/>
    </row>
    <row r="17" spans="1:28" ht="16" customHeight="1" x14ac:dyDescent="0.2">
      <c r="A17" s="12"/>
      <c r="B17" s="13" t="s">
        <v>16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3" t="s">
        <v>15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5"/>
    </row>
    <row r="18" spans="1:28" ht="16" customHeight="1" x14ac:dyDescent="0.2">
      <c r="A18" s="16"/>
      <c r="B18" s="3"/>
      <c r="C18" s="10" t="s">
        <v>10</v>
      </c>
      <c r="D18" s="10"/>
      <c r="E18" s="10"/>
      <c r="F18" s="17" t="s">
        <v>17</v>
      </c>
      <c r="G18" s="17"/>
      <c r="H18" s="17"/>
      <c r="I18" s="17" t="s">
        <v>18</v>
      </c>
      <c r="J18" s="17"/>
      <c r="K18" s="17"/>
      <c r="L18" s="17" t="s">
        <v>14</v>
      </c>
      <c r="M18" s="17"/>
      <c r="N18" s="17"/>
      <c r="O18" s="4"/>
      <c r="P18" s="4"/>
      <c r="Q18" s="10" t="s">
        <v>10</v>
      </c>
      <c r="R18" s="10"/>
      <c r="S18" s="10"/>
      <c r="T18" s="17" t="s">
        <v>17</v>
      </c>
      <c r="U18" s="17"/>
      <c r="V18" s="17"/>
      <c r="W18" s="17" t="s">
        <v>18</v>
      </c>
      <c r="X18" s="17"/>
      <c r="Y18" s="17"/>
      <c r="Z18" s="17" t="s">
        <v>14</v>
      </c>
      <c r="AA18" s="17"/>
      <c r="AB18" s="18"/>
    </row>
    <row r="19" spans="1:28" ht="20" x14ac:dyDescent="0.2">
      <c r="A19" s="19"/>
      <c r="B19" s="3"/>
      <c r="C19" s="4" t="s">
        <v>11</v>
      </c>
      <c r="D19" s="4" t="s">
        <v>12</v>
      </c>
      <c r="E19" s="4" t="s">
        <v>13</v>
      </c>
      <c r="F19" s="4" t="s">
        <v>11</v>
      </c>
      <c r="G19" s="4" t="s">
        <v>12</v>
      </c>
      <c r="H19" s="4" t="s">
        <v>13</v>
      </c>
      <c r="I19" s="4" t="s">
        <v>11</v>
      </c>
      <c r="J19" s="4" t="s">
        <v>12</v>
      </c>
      <c r="K19" s="4" t="s">
        <v>13</v>
      </c>
      <c r="L19" s="4" t="s">
        <v>11</v>
      </c>
      <c r="M19" s="4" t="s">
        <v>12</v>
      </c>
      <c r="N19" s="4" t="s">
        <v>13</v>
      </c>
      <c r="O19" s="4"/>
      <c r="P19" s="4"/>
      <c r="Q19" s="4" t="s">
        <v>11</v>
      </c>
      <c r="R19" s="4" t="s">
        <v>12</v>
      </c>
      <c r="S19" s="4" t="s">
        <v>13</v>
      </c>
      <c r="T19" s="4" t="s">
        <v>11</v>
      </c>
      <c r="U19" s="4" t="s">
        <v>12</v>
      </c>
      <c r="V19" s="4" t="s">
        <v>13</v>
      </c>
      <c r="W19" s="4" t="s">
        <v>11</v>
      </c>
      <c r="X19" s="4" t="s">
        <v>12</v>
      </c>
      <c r="Y19" s="4" t="s">
        <v>13</v>
      </c>
      <c r="Z19" s="4" t="s">
        <v>11</v>
      </c>
      <c r="AA19" s="4" t="s">
        <v>12</v>
      </c>
      <c r="AB19" s="20" t="s">
        <v>13</v>
      </c>
    </row>
    <row r="20" spans="1:28" x14ac:dyDescent="0.2">
      <c r="A20" s="21" t="s">
        <v>1</v>
      </c>
      <c r="B20" s="22" t="s">
        <v>6</v>
      </c>
      <c r="C20" s="7">
        <v>17.2339081959067</v>
      </c>
      <c r="D20" s="7">
        <v>17.412389680752401</v>
      </c>
      <c r="E20" s="7">
        <v>17.3556045484065</v>
      </c>
      <c r="F20" s="7">
        <v>16.654167290580599</v>
      </c>
      <c r="G20" s="7">
        <v>17.137898860291202</v>
      </c>
      <c r="H20" s="7">
        <v>16.8638853819132</v>
      </c>
      <c r="I20" s="7">
        <v>18.025284943050501</v>
      </c>
      <c r="J20" s="7">
        <v>16.953158417626302</v>
      </c>
      <c r="K20" s="7">
        <v>16.8057215534145</v>
      </c>
      <c r="L20" s="7">
        <v>17.408106001809099</v>
      </c>
      <c r="M20" s="7">
        <v>17.052543540947902</v>
      </c>
      <c r="N20" s="7">
        <v>17.166205987874001</v>
      </c>
      <c r="O20" s="7"/>
      <c r="P20" s="22" t="s">
        <v>6</v>
      </c>
      <c r="Q20" s="7">
        <v>23.841767501644</v>
      </c>
      <c r="R20" s="7">
        <v>24.859818590325499</v>
      </c>
      <c r="S20" s="7">
        <v>24.216364543054102</v>
      </c>
      <c r="T20" s="7">
        <v>25.2571762402704</v>
      </c>
      <c r="U20" s="7">
        <v>22.897641176846101</v>
      </c>
      <c r="V20" s="7">
        <v>24.314875135937399</v>
      </c>
      <c r="W20" s="7">
        <v>25.030259690387901</v>
      </c>
      <c r="X20" s="7">
        <v>25.260028954403101</v>
      </c>
      <c r="Y20" s="7">
        <v>24.905875038401501</v>
      </c>
      <c r="Z20" s="7">
        <v>24.504462920919401</v>
      </c>
      <c r="AA20" s="7">
        <v>25.060966791372199</v>
      </c>
      <c r="AB20" s="23">
        <v>22.296591236590999</v>
      </c>
    </row>
    <row r="21" spans="1:28" x14ac:dyDescent="0.2">
      <c r="A21" s="21"/>
      <c r="B21" s="24" t="s">
        <v>7</v>
      </c>
      <c r="C21" s="7">
        <v>17.301809632548899</v>
      </c>
      <c r="D21" s="7">
        <v>17.2188020565644</v>
      </c>
      <c r="E21" s="7">
        <v>16.852544417733899</v>
      </c>
      <c r="F21" s="7">
        <v>16.850275933211801</v>
      </c>
      <c r="G21" s="7">
        <v>17.2257045355698</v>
      </c>
      <c r="H21" s="7">
        <v>16.655718417871501</v>
      </c>
      <c r="I21" s="7">
        <v>18.180490683606902</v>
      </c>
      <c r="J21" s="7">
        <v>17.054618806375299</v>
      </c>
      <c r="K21" s="7">
        <v>16.955525312708001</v>
      </c>
      <c r="L21" s="7">
        <v>17.075568938576598</v>
      </c>
      <c r="M21" s="7">
        <v>17.069964900066299</v>
      </c>
      <c r="N21" s="7">
        <v>17.100645161556098</v>
      </c>
      <c r="O21" s="7"/>
      <c r="P21" s="24" t="s">
        <v>7</v>
      </c>
      <c r="Q21" s="7">
        <v>23.670337995710501</v>
      </c>
      <c r="R21" s="7">
        <v>25.1107718220698</v>
      </c>
      <c r="S21" s="7">
        <v>24.364461852633099</v>
      </c>
      <c r="T21" s="7">
        <v>25.265105318618701</v>
      </c>
      <c r="U21" s="7">
        <v>24.731632614733002</v>
      </c>
      <c r="V21" s="7">
        <v>24.1469167687493</v>
      </c>
      <c r="W21" s="7">
        <v>25.3003018688967</v>
      </c>
      <c r="X21" s="7">
        <v>25.179462702312801</v>
      </c>
      <c r="Y21" s="7">
        <v>24.529844456743799</v>
      </c>
      <c r="Z21" s="7">
        <v>24.506466848251701</v>
      </c>
      <c r="AA21" s="7">
        <v>24.9753307764699</v>
      </c>
      <c r="AB21" s="23">
        <v>22.356012794572202</v>
      </c>
    </row>
    <row r="22" spans="1:28" x14ac:dyDescent="0.2">
      <c r="A22" s="21"/>
      <c r="B22" s="24" t="s">
        <v>8</v>
      </c>
      <c r="C22" s="7">
        <f>AVERAGE(C20:C21)</f>
        <v>17.267858914227801</v>
      </c>
      <c r="D22" s="7">
        <f t="shared" ref="D22:N22" si="2">AVERAGE(D20:D21)</f>
        <v>17.315595868658399</v>
      </c>
      <c r="E22" s="7">
        <f t="shared" si="2"/>
        <v>17.1040744830702</v>
      </c>
      <c r="F22" s="7">
        <f>AVERAGE(F20:F21)</f>
        <v>16.7522216118962</v>
      </c>
      <c r="G22" s="7">
        <f>AVERAGE(G20:G21)</f>
        <v>17.181801697930503</v>
      </c>
      <c r="H22" s="7">
        <f>AVERAGE(H20:H21)</f>
        <v>16.759801899892352</v>
      </c>
      <c r="I22" s="7">
        <f>AVERAGE(I20:I21)</f>
        <v>18.102887813328699</v>
      </c>
      <c r="J22" s="7">
        <f>AVERAGE(J20:J21)</f>
        <v>17.0038886120008</v>
      </c>
      <c r="K22" s="7">
        <f>AVERAGE(K20:K21)</f>
        <v>16.880623433061253</v>
      </c>
      <c r="L22" s="7">
        <f t="shared" si="2"/>
        <v>17.241837470192849</v>
      </c>
      <c r="M22" s="7">
        <f t="shared" si="2"/>
        <v>17.061254220507102</v>
      </c>
      <c r="N22" s="7">
        <f t="shared" si="2"/>
        <v>17.133425574715048</v>
      </c>
      <c r="O22" s="7"/>
      <c r="P22" s="24" t="s">
        <v>8</v>
      </c>
      <c r="Q22" s="7">
        <f>AVERAGE(Q20:Q21)</f>
        <v>23.756052748677249</v>
      </c>
      <c r="R22" s="7">
        <f t="shared" ref="R22:AB22" si="3">AVERAGE(R20:R21)</f>
        <v>24.985295206197648</v>
      </c>
      <c r="S22" s="7">
        <f t="shared" si="3"/>
        <v>24.290413197843598</v>
      </c>
      <c r="T22" s="7">
        <f>AVERAGE(T20:T21)</f>
        <v>25.261140779444553</v>
      </c>
      <c r="U22" s="7">
        <f>AVERAGE(U20:U21)</f>
        <v>23.814636895789551</v>
      </c>
      <c r="V22" s="7">
        <f>AVERAGE(V20:V21)</f>
        <v>24.230895952343349</v>
      </c>
      <c r="W22" s="7">
        <f>AVERAGE(W20:W21)</f>
        <v>25.165280779642302</v>
      </c>
      <c r="X22" s="7">
        <f>AVERAGE(X20:X21)</f>
        <v>25.219745828357951</v>
      </c>
      <c r="Y22" s="7">
        <f>AVERAGE(Y20:Y21)</f>
        <v>24.71785974757265</v>
      </c>
      <c r="Z22" s="7">
        <f t="shared" si="3"/>
        <v>24.50546488458555</v>
      </c>
      <c r="AA22" s="7">
        <f t="shared" si="3"/>
        <v>25.018148783921049</v>
      </c>
      <c r="AB22" s="23">
        <f t="shared" si="3"/>
        <v>22.3263020155816</v>
      </c>
    </row>
    <row r="23" spans="1:28" x14ac:dyDescent="0.2">
      <c r="A23" s="21"/>
      <c r="B23" s="3"/>
      <c r="C23" s="5"/>
      <c r="D23" s="5"/>
      <c r="E23" s="5"/>
      <c r="F23" s="5"/>
      <c r="G23" s="5"/>
      <c r="H23" s="5"/>
      <c r="L23" s="5"/>
      <c r="M23" s="5"/>
      <c r="N23" s="5"/>
      <c r="O23" s="5"/>
      <c r="P23" s="24" t="s">
        <v>9</v>
      </c>
      <c r="Q23" s="7">
        <f>2^(C22-Q22)</f>
        <v>1.1139329182854599E-2</v>
      </c>
      <c r="R23" s="7">
        <f>2^(D22-R22)</f>
        <v>4.9112319046986817E-3</v>
      </c>
      <c r="S23" s="7">
        <f>2^(E22-S22)</f>
        <v>6.8658844135978019E-3</v>
      </c>
      <c r="T23" s="7">
        <f>2^(F22-T22)</f>
        <v>2.7451121998364417E-3</v>
      </c>
      <c r="U23" s="7">
        <f>2^(G22-U22)</f>
        <v>1.0076684223702814E-2</v>
      </c>
      <c r="V23" s="7">
        <f>2^(H22-V22)</f>
        <v>5.6360727431441849E-3</v>
      </c>
      <c r="W23" s="7">
        <f>2^(I22-W22)</f>
        <v>7.4818306876190503E-3</v>
      </c>
      <c r="X23" s="7">
        <f>2^(J22-X22)</f>
        <v>3.3634156279889272E-3</v>
      </c>
      <c r="Y23" s="7">
        <f>2^(K22-Y22)</f>
        <v>4.3727715244404513E-3</v>
      </c>
      <c r="Z23" s="7">
        <f>2^(L22-Z22)</f>
        <v>6.5077411605183703E-3</v>
      </c>
      <c r="AA23" s="7">
        <f>2^(M22-AA22)</f>
        <v>4.0247236347489704E-3</v>
      </c>
      <c r="AB23" s="23">
        <f>2^(N22-AB22)</f>
        <v>2.7339365273822247E-2</v>
      </c>
    </row>
    <row r="24" spans="1:28" x14ac:dyDescent="0.2">
      <c r="A24" s="21"/>
      <c r="B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24" t="s">
        <v>2</v>
      </c>
      <c r="Q24" s="7">
        <f>AVERAGE(Q23:S23)</f>
        <v>7.6388151670503607E-3</v>
      </c>
      <c r="R24" s="7"/>
      <c r="S24" s="7"/>
      <c r="T24" s="7">
        <f>AVERAGE(T23:V23)</f>
        <v>6.1526230555611463E-3</v>
      </c>
      <c r="U24" s="7"/>
      <c r="V24" s="7"/>
      <c r="W24" s="7">
        <f>AVERAGE(W23:Y23)</f>
        <v>5.0726726133494757E-3</v>
      </c>
      <c r="X24" s="7"/>
      <c r="Y24" s="7"/>
      <c r="Z24" s="7">
        <f>AVERAGE(Z23:AB23)</f>
        <v>1.2623943356363196E-2</v>
      </c>
      <c r="AA24" s="7"/>
      <c r="AB24" s="23"/>
    </row>
    <row r="25" spans="1:28" x14ac:dyDescent="0.2">
      <c r="A25" s="21"/>
      <c r="B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4" t="s">
        <v>3</v>
      </c>
      <c r="Q25" s="7">
        <f>STDEVA(Q23:S23)</f>
        <v>3.1851790198932062E-3</v>
      </c>
      <c r="R25" s="7"/>
      <c r="S25" s="7"/>
      <c r="T25" s="7">
        <f>STDEVA(T23:V23)</f>
        <v>3.6929805380246138E-3</v>
      </c>
      <c r="U25" s="7"/>
      <c r="V25" s="7"/>
      <c r="W25" s="7">
        <f>STDEVA(W23:Y23)</f>
        <v>2.1465627877001589E-3</v>
      </c>
      <c r="X25" s="7"/>
      <c r="Y25" s="7"/>
      <c r="Z25" s="7">
        <f>STDEVA(Z23:AB23)</f>
        <v>1.2804260059251574E-2</v>
      </c>
      <c r="AA25" s="25"/>
      <c r="AB25" s="26"/>
    </row>
    <row r="26" spans="1:28" x14ac:dyDescent="0.2">
      <c r="A26" s="21"/>
      <c r="B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7" t="s">
        <v>4</v>
      </c>
      <c r="Q26" s="8">
        <f>Q24/$Q$11</f>
        <v>3.6482711081259125E-2</v>
      </c>
      <c r="R26" s="8"/>
      <c r="S26" s="8"/>
      <c r="T26" s="8">
        <f>T24/$Q$11</f>
        <v>2.9384710117891923E-2</v>
      </c>
      <c r="U26" s="8"/>
      <c r="V26" s="8"/>
      <c r="W26" s="8">
        <f>W24/$Q$11</f>
        <v>2.4226904999732467E-2</v>
      </c>
      <c r="X26" s="8"/>
      <c r="Y26" s="8"/>
      <c r="Z26" s="8">
        <f>Z24/$Q$11</f>
        <v>6.029150700791433E-2</v>
      </c>
      <c r="AA26" s="25"/>
      <c r="AB26" s="26"/>
    </row>
    <row r="27" spans="1:28" ht="17" thickBot="1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0" t="s">
        <v>5</v>
      </c>
      <c r="Q27" s="31">
        <f>Q25/$Q$11</f>
        <v>1.5212302351036301E-2</v>
      </c>
      <c r="R27" s="31"/>
      <c r="S27" s="31"/>
      <c r="T27" s="31">
        <f>T25/$Q$11</f>
        <v>1.763754444257476E-2</v>
      </c>
      <c r="U27" s="31"/>
      <c r="V27" s="31"/>
      <c r="W27" s="31">
        <f>W25/$Q$11</f>
        <v>1.025190795808802E-2</v>
      </c>
      <c r="X27" s="31"/>
      <c r="Y27" s="31"/>
      <c r="Z27" s="31">
        <f>Z25/$Q$11</f>
        <v>6.1152693203775921E-2</v>
      </c>
      <c r="AA27" s="32"/>
      <c r="AB27" s="33"/>
    </row>
    <row r="30" spans="1:28" ht="18" customHeight="1" x14ac:dyDescent="0.25">
      <c r="C30" s="41"/>
      <c r="D30" s="41"/>
      <c r="E30" s="41"/>
      <c r="P30" s="40" t="s">
        <v>20</v>
      </c>
    </row>
  </sheetData>
  <mergeCells count="22">
    <mergeCell ref="P17:AB17"/>
    <mergeCell ref="C18:E18"/>
    <mergeCell ref="F18:H18"/>
    <mergeCell ref="I18:K18"/>
    <mergeCell ref="L18:N18"/>
    <mergeCell ref="Q18:S18"/>
    <mergeCell ref="T18:V18"/>
    <mergeCell ref="W18:Y18"/>
    <mergeCell ref="Z18:AB18"/>
    <mergeCell ref="W5:Y5"/>
    <mergeCell ref="Z5:AB5"/>
    <mergeCell ref="A7:A14"/>
    <mergeCell ref="A20:A27"/>
    <mergeCell ref="B17:N17"/>
    <mergeCell ref="P4:AB4"/>
    <mergeCell ref="B4:N4"/>
    <mergeCell ref="C5:E5"/>
    <mergeCell ref="F5:H5"/>
    <mergeCell ref="I5:K5"/>
    <mergeCell ref="L5:N5"/>
    <mergeCell ref="Q5:S5"/>
    <mergeCell ref="T5:V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4D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2021-03-29T13:03:14Z</dcterms:created>
  <dcterms:modified xsi:type="dcterms:W3CDTF">2021-03-30T09:07:18Z</dcterms:modified>
</cp:coreProperties>
</file>