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resbien/Documents/Rif2018-19/article/Rif1 Elife submission/full submission/"/>
    </mc:Choice>
  </mc:AlternateContent>
  <bookViews>
    <workbookView xWindow="9660" yWindow="3680" windowWidth="14160" windowHeight="11280" tabRatio="500"/>
  </bookViews>
  <sheets>
    <sheet name="Fig. 5E" sheetId="1" r:id="rId1"/>
    <sheet name="Fig. 5F" sheetId="3" r:id="rId2"/>
    <sheet name="Fig. 5H" sheetId="2" r:id="rId3"/>
  </sheets>
  <calcPr calcId="150000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3" l="1"/>
  <c r="I40" i="3"/>
  <c r="I41" i="3"/>
  <c r="J40" i="3"/>
  <c r="J41" i="3"/>
  <c r="K40" i="3"/>
  <c r="K41" i="3"/>
  <c r="I43" i="3"/>
  <c r="I45" i="3"/>
  <c r="I42" i="3"/>
  <c r="I44" i="3"/>
  <c r="F32" i="3"/>
  <c r="F40" i="3"/>
  <c r="F41" i="3"/>
  <c r="G40" i="3"/>
  <c r="G41" i="3"/>
  <c r="H40" i="3"/>
  <c r="H41" i="3"/>
  <c r="F43" i="3"/>
  <c r="F45" i="3"/>
  <c r="F42" i="3"/>
  <c r="F44" i="3"/>
  <c r="C32" i="3"/>
  <c r="C40" i="3"/>
  <c r="C41" i="3"/>
  <c r="D40" i="3"/>
  <c r="D41" i="3"/>
  <c r="E40" i="3"/>
  <c r="E41" i="3"/>
  <c r="C43" i="3"/>
  <c r="C45" i="3"/>
  <c r="C42" i="3"/>
  <c r="C44" i="3"/>
  <c r="C9" i="3"/>
  <c r="C17" i="3"/>
  <c r="C18" i="3"/>
  <c r="D17" i="3"/>
  <c r="D18" i="3"/>
  <c r="E17" i="3"/>
  <c r="E18" i="3"/>
  <c r="C19" i="3"/>
  <c r="K32" i="3"/>
  <c r="J32" i="3"/>
  <c r="H32" i="3"/>
  <c r="G32" i="3"/>
  <c r="E32" i="3"/>
  <c r="D32" i="3"/>
  <c r="D9" i="3"/>
  <c r="E9" i="3"/>
  <c r="I9" i="3"/>
  <c r="I17" i="3"/>
  <c r="I18" i="3"/>
  <c r="J9" i="3"/>
  <c r="J17" i="3"/>
  <c r="J18" i="3"/>
  <c r="K9" i="3"/>
  <c r="K17" i="3"/>
  <c r="K18" i="3"/>
  <c r="I20" i="3"/>
  <c r="I22" i="3"/>
  <c r="F9" i="3"/>
  <c r="F17" i="3"/>
  <c r="F18" i="3"/>
  <c r="G9" i="3"/>
  <c r="G17" i="3"/>
  <c r="G18" i="3"/>
  <c r="H9" i="3"/>
  <c r="H17" i="3"/>
  <c r="H18" i="3"/>
  <c r="F20" i="3"/>
  <c r="F22" i="3"/>
  <c r="C20" i="3"/>
  <c r="C22" i="3"/>
  <c r="I19" i="3"/>
  <c r="I21" i="3"/>
  <c r="F19" i="3"/>
  <c r="F21" i="3"/>
  <c r="C21" i="3"/>
  <c r="R45" i="2"/>
  <c r="R44" i="2"/>
  <c r="O45" i="2"/>
  <c r="O44" i="2"/>
  <c r="L45" i="2"/>
  <c r="L44" i="2"/>
  <c r="R22" i="2"/>
  <c r="R21" i="2"/>
  <c r="O22" i="2"/>
  <c r="O21" i="2"/>
  <c r="L22" i="2"/>
  <c r="I45" i="2"/>
  <c r="I44" i="2"/>
  <c r="F45" i="2"/>
  <c r="F44" i="2"/>
  <c r="C45" i="2"/>
  <c r="C44" i="2"/>
  <c r="I22" i="2"/>
  <c r="I21" i="2"/>
  <c r="F22" i="2"/>
  <c r="F21" i="2"/>
  <c r="L21" i="2"/>
  <c r="R40" i="2"/>
  <c r="R32" i="2"/>
  <c r="R41" i="2"/>
  <c r="S40" i="2"/>
  <c r="S32" i="2"/>
  <c r="S41" i="2"/>
  <c r="T40" i="2"/>
  <c r="T32" i="2"/>
  <c r="T41" i="2"/>
  <c r="R43" i="2"/>
  <c r="I17" i="2"/>
  <c r="I9" i="2"/>
  <c r="I18" i="2"/>
  <c r="J17" i="2"/>
  <c r="J9" i="2"/>
  <c r="J18" i="2"/>
  <c r="K17" i="2"/>
  <c r="K9" i="2"/>
  <c r="K18" i="2"/>
  <c r="I19" i="2"/>
  <c r="O40" i="2"/>
  <c r="O32" i="2"/>
  <c r="O41" i="2"/>
  <c r="P40" i="2"/>
  <c r="P32" i="2"/>
  <c r="P41" i="2"/>
  <c r="Q40" i="2"/>
  <c r="Q32" i="2"/>
  <c r="Q41" i="2"/>
  <c r="O43" i="2"/>
  <c r="R42" i="2"/>
  <c r="O42" i="2"/>
  <c r="R17" i="2"/>
  <c r="R9" i="2"/>
  <c r="R18" i="2"/>
  <c r="S17" i="2"/>
  <c r="S18" i="2"/>
  <c r="T17" i="2"/>
  <c r="T18" i="2"/>
  <c r="R20" i="2"/>
  <c r="O17" i="2"/>
  <c r="O9" i="2"/>
  <c r="O18" i="2"/>
  <c r="P17" i="2"/>
  <c r="P18" i="2"/>
  <c r="Q17" i="2"/>
  <c r="Q18" i="2"/>
  <c r="O20" i="2"/>
  <c r="R19" i="2"/>
  <c r="O19" i="2"/>
  <c r="T9" i="2"/>
  <c r="S9" i="2"/>
  <c r="Q9" i="2"/>
  <c r="P9" i="2"/>
  <c r="L32" i="2"/>
  <c r="L40" i="2"/>
  <c r="L41" i="2"/>
  <c r="M32" i="2"/>
  <c r="M40" i="2"/>
  <c r="M41" i="2"/>
  <c r="N32" i="2"/>
  <c r="N40" i="2"/>
  <c r="N41" i="2"/>
  <c r="L43" i="2"/>
  <c r="I32" i="2"/>
  <c r="I40" i="2"/>
  <c r="I41" i="2"/>
  <c r="J32" i="2"/>
  <c r="J40" i="2"/>
  <c r="J41" i="2"/>
  <c r="K32" i="2"/>
  <c r="K40" i="2"/>
  <c r="K41" i="2"/>
  <c r="I43" i="2"/>
  <c r="F32" i="2"/>
  <c r="F40" i="2"/>
  <c r="F41" i="2"/>
  <c r="G32" i="2"/>
  <c r="G40" i="2"/>
  <c r="G41" i="2"/>
  <c r="H32" i="2"/>
  <c r="H40" i="2"/>
  <c r="H41" i="2"/>
  <c r="F43" i="2"/>
  <c r="C9" i="2"/>
  <c r="C17" i="2"/>
  <c r="C18" i="2"/>
  <c r="D9" i="2"/>
  <c r="D17" i="2"/>
  <c r="D18" i="2"/>
  <c r="E9" i="2"/>
  <c r="E17" i="2"/>
  <c r="E18" i="2"/>
  <c r="C19" i="2"/>
  <c r="C32" i="2"/>
  <c r="C40" i="2"/>
  <c r="C41" i="2"/>
  <c r="D32" i="2"/>
  <c r="D40" i="2"/>
  <c r="D41" i="2"/>
  <c r="E32" i="2"/>
  <c r="E40" i="2"/>
  <c r="E41" i="2"/>
  <c r="C43" i="2"/>
  <c r="L42" i="2"/>
  <c r="I42" i="2"/>
  <c r="F42" i="2"/>
  <c r="C42" i="2"/>
  <c r="L9" i="2"/>
  <c r="L17" i="2"/>
  <c r="L18" i="2"/>
  <c r="M9" i="2"/>
  <c r="M17" i="2"/>
  <c r="M18" i="2"/>
  <c r="N9" i="2"/>
  <c r="N17" i="2"/>
  <c r="N18" i="2"/>
  <c r="L20" i="2"/>
  <c r="I20" i="2"/>
  <c r="F9" i="2"/>
  <c r="F17" i="2"/>
  <c r="F18" i="2"/>
  <c r="G9" i="2"/>
  <c r="G17" i="2"/>
  <c r="G18" i="2"/>
  <c r="H9" i="2"/>
  <c r="H17" i="2"/>
  <c r="H18" i="2"/>
  <c r="F20" i="2"/>
  <c r="C20" i="2"/>
  <c r="C22" i="2"/>
  <c r="L19" i="2"/>
  <c r="F19" i="2"/>
  <c r="C21" i="2"/>
  <c r="L42" i="1"/>
  <c r="L41" i="1"/>
  <c r="I42" i="1"/>
  <c r="I41" i="1"/>
  <c r="L21" i="1"/>
  <c r="L20" i="1"/>
  <c r="I21" i="1"/>
  <c r="I20" i="1"/>
  <c r="L30" i="1"/>
  <c r="L37" i="1"/>
  <c r="L38" i="1"/>
  <c r="M30" i="1"/>
  <c r="M37" i="1"/>
  <c r="M38" i="1"/>
  <c r="N30" i="1"/>
  <c r="N37" i="1"/>
  <c r="N38" i="1"/>
  <c r="L40" i="1"/>
  <c r="C9" i="1"/>
  <c r="C16" i="1"/>
  <c r="C17" i="1"/>
  <c r="D9" i="1"/>
  <c r="D16" i="1"/>
  <c r="D17" i="1"/>
  <c r="E9" i="1"/>
  <c r="E16" i="1"/>
  <c r="E17" i="1"/>
  <c r="C18" i="1"/>
  <c r="I30" i="1"/>
  <c r="I37" i="1"/>
  <c r="I38" i="1"/>
  <c r="J30" i="1"/>
  <c r="J37" i="1"/>
  <c r="J38" i="1"/>
  <c r="K30" i="1"/>
  <c r="K37" i="1"/>
  <c r="K38" i="1"/>
  <c r="I40" i="1"/>
  <c r="F30" i="1"/>
  <c r="F37" i="1"/>
  <c r="F38" i="1"/>
  <c r="G30" i="1"/>
  <c r="G37" i="1"/>
  <c r="G38" i="1"/>
  <c r="H30" i="1"/>
  <c r="H37" i="1"/>
  <c r="H38" i="1"/>
  <c r="F40" i="1"/>
  <c r="F42" i="1"/>
  <c r="C30" i="1"/>
  <c r="C37" i="1"/>
  <c r="C38" i="1"/>
  <c r="D30" i="1"/>
  <c r="D37" i="1"/>
  <c r="D38" i="1"/>
  <c r="E30" i="1"/>
  <c r="E37" i="1"/>
  <c r="E38" i="1"/>
  <c r="C40" i="1"/>
  <c r="C42" i="1"/>
  <c r="L39" i="1"/>
  <c r="I39" i="1"/>
  <c r="F39" i="1"/>
  <c r="F41" i="1"/>
  <c r="C39" i="1"/>
  <c r="C41" i="1"/>
  <c r="L9" i="1"/>
  <c r="L16" i="1"/>
  <c r="L17" i="1"/>
  <c r="M9" i="1"/>
  <c r="M16" i="1"/>
  <c r="M17" i="1"/>
  <c r="N9" i="1"/>
  <c r="N16" i="1"/>
  <c r="N17" i="1"/>
  <c r="L19" i="1"/>
  <c r="I9" i="1"/>
  <c r="I16" i="1"/>
  <c r="I17" i="1"/>
  <c r="J9" i="1"/>
  <c r="J16" i="1"/>
  <c r="J17" i="1"/>
  <c r="K9" i="1"/>
  <c r="K16" i="1"/>
  <c r="K17" i="1"/>
  <c r="I19" i="1"/>
  <c r="F9" i="1"/>
  <c r="F16" i="1"/>
  <c r="F17" i="1"/>
  <c r="G9" i="1"/>
  <c r="G16" i="1"/>
  <c r="G17" i="1"/>
  <c r="H9" i="1"/>
  <c r="H16" i="1"/>
  <c r="H17" i="1"/>
  <c r="F19" i="1"/>
  <c r="F21" i="1"/>
  <c r="C19" i="1"/>
  <c r="C21" i="1"/>
  <c r="L18" i="1"/>
  <c r="I18" i="1"/>
  <c r="F18" i="1"/>
  <c r="F20" i="1"/>
  <c r="C20" i="1"/>
</calcChain>
</file>

<file path=xl/sharedStrings.xml><?xml version="1.0" encoding="utf-8"?>
<sst xmlns="http://schemas.openxmlformats.org/spreadsheetml/2006/main" count="306" uniqueCount="31">
  <si>
    <t>TEL</t>
  </si>
  <si>
    <t>"1% of input" samples</t>
  </si>
  <si>
    <t>Rif1-HA</t>
  </si>
  <si>
    <t>replicate 1</t>
  </si>
  <si>
    <t>replicate 2</t>
  </si>
  <si>
    <t>replicate 3</t>
  </si>
  <si>
    <t>Ct 1</t>
  </si>
  <si>
    <t>Ct 2</t>
  </si>
  <si>
    <t>Ct average</t>
  </si>
  <si>
    <t>IP samples</t>
  </si>
  <si>
    <t>% of input</t>
  </si>
  <si>
    <t>average</t>
  </si>
  <si>
    <t>SD</t>
  </si>
  <si>
    <t>normalized average</t>
  </si>
  <si>
    <t>normalized SD</t>
  </si>
  <si>
    <t>ALA1</t>
  </si>
  <si>
    <r>
      <t>Rif1-HA</t>
    </r>
    <r>
      <rPr>
        <b/>
        <i/>
        <sz val="14"/>
        <rFont val="Times New Roman"/>
        <family val="1"/>
      </rPr>
      <t>∆ku80</t>
    </r>
  </si>
  <si>
    <r>
      <t>Rif1-HA</t>
    </r>
    <r>
      <rPr>
        <b/>
        <i/>
        <sz val="14"/>
        <rFont val="Times New Roman"/>
        <family val="1"/>
      </rPr>
      <t>∆ku70</t>
    </r>
  </si>
  <si>
    <t>Figure 5E. ChIP analysis</t>
  </si>
  <si>
    <t xml:space="preserve">Rif1*-HA </t>
  </si>
  <si>
    <t>WT</t>
  </si>
  <si>
    <t>F225E</t>
  </si>
  <si>
    <t>R230E</t>
  </si>
  <si>
    <t>6A</t>
  </si>
  <si>
    <t>F225E/R230E</t>
  </si>
  <si>
    <r>
      <t>Rif1</t>
    </r>
    <r>
      <rPr>
        <b/>
        <vertAlign val="subscript"/>
        <sz val="14"/>
        <color rgb="FF000000"/>
        <rFont val="Times New Roman"/>
        <family val="1"/>
      </rPr>
      <t>NTE</t>
    </r>
    <r>
      <rPr>
        <b/>
        <vertAlign val="superscript"/>
        <sz val="14"/>
        <color rgb="FF000000"/>
        <rFont val="Times New Roman"/>
        <family val="1"/>
      </rPr>
      <t>1-264</t>
    </r>
    <r>
      <rPr>
        <b/>
        <sz val="14"/>
        <color rgb="FF000000"/>
        <rFont val="Times New Roman"/>
        <family val="1"/>
      </rPr>
      <t xml:space="preserve">-HA </t>
    </r>
  </si>
  <si>
    <t>Red values are plotted and depicted in the Figure 5E.</t>
  </si>
  <si>
    <t>Figure 5H. ChIP analysis</t>
  </si>
  <si>
    <t>Red values are plotted and depicted in the Figure 5H.</t>
  </si>
  <si>
    <t>Red values are plotted and depicted in the Figure 5F.</t>
  </si>
  <si>
    <t>Figure 5F. ChIP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</si>
</sst>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0;\-###0.00"/>
    <numFmt numFmtId="165" formatCode="0.000_ ;\-0.000\ "/>
    <numFmt numFmtId="166" formatCode="###0.000;\-###0.000"/>
    <numFmt numFmtId="167" formatCode="0.000"/>
  </numFmts>
  <fonts count="16" x14ac:knownFonts="1"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i/>
      <sz val="14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164" fontId="5" fillId="0" borderId="5" xfId="0" applyNumberFormat="1" applyFont="1" applyFill="1" applyBorder="1" applyAlignment="1" applyProtection="1">
      <alignment vertical="center"/>
    </xf>
    <xf numFmtId="0" fontId="2" fillId="0" borderId="5" xfId="0" applyFont="1" applyBorder="1"/>
    <xf numFmtId="165" fontId="5" fillId="0" borderId="0" xfId="0" applyNumberFormat="1" applyFont="1" applyFill="1" applyBorder="1" applyAlignment="1" applyProtection="1">
      <alignment vertical="center"/>
    </xf>
    <xf numFmtId="165" fontId="5" fillId="0" borderId="5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/>
    <xf numFmtId="165" fontId="2" fillId="0" borderId="5" xfId="0" applyNumberFormat="1" applyFont="1" applyBorder="1"/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/>
    <xf numFmtId="0" fontId="6" fillId="0" borderId="7" xfId="0" applyFont="1" applyBorder="1" applyAlignment="1">
      <alignment vertical="center"/>
    </xf>
    <xf numFmtId="165" fontId="6" fillId="0" borderId="7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166" fontId="5" fillId="0" borderId="0" xfId="0" applyNumberFormat="1" applyFont="1" applyFill="1" applyBorder="1" applyAlignment="1" applyProtection="1">
      <alignment vertical="center"/>
    </xf>
    <xf numFmtId="166" fontId="5" fillId="0" borderId="5" xfId="0" applyNumberFormat="1" applyFont="1" applyFill="1" applyBorder="1" applyAlignment="1" applyProtection="1">
      <alignment vertical="center"/>
    </xf>
    <xf numFmtId="166" fontId="2" fillId="0" borderId="0" xfId="0" applyNumberFormat="1" applyFont="1" applyBorder="1"/>
    <xf numFmtId="166" fontId="2" fillId="0" borderId="5" xfId="0" applyNumberFormat="1" applyFont="1" applyBorder="1"/>
    <xf numFmtId="167" fontId="2" fillId="0" borderId="0" xfId="0" applyNumberFormat="1" applyFont="1" applyBorder="1"/>
    <xf numFmtId="167" fontId="6" fillId="0" borderId="0" xfId="0" applyNumberFormat="1" applyFont="1" applyBorder="1"/>
    <xf numFmtId="167" fontId="6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0" xfId="0" applyFont="1"/>
    <xf numFmtId="165" fontId="5" fillId="0" borderId="0" xfId="0" applyNumberFormat="1" applyFont="1" applyBorder="1"/>
    <xf numFmtId="167" fontId="5" fillId="0" borderId="0" xfId="0" applyNumberFormat="1" applyFont="1" applyBorder="1"/>
    <xf numFmtId="167" fontId="5" fillId="0" borderId="7" xfId="0" applyNumberFormat="1" applyFont="1" applyBorder="1"/>
    <xf numFmtId="165" fontId="5" fillId="0" borderId="7" xfId="0" applyNumberFormat="1" applyFont="1" applyBorder="1"/>
    <xf numFmtId="0" fontId="1" fillId="0" borderId="0" xfId="0" applyFont="1" applyBorder="1" applyAlignment="1"/>
    <xf numFmtId="0" fontId="2" fillId="0" borderId="1" xfId="0" applyFont="1" applyBorder="1"/>
    <xf numFmtId="0" fontId="12" fillId="0" borderId="0" xfId="0" applyFont="1" applyBorder="1"/>
    <xf numFmtId="164" fontId="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0" borderId="7" xfId="0" applyFont="1" applyBorder="1"/>
    <xf numFmtId="0" fontId="4" fillId="0" borderId="0" xfId="0" applyFont="1" applyBorder="1" applyAlignment="1"/>
    <xf numFmtId="165" fontId="6" fillId="0" borderId="5" xfId="0" applyNumberFormat="1" applyFont="1" applyBorder="1"/>
    <xf numFmtId="165" fontId="6" fillId="0" borderId="8" xfId="0" applyNumberFormat="1" applyFont="1" applyBorder="1"/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4" zoomScale="61" workbookViewId="0">
      <selection activeCell="I46" sqref="I46"/>
    </sheetView>
  </sheetViews>
  <sheetFormatPr baseColWidth="10" defaultRowHeight="16" x14ac:dyDescent="0.2"/>
  <cols>
    <col min="1" max="1" width="10.83203125" style="2"/>
    <col min="2" max="2" width="16.33203125" style="2" customWidth="1"/>
    <col min="3" max="16384" width="10.83203125" style="2"/>
  </cols>
  <sheetData>
    <row r="1" spans="1:14" ht="20" x14ac:dyDescent="0.2">
      <c r="A1" s="1" t="s">
        <v>18</v>
      </c>
    </row>
    <row r="3" spans="1:14" ht="17" thickBot="1" x14ac:dyDescent="0.25"/>
    <row r="4" spans="1:14" ht="20" x14ac:dyDescent="0.2">
      <c r="A4" s="53" t="s">
        <v>0</v>
      </c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8" x14ac:dyDescent="0.2">
      <c r="A5" s="54"/>
      <c r="B5" s="3"/>
      <c r="C5" s="46" t="s">
        <v>2</v>
      </c>
      <c r="D5" s="46"/>
      <c r="E5" s="46"/>
      <c r="F5" s="46" t="s">
        <v>16</v>
      </c>
      <c r="G5" s="46"/>
      <c r="H5" s="46"/>
      <c r="I5" s="46" t="s">
        <v>2</v>
      </c>
      <c r="J5" s="46"/>
      <c r="K5" s="46"/>
      <c r="L5" s="46" t="s">
        <v>17</v>
      </c>
      <c r="M5" s="46"/>
      <c r="N5" s="47"/>
    </row>
    <row r="6" spans="1:14" x14ac:dyDescent="0.2">
      <c r="A6" s="54"/>
      <c r="B6" s="3"/>
      <c r="C6" s="4" t="s">
        <v>3</v>
      </c>
      <c r="D6" s="4" t="s">
        <v>4</v>
      </c>
      <c r="E6" s="4" t="s">
        <v>5</v>
      </c>
      <c r="F6" s="4" t="s">
        <v>3</v>
      </c>
      <c r="G6" s="4" t="s">
        <v>4</v>
      </c>
      <c r="H6" s="4" t="s">
        <v>5</v>
      </c>
      <c r="I6" s="4" t="s">
        <v>3</v>
      </c>
      <c r="J6" s="4" t="s">
        <v>4</v>
      </c>
      <c r="K6" s="4" t="s">
        <v>5</v>
      </c>
      <c r="L6" s="4" t="s">
        <v>3</v>
      </c>
      <c r="M6" s="4" t="s">
        <v>4</v>
      </c>
      <c r="N6" s="5" t="s">
        <v>5</v>
      </c>
    </row>
    <row r="7" spans="1:14" x14ac:dyDescent="0.2">
      <c r="A7" s="54"/>
      <c r="B7" s="3" t="s">
        <v>6</v>
      </c>
      <c r="C7" s="6">
        <v>17.784328644265699</v>
      </c>
      <c r="D7" s="6">
        <v>17.703118307570399</v>
      </c>
      <c r="E7" s="6">
        <v>18.300493450996001</v>
      </c>
      <c r="F7" s="6">
        <v>16.8249254196901</v>
      </c>
      <c r="G7" s="6">
        <v>16.823435535570901</v>
      </c>
      <c r="H7" s="6">
        <v>17.195908734373401</v>
      </c>
      <c r="I7" s="3">
        <v>17.53</v>
      </c>
      <c r="J7" s="3">
        <v>17.38</v>
      </c>
      <c r="K7" s="3">
        <v>17.2</v>
      </c>
      <c r="L7" s="3">
        <v>15.92</v>
      </c>
      <c r="M7" s="3">
        <v>16.54</v>
      </c>
      <c r="N7" s="9">
        <v>16.329999999999998</v>
      </c>
    </row>
    <row r="8" spans="1:14" x14ac:dyDescent="0.2">
      <c r="A8" s="54"/>
      <c r="B8" s="7" t="s">
        <v>7</v>
      </c>
      <c r="C8" s="6">
        <v>17.564492085080001</v>
      </c>
      <c r="D8" s="6">
        <v>17.666656493582501</v>
      </c>
      <c r="E8" s="6">
        <v>17.9441737737483</v>
      </c>
      <c r="F8" s="6">
        <v>16.7072535675313</v>
      </c>
      <c r="G8" s="6">
        <v>16.8299507284061</v>
      </c>
      <c r="H8" s="6">
        <v>17.203732296098</v>
      </c>
      <c r="I8" s="3">
        <v>17.22</v>
      </c>
      <c r="J8" s="3">
        <v>17.510000000000002</v>
      </c>
      <c r="K8" s="3">
        <v>16.75</v>
      </c>
      <c r="L8" s="3">
        <v>16.04</v>
      </c>
      <c r="M8" s="3">
        <v>16.18</v>
      </c>
      <c r="N8" s="9">
        <v>16.239999999999998</v>
      </c>
    </row>
    <row r="9" spans="1:14" x14ac:dyDescent="0.2">
      <c r="A9" s="54"/>
      <c r="B9" s="7" t="s">
        <v>8</v>
      </c>
      <c r="C9" s="6">
        <f>AVERAGE(C7:C8)</f>
        <v>17.674410364672852</v>
      </c>
      <c r="D9" s="6">
        <f t="shared" ref="D9:N9" si="0">AVERAGE(D7:D8)</f>
        <v>17.68488740057645</v>
      </c>
      <c r="E9" s="6">
        <f t="shared" si="0"/>
        <v>18.122333612372152</v>
      </c>
      <c r="F9" s="6">
        <f t="shared" si="0"/>
        <v>16.7660894936107</v>
      </c>
      <c r="G9" s="6">
        <f t="shared" si="0"/>
        <v>16.826693131988499</v>
      </c>
      <c r="H9" s="6">
        <f t="shared" si="0"/>
        <v>17.1998205152357</v>
      </c>
      <c r="I9" s="6">
        <f t="shared" si="0"/>
        <v>17.375</v>
      </c>
      <c r="J9" s="6">
        <f t="shared" si="0"/>
        <v>17.445</v>
      </c>
      <c r="K9" s="6">
        <f t="shared" si="0"/>
        <v>16.975000000000001</v>
      </c>
      <c r="L9" s="6">
        <f t="shared" si="0"/>
        <v>15.98</v>
      </c>
      <c r="M9" s="6">
        <f t="shared" si="0"/>
        <v>16.36</v>
      </c>
      <c r="N9" s="8">
        <f t="shared" si="0"/>
        <v>16.284999999999997</v>
      </c>
    </row>
    <row r="10" spans="1:14" x14ac:dyDescent="0.2">
      <c r="A10" s="54"/>
      <c r="B10" s="6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9"/>
    </row>
    <row r="11" spans="1:14" ht="20" x14ac:dyDescent="0.2">
      <c r="A11" s="54"/>
      <c r="B11" s="56" t="s">
        <v>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ht="18" x14ac:dyDescent="0.2">
      <c r="A12" s="54"/>
      <c r="B12" s="3"/>
      <c r="C12" s="46" t="s">
        <v>2</v>
      </c>
      <c r="D12" s="46"/>
      <c r="E12" s="46"/>
      <c r="F12" s="46" t="s">
        <v>16</v>
      </c>
      <c r="G12" s="46"/>
      <c r="H12" s="46"/>
      <c r="I12" s="46" t="s">
        <v>2</v>
      </c>
      <c r="J12" s="46"/>
      <c r="K12" s="46"/>
      <c r="L12" s="46" t="s">
        <v>17</v>
      </c>
      <c r="M12" s="46"/>
      <c r="N12" s="47"/>
    </row>
    <row r="13" spans="1:14" x14ac:dyDescent="0.2">
      <c r="A13" s="54"/>
      <c r="B13" s="3"/>
      <c r="C13" s="4" t="s">
        <v>3</v>
      </c>
      <c r="D13" s="4" t="s">
        <v>4</v>
      </c>
      <c r="E13" s="4" t="s">
        <v>5</v>
      </c>
      <c r="F13" s="4" t="s">
        <v>3</v>
      </c>
      <c r="G13" s="4" t="s">
        <v>4</v>
      </c>
      <c r="H13" s="4" t="s">
        <v>5</v>
      </c>
      <c r="I13" s="4" t="s">
        <v>3</v>
      </c>
      <c r="J13" s="4" t="s">
        <v>4</v>
      </c>
      <c r="K13" s="4" t="s">
        <v>5</v>
      </c>
      <c r="L13" s="4" t="s">
        <v>3</v>
      </c>
      <c r="M13" s="4" t="s">
        <v>4</v>
      </c>
      <c r="N13" s="5" t="s">
        <v>5</v>
      </c>
    </row>
    <row r="14" spans="1:14" x14ac:dyDescent="0.2">
      <c r="A14" s="54"/>
      <c r="B14" s="3" t="s">
        <v>6</v>
      </c>
      <c r="C14" s="6">
        <v>19.2479976310821</v>
      </c>
      <c r="D14" s="6">
        <v>18.915721727766002</v>
      </c>
      <c r="E14" s="6">
        <v>19.666325865585701</v>
      </c>
      <c r="F14" s="6">
        <v>20.381784655009501</v>
      </c>
      <c r="G14" s="6">
        <v>20.4501362991017</v>
      </c>
      <c r="H14" s="6">
        <v>21.152555672347599</v>
      </c>
      <c r="I14" s="3">
        <v>19.329999999999998</v>
      </c>
      <c r="J14" s="3">
        <v>19.61</v>
      </c>
      <c r="K14" s="3">
        <v>19.41</v>
      </c>
      <c r="L14" s="3">
        <v>20.27</v>
      </c>
      <c r="M14" s="3">
        <v>20.239999999999998</v>
      </c>
      <c r="N14" s="9">
        <v>20.53</v>
      </c>
    </row>
    <row r="15" spans="1:14" x14ac:dyDescent="0.2">
      <c r="A15" s="54"/>
      <c r="B15" s="7" t="s">
        <v>7</v>
      </c>
      <c r="C15" s="6">
        <v>19.1185769892369</v>
      </c>
      <c r="D15" s="6">
        <v>19.079618752631301</v>
      </c>
      <c r="E15" s="6">
        <v>19.948099817744101</v>
      </c>
      <c r="F15" s="6">
        <v>20.5949027543512</v>
      </c>
      <c r="G15" s="6">
        <v>20.459437478594701</v>
      </c>
      <c r="H15" s="6">
        <v>21.400781070387499</v>
      </c>
      <c r="I15" s="3">
        <v>19.41</v>
      </c>
      <c r="J15" s="3">
        <v>19.5</v>
      </c>
      <c r="K15" s="3">
        <v>19.510000000000002</v>
      </c>
      <c r="L15" s="3">
        <v>20.55</v>
      </c>
      <c r="M15" s="3">
        <v>20.34</v>
      </c>
      <c r="N15" s="9">
        <v>20.61</v>
      </c>
    </row>
    <row r="16" spans="1:14" x14ac:dyDescent="0.2">
      <c r="A16" s="54"/>
      <c r="B16" s="7" t="s">
        <v>8</v>
      </c>
      <c r="C16" s="6">
        <f t="shared" ref="C16:H16" si="1">AVERAGE(C14:C15)</f>
        <v>19.1832873101595</v>
      </c>
      <c r="D16" s="6">
        <f t="shared" si="1"/>
        <v>18.997670240198651</v>
      </c>
      <c r="E16" s="6">
        <f t="shared" si="1"/>
        <v>19.807212841664899</v>
      </c>
      <c r="F16" s="6">
        <f t="shared" si="1"/>
        <v>20.48834370468035</v>
      </c>
      <c r="G16" s="6">
        <f t="shared" si="1"/>
        <v>20.454786888848201</v>
      </c>
      <c r="H16" s="6">
        <f t="shared" si="1"/>
        <v>21.276668371367549</v>
      </c>
      <c r="I16" s="6">
        <f>AVERAGE(I14:I15)</f>
        <v>19.369999999999997</v>
      </c>
      <c r="J16" s="6">
        <f>AVERAGE(J14:J15)</f>
        <v>19.555</v>
      </c>
      <c r="K16" s="6">
        <f>AVERAGE(K14:K15)</f>
        <v>19.46</v>
      </c>
      <c r="L16" s="6">
        <f t="shared" ref="L16:N16" si="2">AVERAGE(L14:L15)</f>
        <v>20.41</v>
      </c>
      <c r="M16" s="6">
        <f t="shared" si="2"/>
        <v>20.29</v>
      </c>
      <c r="N16" s="8">
        <f t="shared" si="2"/>
        <v>20.57</v>
      </c>
    </row>
    <row r="17" spans="1:14" x14ac:dyDescent="0.2">
      <c r="A17" s="54"/>
      <c r="B17" s="7" t="s">
        <v>10</v>
      </c>
      <c r="C17" s="10">
        <f t="shared" ref="C17:N17" si="3">2^(C9-C16)</f>
        <v>0.35138464508781014</v>
      </c>
      <c r="D17" s="10">
        <f t="shared" si="3"/>
        <v>0.40254365677356801</v>
      </c>
      <c r="E17" s="10">
        <f t="shared" si="3"/>
        <v>0.31102894905142714</v>
      </c>
      <c r="F17" s="10">
        <f t="shared" si="3"/>
        <v>7.5768699139415419E-2</v>
      </c>
      <c r="G17" s="10">
        <f t="shared" si="3"/>
        <v>8.0878847136242882E-2</v>
      </c>
      <c r="H17" s="10">
        <f t="shared" si="3"/>
        <v>5.9257934219788706E-2</v>
      </c>
      <c r="I17" s="10">
        <f t="shared" si="3"/>
        <v>0.25086793712737615</v>
      </c>
      <c r="J17" s="10">
        <f t="shared" si="3"/>
        <v>0.23164701547259281</v>
      </c>
      <c r="K17" s="10">
        <f t="shared" si="3"/>
        <v>0.17862426746763668</v>
      </c>
      <c r="L17" s="10">
        <f t="shared" si="3"/>
        <v>4.6391361582157793E-2</v>
      </c>
      <c r="M17" s="10">
        <f t="shared" si="3"/>
        <v>6.560729272644171E-2</v>
      </c>
      <c r="N17" s="11">
        <f t="shared" si="3"/>
        <v>5.1296350550656011E-2</v>
      </c>
    </row>
    <row r="18" spans="1:14" x14ac:dyDescent="0.2">
      <c r="A18" s="54"/>
      <c r="B18" s="7" t="s">
        <v>11</v>
      </c>
      <c r="C18" s="12">
        <f>AVERAGE(C17:E17)</f>
        <v>0.35498575030426843</v>
      </c>
      <c r="D18" s="12"/>
      <c r="E18" s="12"/>
      <c r="F18" s="12">
        <f>AVERAGE(F17:H17)</f>
        <v>7.1968493498482333E-2</v>
      </c>
      <c r="G18" s="12"/>
      <c r="H18" s="12"/>
      <c r="I18" s="12">
        <f>AVERAGE(I17:K17)</f>
        <v>0.22037974002253521</v>
      </c>
      <c r="J18" s="12"/>
      <c r="K18" s="12"/>
      <c r="L18" s="12">
        <f>AVERAGE(L17:N17)</f>
        <v>5.4431668286418509E-2</v>
      </c>
      <c r="M18" s="12"/>
      <c r="N18" s="13"/>
    </row>
    <row r="19" spans="1:14" x14ac:dyDescent="0.2">
      <c r="A19" s="54"/>
      <c r="B19" s="7" t="s">
        <v>12</v>
      </c>
      <c r="C19" s="12">
        <f>STDEVA(C17:E17)</f>
        <v>4.5863508385776353E-2</v>
      </c>
      <c r="D19" s="12"/>
      <c r="E19" s="12"/>
      <c r="F19" s="12">
        <f>STDEVA(F17:H17)</f>
        <v>1.130031596993011E-2</v>
      </c>
      <c r="G19" s="12"/>
      <c r="H19" s="12"/>
      <c r="I19" s="12">
        <f>STDEVA(I17:K17)</f>
        <v>3.7416581531815575E-2</v>
      </c>
      <c r="J19" s="12"/>
      <c r="K19" s="12"/>
      <c r="L19" s="12">
        <f>STDEVA(L17:N17)</f>
        <v>9.9842709004516108E-3</v>
      </c>
      <c r="M19" s="12"/>
      <c r="N19" s="13"/>
    </row>
    <row r="20" spans="1:14" x14ac:dyDescent="0.2">
      <c r="A20" s="54"/>
      <c r="B20" s="14" t="s">
        <v>13</v>
      </c>
      <c r="C20" s="15">
        <f>C18/$C$18</f>
        <v>1</v>
      </c>
      <c r="D20" s="15"/>
      <c r="E20" s="15"/>
      <c r="F20" s="15">
        <f>F18/$C$18</f>
        <v>0.20273628853213427</v>
      </c>
      <c r="G20" s="15"/>
      <c r="H20" s="15"/>
      <c r="I20" s="30">
        <f>I18/$I$18</f>
        <v>1</v>
      </c>
      <c r="J20" s="15"/>
      <c r="K20" s="15"/>
      <c r="L20" s="15">
        <f>L18/$I$18</f>
        <v>0.24699034621264426</v>
      </c>
      <c r="M20" s="12"/>
      <c r="N20" s="13"/>
    </row>
    <row r="21" spans="1:14" ht="17" thickBot="1" x14ac:dyDescent="0.25">
      <c r="A21" s="55"/>
      <c r="B21" s="16" t="s">
        <v>14</v>
      </c>
      <c r="C21" s="17">
        <f>C19/$C$18</f>
        <v>0.12919816738126932</v>
      </c>
      <c r="D21" s="17"/>
      <c r="E21" s="17"/>
      <c r="F21" s="17">
        <f>F19/$C$18</f>
        <v>3.1833153754043046E-2</v>
      </c>
      <c r="G21" s="17"/>
      <c r="H21" s="17"/>
      <c r="I21" s="33">
        <f>I19/$I$18</f>
        <v>0.1697823108784387</v>
      </c>
      <c r="J21" s="17"/>
      <c r="K21" s="17"/>
      <c r="L21" s="17">
        <f>L19/$I$18</f>
        <v>4.5304849254430811E-2</v>
      </c>
      <c r="M21" s="18"/>
      <c r="N21" s="19"/>
    </row>
    <row r="23" spans="1:14" x14ac:dyDescent="0.2">
      <c r="A23" s="6"/>
      <c r="B23" s="6"/>
      <c r="I23" s="4"/>
      <c r="J23" s="4"/>
      <c r="K23" s="4"/>
    </row>
    <row r="24" spans="1:14" ht="17" thickBot="1" x14ac:dyDescent="0.25">
      <c r="A24" s="6"/>
      <c r="B24" s="6"/>
      <c r="C24" s="4"/>
      <c r="D24" s="4"/>
      <c r="E24" s="4"/>
      <c r="F24" s="4"/>
      <c r="G24" s="4"/>
      <c r="H24" s="4"/>
      <c r="I24" s="4"/>
      <c r="J24" s="4"/>
      <c r="K24" s="4"/>
    </row>
    <row r="25" spans="1:14" ht="20" x14ac:dyDescent="0.2">
      <c r="A25" s="48" t="s">
        <v>15</v>
      </c>
      <c r="B25" s="51" t="s">
        <v>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4" ht="18" x14ac:dyDescent="0.2">
      <c r="A26" s="49"/>
      <c r="B26" s="3"/>
      <c r="C26" s="46" t="s">
        <v>2</v>
      </c>
      <c r="D26" s="46"/>
      <c r="E26" s="46"/>
      <c r="F26" s="46" t="s">
        <v>16</v>
      </c>
      <c r="G26" s="46"/>
      <c r="H26" s="46"/>
      <c r="I26" s="46" t="s">
        <v>2</v>
      </c>
      <c r="J26" s="46"/>
      <c r="K26" s="46"/>
      <c r="L26" s="46" t="s">
        <v>17</v>
      </c>
      <c r="M26" s="46"/>
      <c r="N26" s="47"/>
    </row>
    <row r="27" spans="1:14" x14ac:dyDescent="0.2">
      <c r="A27" s="49"/>
      <c r="B27" s="3"/>
      <c r="C27" s="4" t="s">
        <v>3</v>
      </c>
      <c r="D27" s="4" t="s">
        <v>4</v>
      </c>
      <c r="E27" s="4" t="s">
        <v>5</v>
      </c>
      <c r="F27" s="4" t="s">
        <v>3</v>
      </c>
      <c r="G27" s="4" t="s">
        <v>4</v>
      </c>
      <c r="H27" s="4" t="s">
        <v>5</v>
      </c>
      <c r="I27" s="4" t="s">
        <v>3</v>
      </c>
      <c r="J27" s="4" t="s">
        <v>4</v>
      </c>
      <c r="K27" s="4" t="s">
        <v>5</v>
      </c>
      <c r="L27" s="4" t="s">
        <v>3</v>
      </c>
      <c r="M27" s="4" t="s">
        <v>4</v>
      </c>
      <c r="N27" s="5" t="s">
        <v>5</v>
      </c>
    </row>
    <row r="28" spans="1:14" x14ac:dyDescent="0.2">
      <c r="A28" s="49"/>
      <c r="B28" s="3" t="s">
        <v>6</v>
      </c>
      <c r="C28" s="6">
        <v>17.056193592889599</v>
      </c>
      <c r="D28" s="6">
        <v>17.2582138274934</v>
      </c>
      <c r="E28" s="6">
        <v>17.877424730521401</v>
      </c>
      <c r="F28" s="6">
        <v>17.3191143234138</v>
      </c>
      <c r="G28" s="6">
        <v>17.3537641589764</v>
      </c>
      <c r="H28" s="6">
        <v>17.469457722418799</v>
      </c>
      <c r="I28" s="3">
        <v>16.98</v>
      </c>
      <c r="J28" s="3">
        <v>16.59</v>
      </c>
      <c r="K28" s="3">
        <v>16.72</v>
      </c>
      <c r="L28" s="3">
        <v>16.53</v>
      </c>
      <c r="M28" s="3">
        <v>16.73</v>
      </c>
      <c r="N28" s="9">
        <v>17.07</v>
      </c>
    </row>
    <row r="29" spans="1:14" x14ac:dyDescent="0.2">
      <c r="A29" s="49"/>
      <c r="B29" s="7" t="s">
        <v>7</v>
      </c>
      <c r="C29" s="6">
        <v>17.102202831765901</v>
      </c>
      <c r="D29" s="6">
        <v>17.142289253732301</v>
      </c>
      <c r="E29" s="6">
        <v>17.541440587718402</v>
      </c>
      <c r="F29" s="6">
        <v>17.346683841038899</v>
      </c>
      <c r="G29" s="6">
        <v>17.2540592129426</v>
      </c>
      <c r="H29" s="6">
        <v>17.6705417262914</v>
      </c>
      <c r="I29" s="3">
        <v>16.73</v>
      </c>
      <c r="J29" s="3">
        <v>17.14</v>
      </c>
      <c r="K29" s="3">
        <v>17.190000000000001</v>
      </c>
      <c r="L29" s="3">
        <v>16.87</v>
      </c>
      <c r="M29" s="3">
        <v>16.78</v>
      </c>
      <c r="N29" s="9">
        <v>17.170000000000002</v>
      </c>
    </row>
    <row r="30" spans="1:14" x14ac:dyDescent="0.2">
      <c r="A30" s="49"/>
      <c r="B30" s="7" t="s">
        <v>8</v>
      </c>
      <c r="C30" s="6">
        <f t="shared" ref="C30:K30" si="4">AVERAGE(C28:C29)</f>
        <v>17.07919821232775</v>
      </c>
      <c r="D30" s="6">
        <f t="shared" si="4"/>
        <v>17.20025154061285</v>
      </c>
      <c r="E30" s="6">
        <f t="shared" si="4"/>
        <v>17.709432659119901</v>
      </c>
      <c r="F30" s="6">
        <f t="shared" si="4"/>
        <v>17.332899082226348</v>
      </c>
      <c r="G30" s="6">
        <f t="shared" si="4"/>
        <v>17.303911685959498</v>
      </c>
      <c r="H30" s="6">
        <f t="shared" si="4"/>
        <v>17.5699997243551</v>
      </c>
      <c r="I30" s="6">
        <f t="shared" si="4"/>
        <v>16.855</v>
      </c>
      <c r="J30" s="6">
        <f t="shared" si="4"/>
        <v>16.865000000000002</v>
      </c>
      <c r="K30" s="6">
        <f t="shared" si="4"/>
        <v>16.954999999999998</v>
      </c>
      <c r="L30" s="6">
        <f t="shared" ref="L30:N30" si="5">AVERAGE(L28:L29)</f>
        <v>16.700000000000003</v>
      </c>
      <c r="M30" s="6">
        <f t="shared" si="5"/>
        <v>16.755000000000003</v>
      </c>
      <c r="N30" s="8">
        <f t="shared" si="5"/>
        <v>17.12</v>
      </c>
    </row>
    <row r="31" spans="1:14" x14ac:dyDescent="0.2">
      <c r="A31" s="49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4" ht="20" x14ac:dyDescent="0.2">
      <c r="A32" s="49"/>
      <c r="B32" s="56" t="s">
        <v>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ht="18" x14ac:dyDescent="0.2">
      <c r="A33" s="49"/>
      <c r="B33" s="3"/>
      <c r="C33" s="46" t="s">
        <v>2</v>
      </c>
      <c r="D33" s="46"/>
      <c r="E33" s="46"/>
      <c r="F33" s="46" t="s">
        <v>16</v>
      </c>
      <c r="G33" s="46"/>
      <c r="H33" s="46"/>
      <c r="I33" s="46" t="s">
        <v>2</v>
      </c>
      <c r="J33" s="46"/>
      <c r="K33" s="46"/>
      <c r="L33" s="46" t="s">
        <v>17</v>
      </c>
      <c r="M33" s="46"/>
      <c r="N33" s="47"/>
    </row>
    <row r="34" spans="1:14" x14ac:dyDescent="0.2">
      <c r="A34" s="49"/>
      <c r="B34" s="3"/>
      <c r="C34" s="4" t="s">
        <v>3</v>
      </c>
      <c r="D34" s="4" t="s">
        <v>4</v>
      </c>
      <c r="E34" s="4" t="s">
        <v>5</v>
      </c>
      <c r="F34" s="4" t="s">
        <v>3</v>
      </c>
      <c r="G34" s="4" t="s">
        <v>4</v>
      </c>
      <c r="H34" s="4" t="s">
        <v>5</v>
      </c>
      <c r="I34" s="4" t="s">
        <v>3</v>
      </c>
      <c r="J34" s="4" t="s">
        <v>4</v>
      </c>
      <c r="K34" s="4" t="s">
        <v>5</v>
      </c>
      <c r="L34" s="4" t="s">
        <v>3</v>
      </c>
      <c r="M34" s="4" t="s">
        <v>4</v>
      </c>
      <c r="N34" s="5" t="s">
        <v>5</v>
      </c>
    </row>
    <row r="35" spans="1:14" x14ac:dyDescent="0.2">
      <c r="A35" s="49"/>
      <c r="B35" s="3" t="s">
        <v>6</v>
      </c>
      <c r="C35" s="6">
        <v>25.2013337231772</v>
      </c>
      <c r="D35" s="6">
        <v>23.956762552178599</v>
      </c>
      <c r="E35" s="6">
        <v>24.842242439063298</v>
      </c>
      <c r="F35" s="6">
        <v>25.492441197555401</v>
      </c>
      <c r="G35" s="6">
        <v>25.160343353445398</v>
      </c>
      <c r="H35" s="6">
        <v>25.0713744070286</v>
      </c>
      <c r="I35" s="3">
        <v>25.06</v>
      </c>
      <c r="J35" s="3">
        <v>25.23</v>
      </c>
      <c r="K35" s="3">
        <v>25.2</v>
      </c>
      <c r="L35" s="3">
        <v>25.24</v>
      </c>
      <c r="M35" s="3">
        <v>25.39</v>
      </c>
      <c r="N35" s="9">
        <v>24.89</v>
      </c>
    </row>
    <row r="36" spans="1:14" x14ac:dyDescent="0.2">
      <c r="A36" s="49"/>
      <c r="B36" s="7" t="s">
        <v>7</v>
      </c>
      <c r="C36" s="6">
        <v>24.940051705090699</v>
      </c>
      <c r="D36" s="6">
        <v>23.504995525625901</v>
      </c>
      <c r="E36" s="6">
        <v>25.104084176152501</v>
      </c>
      <c r="F36" s="6">
        <v>25.263601565989202</v>
      </c>
      <c r="G36" s="6">
        <v>25.325760054234799</v>
      </c>
      <c r="H36" s="6">
        <v>25.074563320321701</v>
      </c>
      <c r="I36" s="3">
        <v>25.78</v>
      </c>
      <c r="J36" s="3">
        <v>25.42</v>
      </c>
      <c r="K36" s="3">
        <v>25.74</v>
      </c>
      <c r="L36" s="3">
        <v>25.57</v>
      </c>
      <c r="M36" s="3">
        <v>25.87</v>
      </c>
      <c r="N36" s="9">
        <v>25.28</v>
      </c>
    </row>
    <row r="37" spans="1:14" x14ac:dyDescent="0.2">
      <c r="A37" s="49"/>
      <c r="B37" s="7" t="s">
        <v>8</v>
      </c>
      <c r="C37" s="6">
        <f t="shared" ref="C37:H37" si="6">AVERAGE(C35:C36)</f>
        <v>25.070692714133948</v>
      </c>
      <c r="D37" s="6">
        <f t="shared" si="6"/>
        <v>23.730879038902252</v>
      </c>
      <c r="E37" s="6">
        <f t="shared" si="6"/>
        <v>24.973163307607898</v>
      </c>
      <c r="F37" s="6">
        <f t="shared" si="6"/>
        <v>25.378021381772299</v>
      </c>
      <c r="G37" s="6">
        <f t="shared" si="6"/>
        <v>25.243051703840099</v>
      </c>
      <c r="H37" s="6">
        <f t="shared" si="6"/>
        <v>25.07296886367515</v>
      </c>
      <c r="I37" s="6">
        <f>AVERAGE(I35:I36)</f>
        <v>25.42</v>
      </c>
      <c r="J37" s="6">
        <f>AVERAGE(J35:J36)</f>
        <v>25.325000000000003</v>
      </c>
      <c r="K37" s="6">
        <f>AVERAGE(K35:K36)</f>
        <v>25.47</v>
      </c>
      <c r="L37" s="6">
        <f t="shared" ref="L37:N37" si="7">AVERAGE(L35:L36)</f>
        <v>25.405000000000001</v>
      </c>
      <c r="M37" s="6">
        <f t="shared" si="7"/>
        <v>25.630000000000003</v>
      </c>
      <c r="N37" s="8">
        <f t="shared" si="7"/>
        <v>25.085000000000001</v>
      </c>
    </row>
    <row r="38" spans="1:14" x14ac:dyDescent="0.2">
      <c r="A38" s="49"/>
      <c r="B38" s="7" t="s">
        <v>10</v>
      </c>
      <c r="C38" s="20">
        <f t="shared" ref="C38:K38" si="8">2^(C30-C37)</f>
        <v>3.929347559068477E-3</v>
      </c>
      <c r="D38" s="20">
        <f t="shared" si="8"/>
        <v>1.081646209053571E-2</v>
      </c>
      <c r="E38" s="20">
        <f t="shared" si="8"/>
        <v>6.5072755065054919E-3</v>
      </c>
      <c r="F38" s="20">
        <f t="shared" si="8"/>
        <v>3.785967391340548E-3</v>
      </c>
      <c r="G38" s="20">
        <f t="shared" si="8"/>
        <v>4.074559976019714E-3</v>
      </c>
      <c r="H38" s="20">
        <f t="shared" si="8"/>
        <v>5.5129141887643876E-3</v>
      </c>
      <c r="I38" s="20">
        <f t="shared" si="8"/>
        <v>2.6404508457580577E-3</v>
      </c>
      <c r="J38" s="20">
        <f t="shared" si="8"/>
        <v>2.83979007289123E-3</v>
      </c>
      <c r="K38" s="20">
        <f t="shared" si="8"/>
        <v>2.7335661437406173E-3</v>
      </c>
      <c r="L38" s="20">
        <f t="shared" ref="L38:N38" si="9">2^(L30-L37)</f>
        <v>2.3962597211988393E-3</v>
      </c>
      <c r="M38" s="20">
        <f t="shared" si="9"/>
        <v>2.1298979153618323E-3</v>
      </c>
      <c r="N38" s="21">
        <f t="shared" si="9"/>
        <v>4.0021750899718834E-3</v>
      </c>
    </row>
    <row r="39" spans="1:14" x14ac:dyDescent="0.2">
      <c r="A39" s="49"/>
      <c r="B39" s="7" t="s">
        <v>11</v>
      </c>
      <c r="C39" s="22">
        <f>AVERAGE(C38:E38)</f>
        <v>7.0843617187032262E-3</v>
      </c>
      <c r="D39" s="22"/>
      <c r="E39" s="22"/>
      <c r="F39" s="22">
        <f>AVERAGE(F38:H38)</f>
        <v>4.4578138520415499E-3</v>
      </c>
      <c r="G39" s="22"/>
      <c r="H39" s="22"/>
      <c r="I39" s="22">
        <f>AVERAGE(I38:K38)</f>
        <v>2.7379356874633019E-3</v>
      </c>
      <c r="J39" s="22"/>
      <c r="K39" s="22"/>
      <c r="L39" s="22">
        <f>AVERAGE(L38:N38)</f>
        <v>2.842777575510852E-3</v>
      </c>
      <c r="M39" s="22"/>
      <c r="N39" s="23"/>
    </row>
    <row r="40" spans="1:14" x14ac:dyDescent="0.2">
      <c r="A40" s="49"/>
      <c r="B40" s="7" t="s">
        <v>12</v>
      </c>
      <c r="C40" s="24">
        <f>STDEVA(C38:E38)</f>
        <v>3.4796347530478429E-3</v>
      </c>
      <c r="D40" s="24"/>
      <c r="E40" s="24"/>
      <c r="F40" s="24">
        <f>STDEVA(F38:H38)</f>
        <v>9.2506700319351708E-4</v>
      </c>
      <c r="G40" s="24"/>
      <c r="H40" s="24"/>
      <c r="I40" s="24">
        <f>STDEVA(I38:K38)</f>
        <v>9.9741423454705863E-5</v>
      </c>
      <c r="J40" s="24"/>
      <c r="K40" s="24"/>
      <c r="L40" s="24">
        <f>STDEVA(L38:N38)</f>
        <v>1.0128618367309539E-3</v>
      </c>
      <c r="M40" s="3"/>
      <c r="N40" s="9"/>
    </row>
    <row r="41" spans="1:14" x14ac:dyDescent="0.2">
      <c r="A41" s="49"/>
      <c r="B41" s="14" t="s">
        <v>13</v>
      </c>
      <c r="C41" s="25">
        <f>C39/$C$18</f>
        <v>1.9956749567077037E-2</v>
      </c>
      <c r="D41" s="25"/>
      <c r="E41" s="25"/>
      <c r="F41" s="25">
        <f>F39/$C$18</f>
        <v>1.2557726185404992E-2</v>
      </c>
      <c r="G41" s="25"/>
      <c r="H41" s="25"/>
      <c r="I41" s="31">
        <f>I39/$I$18</f>
        <v>1.2423717748207393E-2</v>
      </c>
      <c r="J41" s="25"/>
      <c r="K41" s="25"/>
      <c r="L41" s="25">
        <f>L39/$I$18</f>
        <v>1.2899450626541987E-2</v>
      </c>
      <c r="M41" s="3"/>
      <c r="N41" s="9"/>
    </row>
    <row r="42" spans="1:14" ht="17" thickBot="1" x14ac:dyDescent="0.25">
      <c r="A42" s="50"/>
      <c r="B42" s="16" t="s">
        <v>14</v>
      </c>
      <c r="C42" s="26">
        <f>C40/$C$18</f>
        <v>9.8021814962018852E-3</v>
      </c>
      <c r="D42" s="26"/>
      <c r="E42" s="26"/>
      <c r="F42" s="26">
        <f>F40/$C$18</f>
        <v>2.6059271460914016E-3</v>
      </c>
      <c r="G42" s="26"/>
      <c r="H42" s="26"/>
      <c r="I42" s="32">
        <f>I40/$I$18</f>
        <v>4.5258889698529764E-4</v>
      </c>
      <c r="J42" s="26"/>
      <c r="K42" s="26"/>
      <c r="L42" s="26">
        <f>L40/$I$18</f>
        <v>4.5959843524063619E-3</v>
      </c>
      <c r="M42" s="27"/>
      <c r="N42" s="28"/>
    </row>
    <row r="45" spans="1:14" ht="20" x14ac:dyDescent="0.2">
      <c r="A45" s="29" t="s">
        <v>26</v>
      </c>
    </row>
  </sheetData>
  <mergeCells count="22">
    <mergeCell ref="B11:N11"/>
    <mergeCell ref="B32:N32"/>
    <mergeCell ref="C33:E33"/>
    <mergeCell ref="F33:H33"/>
    <mergeCell ref="I33:K33"/>
    <mergeCell ref="L33:N33"/>
    <mergeCell ref="C12:E12"/>
    <mergeCell ref="F12:H12"/>
    <mergeCell ref="I12:K12"/>
    <mergeCell ref="L12:N12"/>
    <mergeCell ref="A25:A42"/>
    <mergeCell ref="B25:N25"/>
    <mergeCell ref="C26:E26"/>
    <mergeCell ref="F26:H26"/>
    <mergeCell ref="I26:K26"/>
    <mergeCell ref="L26:N26"/>
    <mergeCell ref="A4:A21"/>
    <mergeCell ref="B4:N4"/>
    <mergeCell ref="C5:E5"/>
    <mergeCell ref="F5:H5"/>
    <mergeCell ref="I5:K5"/>
    <mergeCell ref="L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50" workbookViewId="0">
      <selection activeCell="G53" sqref="G53"/>
    </sheetView>
  </sheetViews>
  <sheetFormatPr baseColWidth="10" defaultRowHeight="16" x14ac:dyDescent="0.2"/>
  <cols>
    <col min="1" max="1" width="10.83203125" style="2"/>
    <col min="2" max="2" width="16.33203125" style="2" customWidth="1"/>
    <col min="3" max="16384" width="10.83203125" style="2"/>
  </cols>
  <sheetData>
    <row r="1" spans="1:20" ht="20" x14ac:dyDescent="0.2">
      <c r="A1" s="1" t="s">
        <v>30</v>
      </c>
    </row>
    <row r="2" spans="1:20" ht="17" thickBot="1" x14ac:dyDescent="0.25"/>
    <row r="3" spans="1:20" ht="20" x14ac:dyDescent="0.2">
      <c r="A3" s="35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2"/>
      <c r="L3" s="34"/>
      <c r="M3" s="34"/>
      <c r="N3" s="34"/>
      <c r="O3" s="34"/>
      <c r="P3" s="34"/>
      <c r="Q3" s="34"/>
      <c r="R3" s="34"/>
      <c r="S3" s="34"/>
      <c r="T3" s="34"/>
    </row>
    <row r="4" spans="1:20" ht="22" x14ac:dyDescent="0.25">
      <c r="A4" s="54" t="s">
        <v>0</v>
      </c>
      <c r="B4" s="3"/>
      <c r="C4" s="61" t="s">
        <v>25</v>
      </c>
      <c r="D4" s="61"/>
      <c r="E4" s="61"/>
      <c r="F4" s="61"/>
      <c r="G4" s="61"/>
      <c r="H4" s="61"/>
      <c r="I4" s="61"/>
      <c r="J4" s="61"/>
      <c r="K4" s="62"/>
      <c r="L4" s="40"/>
      <c r="M4" s="40"/>
      <c r="N4" s="40"/>
      <c r="O4" s="40"/>
      <c r="P4" s="40"/>
      <c r="Q4" s="40"/>
      <c r="R4" s="40"/>
      <c r="S4" s="40"/>
      <c r="T4" s="40"/>
    </row>
    <row r="5" spans="1:20" ht="18" x14ac:dyDescent="0.2">
      <c r="A5" s="54"/>
      <c r="B5" s="3"/>
      <c r="C5" s="46" t="s">
        <v>20</v>
      </c>
      <c r="D5" s="46"/>
      <c r="E5" s="46"/>
      <c r="F5" s="46" t="s">
        <v>21</v>
      </c>
      <c r="G5" s="46"/>
      <c r="H5" s="46"/>
      <c r="I5" s="46" t="s">
        <v>22</v>
      </c>
      <c r="J5" s="46"/>
      <c r="K5" s="47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54"/>
      <c r="B6" s="3"/>
      <c r="C6" s="4" t="s">
        <v>3</v>
      </c>
      <c r="D6" s="4" t="s">
        <v>4</v>
      </c>
      <c r="E6" s="4" t="s">
        <v>5</v>
      </c>
      <c r="F6" s="4" t="s">
        <v>3</v>
      </c>
      <c r="G6" s="4" t="s">
        <v>4</v>
      </c>
      <c r="H6" s="4" t="s">
        <v>5</v>
      </c>
      <c r="I6" s="4" t="s">
        <v>3</v>
      </c>
      <c r="J6" s="4" t="s">
        <v>4</v>
      </c>
      <c r="K6" s="5" t="s">
        <v>5</v>
      </c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54"/>
      <c r="B7" s="3" t="s">
        <v>6</v>
      </c>
      <c r="C7" s="6">
        <v>17.365571891997501</v>
      </c>
      <c r="D7" s="6">
        <v>17.404529393839301</v>
      </c>
      <c r="E7" s="6">
        <v>17.2888827445089</v>
      </c>
      <c r="F7" s="6">
        <v>17.138556684969501</v>
      </c>
      <c r="G7" s="6">
        <v>17.099208164793399</v>
      </c>
      <c r="H7" s="6">
        <v>17.425048544712901</v>
      </c>
      <c r="I7" s="6">
        <v>17.218815759040002</v>
      </c>
      <c r="J7" s="6">
        <v>17.3547480611693</v>
      </c>
      <c r="K7" s="8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54"/>
      <c r="B8" s="7" t="s">
        <v>7</v>
      </c>
      <c r="C8" s="6">
        <v>17.164444710671201</v>
      </c>
      <c r="D8" s="6">
        <v>17.252429762530902</v>
      </c>
      <c r="E8" s="6">
        <v>17.253815657358299</v>
      </c>
      <c r="F8" s="6">
        <v>17.453017152171</v>
      </c>
      <c r="G8" s="6">
        <v>16.969411443271198</v>
      </c>
      <c r="H8" s="6">
        <v>17.356731525966001</v>
      </c>
      <c r="I8" s="6">
        <v>16.923446330565099</v>
      </c>
      <c r="J8" s="6">
        <v>17.104628419585101</v>
      </c>
      <c r="K8" s="8">
        <v>17.819825185883499</v>
      </c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54"/>
      <c r="B9" s="7" t="s">
        <v>8</v>
      </c>
      <c r="C9" s="6">
        <f>AVERAGE(C7:C8)</f>
        <v>17.265008301334351</v>
      </c>
      <c r="D9" s="6">
        <f t="shared" ref="D9:K9" si="0">AVERAGE(D7:D8)</f>
        <v>17.328479578185103</v>
      </c>
      <c r="E9" s="6">
        <f t="shared" si="0"/>
        <v>17.271349200933599</v>
      </c>
      <c r="F9" s="6">
        <f t="shared" si="0"/>
        <v>17.295786918570251</v>
      </c>
      <c r="G9" s="6">
        <f t="shared" si="0"/>
        <v>17.034309804032297</v>
      </c>
      <c r="H9" s="6">
        <f t="shared" si="0"/>
        <v>17.390890035339453</v>
      </c>
      <c r="I9" s="6">
        <f t="shared" si="0"/>
        <v>17.071131044802549</v>
      </c>
      <c r="J9" s="6">
        <f t="shared" si="0"/>
        <v>17.2296882403772</v>
      </c>
      <c r="K9" s="8">
        <f t="shared" si="0"/>
        <v>17.819825185883499</v>
      </c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54"/>
      <c r="B10" s="6"/>
      <c r="C10" s="4"/>
      <c r="D10" s="4"/>
      <c r="E10" s="4"/>
      <c r="F10" s="4"/>
      <c r="G10" s="4"/>
      <c r="H10" s="4"/>
      <c r="I10" s="4"/>
      <c r="J10" s="4"/>
      <c r="K10" s="5"/>
      <c r="L10" s="3"/>
      <c r="M10" s="3"/>
      <c r="N10" s="3"/>
      <c r="O10" s="3"/>
      <c r="P10" s="3"/>
      <c r="Q10" s="3"/>
      <c r="R10" s="3"/>
      <c r="S10" s="3"/>
      <c r="T10" s="3"/>
    </row>
    <row r="11" spans="1:20" ht="20" x14ac:dyDescent="0.2">
      <c r="A11" s="54"/>
      <c r="B11" s="56" t="s">
        <v>9</v>
      </c>
      <c r="C11" s="56"/>
      <c r="D11" s="56"/>
      <c r="E11" s="56"/>
      <c r="F11" s="56"/>
      <c r="G11" s="56"/>
      <c r="H11" s="56"/>
      <c r="I11" s="56"/>
      <c r="J11" s="56"/>
      <c r="K11" s="57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22" x14ac:dyDescent="0.25">
      <c r="A12" s="54"/>
      <c r="B12" s="3"/>
      <c r="C12" s="61" t="s">
        <v>25</v>
      </c>
      <c r="D12" s="61"/>
      <c r="E12" s="61"/>
      <c r="F12" s="61"/>
      <c r="G12" s="61"/>
      <c r="H12" s="61"/>
      <c r="I12" s="61"/>
      <c r="J12" s="61"/>
      <c r="K12" s="62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18" x14ac:dyDescent="0.2">
      <c r="A13" s="54"/>
      <c r="B13" s="3"/>
      <c r="C13" s="46" t="s">
        <v>20</v>
      </c>
      <c r="D13" s="46"/>
      <c r="E13" s="46"/>
      <c r="F13" s="46" t="s">
        <v>21</v>
      </c>
      <c r="G13" s="46"/>
      <c r="H13" s="46"/>
      <c r="I13" s="46" t="s">
        <v>22</v>
      </c>
      <c r="J13" s="46"/>
      <c r="K13" s="47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54"/>
      <c r="B14" s="3"/>
      <c r="C14" s="4" t="s">
        <v>3</v>
      </c>
      <c r="D14" s="4" t="s">
        <v>4</v>
      </c>
      <c r="E14" s="4" t="s">
        <v>5</v>
      </c>
      <c r="F14" s="4" t="s">
        <v>3</v>
      </c>
      <c r="G14" s="4" t="s">
        <v>4</v>
      </c>
      <c r="H14" s="4" t="s">
        <v>5</v>
      </c>
      <c r="I14" s="4" t="s">
        <v>3</v>
      </c>
      <c r="J14" s="4" t="s">
        <v>4</v>
      </c>
      <c r="K14" s="5" t="s">
        <v>5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54"/>
      <c r="B15" s="3" t="s">
        <v>6</v>
      </c>
      <c r="C15" s="6">
        <v>20.530337586860998</v>
      </c>
      <c r="D15" s="6">
        <v>20.852331320027702</v>
      </c>
      <c r="E15" s="6">
        <v>20.756688798638901</v>
      </c>
      <c r="F15" s="6">
        <v>23.7982964419806</v>
      </c>
      <c r="G15" s="6">
        <v>23.971945064651301</v>
      </c>
      <c r="H15" s="6">
        <v>24.104101439992899</v>
      </c>
      <c r="I15" s="6">
        <v>23.618808071757599</v>
      </c>
      <c r="J15" s="6">
        <v>23.679045195295402</v>
      </c>
      <c r="K15" s="8">
        <v>24.501088400369799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54"/>
      <c r="B16" s="7" t="s">
        <v>7</v>
      </c>
      <c r="C16" s="6">
        <v>20.529818634665101</v>
      </c>
      <c r="D16" s="6">
        <v>20.918690246899601</v>
      </c>
      <c r="E16" s="6">
        <v>20.909888060871001</v>
      </c>
      <c r="F16" s="6">
        <v>23.5899547100753</v>
      </c>
      <c r="G16" s="6">
        <v>23.7901402717489</v>
      </c>
      <c r="H16" s="6">
        <v>23.279705127387199</v>
      </c>
      <c r="I16" s="6">
        <v>23.9462155099082</v>
      </c>
      <c r="J16" s="6">
        <v>23.8737368940293</v>
      </c>
      <c r="K16" s="8">
        <v>24.516358246900001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54"/>
      <c r="B17" s="7" t="s">
        <v>8</v>
      </c>
      <c r="C17" s="6">
        <f t="shared" ref="C17:H17" si="1">AVERAGE(C15:C16)</f>
        <v>20.53007811076305</v>
      </c>
      <c r="D17" s="6">
        <f t="shared" si="1"/>
        <v>20.885510783463651</v>
      </c>
      <c r="E17" s="6">
        <f t="shared" si="1"/>
        <v>20.833288429754951</v>
      </c>
      <c r="F17" s="6">
        <f t="shared" si="1"/>
        <v>23.69412557602795</v>
      </c>
      <c r="G17" s="6">
        <f t="shared" si="1"/>
        <v>23.881042668200102</v>
      </c>
      <c r="H17" s="6">
        <f t="shared" si="1"/>
        <v>23.691903283690049</v>
      </c>
      <c r="I17" s="6">
        <f>AVERAGE(I15:I16)</f>
        <v>23.782511790832899</v>
      </c>
      <c r="J17" s="6">
        <f>AVERAGE(J15:J16)</f>
        <v>23.776391044662351</v>
      </c>
      <c r="K17" s="8">
        <f>AVERAGE(K15:K16)</f>
        <v>24.5087233236349</v>
      </c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54"/>
      <c r="B18" s="7" t="s">
        <v>10</v>
      </c>
      <c r="C18" s="10">
        <f t="shared" ref="C18:K18" si="2">2^(C9-C17)</f>
        <v>0.10401980838496676</v>
      </c>
      <c r="D18" s="10">
        <f t="shared" si="2"/>
        <v>8.4962427374664695E-2</v>
      </c>
      <c r="E18" s="10">
        <f t="shared" si="2"/>
        <v>8.4673877766893765E-2</v>
      </c>
      <c r="F18" s="10">
        <f t="shared" si="2"/>
        <v>1.1855179708702035E-2</v>
      </c>
      <c r="G18" s="10">
        <f t="shared" si="2"/>
        <v>8.6881645083641875E-3</v>
      </c>
      <c r="H18" s="10">
        <f t="shared" si="2"/>
        <v>1.2682533237811345E-2</v>
      </c>
      <c r="I18" s="10">
        <f t="shared" si="2"/>
        <v>9.5427398210169122E-3</v>
      </c>
      <c r="J18" s="10">
        <f t="shared" si="2"/>
        <v>1.0696608068073387E-2</v>
      </c>
      <c r="K18" s="11">
        <f t="shared" si="2"/>
        <v>9.6926163415604824E-3</v>
      </c>
    </row>
    <row r="19" spans="1:20" x14ac:dyDescent="0.2">
      <c r="A19" s="54"/>
      <c r="B19" s="7" t="s">
        <v>11</v>
      </c>
      <c r="C19" s="12">
        <f>AVERAGE(C18:E18)</f>
        <v>9.1218704508841744E-2</v>
      </c>
      <c r="D19" s="12"/>
      <c r="E19" s="12"/>
      <c r="F19" s="12">
        <f>AVERAGE(F18:H18)</f>
        <v>1.107529248495919E-2</v>
      </c>
      <c r="G19" s="12"/>
      <c r="H19" s="12"/>
      <c r="I19" s="12">
        <f>AVERAGE(I18:K18)</f>
        <v>9.9773214102169272E-3</v>
      </c>
      <c r="J19" s="12"/>
      <c r="K19" s="13"/>
    </row>
    <row r="20" spans="1:20" x14ac:dyDescent="0.2">
      <c r="A20" s="54"/>
      <c r="B20" s="7" t="s">
        <v>12</v>
      </c>
      <c r="C20" s="12">
        <f>STDEVA(C18:E18)</f>
        <v>1.108701991314814E-2</v>
      </c>
      <c r="D20" s="12"/>
      <c r="E20" s="12"/>
      <c r="F20" s="12">
        <f>STDEVA(F18:H18)</f>
        <v>2.108296337807927E-3</v>
      </c>
      <c r="G20" s="12"/>
      <c r="H20" s="12"/>
      <c r="I20" s="12">
        <f>STDEVA(I18:K18)</f>
        <v>6.2741191810508255E-4</v>
      </c>
      <c r="J20" s="12"/>
      <c r="K20" s="13"/>
    </row>
    <row r="21" spans="1:20" x14ac:dyDescent="0.2">
      <c r="A21" s="54"/>
      <c r="B21" s="14" t="s">
        <v>13</v>
      </c>
      <c r="C21" s="15">
        <f>C19/$C$19</f>
        <v>1</v>
      </c>
      <c r="D21" s="15"/>
      <c r="E21" s="15"/>
      <c r="F21" s="15">
        <f>F19/$C$19</f>
        <v>0.12141470923746425</v>
      </c>
      <c r="G21" s="15"/>
      <c r="H21" s="15"/>
      <c r="I21" s="15">
        <f>I19/$C$19</f>
        <v>0.10937802136018973</v>
      </c>
      <c r="J21" s="15"/>
      <c r="K21" s="41"/>
    </row>
    <row r="22" spans="1:20" ht="17" thickBot="1" x14ac:dyDescent="0.25">
      <c r="A22" s="55"/>
      <c r="B22" s="16" t="s">
        <v>14</v>
      </c>
      <c r="C22" s="17">
        <f>C20/$C$19</f>
        <v>0.12154327309124946</v>
      </c>
      <c r="D22" s="17"/>
      <c r="E22" s="17"/>
      <c r="F22" s="17">
        <f>F20/$C$19</f>
        <v>2.3112544177861807E-2</v>
      </c>
      <c r="G22" s="17"/>
      <c r="H22" s="17"/>
      <c r="I22" s="17">
        <f>I20/$C$19</f>
        <v>6.8781059924422419E-3</v>
      </c>
      <c r="J22" s="17"/>
      <c r="K22" s="42"/>
    </row>
    <row r="24" spans="1:20" x14ac:dyDescent="0.2">
      <c r="A24" s="6"/>
      <c r="B24" s="6"/>
      <c r="I24" s="4"/>
      <c r="J24" s="4"/>
      <c r="K24" s="4"/>
    </row>
    <row r="25" spans="1:20" ht="17" thickBot="1" x14ac:dyDescent="0.25">
      <c r="A25" s="6"/>
      <c r="B25" s="6"/>
      <c r="C25" s="4"/>
      <c r="D25" s="4"/>
      <c r="E25" s="4"/>
      <c r="F25" s="4"/>
      <c r="G25" s="4"/>
      <c r="H25" s="4"/>
      <c r="I25" s="4"/>
      <c r="J25" s="4"/>
      <c r="K25" s="4"/>
    </row>
    <row r="26" spans="1:20" ht="20" x14ac:dyDescent="0.2">
      <c r="A26" s="35"/>
      <c r="B26" s="51" t="s">
        <v>1</v>
      </c>
      <c r="C26" s="51"/>
      <c r="D26" s="51"/>
      <c r="E26" s="51"/>
      <c r="F26" s="51"/>
      <c r="G26" s="51"/>
      <c r="H26" s="51"/>
      <c r="I26" s="51"/>
      <c r="J26" s="51"/>
      <c r="K26" s="52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8" customHeight="1" x14ac:dyDescent="0.25">
      <c r="A27" s="54" t="s">
        <v>15</v>
      </c>
      <c r="B27" s="3"/>
      <c r="C27" s="61" t="s">
        <v>25</v>
      </c>
      <c r="D27" s="61"/>
      <c r="E27" s="61"/>
      <c r="F27" s="61"/>
      <c r="G27" s="61"/>
      <c r="H27" s="61"/>
      <c r="I27" s="61"/>
      <c r="J27" s="61"/>
      <c r="K27" s="62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8" customHeight="1" x14ac:dyDescent="0.2">
      <c r="A28" s="54"/>
      <c r="B28" s="3"/>
      <c r="C28" s="46" t="s">
        <v>20</v>
      </c>
      <c r="D28" s="46"/>
      <c r="E28" s="46"/>
      <c r="F28" s="46" t="s">
        <v>21</v>
      </c>
      <c r="G28" s="46"/>
      <c r="H28" s="46"/>
      <c r="I28" s="46" t="s">
        <v>22</v>
      </c>
      <c r="J28" s="46"/>
      <c r="K28" s="47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6" customHeight="1" x14ac:dyDescent="0.2">
      <c r="A29" s="54"/>
      <c r="B29" s="3"/>
      <c r="C29" s="4" t="s">
        <v>3</v>
      </c>
      <c r="D29" s="4" t="s">
        <v>4</v>
      </c>
      <c r="E29" s="4" t="s">
        <v>5</v>
      </c>
      <c r="F29" s="4" t="s">
        <v>3</v>
      </c>
      <c r="G29" s="4" t="s">
        <v>4</v>
      </c>
      <c r="H29" s="4" t="s">
        <v>5</v>
      </c>
      <c r="I29" s="4" t="s">
        <v>3</v>
      </c>
      <c r="J29" s="4" t="s">
        <v>4</v>
      </c>
      <c r="K29" s="5" t="s">
        <v>5</v>
      </c>
      <c r="L29" s="4"/>
      <c r="M29" s="4"/>
      <c r="N29" s="4"/>
      <c r="O29" s="4"/>
      <c r="P29" s="4"/>
      <c r="Q29" s="4"/>
      <c r="R29" s="4"/>
      <c r="S29" s="4"/>
      <c r="T29" s="4"/>
    </row>
    <row r="30" spans="1:20" ht="16" customHeight="1" x14ac:dyDescent="0.2">
      <c r="A30" s="54"/>
      <c r="B30" s="3" t="s">
        <v>6</v>
      </c>
      <c r="C30" s="6">
        <v>17.012241913760199</v>
      </c>
      <c r="D30" s="6">
        <v>17.315805793586598</v>
      </c>
      <c r="E30" s="6">
        <v>16.866289891044701</v>
      </c>
      <c r="F30" s="6">
        <v>17.4346281466938</v>
      </c>
      <c r="G30" s="6">
        <v>17.021812675061899</v>
      </c>
      <c r="H30" s="6">
        <v>17.143667131693</v>
      </c>
      <c r="I30" s="6">
        <v>17.0028693069894</v>
      </c>
      <c r="J30" s="6">
        <v>17.129117636602601</v>
      </c>
      <c r="K30" s="8">
        <v>17.440494530097101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ht="16" customHeight="1" x14ac:dyDescent="0.2">
      <c r="A31" s="54"/>
      <c r="B31" s="7" t="s">
        <v>7</v>
      </c>
      <c r="C31" s="6">
        <v>17.212182460992398</v>
      </c>
      <c r="D31" s="6">
        <v>17.154463922623599</v>
      </c>
      <c r="E31" s="6">
        <v>17.110796135080999</v>
      </c>
      <c r="F31" s="6">
        <v>17.181900526829001</v>
      </c>
      <c r="G31" s="6">
        <v>17.000583795991201</v>
      </c>
      <c r="H31" s="6">
        <v>17.019173739469</v>
      </c>
      <c r="I31" s="6">
        <v>17.213872303816899</v>
      </c>
      <c r="J31" s="6">
        <v>17.2238655344207</v>
      </c>
      <c r="K31" s="8">
        <v>17.460215030661502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16" customHeight="1" x14ac:dyDescent="0.2">
      <c r="A32" s="54"/>
      <c r="B32" s="7" t="s">
        <v>8</v>
      </c>
      <c r="C32" s="6">
        <f>AVERAGE(C30:C31)</f>
        <v>17.112212187376301</v>
      </c>
      <c r="D32" s="6">
        <f t="shared" ref="D32" si="3">AVERAGE(D30:D31)</f>
        <v>17.235134858105098</v>
      </c>
      <c r="E32" s="6">
        <f t="shared" ref="E32" si="4">AVERAGE(E30:E31)</f>
        <v>16.988543013062852</v>
      </c>
      <c r="F32" s="6">
        <f t="shared" ref="F32" si="5">AVERAGE(F30:F31)</f>
        <v>17.3082643367614</v>
      </c>
      <c r="G32" s="6">
        <f t="shared" ref="G32" si="6">AVERAGE(G30:G31)</f>
        <v>17.01119823552655</v>
      </c>
      <c r="H32" s="6">
        <f t="shared" ref="H32" si="7">AVERAGE(H30:H31)</f>
        <v>17.081420435581002</v>
      </c>
      <c r="I32" s="6">
        <f t="shared" ref="I32" si="8">AVERAGE(I30:I31)</f>
        <v>17.108370805403148</v>
      </c>
      <c r="J32" s="6">
        <f t="shared" ref="J32" si="9">AVERAGE(J30:J31)</f>
        <v>17.176491585511648</v>
      </c>
      <c r="K32" s="8">
        <f t="shared" ref="K32" si="10">AVERAGE(K30:K31)</f>
        <v>17.4503547803793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ht="16" customHeight="1" x14ac:dyDescent="0.2">
      <c r="A33" s="54"/>
      <c r="B33" s="6"/>
      <c r="C33" s="4"/>
      <c r="D33" s="4"/>
      <c r="E33" s="4"/>
      <c r="F33" s="4"/>
      <c r="G33" s="4"/>
      <c r="H33" s="4"/>
      <c r="I33" s="4"/>
      <c r="J33" s="4"/>
      <c r="K33" s="5"/>
      <c r="L33" s="3"/>
      <c r="M33" s="3"/>
      <c r="N33" s="3"/>
      <c r="O33" s="3"/>
      <c r="P33" s="3"/>
      <c r="Q33" s="3"/>
      <c r="R33" s="3"/>
      <c r="S33" s="3"/>
      <c r="T33" s="3"/>
    </row>
    <row r="34" spans="1:20" ht="20" x14ac:dyDescent="0.2">
      <c r="A34" s="54"/>
      <c r="B34" s="56" t="s">
        <v>9</v>
      </c>
      <c r="C34" s="56"/>
      <c r="D34" s="56"/>
      <c r="E34" s="56"/>
      <c r="F34" s="56"/>
      <c r="G34" s="56"/>
      <c r="H34" s="56"/>
      <c r="I34" s="56"/>
      <c r="J34" s="56"/>
      <c r="K34" s="57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8" customHeight="1" x14ac:dyDescent="0.25">
      <c r="A35" s="54"/>
      <c r="B35" s="3"/>
      <c r="C35" s="61" t="s">
        <v>25</v>
      </c>
      <c r="D35" s="61"/>
      <c r="E35" s="61"/>
      <c r="F35" s="61"/>
      <c r="G35" s="61"/>
      <c r="H35" s="61"/>
      <c r="I35" s="61"/>
      <c r="J35" s="61"/>
      <c r="K35" s="62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8" customHeight="1" x14ac:dyDescent="0.2">
      <c r="A36" s="54"/>
      <c r="B36" s="3"/>
      <c r="C36" s="46" t="s">
        <v>20</v>
      </c>
      <c r="D36" s="46"/>
      <c r="E36" s="46"/>
      <c r="F36" s="46" t="s">
        <v>21</v>
      </c>
      <c r="G36" s="46"/>
      <c r="H36" s="46"/>
      <c r="I36" s="46" t="s">
        <v>22</v>
      </c>
      <c r="J36" s="46"/>
      <c r="K36" s="47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6" customHeight="1" x14ac:dyDescent="0.2">
      <c r="A37" s="54"/>
      <c r="B37" s="3"/>
      <c r="C37" s="4" t="s">
        <v>3</v>
      </c>
      <c r="D37" s="4" t="s">
        <v>4</v>
      </c>
      <c r="E37" s="4" t="s">
        <v>5</v>
      </c>
      <c r="F37" s="4" t="s">
        <v>3</v>
      </c>
      <c r="G37" s="4" t="s">
        <v>4</v>
      </c>
      <c r="H37" s="4" t="s">
        <v>5</v>
      </c>
      <c r="I37" s="4" t="s">
        <v>3</v>
      </c>
      <c r="J37" s="4" t="s">
        <v>4</v>
      </c>
      <c r="K37" s="5" t="s">
        <v>5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6" customHeight="1" x14ac:dyDescent="0.2">
      <c r="A38" s="54"/>
      <c r="B38" s="3" t="s">
        <v>6</v>
      </c>
      <c r="C38" s="6">
        <v>24.427469691046099</v>
      </c>
      <c r="D38" s="6">
        <v>24.873744217532401</v>
      </c>
      <c r="E38" s="6">
        <v>24.2045477317902</v>
      </c>
      <c r="F38" s="6">
        <v>24.286436179328</v>
      </c>
      <c r="G38" s="6">
        <v>24.1506061506831</v>
      </c>
      <c r="H38" s="6">
        <v>23.503974175221298</v>
      </c>
      <c r="I38" s="6">
        <v>24.3418482811093</v>
      </c>
      <c r="J38" s="6">
        <v>24.011304864543501</v>
      </c>
      <c r="K38" s="8">
        <v>24.64815921185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6" customHeight="1" x14ac:dyDescent="0.2">
      <c r="A39" s="54"/>
      <c r="B39" s="7" t="s">
        <v>7</v>
      </c>
      <c r="C39" s="6">
        <v>24.432458891051201</v>
      </c>
      <c r="D39" s="6">
        <v>24.887319334898201</v>
      </c>
      <c r="E39" s="6">
        <v>24.363982484033301</v>
      </c>
      <c r="F39" s="6">
        <v>24.456140569297698</v>
      </c>
      <c r="G39" s="6">
        <v>24.305184665762098</v>
      </c>
      <c r="H39" s="6">
        <v>23.4228540552079</v>
      </c>
      <c r="I39" s="6">
        <v>24.474840294147601</v>
      </c>
      <c r="J39" s="6">
        <v>24.026441045455599</v>
      </c>
      <c r="K39" s="8">
        <v>24.947620073275399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16" customHeight="1" x14ac:dyDescent="0.2">
      <c r="A40" s="54"/>
      <c r="B40" s="7" t="s">
        <v>8</v>
      </c>
      <c r="C40" s="6">
        <f t="shared" ref="C40:H40" si="11">AVERAGE(C38:C39)</f>
        <v>24.429964291048648</v>
      </c>
      <c r="D40" s="6">
        <f t="shared" si="11"/>
        <v>24.8805317762153</v>
      </c>
      <c r="E40" s="6">
        <f t="shared" si="11"/>
        <v>24.28426510791175</v>
      </c>
      <c r="F40" s="6">
        <f t="shared" si="11"/>
        <v>24.371288374312847</v>
      </c>
      <c r="G40" s="6">
        <f t="shared" si="11"/>
        <v>24.227895408222601</v>
      </c>
      <c r="H40" s="6">
        <f t="shared" si="11"/>
        <v>23.463414115214597</v>
      </c>
      <c r="I40" s="6">
        <f>AVERAGE(I38:I39)</f>
        <v>24.408344287628452</v>
      </c>
      <c r="J40" s="6">
        <f>AVERAGE(J38:J39)</f>
        <v>24.018872954999551</v>
      </c>
      <c r="K40" s="8">
        <f>AVERAGE(K38:K39)</f>
        <v>24.797889642562701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ht="16" customHeight="1" x14ac:dyDescent="0.2">
      <c r="A41" s="54"/>
      <c r="B41" s="7" t="s">
        <v>10</v>
      </c>
      <c r="C41" s="10">
        <f t="shared" ref="C41:K41" si="12">2^(C32-C40)</f>
        <v>6.2681173116774479E-3</v>
      </c>
      <c r="D41" s="10">
        <f t="shared" si="12"/>
        <v>4.9946630927775572E-3</v>
      </c>
      <c r="E41" s="10">
        <f t="shared" si="12"/>
        <v>6.3645662195325374E-3</v>
      </c>
      <c r="F41" s="10">
        <f t="shared" si="12"/>
        <v>7.4785586616512726E-3</v>
      </c>
      <c r="G41" s="10">
        <f t="shared" si="12"/>
        <v>6.7229159447795136E-3</v>
      </c>
      <c r="H41" s="10">
        <f t="shared" si="12"/>
        <v>1.1990256403535555E-2</v>
      </c>
      <c r="I41" s="10">
        <f t="shared" si="12"/>
        <v>6.345838486546366E-3</v>
      </c>
      <c r="J41" s="10">
        <f t="shared" si="12"/>
        <v>8.7144095389582767E-3</v>
      </c>
      <c r="K41" s="11">
        <f t="shared" si="12"/>
        <v>6.1400458232043868E-3</v>
      </c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6" customHeight="1" x14ac:dyDescent="0.2">
      <c r="A42" s="54"/>
      <c r="B42" s="7" t="s">
        <v>11</v>
      </c>
      <c r="C42" s="12">
        <f>AVERAGE(C41:E41)</f>
        <v>5.8757822079958466E-3</v>
      </c>
      <c r="D42" s="12"/>
      <c r="E42" s="12"/>
      <c r="F42" s="12">
        <f>AVERAGE(F41:H41)</f>
        <v>8.7305770033221149E-3</v>
      </c>
      <c r="G42" s="12"/>
      <c r="H42" s="12"/>
      <c r="I42" s="12">
        <f>AVERAGE(I41:K41)</f>
        <v>7.0667646162363429E-3</v>
      </c>
      <c r="J42" s="12"/>
      <c r="K42" s="13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6" customHeight="1" x14ac:dyDescent="0.2">
      <c r="A43" s="54"/>
      <c r="B43" s="7" t="s">
        <v>12</v>
      </c>
      <c r="C43" s="12">
        <f>STDEVA(C41:E41)</f>
        <v>7.6459385909050234E-4</v>
      </c>
      <c r="D43" s="12"/>
      <c r="E43" s="12"/>
      <c r="F43" s="12">
        <f>STDEVA(F41:H41)</f>
        <v>2.8481364649577852E-3</v>
      </c>
      <c r="G43" s="12"/>
      <c r="H43" s="12"/>
      <c r="I43" s="12">
        <f>STDEVA(I41:K41)</f>
        <v>1.4306075627508303E-3</v>
      </c>
      <c r="J43" s="12"/>
      <c r="K43" s="13"/>
      <c r="L43" s="24"/>
      <c r="M43" s="3"/>
      <c r="N43" s="3"/>
      <c r="O43" s="24"/>
      <c r="P43" s="24"/>
      <c r="Q43" s="24"/>
      <c r="R43" s="24"/>
      <c r="S43" s="3"/>
      <c r="T43" s="3"/>
    </row>
    <row r="44" spans="1:20" ht="16" customHeight="1" x14ac:dyDescent="0.2">
      <c r="A44" s="54"/>
      <c r="B44" s="14" t="s">
        <v>13</v>
      </c>
      <c r="C44" s="15">
        <f>C42/$C$19</f>
        <v>6.4414225565177952E-2</v>
      </c>
      <c r="D44" s="15"/>
      <c r="E44" s="15"/>
      <c r="F44" s="15">
        <f>F42/$C$19</f>
        <v>9.5710381443488576E-2</v>
      </c>
      <c r="G44" s="15"/>
      <c r="H44" s="15"/>
      <c r="I44" s="15">
        <f>I42/$C$19</f>
        <v>7.747056543158172E-2</v>
      </c>
      <c r="J44" s="15"/>
      <c r="K44" s="41"/>
      <c r="L44" s="15"/>
      <c r="M44" s="38"/>
      <c r="N44" s="38"/>
      <c r="O44" s="15"/>
      <c r="P44" s="25"/>
      <c r="Q44" s="25"/>
      <c r="R44" s="15"/>
      <c r="S44" s="3"/>
      <c r="T44" s="3"/>
    </row>
    <row r="45" spans="1:20" ht="17" customHeight="1" thickBot="1" x14ac:dyDescent="0.25">
      <c r="A45" s="55"/>
      <c r="B45" s="16" t="s">
        <v>14</v>
      </c>
      <c r="C45" s="17">
        <f>C43/$C$19</f>
        <v>8.3819855062334386E-3</v>
      </c>
      <c r="D45" s="17"/>
      <c r="E45" s="17"/>
      <c r="F45" s="17">
        <f>F43/$C$19</f>
        <v>3.122316284026724E-2</v>
      </c>
      <c r="G45" s="17"/>
      <c r="H45" s="17"/>
      <c r="I45" s="17">
        <f>I43/$C$19</f>
        <v>1.5683269900113116E-2</v>
      </c>
      <c r="J45" s="17"/>
      <c r="K45" s="42"/>
      <c r="L45" s="15"/>
      <c r="M45" s="38"/>
      <c r="N45" s="38"/>
      <c r="O45" s="15"/>
      <c r="P45" s="25"/>
      <c r="Q45" s="25"/>
      <c r="R45" s="15"/>
      <c r="S45" s="3"/>
      <c r="T45" s="3"/>
    </row>
    <row r="48" spans="1:20" ht="20" x14ac:dyDescent="0.2">
      <c r="A48" s="29" t="s">
        <v>29</v>
      </c>
    </row>
  </sheetData>
  <mergeCells count="22">
    <mergeCell ref="B3:K3"/>
    <mergeCell ref="B26:K26"/>
    <mergeCell ref="C36:E36"/>
    <mergeCell ref="F36:H36"/>
    <mergeCell ref="I36:K36"/>
    <mergeCell ref="C27:K27"/>
    <mergeCell ref="B34:K34"/>
    <mergeCell ref="C35:K35"/>
    <mergeCell ref="B11:K11"/>
    <mergeCell ref="C12:K12"/>
    <mergeCell ref="A27:A45"/>
    <mergeCell ref="C28:E28"/>
    <mergeCell ref="F28:H28"/>
    <mergeCell ref="I28:K28"/>
    <mergeCell ref="C13:E13"/>
    <mergeCell ref="F13:H13"/>
    <mergeCell ref="I13:K13"/>
    <mergeCell ref="A4:A22"/>
    <mergeCell ref="C5:E5"/>
    <mergeCell ref="F5:H5"/>
    <mergeCell ref="I5:K5"/>
    <mergeCell ref="C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8" zoomScale="50" workbookViewId="0">
      <selection activeCell="G51" sqref="G51"/>
    </sheetView>
  </sheetViews>
  <sheetFormatPr baseColWidth="10" defaultRowHeight="16" x14ac:dyDescent="0.2"/>
  <cols>
    <col min="1" max="1" width="10.83203125" style="2"/>
    <col min="2" max="2" width="16.33203125" style="2" customWidth="1"/>
    <col min="3" max="16384" width="10.83203125" style="2"/>
  </cols>
  <sheetData>
    <row r="1" spans="1:20" ht="20" x14ac:dyDescent="0.2">
      <c r="A1" s="1" t="s">
        <v>27</v>
      </c>
    </row>
    <row r="2" spans="1:20" ht="17" thickBot="1" x14ac:dyDescent="0.25"/>
    <row r="3" spans="1:20" ht="20" x14ac:dyDescent="0.2">
      <c r="A3" s="35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ht="18" x14ac:dyDescent="0.2">
      <c r="A4" s="54" t="s">
        <v>0</v>
      </c>
      <c r="B4" s="3"/>
      <c r="C4" s="59" t="s">
        <v>19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ht="18" x14ac:dyDescent="0.2">
      <c r="A5" s="54"/>
      <c r="B5" s="3"/>
      <c r="C5" s="46" t="s">
        <v>20</v>
      </c>
      <c r="D5" s="46"/>
      <c r="E5" s="46"/>
      <c r="F5" s="46" t="s">
        <v>21</v>
      </c>
      <c r="G5" s="46"/>
      <c r="H5" s="46"/>
      <c r="I5" s="46" t="s">
        <v>22</v>
      </c>
      <c r="J5" s="46"/>
      <c r="K5" s="46"/>
      <c r="L5" s="46" t="s">
        <v>20</v>
      </c>
      <c r="M5" s="46"/>
      <c r="N5" s="46"/>
      <c r="O5" s="46" t="s">
        <v>23</v>
      </c>
      <c r="P5" s="46"/>
      <c r="Q5" s="46"/>
      <c r="R5" s="46" t="s">
        <v>24</v>
      </c>
      <c r="S5" s="46"/>
      <c r="T5" s="47"/>
    </row>
    <row r="6" spans="1:20" x14ac:dyDescent="0.2">
      <c r="A6" s="54"/>
      <c r="B6" s="3"/>
      <c r="C6" s="4" t="s">
        <v>3</v>
      </c>
      <c r="D6" s="4" t="s">
        <v>4</v>
      </c>
      <c r="E6" s="4" t="s">
        <v>5</v>
      </c>
      <c r="F6" s="4" t="s">
        <v>3</v>
      </c>
      <c r="G6" s="4" t="s">
        <v>4</v>
      </c>
      <c r="H6" s="4" t="s">
        <v>5</v>
      </c>
      <c r="I6" s="4" t="s">
        <v>3</v>
      </c>
      <c r="J6" s="4" t="s">
        <v>4</v>
      </c>
      <c r="K6" s="4" t="s">
        <v>5</v>
      </c>
      <c r="L6" s="4" t="s">
        <v>3</v>
      </c>
      <c r="M6" s="4" t="s">
        <v>4</v>
      </c>
      <c r="N6" s="4" t="s">
        <v>5</v>
      </c>
      <c r="O6" s="4" t="s">
        <v>3</v>
      </c>
      <c r="P6" s="4" t="s">
        <v>4</v>
      </c>
      <c r="Q6" s="4" t="s">
        <v>5</v>
      </c>
      <c r="R6" s="4" t="s">
        <v>3</v>
      </c>
      <c r="S6" s="4" t="s">
        <v>4</v>
      </c>
      <c r="T6" s="5" t="s">
        <v>5</v>
      </c>
    </row>
    <row r="7" spans="1:20" x14ac:dyDescent="0.2">
      <c r="A7" s="54"/>
      <c r="B7" s="3" t="s">
        <v>6</v>
      </c>
      <c r="C7" s="6">
        <v>18.061398497649801</v>
      </c>
      <c r="D7" s="6">
        <v>18.1088434306082</v>
      </c>
      <c r="E7" s="6">
        <v>18.930396395142498</v>
      </c>
      <c r="F7" s="6">
        <v>17.798093469066998</v>
      </c>
      <c r="G7" s="6">
        <v>18.505210089287299</v>
      </c>
      <c r="H7" s="6">
        <v>18.570127594524799</v>
      </c>
      <c r="I7" s="6">
        <v>18.209210279699001</v>
      </c>
      <c r="J7" s="6">
        <v>18.4169959898725</v>
      </c>
      <c r="K7" s="6">
        <v>18.503594923958001</v>
      </c>
      <c r="L7" s="6">
        <v>17.8319986618448</v>
      </c>
      <c r="M7" s="6">
        <v>18.001853682637901</v>
      </c>
      <c r="N7" s="6">
        <v>18.093799968822601</v>
      </c>
      <c r="O7" s="6">
        <v>17.7234955445713</v>
      </c>
      <c r="P7" s="6">
        <v>18.2101617570172</v>
      </c>
      <c r="Q7" s="6">
        <v>18.915793353062298</v>
      </c>
      <c r="R7" s="6">
        <v>17.8354376058405</v>
      </c>
      <c r="S7" s="6">
        <v>17.8601893824816</v>
      </c>
      <c r="T7" s="8">
        <v>17.6756969538107</v>
      </c>
    </row>
    <row r="8" spans="1:20" x14ac:dyDescent="0.2">
      <c r="A8" s="54"/>
      <c r="B8" s="7" t="s">
        <v>7</v>
      </c>
      <c r="C8" s="6">
        <v>18.006727946536301</v>
      </c>
      <c r="D8" s="6">
        <v>17.973185595834799</v>
      </c>
      <c r="E8" s="6">
        <v>18.021439497872599</v>
      </c>
      <c r="F8" s="6">
        <v>18.201181116045699</v>
      </c>
      <c r="G8" s="6"/>
      <c r="H8" s="6"/>
      <c r="I8" s="6">
        <v>18.359567410480199</v>
      </c>
      <c r="J8" s="6">
        <v>18.1337322809879</v>
      </c>
      <c r="K8" s="6">
        <v>18.773842038241</v>
      </c>
      <c r="L8" s="6">
        <v>17.7197197381652</v>
      </c>
      <c r="M8" s="6">
        <v>18.025000883814101</v>
      </c>
      <c r="N8" s="6">
        <v>17.570490865529699</v>
      </c>
      <c r="O8" s="6">
        <v>17.600535287354401</v>
      </c>
      <c r="P8" s="6">
        <v>18.330318512069798</v>
      </c>
      <c r="Q8" s="6">
        <v>18.008717795283001</v>
      </c>
      <c r="R8" s="6">
        <v>17.997886382780099</v>
      </c>
      <c r="S8" s="6">
        <v>17.8250436484599</v>
      </c>
      <c r="T8" s="8">
        <v>17.400391386185099</v>
      </c>
    </row>
    <row r="9" spans="1:20" x14ac:dyDescent="0.2">
      <c r="A9" s="54"/>
      <c r="B9" s="7" t="s">
        <v>8</v>
      </c>
      <c r="C9" s="6">
        <f>AVERAGE(C7:C8)</f>
        <v>18.034063222093053</v>
      </c>
      <c r="D9" s="6">
        <f t="shared" ref="D9:K9" si="0">AVERAGE(D7:D8)</f>
        <v>18.041014513221498</v>
      </c>
      <c r="E9" s="6">
        <f t="shared" si="0"/>
        <v>18.47591794650755</v>
      </c>
      <c r="F9" s="6">
        <f t="shared" si="0"/>
        <v>17.999637292556351</v>
      </c>
      <c r="G9" s="6">
        <f t="shared" si="0"/>
        <v>18.505210089287299</v>
      </c>
      <c r="H9" s="6">
        <f t="shared" si="0"/>
        <v>18.570127594524799</v>
      </c>
      <c r="I9" s="6">
        <f t="shared" si="0"/>
        <v>18.284388845089602</v>
      </c>
      <c r="J9" s="6">
        <f t="shared" si="0"/>
        <v>18.275364135430202</v>
      </c>
      <c r="K9" s="6">
        <f t="shared" si="0"/>
        <v>18.638718481099502</v>
      </c>
      <c r="L9" s="6">
        <f t="shared" ref="L9:T9" si="1">AVERAGE(L7:L8)</f>
        <v>17.775859200005002</v>
      </c>
      <c r="M9" s="6">
        <f t="shared" si="1"/>
        <v>18.013427283226001</v>
      </c>
      <c r="N9" s="6">
        <f t="shared" si="1"/>
        <v>17.83214541717615</v>
      </c>
      <c r="O9" s="6">
        <f t="shared" si="1"/>
        <v>17.662015415962848</v>
      </c>
      <c r="P9" s="6">
        <f t="shared" si="1"/>
        <v>18.270240134543499</v>
      </c>
      <c r="Q9" s="6">
        <f t="shared" si="1"/>
        <v>18.462255574172652</v>
      </c>
      <c r="R9" s="6">
        <f t="shared" si="1"/>
        <v>17.916661994310299</v>
      </c>
      <c r="S9" s="6">
        <f t="shared" si="1"/>
        <v>17.842616515470752</v>
      </c>
      <c r="T9" s="8">
        <f t="shared" si="1"/>
        <v>17.5380441699979</v>
      </c>
    </row>
    <row r="10" spans="1:20" x14ac:dyDescent="0.2">
      <c r="A10" s="54"/>
      <c r="B10" s="6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9"/>
    </row>
    <row r="11" spans="1:20" ht="20" x14ac:dyDescent="0.2">
      <c r="A11" s="54"/>
      <c r="B11" s="56" t="s">
        <v>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2" spans="1:20" ht="18" x14ac:dyDescent="0.2">
      <c r="A12" s="54"/>
      <c r="B12" s="3"/>
      <c r="C12" s="59" t="s">
        <v>19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18" x14ac:dyDescent="0.2">
      <c r="A13" s="54"/>
      <c r="B13" s="3"/>
      <c r="C13" s="46" t="s">
        <v>20</v>
      </c>
      <c r="D13" s="46"/>
      <c r="E13" s="46"/>
      <c r="F13" s="46" t="s">
        <v>21</v>
      </c>
      <c r="G13" s="46"/>
      <c r="H13" s="46"/>
      <c r="I13" s="46" t="s">
        <v>22</v>
      </c>
      <c r="J13" s="46"/>
      <c r="K13" s="46"/>
      <c r="L13" s="46" t="s">
        <v>20</v>
      </c>
      <c r="M13" s="46"/>
      <c r="N13" s="46"/>
      <c r="O13" s="46" t="s">
        <v>23</v>
      </c>
      <c r="P13" s="46"/>
      <c r="Q13" s="46"/>
      <c r="R13" s="46" t="s">
        <v>24</v>
      </c>
      <c r="S13" s="46"/>
      <c r="T13" s="47"/>
    </row>
    <row r="14" spans="1:20" x14ac:dyDescent="0.2">
      <c r="A14" s="54"/>
      <c r="B14" s="3"/>
      <c r="C14" s="4" t="s">
        <v>3</v>
      </c>
      <c r="D14" s="4" t="s">
        <v>4</v>
      </c>
      <c r="E14" s="4" t="s">
        <v>5</v>
      </c>
      <c r="F14" s="4" t="s">
        <v>3</v>
      </c>
      <c r="G14" s="4" t="s">
        <v>4</v>
      </c>
      <c r="H14" s="4" t="s">
        <v>5</v>
      </c>
      <c r="I14" s="4" t="s">
        <v>3</v>
      </c>
      <c r="J14" s="4" t="s">
        <v>4</v>
      </c>
      <c r="K14" s="4" t="s">
        <v>5</v>
      </c>
      <c r="L14" s="4" t="s">
        <v>3</v>
      </c>
      <c r="M14" s="4" t="s">
        <v>4</v>
      </c>
      <c r="N14" s="4" t="s">
        <v>5</v>
      </c>
      <c r="O14" s="4" t="s">
        <v>3</v>
      </c>
      <c r="P14" s="4" t="s">
        <v>4</v>
      </c>
      <c r="Q14" s="4" t="s">
        <v>5</v>
      </c>
      <c r="R14" s="4" t="s">
        <v>3</v>
      </c>
      <c r="S14" s="4" t="s">
        <v>4</v>
      </c>
      <c r="T14" s="5" t="s">
        <v>5</v>
      </c>
    </row>
    <row r="15" spans="1:20" x14ac:dyDescent="0.2">
      <c r="A15" s="54"/>
      <c r="B15" s="3" t="s">
        <v>6</v>
      </c>
      <c r="C15" s="6">
        <v>19.6925099381126</v>
      </c>
      <c r="D15" s="6">
        <v>19.436703202392799</v>
      </c>
      <c r="E15" s="6">
        <v>20.206091303085199</v>
      </c>
      <c r="F15" s="6">
        <v>19.724938069920899</v>
      </c>
      <c r="G15" s="6">
        <v>19.975539935646001</v>
      </c>
      <c r="H15" s="6">
        <v>20.827548193545599</v>
      </c>
      <c r="I15" s="6">
        <v>19.3043613197562</v>
      </c>
      <c r="J15" s="6">
        <v>20.043167331291301</v>
      </c>
      <c r="K15" s="6">
        <v>20.671231469436002</v>
      </c>
      <c r="L15" s="6">
        <v>20.548363091684902</v>
      </c>
      <c r="M15" s="6">
        <v>20.159505517179699</v>
      </c>
      <c r="N15" s="6">
        <v>19.818368984288199</v>
      </c>
      <c r="O15" s="6">
        <v>20.451976295566599</v>
      </c>
      <c r="P15" s="6">
        <v>20.734110745492099</v>
      </c>
      <c r="Q15" s="6">
        <v>20.680336295845599</v>
      </c>
      <c r="R15" s="6">
        <v>20.7336301958807</v>
      </c>
      <c r="S15" s="6">
        <v>20.515433199127099</v>
      </c>
      <c r="T15" s="8">
        <v>20.188562120272401</v>
      </c>
    </row>
    <row r="16" spans="1:20" x14ac:dyDescent="0.2">
      <c r="A16" s="54"/>
      <c r="B16" s="7" t="s">
        <v>7</v>
      </c>
      <c r="C16" s="6">
        <v>19.4224859840287</v>
      </c>
      <c r="D16" s="6">
        <v>19.604603862756701</v>
      </c>
      <c r="E16" s="6">
        <v>20.098694049705401</v>
      </c>
      <c r="F16" s="6">
        <v>19.7192877177627</v>
      </c>
      <c r="G16" s="6">
        <v>19.799812738045901</v>
      </c>
      <c r="H16" s="6">
        <v>20.497905110193201</v>
      </c>
      <c r="I16" s="6">
        <v>19.591389610532602</v>
      </c>
      <c r="J16" s="6">
        <v>20.566722928535601</v>
      </c>
      <c r="K16" s="6">
        <v>20.028263059600899</v>
      </c>
      <c r="L16" s="6">
        <v>20.758839338655601</v>
      </c>
      <c r="M16" s="6">
        <v>20.248195052494498</v>
      </c>
      <c r="N16" s="6">
        <v>20.030583233092401</v>
      </c>
      <c r="O16" s="6">
        <v>20.391298191803202</v>
      </c>
      <c r="P16" s="6">
        <v>21.055656606632901</v>
      </c>
      <c r="Q16" s="6">
        <v>20.435026015941201</v>
      </c>
      <c r="R16" s="6">
        <v>20.724392498203599</v>
      </c>
      <c r="S16" s="6">
        <v>20.794356853734602</v>
      </c>
      <c r="T16" s="8">
        <v>20.3552901383133</v>
      </c>
    </row>
    <row r="17" spans="1:20" x14ac:dyDescent="0.2">
      <c r="A17" s="54"/>
      <c r="B17" s="7" t="s">
        <v>8</v>
      </c>
      <c r="C17" s="6">
        <f t="shared" ref="C17:H17" si="2">AVERAGE(C15:C16)</f>
        <v>19.557497961070652</v>
      </c>
      <c r="D17" s="6">
        <f t="shared" si="2"/>
        <v>19.520653532574748</v>
      </c>
      <c r="E17" s="6">
        <f t="shared" si="2"/>
        <v>20.152392676395301</v>
      </c>
      <c r="F17" s="6">
        <f t="shared" si="2"/>
        <v>19.7221128938418</v>
      </c>
      <c r="G17" s="6">
        <f t="shared" si="2"/>
        <v>19.887676336845949</v>
      </c>
      <c r="H17" s="6">
        <f t="shared" si="2"/>
        <v>20.662726651869399</v>
      </c>
      <c r="I17" s="6">
        <f t="shared" ref="I17:T17" si="3">AVERAGE(I15:I16)</f>
        <v>19.447875465144399</v>
      </c>
      <c r="J17" s="6">
        <f t="shared" si="3"/>
        <v>20.304945129913449</v>
      </c>
      <c r="K17" s="6">
        <f t="shared" si="3"/>
        <v>20.349747264518449</v>
      </c>
      <c r="L17" s="6">
        <f t="shared" si="3"/>
        <v>20.653601215170251</v>
      </c>
      <c r="M17" s="6">
        <f t="shared" si="3"/>
        <v>20.203850284837099</v>
      </c>
      <c r="N17" s="6">
        <f t="shared" si="3"/>
        <v>19.9244761086903</v>
      </c>
      <c r="O17" s="6">
        <f t="shared" si="3"/>
        <v>20.421637243684899</v>
      </c>
      <c r="P17" s="6">
        <f t="shared" si="3"/>
        <v>20.894883676062499</v>
      </c>
      <c r="Q17" s="6">
        <f t="shared" si="3"/>
        <v>20.557681155893398</v>
      </c>
      <c r="R17" s="6">
        <f t="shared" si="3"/>
        <v>20.72901134704215</v>
      </c>
      <c r="S17" s="6">
        <f t="shared" si="3"/>
        <v>20.65489502643085</v>
      </c>
      <c r="T17" s="8">
        <f t="shared" si="3"/>
        <v>20.271926129292851</v>
      </c>
    </row>
    <row r="18" spans="1:20" x14ac:dyDescent="0.2">
      <c r="A18" s="54"/>
      <c r="B18" s="7" t="s">
        <v>10</v>
      </c>
      <c r="C18" s="10">
        <f t="shared" ref="C18:T18" si="4">2^(C9-C17)</f>
        <v>0.34785675966883456</v>
      </c>
      <c r="D18" s="10">
        <f t="shared" si="4"/>
        <v>0.35857852168659671</v>
      </c>
      <c r="E18" s="10">
        <f t="shared" si="4"/>
        <v>0.31284615329390497</v>
      </c>
      <c r="F18" s="10">
        <f t="shared" si="4"/>
        <v>0.30302829147883675</v>
      </c>
      <c r="G18" s="10">
        <f t="shared" si="4"/>
        <v>0.38356254492217356</v>
      </c>
      <c r="H18" s="10">
        <f t="shared" si="4"/>
        <v>0.23445792379500285</v>
      </c>
      <c r="I18" s="10">
        <f t="shared" si="4"/>
        <v>0.44643231946070894</v>
      </c>
      <c r="J18" s="10">
        <f t="shared" si="4"/>
        <v>0.24492619859419776</v>
      </c>
      <c r="K18" s="10">
        <f t="shared" si="4"/>
        <v>0.30544218143612278</v>
      </c>
      <c r="L18" s="10">
        <f t="shared" si="4"/>
        <v>0.13605463252180364</v>
      </c>
      <c r="M18" s="10">
        <f t="shared" si="4"/>
        <v>0.219087184028392</v>
      </c>
      <c r="N18" s="10">
        <f t="shared" si="4"/>
        <v>0.23450154101565293</v>
      </c>
      <c r="O18" s="10">
        <f t="shared" si="4"/>
        <v>0.14766278431116867</v>
      </c>
      <c r="P18" s="10">
        <f t="shared" si="4"/>
        <v>0.16214500187625783</v>
      </c>
      <c r="Q18" s="10">
        <f t="shared" si="4"/>
        <v>0.23399902412410986</v>
      </c>
      <c r="R18" s="10">
        <f t="shared" si="4"/>
        <v>0.14236344426312827</v>
      </c>
      <c r="S18" s="10">
        <f t="shared" si="4"/>
        <v>0.14237043501720664</v>
      </c>
      <c r="T18" s="11">
        <f t="shared" si="4"/>
        <v>0.1503209548068008</v>
      </c>
    </row>
    <row r="19" spans="1:20" x14ac:dyDescent="0.2">
      <c r="A19" s="54"/>
      <c r="B19" s="7" t="s">
        <v>11</v>
      </c>
      <c r="C19" s="12">
        <f>AVERAGE(C18:E18)</f>
        <v>0.33976047821644545</v>
      </c>
      <c r="D19" s="12"/>
      <c r="E19" s="12"/>
      <c r="F19" s="12">
        <f>AVERAGE(F18:H18)</f>
        <v>0.30701625339867106</v>
      </c>
      <c r="G19" s="12"/>
      <c r="H19" s="12"/>
      <c r="I19" s="12">
        <f>AVERAGE(I18:K18)</f>
        <v>0.33226689983034313</v>
      </c>
      <c r="J19" s="12"/>
      <c r="K19" s="12"/>
      <c r="L19" s="12">
        <f>AVERAGE(L18:N18)</f>
        <v>0.19654778585528285</v>
      </c>
      <c r="M19" s="12"/>
      <c r="N19" s="12"/>
      <c r="O19" s="12">
        <f>AVERAGE(O18:Q18)</f>
        <v>0.18126893677051212</v>
      </c>
      <c r="P19" s="12"/>
      <c r="Q19" s="12"/>
      <c r="R19" s="12">
        <f>AVERAGE(R18:T18)</f>
        <v>0.14501827802904524</v>
      </c>
      <c r="S19" s="12"/>
      <c r="T19" s="13"/>
    </row>
    <row r="20" spans="1:20" x14ac:dyDescent="0.2">
      <c r="A20" s="54"/>
      <c r="B20" s="7" t="s">
        <v>12</v>
      </c>
      <c r="C20" s="12">
        <f>STDEVA(C18:E18)</f>
        <v>2.3917038063239412E-2</v>
      </c>
      <c r="D20" s="12"/>
      <c r="E20" s="12"/>
      <c r="F20" s="12">
        <f>STDEVA(F18:H18)</f>
        <v>7.4632264407391624E-2</v>
      </c>
      <c r="G20" s="12"/>
      <c r="H20" s="12"/>
      <c r="I20" s="12">
        <f>STDEVA(I18:K18)</f>
        <v>0.10339658274993523</v>
      </c>
      <c r="J20" s="12"/>
      <c r="K20" s="12"/>
      <c r="L20" s="12">
        <f>STDEVA(L18:N18)</f>
        <v>5.2952495696648373E-2</v>
      </c>
      <c r="M20" s="12"/>
      <c r="N20" s="12"/>
      <c r="O20" s="12">
        <f>STDEVA(O18:Q18)</f>
        <v>4.6236135658586218E-2</v>
      </c>
      <c r="P20" s="12"/>
      <c r="Q20" s="12"/>
      <c r="R20" s="12">
        <f>STDEVA(R18:T18)</f>
        <v>4.5922541278408929E-3</v>
      </c>
      <c r="S20" s="12"/>
      <c r="T20" s="13"/>
    </row>
    <row r="21" spans="1:20" x14ac:dyDescent="0.2">
      <c r="A21" s="54"/>
      <c r="B21" s="14" t="s">
        <v>13</v>
      </c>
      <c r="C21" s="15">
        <f>C19/$C$19</f>
        <v>1</v>
      </c>
      <c r="D21" s="15"/>
      <c r="E21" s="15"/>
      <c r="F21" s="15">
        <f>F19/$C$19</f>
        <v>0.90362556295639962</v>
      </c>
      <c r="G21" s="15"/>
      <c r="H21" s="15"/>
      <c r="I21" s="15">
        <f>I19/$C$19</f>
        <v>0.97794452602186266</v>
      </c>
      <c r="J21" s="15"/>
      <c r="K21" s="15"/>
      <c r="L21" s="15">
        <f>L19/$L$19</f>
        <v>1</v>
      </c>
      <c r="M21" s="15"/>
      <c r="N21" s="15"/>
      <c r="O21" s="15">
        <f>O19/$L$19</f>
        <v>0.92226394706872727</v>
      </c>
      <c r="P21" s="15"/>
      <c r="Q21" s="15"/>
      <c r="R21" s="15">
        <f>R19/$L$19</f>
        <v>0.73782707547680781</v>
      </c>
      <c r="S21" s="12"/>
      <c r="T21" s="13"/>
    </row>
    <row r="22" spans="1:20" ht="17" thickBot="1" x14ac:dyDescent="0.25">
      <c r="A22" s="55"/>
      <c r="B22" s="16" t="s">
        <v>14</v>
      </c>
      <c r="C22" s="17">
        <f>C20/$C$19</f>
        <v>7.0393820343056468E-2</v>
      </c>
      <c r="D22" s="17"/>
      <c r="E22" s="17"/>
      <c r="F22" s="17">
        <f>F20/$C$19</f>
        <v>0.21966140617404861</v>
      </c>
      <c r="G22" s="17"/>
      <c r="H22" s="17"/>
      <c r="I22" s="17">
        <f>I20/$C$19</f>
        <v>0.30432198380668074</v>
      </c>
      <c r="J22" s="17"/>
      <c r="K22" s="17"/>
      <c r="L22" s="17">
        <f>L20/$L$19</f>
        <v>0.26941283243779218</v>
      </c>
      <c r="M22" s="17"/>
      <c r="N22" s="17"/>
      <c r="O22" s="17">
        <f>O20/$L$19</f>
        <v>0.2352411931652573</v>
      </c>
      <c r="P22" s="17"/>
      <c r="Q22" s="17"/>
      <c r="R22" s="17">
        <f>R20/$L$19</f>
        <v>2.3364568101632784E-2</v>
      </c>
      <c r="S22" s="18"/>
      <c r="T22" s="19"/>
    </row>
    <row r="24" spans="1:20" x14ac:dyDescent="0.2">
      <c r="A24" s="6"/>
      <c r="B24" s="6"/>
      <c r="I24" s="4"/>
      <c r="J24" s="4"/>
      <c r="K24" s="4"/>
    </row>
    <row r="25" spans="1:20" ht="17" thickBot="1" x14ac:dyDescent="0.25">
      <c r="A25" s="6"/>
      <c r="B25" s="6"/>
      <c r="C25" s="4"/>
      <c r="D25" s="4"/>
      <c r="E25" s="4"/>
      <c r="F25" s="4"/>
      <c r="G25" s="4"/>
      <c r="H25" s="4"/>
      <c r="I25" s="4"/>
      <c r="J25" s="4"/>
      <c r="K25" s="4"/>
    </row>
    <row r="26" spans="1:20" ht="20" x14ac:dyDescent="0.2">
      <c r="A26" s="37"/>
      <c r="B26" s="51" t="s">
        <v>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</row>
    <row r="27" spans="1:20" ht="18" x14ac:dyDescent="0.2">
      <c r="A27" s="49" t="s">
        <v>15</v>
      </c>
      <c r="B27" s="3"/>
      <c r="C27" s="59" t="s">
        <v>19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</row>
    <row r="28" spans="1:20" ht="18" x14ac:dyDescent="0.2">
      <c r="A28" s="49"/>
      <c r="B28" s="3"/>
      <c r="C28" s="46" t="s">
        <v>20</v>
      </c>
      <c r="D28" s="46"/>
      <c r="E28" s="46"/>
      <c r="F28" s="46" t="s">
        <v>21</v>
      </c>
      <c r="G28" s="46"/>
      <c r="H28" s="46"/>
      <c r="I28" s="46" t="s">
        <v>22</v>
      </c>
      <c r="J28" s="46"/>
      <c r="K28" s="46"/>
      <c r="L28" s="46" t="s">
        <v>20</v>
      </c>
      <c r="M28" s="46"/>
      <c r="N28" s="46"/>
      <c r="O28" s="46" t="s">
        <v>23</v>
      </c>
      <c r="P28" s="46"/>
      <c r="Q28" s="46"/>
      <c r="R28" s="46" t="s">
        <v>24</v>
      </c>
      <c r="S28" s="46"/>
      <c r="T28" s="47"/>
    </row>
    <row r="29" spans="1:20" x14ac:dyDescent="0.2">
      <c r="A29" s="49"/>
      <c r="B29" s="3"/>
      <c r="C29" s="4" t="s">
        <v>3</v>
      </c>
      <c r="D29" s="4" t="s">
        <v>4</v>
      </c>
      <c r="E29" s="4" t="s">
        <v>5</v>
      </c>
      <c r="F29" s="4" t="s">
        <v>3</v>
      </c>
      <c r="G29" s="4" t="s">
        <v>4</v>
      </c>
      <c r="H29" s="4" t="s">
        <v>5</v>
      </c>
      <c r="I29" s="4" t="s">
        <v>3</v>
      </c>
      <c r="J29" s="4" t="s">
        <v>4</v>
      </c>
      <c r="K29" s="4" t="s">
        <v>5</v>
      </c>
      <c r="L29" s="4" t="s">
        <v>3</v>
      </c>
      <c r="M29" s="4" t="s">
        <v>4</v>
      </c>
      <c r="N29" s="4" t="s">
        <v>5</v>
      </c>
      <c r="O29" s="4" t="s">
        <v>3</v>
      </c>
      <c r="P29" s="4" t="s">
        <v>4</v>
      </c>
      <c r="Q29" s="4" t="s">
        <v>5</v>
      </c>
      <c r="R29" s="4" t="s">
        <v>3</v>
      </c>
      <c r="S29" s="4" t="s">
        <v>4</v>
      </c>
      <c r="T29" s="5" t="s">
        <v>5</v>
      </c>
    </row>
    <row r="30" spans="1:20" x14ac:dyDescent="0.2">
      <c r="A30" s="49"/>
      <c r="B30" s="3" t="s">
        <v>6</v>
      </c>
      <c r="C30" s="6">
        <v>16.510565065978799</v>
      </c>
      <c r="D30" s="6">
        <v>16.620900334881</v>
      </c>
      <c r="E30" s="6">
        <v>16.811753517890999</v>
      </c>
      <c r="F30" s="6">
        <v>16.391106830317302</v>
      </c>
      <c r="G30" s="6">
        <v>16.9079895914718</v>
      </c>
      <c r="H30" s="6">
        <v>17.187735840330198</v>
      </c>
      <c r="I30" s="6">
        <v>17.024226304834901</v>
      </c>
      <c r="J30" s="6">
        <v>17.049861825790199</v>
      </c>
      <c r="K30" s="6">
        <v>16.778392765670599</v>
      </c>
      <c r="L30" s="6">
        <v>17.382324344916299</v>
      </c>
      <c r="M30" s="6">
        <v>17.5070071246666</v>
      </c>
      <c r="N30" s="6">
        <v>17.308106990429799</v>
      </c>
      <c r="O30" s="6">
        <v>17.311863593233699</v>
      </c>
      <c r="P30" s="6">
        <v>17.8504783169838</v>
      </c>
      <c r="Q30" s="6">
        <v>17.6718296208605</v>
      </c>
      <c r="R30" s="6">
        <v>17.573425965240599</v>
      </c>
      <c r="S30" s="6">
        <v>17.668110298356801</v>
      </c>
      <c r="T30" s="8">
        <v>17.125344480634801</v>
      </c>
    </row>
    <row r="31" spans="1:20" x14ac:dyDescent="0.2">
      <c r="A31" s="49"/>
      <c r="B31" s="7" t="s">
        <v>7</v>
      </c>
      <c r="C31" s="6">
        <v>16.780187710721702</v>
      </c>
      <c r="D31" s="6">
        <v>16.7134853997674</v>
      </c>
      <c r="E31" s="6">
        <v>17.0898932745351</v>
      </c>
      <c r="F31" s="6">
        <v>16.7891398657565</v>
      </c>
      <c r="G31" s="6">
        <v>16.878525153877</v>
      </c>
      <c r="H31" s="6">
        <v>17.126941741826499</v>
      </c>
      <c r="I31" s="6">
        <v>16.139153984227502</v>
      </c>
      <c r="J31" s="6">
        <v>17.3478748607256</v>
      </c>
      <c r="K31" s="6">
        <v>16.628507903511998</v>
      </c>
      <c r="L31" s="6">
        <v>17.443641726255699</v>
      </c>
      <c r="M31" s="6">
        <v>17.442480708725899</v>
      </c>
      <c r="N31" s="6">
        <v>17.174303298649299</v>
      </c>
      <c r="O31" s="6">
        <v>17.532787682115998</v>
      </c>
      <c r="P31" s="6">
        <v>17.816459919557602</v>
      </c>
      <c r="Q31" s="6">
        <v>17.6787460224627</v>
      </c>
      <c r="R31" s="6">
        <v>17.9241070970542</v>
      </c>
      <c r="S31" s="6">
        <v>17.760561095214499</v>
      </c>
      <c r="T31" s="8">
        <v>17.0576191577135</v>
      </c>
    </row>
    <row r="32" spans="1:20" x14ac:dyDescent="0.2">
      <c r="A32" s="49"/>
      <c r="B32" s="7" t="s">
        <v>8</v>
      </c>
      <c r="C32" s="6">
        <f t="shared" ref="C32:T32" si="5">AVERAGE(C30:C31)</f>
        <v>16.64537638835025</v>
      </c>
      <c r="D32" s="6">
        <f t="shared" si="5"/>
        <v>16.6671928673242</v>
      </c>
      <c r="E32" s="6">
        <f t="shared" si="5"/>
        <v>16.95082339621305</v>
      </c>
      <c r="F32" s="6">
        <f t="shared" si="5"/>
        <v>16.590123348036901</v>
      </c>
      <c r="G32" s="6">
        <f t="shared" si="5"/>
        <v>16.893257372674398</v>
      </c>
      <c r="H32" s="6">
        <f t="shared" si="5"/>
        <v>17.157338791078349</v>
      </c>
      <c r="I32" s="6">
        <f t="shared" si="5"/>
        <v>16.581690144531201</v>
      </c>
      <c r="J32" s="6">
        <f t="shared" si="5"/>
        <v>17.198868343257899</v>
      </c>
      <c r="K32" s="6">
        <f t="shared" si="5"/>
        <v>16.703450334591299</v>
      </c>
      <c r="L32" s="6">
        <f t="shared" si="5"/>
        <v>17.412983035585999</v>
      </c>
      <c r="M32" s="6">
        <f t="shared" si="5"/>
        <v>17.474743916696248</v>
      </c>
      <c r="N32" s="6">
        <f t="shared" si="5"/>
        <v>17.241205144539549</v>
      </c>
      <c r="O32" s="6">
        <f t="shared" si="5"/>
        <v>17.422325637674849</v>
      </c>
      <c r="P32" s="6">
        <f t="shared" si="5"/>
        <v>17.833469118270699</v>
      </c>
      <c r="Q32" s="6">
        <f t="shared" si="5"/>
        <v>17.675287821661598</v>
      </c>
      <c r="R32" s="6">
        <f t="shared" si="5"/>
        <v>17.7487665311474</v>
      </c>
      <c r="S32" s="6">
        <f t="shared" si="5"/>
        <v>17.71433569678565</v>
      </c>
      <c r="T32" s="8">
        <f t="shared" si="5"/>
        <v>17.091481819174149</v>
      </c>
    </row>
    <row r="33" spans="1:20" x14ac:dyDescent="0.2">
      <c r="A33" s="49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"/>
    </row>
    <row r="34" spans="1:20" ht="20" x14ac:dyDescent="0.2">
      <c r="A34" s="49"/>
      <c r="B34" s="56" t="s">
        <v>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</row>
    <row r="35" spans="1:20" ht="18" x14ac:dyDescent="0.2">
      <c r="A35" s="49"/>
      <c r="B35" s="36"/>
      <c r="C35" s="61" t="s">
        <v>19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</row>
    <row r="36" spans="1:20" ht="18" x14ac:dyDescent="0.2">
      <c r="A36" s="49"/>
      <c r="B36" s="36"/>
      <c r="C36" s="58" t="s">
        <v>20</v>
      </c>
      <c r="D36" s="58"/>
      <c r="E36" s="58"/>
      <c r="F36" s="58" t="s">
        <v>21</v>
      </c>
      <c r="G36" s="58"/>
      <c r="H36" s="58"/>
      <c r="I36" s="58" t="s">
        <v>22</v>
      </c>
      <c r="J36" s="58"/>
      <c r="K36" s="58"/>
      <c r="L36" s="58" t="s">
        <v>20</v>
      </c>
      <c r="M36" s="58"/>
      <c r="N36" s="58"/>
      <c r="O36" s="58" t="s">
        <v>23</v>
      </c>
      <c r="P36" s="58"/>
      <c r="Q36" s="58"/>
      <c r="R36" s="58" t="s">
        <v>24</v>
      </c>
      <c r="S36" s="58"/>
      <c r="T36" s="63"/>
    </row>
    <row r="37" spans="1:20" x14ac:dyDescent="0.2">
      <c r="A37" s="49"/>
      <c r="B37" s="3"/>
      <c r="C37" s="4" t="s">
        <v>3</v>
      </c>
      <c r="D37" s="4" t="s">
        <v>4</v>
      </c>
      <c r="E37" s="4" t="s">
        <v>5</v>
      </c>
      <c r="F37" s="4" t="s">
        <v>3</v>
      </c>
      <c r="G37" s="4" t="s">
        <v>4</v>
      </c>
      <c r="H37" s="4" t="s">
        <v>5</v>
      </c>
      <c r="I37" s="4" t="s">
        <v>3</v>
      </c>
      <c r="J37" s="4" t="s">
        <v>4</v>
      </c>
      <c r="K37" s="4" t="s">
        <v>5</v>
      </c>
      <c r="L37" s="4" t="s">
        <v>3</v>
      </c>
      <c r="M37" s="4" t="s">
        <v>4</v>
      </c>
      <c r="N37" s="4" t="s">
        <v>5</v>
      </c>
      <c r="O37" s="4" t="s">
        <v>3</v>
      </c>
      <c r="P37" s="4" t="s">
        <v>4</v>
      </c>
      <c r="Q37" s="4" t="s">
        <v>5</v>
      </c>
      <c r="R37" s="4" t="s">
        <v>3</v>
      </c>
      <c r="S37" s="4" t="s">
        <v>4</v>
      </c>
      <c r="T37" s="5" t="s">
        <v>5</v>
      </c>
    </row>
    <row r="38" spans="1:20" x14ac:dyDescent="0.2">
      <c r="A38" s="49"/>
      <c r="B38" s="3" t="s">
        <v>6</v>
      </c>
      <c r="C38" s="6">
        <v>22.914466918035899</v>
      </c>
      <c r="D38" s="6">
        <v>22.596286912626301</v>
      </c>
      <c r="E38" s="6">
        <v>23.089905826992901</v>
      </c>
      <c r="F38" s="6">
        <v>22.542737937734799</v>
      </c>
      <c r="G38" s="6">
        <v>22.656937641853599</v>
      </c>
      <c r="H38" s="6">
        <v>22.8669829748887</v>
      </c>
      <c r="I38" s="6">
        <v>23.095397686368599</v>
      </c>
      <c r="J38" s="6">
        <v>22.5532884955845</v>
      </c>
      <c r="K38" s="6">
        <v>22.580454681207399</v>
      </c>
      <c r="L38" s="6">
        <v>25.008745557848702</v>
      </c>
      <c r="M38" s="6">
        <v>24.3721207731944</v>
      </c>
      <c r="N38" s="6">
        <v>24.707916065735802</v>
      </c>
      <c r="O38" s="6">
        <v>25.217263164670801</v>
      </c>
      <c r="P38" s="6">
        <v>25.466352132411899</v>
      </c>
      <c r="Q38" s="6">
        <v>24.943042606909199</v>
      </c>
      <c r="R38" s="6">
        <v>25.696787781424799</v>
      </c>
      <c r="S38" s="6">
        <v>25.327878128691001</v>
      </c>
      <c r="T38" s="8">
        <v>25.218078353119999</v>
      </c>
    </row>
    <row r="39" spans="1:20" x14ac:dyDescent="0.2">
      <c r="A39" s="49"/>
      <c r="B39" s="7" t="s">
        <v>7</v>
      </c>
      <c r="C39" s="6">
        <v>23.046903533690401</v>
      </c>
      <c r="D39" s="6">
        <v>22.794731119775602</v>
      </c>
      <c r="E39" s="6">
        <v>23.009767835972699</v>
      </c>
      <c r="F39" s="6">
        <v>22.546115926343401</v>
      </c>
      <c r="G39" s="6">
        <v>22.321930062038</v>
      </c>
      <c r="H39" s="6">
        <v>23.106292789108998</v>
      </c>
      <c r="I39" s="6">
        <v>22.606807956850702</v>
      </c>
      <c r="J39" s="6">
        <v>22.473177303947601</v>
      </c>
      <c r="K39" s="6">
        <v>22.9351292089978</v>
      </c>
      <c r="L39" s="6">
        <v>25.300540924828301</v>
      </c>
      <c r="M39" s="6">
        <v>24.697593953036399</v>
      </c>
      <c r="N39" s="6">
        <v>24.678165449155198</v>
      </c>
      <c r="O39" s="6">
        <v>25.0669047585458</v>
      </c>
      <c r="P39" s="6">
        <v>25.6373978788254</v>
      </c>
      <c r="Q39" s="6">
        <v>25.012016388975301</v>
      </c>
      <c r="R39" s="6">
        <v>25.877502845435099</v>
      </c>
      <c r="S39" s="6">
        <v>25.808794231002501</v>
      </c>
      <c r="T39" s="8">
        <v>26.134199470927399</v>
      </c>
    </row>
    <row r="40" spans="1:20" x14ac:dyDescent="0.2">
      <c r="A40" s="49"/>
      <c r="B40" s="7" t="s">
        <v>8</v>
      </c>
      <c r="C40" s="6">
        <f t="shared" ref="C40:H40" si="6">AVERAGE(C38:C39)</f>
        <v>22.980685225863148</v>
      </c>
      <c r="D40" s="6">
        <f t="shared" si="6"/>
        <v>22.695509016200951</v>
      </c>
      <c r="E40" s="6">
        <f t="shared" si="6"/>
        <v>23.0498368314828</v>
      </c>
      <c r="F40" s="6">
        <f t="shared" si="6"/>
        <v>22.544426932039102</v>
      </c>
      <c r="G40" s="6">
        <f t="shared" si="6"/>
        <v>22.489433851945797</v>
      </c>
      <c r="H40" s="6">
        <f t="shared" si="6"/>
        <v>22.986637881998849</v>
      </c>
      <c r="I40" s="6">
        <f t="shared" ref="I40:T40" si="7">AVERAGE(I38:I39)</f>
        <v>22.851102821609651</v>
      </c>
      <c r="J40" s="6">
        <f t="shared" si="7"/>
        <v>22.513232899766052</v>
      </c>
      <c r="K40" s="6">
        <f t="shared" si="7"/>
        <v>22.7577919451026</v>
      </c>
      <c r="L40" s="6">
        <f t="shared" si="7"/>
        <v>25.154643241338501</v>
      </c>
      <c r="M40" s="6">
        <f t="shared" si="7"/>
        <v>24.5348573631154</v>
      </c>
      <c r="N40" s="6">
        <f t="shared" si="7"/>
        <v>24.693040757445502</v>
      </c>
      <c r="O40" s="6">
        <f t="shared" si="7"/>
        <v>25.1420839616083</v>
      </c>
      <c r="P40" s="6">
        <f t="shared" si="7"/>
        <v>25.551875005618648</v>
      </c>
      <c r="Q40" s="6">
        <f t="shared" si="7"/>
        <v>24.97752949794225</v>
      </c>
      <c r="R40" s="6">
        <f t="shared" si="7"/>
        <v>25.787145313429949</v>
      </c>
      <c r="S40" s="6">
        <f t="shared" si="7"/>
        <v>25.568336179846753</v>
      </c>
      <c r="T40" s="8">
        <f t="shared" si="7"/>
        <v>25.676138912023699</v>
      </c>
    </row>
    <row r="41" spans="1:20" x14ac:dyDescent="0.2">
      <c r="A41" s="49"/>
      <c r="B41" s="7" t="s">
        <v>10</v>
      </c>
      <c r="C41" s="20">
        <f t="shared" ref="C41:K41" si="8">2^(C32-C40)</f>
        <v>1.2384600681121289E-2</v>
      </c>
      <c r="D41" s="20">
        <f t="shared" si="8"/>
        <v>1.5321314091849036E-2</v>
      </c>
      <c r="E41" s="20">
        <f t="shared" si="8"/>
        <v>1.4588613280466886E-2</v>
      </c>
      <c r="F41" s="20">
        <f t="shared" si="8"/>
        <v>1.6127833005812223E-2</v>
      </c>
      <c r="G41" s="20">
        <f t="shared" si="8"/>
        <v>2.0672024865518147E-2</v>
      </c>
      <c r="H41" s="20">
        <f t="shared" si="8"/>
        <v>1.7587581378068411E-2</v>
      </c>
      <c r="I41" s="20">
        <f t="shared" si="8"/>
        <v>1.2963394242979974E-2</v>
      </c>
      <c r="J41" s="20">
        <f t="shared" si="8"/>
        <v>2.5131410300374319E-2</v>
      </c>
      <c r="K41" s="20">
        <f t="shared" si="8"/>
        <v>1.504740365221449E-2</v>
      </c>
      <c r="L41" s="20">
        <f t="shared" ref="L41:N41" si="9">2^(L32-L40)</f>
        <v>4.6722713996239559E-3</v>
      </c>
      <c r="M41" s="20">
        <f t="shared" si="9"/>
        <v>7.4936616444847464E-3</v>
      </c>
      <c r="N41" s="20">
        <f t="shared" si="9"/>
        <v>5.711812700095794E-3</v>
      </c>
      <c r="O41" s="20">
        <f>2^(O32-O40)</f>
        <v>4.7437433586678072E-3</v>
      </c>
      <c r="P41" s="20">
        <f>2^(P32-P40)</f>
        <v>4.7481924071128886E-3</v>
      </c>
      <c r="Q41" s="20">
        <f>2^(Q32-Q40)</f>
        <v>6.335869446726562E-3</v>
      </c>
      <c r="R41" s="20">
        <f t="shared" ref="R41" si="10">2^(R32-R40)</f>
        <v>3.8037053729210899E-3</v>
      </c>
      <c r="S41" s="20">
        <f t="shared" ref="S41" si="11">2^(S32-S40)</f>
        <v>4.3222538382856413E-3</v>
      </c>
      <c r="T41" s="21">
        <f t="shared" ref="T41" si="12">2^(T32-T40)</f>
        <v>2.6047180078478784E-3</v>
      </c>
    </row>
    <row r="42" spans="1:20" x14ac:dyDescent="0.2">
      <c r="A42" s="49"/>
      <c r="B42" s="7" t="s">
        <v>11</v>
      </c>
      <c r="C42" s="22">
        <f>AVERAGE(C41:E41)</f>
        <v>1.4098176017812403E-2</v>
      </c>
      <c r="D42" s="22"/>
      <c r="E42" s="22"/>
      <c r="F42" s="22">
        <f>AVERAGE(F41:H41)</f>
        <v>1.8129146416466263E-2</v>
      </c>
      <c r="G42" s="22"/>
      <c r="H42" s="22"/>
      <c r="I42" s="22">
        <f>AVERAGE(I41:K41)</f>
        <v>1.7714069398522929E-2</v>
      </c>
      <c r="J42" s="22"/>
      <c r="K42" s="22"/>
      <c r="L42" s="22">
        <f>AVERAGE(L41:N41)</f>
        <v>5.9592485814014993E-3</v>
      </c>
      <c r="M42" s="22"/>
      <c r="N42" s="22"/>
      <c r="O42" s="22">
        <f>AVERAGE(O41:Q41)</f>
        <v>5.2759350708357529E-3</v>
      </c>
      <c r="P42" s="22"/>
      <c r="Q42" s="22"/>
      <c r="R42" s="22">
        <f>AVERAGE(R41:T41)</f>
        <v>3.5768924063515361E-3</v>
      </c>
      <c r="S42" s="22"/>
      <c r="T42" s="23"/>
    </row>
    <row r="43" spans="1:20" x14ac:dyDescent="0.2">
      <c r="A43" s="49"/>
      <c r="B43" s="7" t="s">
        <v>12</v>
      </c>
      <c r="C43" s="24">
        <f>STDEVA(C41:E41)</f>
        <v>1.5285509300108603E-3</v>
      </c>
      <c r="D43" s="24"/>
      <c r="E43" s="24"/>
      <c r="F43" s="24">
        <f>STDEVA(F41:H41)</f>
        <v>2.3199977225345598E-3</v>
      </c>
      <c r="G43" s="24"/>
      <c r="H43" s="24"/>
      <c r="I43" s="24">
        <f>STDEVA(I41:K41)</f>
        <v>6.5075712324301717E-3</v>
      </c>
      <c r="J43" s="24"/>
      <c r="K43" s="24"/>
      <c r="L43" s="24">
        <f>STDEVA(L41:N41)</f>
        <v>1.4268774001178434E-3</v>
      </c>
      <c r="M43" s="3"/>
      <c r="N43" s="3"/>
      <c r="O43" s="24">
        <f>STDEVA(O41:Q41)</f>
        <v>9.179327913329474E-4</v>
      </c>
      <c r="P43" s="24"/>
      <c r="Q43" s="24"/>
      <c r="R43" s="24">
        <f>STDEVA(R41:T41)</f>
        <v>8.8094575517590461E-4</v>
      </c>
      <c r="S43" s="3"/>
      <c r="T43" s="9"/>
    </row>
    <row r="44" spans="1:20" x14ac:dyDescent="0.2">
      <c r="A44" s="49"/>
      <c r="B44" s="14" t="s">
        <v>13</v>
      </c>
      <c r="C44" s="15">
        <f>C42/$C$19</f>
        <v>4.1494455422890937E-2</v>
      </c>
      <c r="D44" s="25"/>
      <c r="E44" s="25"/>
      <c r="F44" s="15">
        <f>F42/$C$19</f>
        <v>5.3358608722339489E-2</v>
      </c>
      <c r="G44" s="25"/>
      <c r="H44" s="25"/>
      <c r="I44" s="15">
        <f>I42/$C$19</f>
        <v>5.2136933322886742E-2</v>
      </c>
      <c r="J44" s="25"/>
      <c r="K44" s="25"/>
      <c r="L44" s="15">
        <f>L42/$L$19</f>
        <v>3.031959152055401E-2</v>
      </c>
      <c r="M44" s="38"/>
      <c r="N44" s="38"/>
      <c r="O44" s="15">
        <f>O42/$L$19</f>
        <v>2.6843014526352373E-2</v>
      </c>
      <c r="P44" s="25"/>
      <c r="Q44" s="25"/>
      <c r="R44" s="15">
        <f>R42/$L$19</f>
        <v>1.8198589166428893E-2</v>
      </c>
      <c r="S44" s="3"/>
      <c r="T44" s="9"/>
    </row>
    <row r="45" spans="1:20" ht="17" thickBot="1" x14ac:dyDescent="0.25">
      <c r="A45" s="50"/>
      <c r="B45" s="16" t="s">
        <v>14</v>
      </c>
      <c r="C45" s="17">
        <f>C43/$C$19</f>
        <v>4.4989074009870334E-3</v>
      </c>
      <c r="D45" s="26"/>
      <c r="E45" s="26"/>
      <c r="F45" s="17">
        <f>F43/$C$19</f>
        <v>6.8283331089986224E-3</v>
      </c>
      <c r="G45" s="26"/>
      <c r="H45" s="26"/>
      <c r="I45" s="17">
        <f>I43/$C$19</f>
        <v>1.915340850292924E-2</v>
      </c>
      <c r="J45" s="26"/>
      <c r="K45" s="26"/>
      <c r="L45" s="17">
        <f>L43/$L$19</f>
        <v>7.2596971464661837E-3</v>
      </c>
      <c r="M45" s="39"/>
      <c r="N45" s="39"/>
      <c r="O45" s="17">
        <f>O43/$L$19</f>
        <v>4.6702779547403133E-3</v>
      </c>
      <c r="P45" s="26"/>
      <c r="Q45" s="26"/>
      <c r="R45" s="17">
        <f>R43/$L$19</f>
        <v>4.4820945264910823E-3</v>
      </c>
      <c r="S45" s="27"/>
      <c r="T45" s="28"/>
    </row>
    <row r="48" spans="1:20" ht="20" x14ac:dyDescent="0.2">
      <c r="A48" s="29" t="s">
        <v>28</v>
      </c>
    </row>
  </sheetData>
  <mergeCells count="34">
    <mergeCell ref="B3:T3"/>
    <mergeCell ref="B11:T11"/>
    <mergeCell ref="C4:T4"/>
    <mergeCell ref="C12:T12"/>
    <mergeCell ref="B26:T26"/>
    <mergeCell ref="O5:Q5"/>
    <mergeCell ref="R5:T5"/>
    <mergeCell ref="O13:Q13"/>
    <mergeCell ref="R13:T13"/>
    <mergeCell ref="L13:N13"/>
    <mergeCell ref="A27:A45"/>
    <mergeCell ref="C28:E28"/>
    <mergeCell ref="F28:H28"/>
    <mergeCell ref="I28:K28"/>
    <mergeCell ref="L28:N28"/>
    <mergeCell ref="C36:E36"/>
    <mergeCell ref="F36:H36"/>
    <mergeCell ref="C27:T27"/>
    <mergeCell ref="B34:T34"/>
    <mergeCell ref="C35:T35"/>
    <mergeCell ref="I36:K36"/>
    <mergeCell ref="L36:N36"/>
    <mergeCell ref="O28:Q28"/>
    <mergeCell ref="R28:T28"/>
    <mergeCell ref="O36:Q36"/>
    <mergeCell ref="R36:T36"/>
    <mergeCell ref="A4:A22"/>
    <mergeCell ref="C5:E5"/>
    <mergeCell ref="F5:H5"/>
    <mergeCell ref="I5:K5"/>
    <mergeCell ref="L5:N5"/>
    <mergeCell ref="C13:E13"/>
    <mergeCell ref="F13:H13"/>
    <mergeCell ref="I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5E</vt:lpstr>
      <vt:lpstr>Fig. 5F</vt:lpstr>
      <vt:lpstr>Fig. 5H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2021-03-30T09:32:00Z</dcterms:created>
  <dcterms:modified xsi:type="dcterms:W3CDTF">2021-11-04T13:16:57Z</dcterms:modified>
</cp:coreProperties>
</file>