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resbien/Documents/Rif2018-19/article/Rif1 Elife submission/full submission/"/>
    </mc:Choice>
  </mc:AlternateContent>
  <bookViews>
    <workbookView xWindow="3500" yWindow="3740" windowWidth="26160" windowHeight="13280" tabRatio="500" activeTab="1"/>
  </bookViews>
  <sheets>
    <sheet name="Fig. 6E" sheetId="1" r:id="rId1"/>
    <sheet name="Fig. 6F" sheetId="2" r:id="rId2"/>
  </sheets>
  <calcPr calcId="150000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" l="1"/>
  <c r="L16" i="2"/>
  <c r="L17" i="2"/>
  <c r="M16" i="2"/>
  <c r="M17" i="2"/>
  <c r="N16" i="2"/>
  <c r="N17" i="2"/>
  <c r="L18" i="2"/>
  <c r="O30" i="2"/>
  <c r="O37" i="2"/>
  <c r="O38" i="2"/>
  <c r="P37" i="2"/>
  <c r="P38" i="2"/>
  <c r="Q37" i="2"/>
  <c r="Q38" i="2"/>
  <c r="O40" i="2"/>
  <c r="O42" i="2"/>
  <c r="O39" i="2"/>
  <c r="O41" i="2"/>
  <c r="L30" i="2"/>
  <c r="L37" i="2"/>
  <c r="L38" i="2"/>
  <c r="M37" i="2"/>
  <c r="M38" i="2"/>
  <c r="N37" i="2"/>
  <c r="N38" i="2"/>
  <c r="L40" i="2"/>
  <c r="L42" i="2"/>
  <c r="L39" i="2"/>
  <c r="L41" i="2"/>
  <c r="O9" i="2"/>
  <c r="O16" i="2"/>
  <c r="O17" i="2"/>
  <c r="P16" i="2"/>
  <c r="P17" i="2"/>
  <c r="Q16" i="2"/>
  <c r="Q17" i="2"/>
  <c r="O19" i="2"/>
  <c r="O21" i="2"/>
  <c r="O18" i="2"/>
  <c r="O20" i="2"/>
  <c r="L19" i="2"/>
  <c r="L21" i="2"/>
  <c r="L20" i="2"/>
  <c r="P30" i="2"/>
  <c r="Q30" i="2"/>
  <c r="F9" i="2"/>
  <c r="F16" i="2"/>
  <c r="F17" i="2"/>
  <c r="G9" i="2"/>
  <c r="G16" i="2"/>
  <c r="G17" i="2"/>
  <c r="H9" i="2"/>
  <c r="H16" i="2"/>
  <c r="H17" i="2"/>
  <c r="F18" i="2"/>
  <c r="M30" i="2"/>
  <c r="N30" i="2"/>
  <c r="I30" i="2"/>
  <c r="I37" i="2"/>
  <c r="I38" i="2"/>
  <c r="J30" i="2"/>
  <c r="J37" i="2"/>
  <c r="J38" i="2"/>
  <c r="K30" i="2"/>
  <c r="K37" i="2"/>
  <c r="K38" i="2"/>
  <c r="I40" i="2"/>
  <c r="I42" i="2"/>
  <c r="F30" i="2"/>
  <c r="F37" i="2"/>
  <c r="F38" i="2"/>
  <c r="G30" i="2"/>
  <c r="G37" i="2"/>
  <c r="G38" i="2"/>
  <c r="H30" i="2"/>
  <c r="H37" i="2"/>
  <c r="H38" i="2"/>
  <c r="F40" i="2"/>
  <c r="F42" i="2"/>
  <c r="C30" i="2"/>
  <c r="C37" i="2"/>
  <c r="C38" i="2"/>
  <c r="D30" i="2"/>
  <c r="D37" i="2"/>
  <c r="D38" i="2"/>
  <c r="E30" i="2"/>
  <c r="E37" i="2"/>
  <c r="E38" i="2"/>
  <c r="C40" i="2"/>
  <c r="C42" i="2"/>
  <c r="I39" i="2"/>
  <c r="I41" i="2"/>
  <c r="F39" i="2"/>
  <c r="F41" i="2"/>
  <c r="C39" i="2"/>
  <c r="C41" i="2"/>
  <c r="P9" i="2"/>
  <c r="Q9" i="2"/>
  <c r="M9" i="2"/>
  <c r="N9" i="2"/>
  <c r="I9" i="2"/>
  <c r="I16" i="2"/>
  <c r="I17" i="2"/>
  <c r="J9" i="2"/>
  <c r="J16" i="2"/>
  <c r="J17" i="2"/>
  <c r="K9" i="2"/>
  <c r="K16" i="2"/>
  <c r="K17" i="2"/>
  <c r="I19" i="2"/>
  <c r="I21" i="2"/>
  <c r="F19" i="2"/>
  <c r="F21" i="2"/>
  <c r="C9" i="2"/>
  <c r="C16" i="2"/>
  <c r="C17" i="2"/>
  <c r="D9" i="2"/>
  <c r="D16" i="2"/>
  <c r="D17" i="2"/>
  <c r="E9" i="2"/>
  <c r="E16" i="2"/>
  <c r="E17" i="2"/>
  <c r="C19" i="2"/>
  <c r="C21" i="2"/>
  <c r="I18" i="2"/>
  <c r="I20" i="2"/>
  <c r="F20" i="2"/>
  <c r="C18" i="2"/>
  <c r="C20" i="2"/>
  <c r="I32" i="1"/>
  <c r="I40" i="1"/>
  <c r="I41" i="1"/>
  <c r="J32" i="1"/>
  <c r="J40" i="1"/>
  <c r="J41" i="1"/>
  <c r="K32" i="1"/>
  <c r="K40" i="1"/>
  <c r="K41" i="1"/>
  <c r="I43" i="1"/>
  <c r="C9" i="1"/>
  <c r="C17" i="1"/>
  <c r="C18" i="1"/>
  <c r="D9" i="1"/>
  <c r="D17" i="1"/>
  <c r="D18" i="1"/>
  <c r="E9" i="1"/>
  <c r="E17" i="1"/>
  <c r="E18" i="1"/>
  <c r="C19" i="1"/>
  <c r="I45" i="1"/>
  <c r="F32" i="1"/>
  <c r="F40" i="1"/>
  <c r="F41" i="1"/>
  <c r="G32" i="1"/>
  <c r="G40" i="1"/>
  <c r="G41" i="1"/>
  <c r="H32" i="1"/>
  <c r="H40" i="1"/>
  <c r="H41" i="1"/>
  <c r="F43" i="1"/>
  <c r="F45" i="1"/>
  <c r="C32" i="1"/>
  <c r="C40" i="1"/>
  <c r="C41" i="1"/>
  <c r="D32" i="1"/>
  <c r="D40" i="1"/>
  <c r="D41" i="1"/>
  <c r="E32" i="1"/>
  <c r="E40" i="1"/>
  <c r="E41" i="1"/>
  <c r="C43" i="1"/>
  <c r="C45" i="1"/>
  <c r="I42" i="1"/>
  <c r="I44" i="1"/>
  <c r="F42" i="1"/>
  <c r="F44" i="1"/>
  <c r="C42" i="1"/>
  <c r="C44" i="1"/>
  <c r="I9" i="1"/>
  <c r="I17" i="1"/>
  <c r="I18" i="1"/>
  <c r="J9" i="1"/>
  <c r="J17" i="1"/>
  <c r="J18" i="1"/>
  <c r="K9" i="1"/>
  <c r="K17" i="1"/>
  <c r="K18" i="1"/>
  <c r="I20" i="1"/>
  <c r="I22" i="1"/>
  <c r="F9" i="1"/>
  <c r="F17" i="1"/>
  <c r="F18" i="1"/>
  <c r="G9" i="1"/>
  <c r="G17" i="1"/>
  <c r="G18" i="1"/>
  <c r="H9" i="1"/>
  <c r="H17" i="1"/>
  <c r="H18" i="1"/>
  <c r="F20" i="1"/>
  <c r="F22" i="1"/>
  <c r="C20" i="1"/>
  <c r="C22" i="1"/>
  <c r="I19" i="1"/>
  <c r="I21" i="1"/>
  <c r="F19" i="1"/>
  <c r="F21" i="1"/>
  <c r="C21" i="1"/>
</calcChain>
</file>

<file path=xl/sharedStrings.xml><?xml version="1.0" encoding="utf-8"?>
<sst xmlns="http://schemas.openxmlformats.org/spreadsheetml/2006/main" count="192" uniqueCount="27">
  <si>
    <t>"1% of input" samples</t>
  </si>
  <si>
    <t>TEL</t>
  </si>
  <si>
    <t>replicate 1</t>
  </si>
  <si>
    <t>replicate 2</t>
  </si>
  <si>
    <t>replicate 3</t>
  </si>
  <si>
    <t>Ct 1</t>
  </si>
  <si>
    <t>Ct 2</t>
  </si>
  <si>
    <t>Ct average</t>
  </si>
  <si>
    <t>IP samples</t>
  </si>
  <si>
    <t>% of input</t>
  </si>
  <si>
    <t>average</t>
  </si>
  <si>
    <t>SD</t>
  </si>
  <si>
    <t>normalized average</t>
  </si>
  <si>
    <t>normalized SD</t>
  </si>
  <si>
    <t>ALA1</t>
  </si>
  <si>
    <t>Figure 6E. ChIP analysis</t>
  </si>
  <si>
    <r>
      <t>Rif1</t>
    </r>
    <r>
      <rPr>
        <b/>
        <sz val="14"/>
        <color rgb="FF000000"/>
        <rFont val="Times New Roman"/>
        <family val="1"/>
      </rPr>
      <t xml:space="preserve">-HA </t>
    </r>
  </si>
  <si>
    <t>Stn1-Flag WT</t>
  </si>
  <si>
    <r>
      <t>Stn1</t>
    </r>
    <r>
      <rPr>
        <b/>
        <vertAlign val="superscript"/>
        <sz val="14"/>
        <color theme="1"/>
        <rFont val="Times New Roman"/>
        <family val="1"/>
      </rPr>
      <t>∆C381</t>
    </r>
    <r>
      <rPr>
        <b/>
        <sz val="14"/>
        <color theme="1"/>
        <rFont val="Times New Roman"/>
        <family val="1"/>
      </rPr>
      <t xml:space="preserve">-Flag </t>
    </r>
  </si>
  <si>
    <r>
      <t>Stn1</t>
    </r>
    <r>
      <rPr>
        <b/>
        <vertAlign val="superscript"/>
        <sz val="14"/>
        <color theme="1"/>
        <rFont val="Times New Roman"/>
        <family val="1"/>
      </rPr>
      <t>∆C221</t>
    </r>
    <r>
      <rPr>
        <b/>
        <sz val="14"/>
        <color theme="1"/>
        <rFont val="Times New Roman"/>
        <family val="1"/>
      </rPr>
      <t xml:space="preserve">-Flag </t>
    </r>
  </si>
  <si>
    <t>no tag</t>
  </si>
  <si>
    <t>Figure 6F. ChIP analysis</t>
  </si>
  <si>
    <t>Red values are plotted and depicted in the Figure 6F.</t>
  </si>
  <si>
    <t>Stn1-HA</t>
  </si>
  <si>
    <r>
      <t>Stn1-HA</t>
    </r>
    <r>
      <rPr>
        <b/>
        <i/>
        <sz val="14"/>
        <rFont val="Times New Roman"/>
        <family val="1"/>
      </rPr>
      <t>∆rif1</t>
    </r>
  </si>
  <si>
    <r>
      <t>Stn1-HA</t>
    </r>
    <r>
      <rPr>
        <b/>
        <i/>
        <sz val="14"/>
        <rFont val="Times New Roman"/>
        <family val="1"/>
      </rPr>
      <t>∆ku70</t>
    </r>
  </si>
  <si>
    <t>Red values are plotted and depicted in the Figure 6E.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</si>
</sst>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0;\-###0.00"/>
    <numFmt numFmtId="165" formatCode="0.000_ ;\-0.000\ "/>
    <numFmt numFmtId="166" formatCode="###0.000;\-###0.000"/>
    <numFmt numFmtId="167" formatCode="0.000"/>
  </numFmts>
  <fonts count="12" x14ac:knownFonts="1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6"/>
      <name val="Times New Roman"/>
      <family val="1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Border="1" applyAlignment="1"/>
    <xf numFmtId="0" fontId="2" fillId="0" borderId="0" xfId="0" applyFont="1" applyBorder="1"/>
    <xf numFmtId="0" fontId="4" fillId="0" borderId="0" xfId="0" applyFont="1" applyBorder="1" applyAlignment="1"/>
    <xf numFmtId="0" fontId="6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164" fontId="6" fillId="0" borderId="5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165" fontId="6" fillId="0" borderId="0" xfId="0" applyNumberFormat="1" applyFont="1" applyFill="1" applyBorder="1" applyAlignment="1" applyProtection="1">
      <alignment vertical="center"/>
    </xf>
    <xf numFmtId="165" fontId="6" fillId="0" borderId="5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/>
    <xf numFmtId="165" fontId="2" fillId="0" borderId="5" xfId="0" applyNumberFormat="1" applyFont="1" applyBorder="1"/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/>
    <xf numFmtId="165" fontId="7" fillId="0" borderId="5" xfId="0" applyNumberFormat="1" applyFont="1" applyBorder="1"/>
    <xf numFmtId="0" fontId="7" fillId="0" borderId="7" xfId="0" applyFont="1" applyBorder="1" applyAlignment="1">
      <alignment vertical="center"/>
    </xf>
    <xf numFmtId="165" fontId="7" fillId="0" borderId="7" xfId="0" applyNumberFormat="1" applyFont="1" applyBorder="1"/>
    <xf numFmtId="165" fontId="7" fillId="0" borderId="8" xfId="0" applyNumberFormat="1" applyFont="1" applyBorder="1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166" fontId="2" fillId="0" borderId="0" xfId="0" applyNumberFormat="1" applyFont="1" applyBorder="1"/>
    <xf numFmtId="167" fontId="2" fillId="0" borderId="0" xfId="0" applyNumberFormat="1" applyFont="1" applyBorder="1"/>
    <xf numFmtId="0" fontId="7" fillId="0" borderId="0" xfId="0" applyFont="1" applyBorder="1"/>
    <xf numFmtId="167" fontId="7" fillId="0" borderId="0" xfId="0" applyNumberFormat="1" applyFont="1" applyBorder="1"/>
    <xf numFmtId="0" fontId="8" fillId="0" borderId="0" xfId="0" applyFont="1"/>
    <xf numFmtId="0" fontId="2" fillId="0" borderId="5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166" fontId="6" fillId="0" borderId="5" xfId="0" applyNumberFormat="1" applyFont="1" applyFill="1" applyBorder="1" applyAlignment="1" applyProtection="1">
      <alignment vertical="center"/>
    </xf>
    <xf numFmtId="166" fontId="2" fillId="0" borderId="5" xfId="0" applyNumberFormat="1" applyFont="1" applyBorder="1"/>
    <xf numFmtId="167" fontId="7" fillId="0" borderId="7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5" xfId="0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164" fontId="10" fillId="0" borderId="4" xfId="0" applyNumberFormat="1" applyFont="1" applyFill="1" applyBorder="1" applyAlignment="1" applyProtection="1">
      <alignment horizontal="center" vertical="center"/>
    </xf>
    <xf numFmtId="164" fontId="10" fillId="0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25" zoomScale="68" workbookViewId="0">
      <selection activeCell="A48" sqref="A48"/>
    </sheetView>
  </sheetViews>
  <sheetFormatPr baseColWidth="10" defaultRowHeight="16" x14ac:dyDescent="0.2"/>
  <cols>
    <col min="1" max="1" width="10.83203125" style="2"/>
    <col min="2" max="2" width="16.33203125" style="2" customWidth="1"/>
    <col min="3" max="16384" width="10.83203125" style="2"/>
  </cols>
  <sheetData>
    <row r="1" spans="1:20" ht="20" x14ac:dyDescent="0.2">
      <c r="A1" s="1" t="s">
        <v>15</v>
      </c>
    </row>
    <row r="2" spans="1:20" ht="17" thickBot="1" x14ac:dyDescent="0.25"/>
    <row r="3" spans="1:20" ht="20" x14ac:dyDescent="0.2">
      <c r="A3" s="3"/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2"/>
      <c r="L3" s="4"/>
      <c r="M3" s="4"/>
      <c r="N3" s="4"/>
      <c r="O3" s="4"/>
      <c r="P3" s="4"/>
      <c r="Q3" s="4"/>
      <c r="R3" s="4"/>
      <c r="S3" s="4"/>
      <c r="T3" s="4"/>
    </row>
    <row r="4" spans="1:20" ht="18" x14ac:dyDescent="0.2">
      <c r="A4" s="43" t="s">
        <v>1</v>
      </c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6"/>
      <c r="L4" s="6"/>
      <c r="M4" s="6"/>
      <c r="N4" s="6"/>
      <c r="O4" s="6"/>
      <c r="P4" s="6"/>
      <c r="Q4" s="6"/>
      <c r="R4" s="6"/>
      <c r="S4" s="6"/>
      <c r="T4" s="6"/>
    </row>
    <row r="5" spans="1:20" ht="21" x14ac:dyDescent="0.2">
      <c r="A5" s="43"/>
      <c r="B5" s="5"/>
      <c r="C5" s="47" t="s">
        <v>17</v>
      </c>
      <c r="D5" s="47"/>
      <c r="E5" s="47"/>
      <c r="F5" s="39" t="s">
        <v>18</v>
      </c>
      <c r="G5" s="39"/>
      <c r="H5" s="39"/>
      <c r="I5" s="39" t="s">
        <v>19</v>
      </c>
      <c r="J5" s="39"/>
      <c r="K5" s="40"/>
      <c r="L5" s="5"/>
      <c r="M5" s="5"/>
      <c r="O5" s="5"/>
      <c r="P5" s="5"/>
      <c r="Q5" s="5"/>
      <c r="R5" s="5"/>
      <c r="S5" s="5"/>
      <c r="T5" s="5"/>
    </row>
    <row r="6" spans="1:20" x14ac:dyDescent="0.2">
      <c r="A6" s="43"/>
      <c r="B6" s="5"/>
      <c r="C6" s="7" t="s">
        <v>2</v>
      </c>
      <c r="D6" s="7" t="s">
        <v>3</v>
      </c>
      <c r="E6" s="7" t="s">
        <v>4</v>
      </c>
      <c r="F6" s="7" t="s">
        <v>2</v>
      </c>
      <c r="G6" s="7" t="s">
        <v>3</v>
      </c>
      <c r="H6" s="7" t="s">
        <v>4</v>
      </c>
      <c r="I6" s="7" t="s">
        <v>2</v>
      </c>
      <c r="J6" s="7" t="s">
        <v>3</v>
      </c>
      <c r="K6" s="8" t="s">
        <v>4</v>
      </c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43"/>
      <c r="B7" s="5" t="s">
        <v>5</v>
      </c>
      <c r="C7" s="9">
        <v>17.218103298344499</v>
      </c>
      <c r="D7" s="9">
        <v>17.6829457783337</v>
      </c>
      <c r="E7" s="9">
        <v>18.094635325512801</v>
      </c>
      <c r="F7" s="9">
        <v>17.078316813252201</v>
      </c>
      <c r="G7" s="9">
        <v>17.652417329653002</v>
      </c>
      <c r="H7" s="9">
        <v>17.070307424419202</v>
      </c>
      <c r="I7" s="9">
        <v>16.758461705641601</v>
      </c>
      <c r="J7" s="9">
        <v>17.294636604449199</v>
      </c>
      <c r="K7" s="10">
        <v>17.289149539373302</v>
      </c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A8" s="43"/>
      <c r="B8" s="11" t="s">
        <v>6</v>
      </c>
      <c r="C8" s="9">
        <v>17.2726165710604</v>
      </c>
      <c r="D8" s="9">
        <v>17.1504051380867</v>
      </c>
      <c r="E8" s="9">
        <v>17.275969029987099</v>
      </c>
      <c r="F8" s="9">
        <v>16.8430012176362</v>
      </c>
      <c r="G8" s="9">
        <v>17.154109606560102</v>
      </c>
      <c r="H8" s="9">
        <v>17.0733561549124</v>
      </c>
      <c r="I8" s="9">
        <v>16.854840210007001</v>
      </c>
      <c r="J8" s="9">
        <v>17.0466642557335</v>
      </c>
      <c r="K8" s="10">
        <v>17.2720233644656</v>
      </c>
      <c r="L8" s="5"/>
      <c r="M8" s="5"/>
      <c r="N8" s="5"/>
      <c r="O8" s="5"/>
      <c r="P8" s="5"/>
      <c r="Q8" s="5"/>
      <c r="R8" s="5"/>
      <c r="S8" s="5"/>
      <c r="T8" s="5"/>
    </row>
    <row r="9" spans="1:20" x14ac:dyDescent="0.2">
      <c r="A9" s="43"/>
      <c r="B9" s="11" t="s">
        <v>7</v>
      </c>
      <c r="C9" s="9">
        <f>AVERAGE(C7:C8)</f>
        <v>17.245359934702449</v>
      </c>
      <c r="D9" s="9">
        <f t="shared" ref="D9:K9" si="0">AVERAGE(D7:D8)</f>
        <v>17.4166754582102</v>
      </c>
      <c r="E9" s="9">
        <f t="shared" si="0"/>
        <v>17.68530217774995</v>
      </c>
      <c r="F9" s="9">
        <f t="shared" si="0"/>
        <v>16.9606590154442</v>
      </c>
      <c r="G9" s="9">
        <f t="shared" si="0"/>
        <v>17.403263468106552</v>
      </c>
      <c r="H9" s="9">
        <f t="shared" si="0"/>
        <v>17.071831789665801</v>
      </c>
      <c r="I9" s="9">
        <f t="shared" si="0"/>
        <v>16.806650957824303</v>
      </c>
      <c r="J9" s="9">
        <f t="shared" si="0"/>
        <v>17.170650430091349</v>
      </c>
      <c r="K9" s="10">
        <f t="shared" si="0"/>
        <v>17.280586451919451</v>
      </c>
      <c r="L9" s="5"/>
      <c r="M9" s="5"/>
      <c r="N9" s="5"/>
      <c r="O9" s="5"/>
      <c r="P9" s="5"/>
      <c r="Q9" s="5"/>
      <c r="R9" s="5"/>
      <c r="S9" s="5"/>
      <c r="T9" s="5"/>
    </row>
    <row r="10" spans="1:20" x14ac:dyDescent="0.2">
      <c r="A10" s="43"/>
      <c r="B10" s="9"/>
      <c r="C10" s="7"/>
      <c r="D10" s="7"/>
      <c r="E10" s="7"/>
      <c r="F10" s="7"/>
      <c r="G10" s="7"/>
      <c r="H10" s="7"/>
      <c r="I10" s="7"/>
      <c r="J10" s="7"/>
      <c r="K10" s="8"/>
      <c r="L10" s="5"/>
      <c r="M10" s="5"/>
      <c r="N10" s="5"/>
      <c r="O10" s="5"/>
      <c r="P10" s="5"/>
      <c r="Q10" s="5"/>
      <c r="R10" s="5"/>
      <c r="S10" s="5"/>
      <c r="T10" s="5"/>
    </row>
    <row r="11" spans="1:20" ht="20" x14ac:dyDescent="0.2">
      <c r="A11" s="43"/>
      <c r="B11" s="48" t="s">
        <v>8</v>
      </c>
      <c r="C11" s="48"/>
      <c r="D11" s="48"/>
      <c r="E11" s="48"/>
      <c r="F11" s="48"/>
      <c r="G11" s="48"/>
      <c r="H11" s="48"/>
      <c r="I11" s="48"/>
      <c r="J11" s="48"/>
      <c r="K11" s="49"/>
      <c r="L11" s="4"/>
      <c r="M11" s="4"/>
      <c r="N11" s="4"/>
      <c r="O11" s="4"/>
      <c r="P11" s="4"/>
      <c r="Q11" s="4"/>
      <c r="R11" s="4"/>
      <c r="S11" s="4"/>
      <c r="T11" s="4"/>
    </row>
    <row r="12" spans="1:20" ht="18" x14ac:dyDescent="0.2">
      <c r="A12" s="43"/>
      <c r="B12" s="5"/>
      <c r="C12" s="45" t="s">
        <v>16</v>
      </c>
      <c r="D12" s="45"/>
      <c r="E12" s="45"/>
      <c r="F12" s="45"/>
      <c r="G12" s="45"/>
      <c r="H12" s="45"/>
      <c r="I12" s="45"/>
      <c r="J12" s="45"/>
      <c r="K12" s="46"/>
      <c r="L12" s="6"/>
      <c r="M12" s="6"/>
      <c r="N12" s="6"/>
      <c r="O12" s="6"/>
      <c r="P12" s="6"/>
      <c r="Q12" s="6"/>
      <c r="R12" s="6"/>
      <c r="S12" s="6"/>
      <c r="T12" s="6"/>
    </row>
    <row r="13" spans="1:20" ht="21" x14ac:dyDescent="0.2">
      <c r="A13" s="43"/>
      <c r="B13" s="5"/>
      <c r="C13" s="47" t="s">
        <v>17</v>
      </c>
      <c r="D13" s="47"/>
      <c r="E13" s="47"/>
      <c r="F13" s="39" t="s">
        <v>18</v>
      </c>
      <c r="G13" s="39"/>
      <c r="H13" s="39"/>
      <c r="I13" s="39" t="s">
        <v>19</v>
      </c>
      <c r="J13" s="39"/>
      <c r="K13" s="40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">
      <c r="A14" s="43"/>
      <c r="B14" s="5"/>
      <c r="C14" s="7" t="s">
        <v>2</v>
      </c>
      <c r="D14" s="7" t="s">
        <v>3</v>
      </c>
      <c r="E14" s="7" t="s">
        <v>4</v>
      </c>
      <c r="F14" s="7" t="s">
        <v>2</v>
      </c>
      <c r="G14" s="7" t="s">
        <v>3</v>
      </c>
      <c r="H14" s="7" t="s">
        <v>4</v>
      </c>
      <c r="I14" s="7" t="s">
        <v>2</v>
      </c>
      <c r="J14" s="7" t="s">
        <v>3</v>
      </c>
      <c r="K14" s="8" t="s">
        <v>4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">
      <c r="A15" s="43"/>
      <c r="B15" s="5" t="s">
        <v>5</v>
      </c>
      <c r="C15" s="9">
        <v>19.320667875843299</v>
      </c>
      <c r="D15" s="9">
        <v>19.149494939070198</v>
      </c>
      <c r="E15" s="9">
        <v>18.776315461464701</v>
      </c>
      <c r="F15" s="9">
        <v>20.006112397524699</v>
      </c>
      <c r="G15" s="9">
        <v>20.277119435191199</v>
      </c>
      <c r="H15" s="9">
        <v>20.062548400410002</v>
      </c>
      <c r="I15" s="9">
        <v>20.078447297744699</v>
      </c>
      <c r="J15" s="9">
        <v>19.915817458706901</v>
      </c>
      <c r="K15" s="10">
        <v>20.683007668433302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">
      <c r="A16" s="43"/>
      <c r="B16" s="11" t="s">
        <v>6</v>
      </c>
      <c r="C16" s="9">
        <v>19.163635398205699</v>
      </c>
      <c r="D16" s="9">
        <v>19.4049650749458</v>
      </c>
      <c r="E16" s="9">
        <v>20.018805417870301</v>
      </c>
      <c r="F16" s="9">
        <v>20.042297328880402</v>
      </c>
      <c r="G16" s="9">
        <v>20.071736430388601</v>
      </c>
      <c r="H16" s="9">
        <v>20.774489555458999</v>
      </c>
      <c r="I16" s="9">
        <v>20.491605907076099</v>
      </c>
      <c r="J16" s="9">
        <v>20.388359341053398</v>
      </c>
      <c r="K16" s="10">
        <v>20.105329434328699</v>
      </c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">
      <c r="A17" s="43"/>
      <c r="B17" s="11" t="s">
        <v>7</v>
      </c>
      <c r="C17" s="9">
        <f t="shared" ref="C17:H17" si="1">AVERAGE(C15:C16)</f>
        <v>19.242151637024499</v>
      </c>
      <c r="D17" s="9">
        <f t="shared" si="1"/>
        <v>19.277230007008001</v>
      </c>
      <c r="E17" s="9">
        <f t="shared" si="1"/>
        <v>19.397560439667501</v>
      </c>
      <c r="F17" s="9">
        <f t="shared" si="1"/>
        <v>20.024204863202549</v>
      </c>
      <c r="G17" s="9">
        <f t="shared" si="1"/>
        <v>20.1744279327899</v>
      </c>
      <c r="H17" s="9">
        <f t="shared" si="1"/>
        <v>20.4185189779345</v>
      </c>
      <c r="I17" s="9">
        <f>AVERAGE(I15:I16)</f>
        <v>20.285026602410397</v>
      </c>
      <c r="J17" s="9">
        <f>AVERAGE(J15:J16)</f>
        <v>20.152088399880149</v>
      </c>
      <c r="K17" s="10">
        <f>AVERAGE(K15:K16)</f>
        <v>20.394168551381</v>
      </c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">
      <c r="A18" s="43"/>
      <c r="B18" s="11" t="s">
        <v>9</v>
      </c>
      <c r="C18" s="12">
        <f t="shared" ref="C18:K18" si="2">2^(C9-C17)</f>
        <v>0.25055657425426625</v>
      </c>
      <c r="D18" s="12">
        <f t="shared" si="2"/>
        <v>0.27537041066119844</v>
      </c>
      <c r="E18" s="12">
        <f t="shared" si="2"/>
        <v>0.3051819915745338</v>
      </c>
      <c r="F18" s="12">
        <f t="shared" si="2"/>
        <v>0.11961366754174725</v>
      </c>
      <c r="G18" s="12">
        <f t="shared" si="2"/>
        <v>0.14648608535276197</v>
      </c>
      <c r="H18" s="12">
        <f t="shared" si="2"/>
        <v>9.8298472731102593E-2</v>
      </c>
      <c r="I18" s="12">
        <f t="shared" si="2"/>
        <v>8.9723167024475733E-2</v>
      </c>
      <c r="J18" s="12">
        <f t="shared" si="2"/>
        <v>0.12661866810296052</v>
      </c>
      <c r="K18" s="13">
        <f t="shared" si="2"/>
        <v>0.11553628370935103</v>
      </c>
    </row>
    <row r="19" spans="1:20" x14ac:dyDescent="0.2">
      <c r="A19" s="43"/>
      <c r="B19" s="11" t="s">
        <v>10</v>
      </c>
      <c r="C19" s="14">
        <f>AVERAGE(C18:E18)</f>
        <v>0.27703632549666612</v>
      </c>
      <c r="D19" s="14"/>
      <c r="E19" s="14"/>
      <c r="F19" s="14">
        <f>AVERAGE(F18:H18)</f>
        <v>0.12146607520853726</v>
      </c>
      <c r="G19" s="14"/>
      <c r="H19" s="14"/>
      <c r="I19" s="14">
        <f>AVERAGE(I18:K18)</f>
        <v>0.11062603961226243</v>
      </c>
      <c r="J19" s="14"/>
      <c r="K19" s="15"/>
    </row>
    <row r="20" spans="1:20" x14ac:dyDescent="0.2">
      <c r="A20" s="43"/>
      <c r="B20" s="11" t="s">
        <v>11</v>
      </c>
      <c r="C20" s="14">
        <f>STDEVA(C18:E18)</f>
        <v>2.7350786250720835E-2</v>
      </c>
      <c r="D20" s="14"/>
      <c r="E20" s="14"/>
      <c r="F20" s="14">
        <f>STDEVA(F18:H18)</f>
        <v>2.4147154349255472E-2</v>
      </c>
      <c r="G20" s="14"/>
      <c r="H20" s="14"/>
      <c r="I20" s="14">
        <f>STDEVA(I18:K18)</f>
        <v>1.893151797341824E-2</v>
      </c>
      <c r="J20" s="14"/>
      <c r="K20" s="15"/>
    </row>
    <row r="21" spans="1:20" x14ac:dyDescent="0.2">
      <c r="A21" s="43"/>
      <c r="B21" s="16" t="s">
        <v>12</v>
      </c>
      <c r="C21" s="17">
        <f>C19/$C$19</f>
        <v>1</v>
      </c>
      <c r="D21" s="17"/>
      <c r="E21" s="17"/>
      <c r="F21" s="17">
        <f>F19/$C$19</f>
        <v>0.43844818902638455</v>
      </c>
      <c r="G21" s="17"/>
      <c r="H21" s="17"/>
      <c r="I21" s="17">
        <f>I19/$C$19</f>
        <v>0.39931961779356517</v>
      </c>
      <c r="J21" s="17"/>
      <c r="K21" s="18"/>
    </row>
    <row r="22" spans="1:20" ht="17" thickBot="1" x14ac:dyDescent="0.25">
      <c r="A22" s="44"/>
      <c r="B22" s="19" t="s">
        <v>13</v>
      </c>
      <c r="C22" s="20">
        <f>C20/$C$19</f>
        <v>9.8726353671081943E-2</v>
      </c>
      <c r="D22" s="20"/>
      <c r="E22" s="20"/>
      <c r="F22" s="20">
        <f>F20/$C$19</f>
        <v>8.7162412026527039E-2</v>
      </c>
      <c r="G22" s="20"/>
      <c r="H22" s="20"/>
      <c r="I22" s="20">
        <f>I20/$C$19</f>
        <v>6.83358687330195E-2</v>
      </c>
      <c r="J22" s="20"/>
      <c r="K22" s="21"/>
    </row>
    <row r="24" spans="1:20" x14ac:dyDescent="0.2">
      <c r="A24" s="9"/>
      <c r="B24" s="9"/>
      <c r="I24" s="7"/>
      <c r="J24" s="7"/>
      <c r="K24" s="7"/>
    </row>
    <row r="25" spans="1:20" ht="17" thickBot="1" x14ac:dyDescent="0.25">
      <c r="A25" s="9"/>
      <c r="B25" s="9"/>
      <c r="C25" s="7"/>
      <c r="D25" s="7"/>
      <c r="E25" s="7"/>
      <c r="F25" s="7"/>
      <c r="G25" s="7"/>
      <c r="H25" s="7"/>
      <c r="I25" s="7"/>
      <c r="J25" s="7"/>
      <c r="K25" s="7"/>
    </row>
    <row r="26" spans="1:20" ht="20" x14ac:dyDescent="0.2">
      <c r="A26" s="3"/>
      <c r="B26" s="41" t="s">
        <v>0</v>
      </c>
      <c r="C26" s="41"/>
      <c r="D26" s="41"/>
      <c r="E26" s="41"/>
      <c r="F26" s="41"/>
      <c r="G26" s="41"/>
      <c r="H26" s="41"/>
      <c r="I26" s="41"/>
      <c r="J26" s="41"/>
      <c r="K26" s="42"/>
      <c r="L26" s="4"/>
      <c r="M26" s="4"/>
      <c r="N26" s="4"/>
      <c r="O26" s="4"/>
      <c r="P26" s="4"/>
      <c r="Q26" s="4"/>
      <c r="R26" s="4"/>
      <c r="S26" s="4"/>
      <c r="T26" s="4"/>
    </row>
    <row r="27" spans="1:20" ht="18" x14ac:dyDescent="0.2">
      <c r="A27" s="43" t="s">
        <v>14</v>
      </c>
      <c r="B27" s="5"/>
      <c r="C27" s="45" t="s">
        <v>16</v>
      </c>
      <c r="D27" s="45"/>
      <c r="E27" s="45"/>
      <c r="F27" s="45"/>
      <c r="G27" s="45"/>
      <c r="H27" s="45"/>
      <c r="I27" s="45"/>
      <c r="J27" s="45"/>
      <c r="K27" s="46"/>
      <c r="L27" s="6"/>
      <c r="M27" s="6"/>
      <c r="N27" s="6"/>
      <c r="O27" s="6"/>
      <c r="P27" s="6"/>
      <c r="Q27" s="6"/>
      <c r="R27" s="6"/>
      <c r="S27" s="6"/>
      <c r="T27" s="6"/>
    </row>
    <row r="28" spans="1:20" ht="21" x14ac:dyDescent="0.2">
      <c r="A28" s="43"/>
      <c r="B28" s="5"/>
      <c r="C28" s="47" t="s">
        <v>17</v>
      </c>
      <c r="D28" s="47"/>
      <c r="E28" s="47"/>
      <c r="F28" s="39" t="s">
        <v>18</v>
      </c>
      <c r="G28" s="39"/>
      <c r="H28" s="39"/>
      <c r="I28" s="39" t="s">
        <v>19</v>
      </c>
      <c r="J28" s="39"/>
      <c r="K28" s="40"/>
      <c r="L28" s="22"/>
      <c r="M28" s="22"/>
      <c r="N28" s="22"/>
      <c r="O28" s="22"/>
      <c r="P28" s="22"/>
      <c r="Q28" s="22"/>
      <c r="R28" s="22"/>
      <c r="S28" s="22"/>
      <c r="T28" s="22"/>
    </row>
    <row r="29" spans="1:20" x14ac:dyDescent="0.2">
      <c r="A29" s="43"/>
      <c r="B29" s="5"/>
      <c r="C29" s="7" t="s">
        <v>2</v>
      </c>
      <c r="D29" s="7" t="s">
        <v>3</v>
      </c>
      <c r="E29" s="7" t="s">
        <v>4</v>
      </c>
      <c r="F29" s="7" t="s">
        <v>2</v>
      </c>
      <c r="G29" s="7" t="s">
        <v>3</v>
      </c>
      <c r="H29" s="7" t="s">
        <v>4</v>
      </c>
      <c r="I29" s="7" t="s">
        <v>2</v>
      </c>
      <c r="J29" s="7" t="s">
        <v>3</v>
      </c>
      <c r="K29" s="8" t="s">
        <v>4</v>
      </c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43"/>
      <c r="B30" s="5" t="s">
        <v>5</v>
      </c>
      <c r="C30" s="9">
        <v>16.952676099945499</v>
      </c>
      <c r="D30" s="9">
        <v>16.928428390838398</v>
      </c>
      <c r="E30" s="9">
        <v>17.0899442236373</v>
      </c>
      <c r="F30" s="9">
        <v>17.042135869712599</v>
      </c>
      <c r="G30" s="9">
        <v>17.219198579346401</v>
      </c>
      <c r="H30" s="9">
        <v>17.151087285886</v>
      </c>
      <c r="I30" s="9">
        <v>16.960607398823399</v>
      </c>
      <c r="J30" s="9">
        <v>16.874384468446401</v>
      </c>
      <c r="K30" s="10">
        <v>17.2275362199615</v>
      </c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">
      <c r="A31" s="43"/>
      <c r="B31" s="11" t="s">
        <v>6</v>
      </c>
      <c r="C31" s="9">
        <v>16.8016361596809</v>
      </c>
      <c r="D31" s="9">
        <v>16.8837656991569</v>
      </c>
      <c r="E31" s="9">
        <v>17.292191228473801</v>
      </c>
      <c r="F31" s="9">
        <v>17.008611779601299</v>
      </c>
      <c r="G31" s="9">
        <v>17.0466341068019</v>
      </c>
      <c r="H31" s="9">
        <v>17.2020658357815</v>
      </c>
      <c r="I31" s="9">
        <v>16.910914219411399</v>
      </c>
      <c r="J31" s="9">
        <v>17.525343951402199</v>
      </c>
      <c r="K31" s="10">
        <v>17.060873055591099</v>
      </c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">
      <c r="A32" s="43"/>
      <c r="B32" s="11" t="s">
        <v>7</v>
      </c>
      <c r="C32" s="9">
        <f>AVERAGE(C30:C31)</f>
        <v>16.877156129813201</v>
      </c>
      <c r="D32" s="9">
        <f t="shared" ref="D32:K32" si="3">AVERAGE(D30:D31)</f>
        <v>16.906097044997651</v>
      </c>
      <c r="E32" s="9">
        <f t="shared" si="3"/>
        <v>17.19106772605555</v>
      </c>
      <c r="F32" s="9">
        <f t="shared" si="3"/>
        <v>17.025373824656949</v>
      </c>
      <c r="G32" s="9">
        <f t="shared" si="3"/>
        <v>17.13291634307415</v>
      </c>
      <c r="H32" s="9">
        <f t="shared" si="3"/>
        <v>17.176576560833752</v>
      </c>
      <c r="I32" s="9">
        <f t="shared" si="3"/>
        <v>16.935760809117397</v>
      </c>
      <c r="J32" s="9">
        <f t="shared" si="3"/>
        <v>17.1998642099243</v>
      </c>
      <c r="K32" s="10">
        <f t="shared" si="3"/>
        <v>17.144204637776298</v>
      </c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">
      <c r="A33" s="43"/>
      <c r="B33" s="9"/>
      <c r="C33" s="7"/>
      <c r="D33" s="7"/>
      <c r="E33" s="7"/>
      <c r="F33" s="7"/>
      <c r="G33" s="7"/>
      <c r="H33" s="7"/>
      <c r="I33" s="7"/>
      <c r="J33" s="7"/>
      <c r="K33" s="8"/>
      <c r="L33" s="5"/>
      <c r="M33" s="5"/>
      <c r="N33" s="5"/>
      <c r="O33" s="5"/>
      <c r="P33" s="5"/>
      <c r="Q33" s="5"/>
      <c r="R33" s="5"/>
      <c r="S33" s="5"/>
      <c r="T33" s="5"/>
    </row>
    <row r="34" spans="1:20" ht="20" x14ac:dyDescent="0.2">
      <c r="A34" s="43"/>
      <c r="B34" s="48" t="s">
        <v>8</v>
      </c>
      <c r="C34" s="48"/>
      <c r="D34" s="48"/>
      <c r="E34" s="48"/>
      <c r="F34" s="48"/>
      <c r="G34" s="48"/>
      <c r="H34" s="48"/>
      <c r="I34" s="48"/>
      <c r="J34" s="48"/>
      <c r="K34" s="49"/>
      <c r="L34" s="4"/>
      <c r="M34" s="4"/>
      <c r="N34" s="4"/>
      <c r="O34" s="4"/>
      <c r="P34" s="4"/>
      <c r="Q34" s="4"/>
      <c r="R34" s="4"/>
      <c r="S34" s="4"/>
      <c r="T34" s="4"/>
    </row>
    <row r="35" spans="1:20" ht="18" x14ac:dyDescent="0.2">
      <c r="A35" s="43"/>
      <c r="B35" s="5"/>
      <c r="C35" s="45" t="s">
        <v>16</v>
      </c>
      <c r="D35" s="45"/>
      <c r="E35" s="45"/>
      <c r="F35" s="45"/>
      <c r="G35" s="45"/>
      <c r="H35" s="45"/>
      <c r="I35" s="45"/>
      <c r="J35" s="45"/>
      <c r="K35" s="46"/>
      <c r="L35" s="23"/>
      <c r="M35" s="23"/>
      <c r="N35" s="23"/>
      <c r="O35" s="23"/>
      <c r="P35" s="23"/>
      <c r="Q35" s="23"/>
      <c r="R35" s="23"/>
      <c r="S35" s="23"/>
      <c r="T35" s="23"/>
    </row>
    <row r="36" spans="1:20" ht="21" x14ac:dyDescent="0.2">
      <c r="A36" s="43"/>
      <c r="B36" s="5"/>
      <c r="C36" s="47" t="s">
        <v>17</v>
      </c>
      <c r="D36" s="47"/>
      <c r="E36" s="47"/>
      <c r="F36" s="39" t="s">
        <v>18</v>
      </c>
      <c r="G36" s="39"/>
      <c r="H36" s="39"/>
      <c r="I36" s="39" t="s">
        <v>19</v>
      </c>
      <c r="J36" s="39"/>
      <c r="K36" s="40"/>
      <c r="L36" s="24"/>
      <c r="M36" s="24"/>
      <c r="N36" s="24"/>
      <c r="O36" s="24"/>
      <c r="P36" s="24"/>
      <c r="Q36" s="24"/>
      <c r="R36" s="24"/>
      <c r="S36" s="24"/>
      <c r="T36" s="24"/>
    </row>
    <row r="37" spans="1:20" x14ac:dyDescent="0.2">
      <c r="A37" s="43"/>
      <c r="B37" s="5"/>
      <c r="C37" s="7" t="s">
        <v>2</v>
      </c>
      <c r="D37" s="7" t="s">
        <v>3</v>
      </c>
      <c r="E37" s="7" t="s">
        <v>4</v>
      </c>
      <c r="F37" s="7" t="s">
        <v>2</v>
      </c>
      <c r="G37" s="7" t="s">
        <v>3</v>
      </c>
      <c r="H37" s="7" t="s">
        <v>4</v>
      </c>
      <c r="I37" s="7" t="s">
        <v>2</v>
      </c>
      <c r="J37" s="7" t="s">
        <v>3</v>
      </c>
      <c r="K37" s="8" t="s">
        <v>4</v>
      </c>
      <c r="L37" s="7"/>
      <c r="M37" s="7"/>
      <c r="N37" s="7"/>
      <c r="O37" s="7"/>
      <c r="P37" s="7"/>
      <c r="Q37" s="7"/>
      <c r="R37" s="7"/>
      <c r="S37" s="7"/>
      <c r="T37" s="7"/>
    </row>
    <row r="38" spans="1:20" x14ac:dyDescent="0.2">
      <c r="A38" s="43"/>
      <c r="B38" s="5" t="s">
        <v>5</v>
      </c>
      <c r="C38" s="9">
        <v>25.176091102318299</v>
      </c>
      <c r="D38" s="9">
        <v>24.900393584401399</v>
      </c>
      <c r="E38" s="9">
        <v>24.683201886861202</v>
      </c>
      <c r="F38" s="9">
        <v>24.6787334597248</v>
      </c>
      <c r="G38" s="9">
        <v>25.130658035189299</v>
      </c>
      <c r="H38" s="9">
        <v>24.980567508164899</v>
      </c>
      <c r="I38" s="9">
        <v>25.118513643157598</v>
      </c>
      <c r="J38" s="9">
        <v>25.104373503066601</v>
      </c>
      <c r="K38" s="10">
        <v>24.479255755866902</v>
      </c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43"/>
      <c r="B39" s="11" t="s">
        <v>6</v>
      </c>
      <c r="C39" s="9">
        <v>25.3053651024861</v>
      </c>
      <c r="D39" s="9">
        <v>24.585474149599499</v>
      </c>
      <c r="E39" s="9">
        <v>24.722945640392599</v>
      </c>
      <c r="F39" s="9">
        <v>24.736469104701801</v>
      </c>
      <c r="G39" s="9">
        <v>25.122843549786499</v>
      </c>
      <c r="H39" s="9">
        <v>25.529174383428199</v>
      </c>
      <c r="I39" s="9">
        <v>24.8155092804082</v>
      </c>
      <c r="J39" s="9">
        <v>25.0943053394011</v>
      </c>
      <c r="K39" s="10">
        <v>24.923713482878</v>
      </c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43"/>
      <c r="B40" s="11" t="s">
        <v>7</v>
      </c>
      <c r="C40" s="9">
        <f t="shared" ref="C40:H40" si="4">AVERAGE(C38:C39)</f>
        <v>25.240728102402201</v>
      </c>
      <c r="D40" s="9">
        <f t="shared" si="4"/>
        <v>24.742933867000449</v>
      </c>
      <c r="E40" s="9">
        <f t="shared" si="4"/>
        <v>24.7030737636269</v>
      </c>
      <c r="F40" s="9">
        <f t="shared" si="4"/>
        <v>24.7076012822133</v>
      </c>
      <c r="G40" s="9">
        <f t="shared" si="4"/>
        <v>25.126750792487897</v>
      </c>
      <c r="H40" s="9">
        <f t="shared" si="4"/>
        <v>25.254870945796547</v>
      </c>
      <c r="I40" s="9">
        <f>AVERAGE(I38:I39)</f>
        <v>24.967011461782899</v>
      </c>
      <c r="J40" s="9">
        <f>AVERAGE(J38:J39)</f>
        <v>25.09933942123385</v>
      </c>
      <c r="K40" s="10">
        <f>AVERAGE(K38:K39)</f>
        <v>24.701484619372451</v>
      </c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">
      <c r="A41" s="43"/>
      <c r="B41" s="11" t="s">
        <v>9</v>
      </c>
      <c r="C41" s="12">
        <f t="shared" ref="C41:K41" si="5">2^(C32-C40)</f>
        <v>3.0360852740536626E-3</v>
      </c>
      <c r="D41" s="12">
        <f t="shared" si="5"/>
        <v>4.3739825436106073E-3</v>
      </c>
      <c r="E41" s="12">
        <f t="shared" si="5"/>
        <v>5.4784897707020408E-3</v>
      </c>
      <c r="F41" s="12">
        <f t="shared" si="5"/>
        <v>4.8687682370075983E-3</v>
      </c>
      <c r="G41" s="12">
        <f t="shared" si="5"/>
        <v>3.9229796054768857E-3</v>
      </c>
      <c r="H41" s="12">
        <f t="shared" si="5"/>
        <v>3.6999092869605343E-3</v>
      </c>
      <c r="I41" s="12">
        <f t="shared" si="5"/>
        <v>3.8225453882359465E-3</v>
      </c>
      <c r="J41" s="12">
        <f t="shared" si="5"/>
        <v>4.1881382705744007E-3</v>
      </c>
      <c r="K41" s="13">
        <f t="shared" si="5"/>
        <v>5.3092361147173972E-3</v>
      </c>
      <c r="L41" s="25"/>
      <c r="M41" s="25"/>
      <c r="N41" s="25"/>
      <c r="O41" s="25"/>
      <c r="P41" s="25"/>
      <c r="Q41" s="25"/>
      <c r="R41" s="25"/>
      <c r="S41" s="25"/>
      <c r="T41" s="25"/>
    </row>
    <row r="42" spans="1:20" x14ac:dyDescent="0.2">
      <c r="A42" s="43"/>
      <c r="B42" s="11" t="s">
        <v>10</v>
      </c>
      <c r="C42" s="14">
        <f>AVERAGE(C41:E41)</f>
        <v>4.2961858627887702E-3</v>
      </c>
      <c r="D42" s="14"/>
      <c r="E42" s="14"/>
      <c r="F42" s="14">
        <f>AVERAGE(F41:H41)</f>
        <v>4.1638857098150062E-3</v>
      </c>
      <c r="G42" s="14"/>
      <c r="H42" s="14"/>
      <c r="I42" s="14">
        <f>AVERAGE(I41:K41)</f>
        <v>4.4399732578425813E-3</v>
      </c>
      <c r="J42" s="14"/>
      <c r="K42" s="15"/>
      <c r="L42" s="26"/>
      <c r="M42" s="26"/>
      <c r="N42" s="26"/>
      <c r="O42" s="26"/>
      <c r="P42" s="26"/>
      <c r="Q42" s="26"/>
      <c r="R42" s="26"/>
      <c r="S42" s="26"/>
      <c r="T42" s="26"/>
    </row>
    <row r="43" spans="1:20" x14ac:dyDescent="0.2">
      <c r="A43" s="43"/>
      <c r="B43" s="11" t="s">
        <v>11</v>
      </c>
      <c r="C43" s="14">
        <f>STDEVA(C41:E41)</f>
        <v>1.2230593501430034E-3</v>
      </c>
      <c r="D43" s="14"/>
      <c r="E43" s="14"/>
      <c r="F43" s="14">
        <f>STDEVA(F41:H41)</f>
        <v>6.2055187100419596E-4</v>
      </c>
      <c r="G43" s="14"/>
      <c r="H43" s="14"/>
      <c r="I43" s="14">
        <f>STDEVA(I41:K41)</f>
        <v>7.7467927212541293E-4</v>
      </c>
      <c r="J43" s="14"/>
      <c r="K43" s="15"/>
      <c r="L43" s="27"/>
      <c r="M43" s="5"/>
      <c r="N43" s="5"/>
      <c r="O43" s="27"/>
      <c r="P43" s="27"/>
      <c r="Q43" s="27"/>
      <c r="R43" s="27"/>
      <c r="S43" s="5"/>
      <c r="T43" s="5"/>
    </row>
    <row r="44" spans="1:20" x14ac:dyDescent="0.2">
      <c r="A44" s="43"/>
      <c r="B44" s="16" t="s">
        <v>12</v>
      </c>
      <c r="C44" s="17">
        <f>C42/$C$19</f>
        <v>1.5507662596544477E-2</v>
      </c>
      <c r="D44" s="17"/>
      <c r="E44" s="17"/>
      <c r="F44" s="17">
        <f>F42/$C$19</f>
        <v>1.5030107341880388E-2</v>
      </c>
      <c r="G44" s="17"/>
      <c r="H44" s="17"/>
      <c r="I44" s="17">
        <f>I42/$C$19</f>
        <v>1.6026682601578225E-2</v>
      </c>
      <c r="J44" s="17"/>
      <c r="K44" s="18"/>
      <c r="L44" s="17"/>
      <c r="M44" s="28"/>
      <c r="N44" s="28"/>
      <c r="O44" s="17"/>
      <c r="P44" s="29"/>
      <c r="Q44" s="29"/>
      <c r="R44" s="17"/>
      <c r="S44" s="5"/>
      <c r="T44" s="5"/>
    </row>
    <row r="45" spans="1:20" ht="17" thickBot="1" x14ac:dyDescent="0.25">
      <c r="A45" s="44"/>
      <c r="B45" s="19" t="s">
        <v>13</v>
      </c>
      <c r="C45" s="20">
        <f>C43/$C$19</f>
        <v>4.4147977632547752E-3</v>
      </c>
      <c r="D45" s="20"/>
      <c r="E45" s="20"/>
      <c r="F45" s="20">
        <f>F43/$C$19</f>
        <v>2.2399657152962914E-3</v>
      </c>
      <c r="G45" s="20"/>
      <c r="H45" s="20"/>
      <c r="I45" s="20">
        <f>I43/$C$19</f>
        <v>2.7963093675047153E-3</v>
      </c>
      <c r="J45" s="20"/>
      <c r="K45" s="21"/>
      <c r="L45" s="17"/>
      <c r="M45" s="28"/>
      <c r="N45" s="28"/>
      <c r="O45" s="17"/>
      <c r="P45" s="29"/>
      <c r="Q45" s="29"/>
      <c r="R45" s="17"/>
      <c r="S45" s="5"/>
      <c r="T45" s="5"/>
    </row>
    <row r="48" spans="1:20" ht="20" x14ac:dyDescent="0.2">
      <c r="A48" s="30" t="s">
        <v>26</v>
      </c>
    </row>
  </sheetData>
  <mergeCells count="22">
    <mergeCell ref="B3:K3"/>
    <mergeCell ref="A4:A22"/>
    <mergeCell ref="C4:K4"/>
    <mergeCell ref="C5:E5"/>
    <mergeCell ref="F5:H5"/>
    <mergeCell ref="I5:K5"/>
    <mergeCell ref="B11:K11"/>
    <mergeCell ref="C12:K12"/>
    <mergeCell ref="C13:E13"/>
    <mergeCell ref="F13:H13"/>
    <mergeCell ref="F36:H36"/>
    <mergeCell ref="I36:K36"/>
    <mergeCell ref="I13:K13"/>
    <mergeCell ref="B26:K26"/>
    <mergeCell ref="A27:A45"/>
    <mergeCell ref="C27:K27"/>
    <mergeCell ref="C28:E28"/>
    <mergeCell ref="F28:H28"/>
    <mergeCell ref="I28:K28"/>
    <mergeCell ref="B34:K34"/>
    <mergeCell ref="C35:K35"/>
    <mergeCell ref="C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60" workbookViewId="0">
      <selection activeCell="R32" sqref="R32"/>
    </sheetView>
  </sheetViews>
  <sheetFormatPr baseColWidth="10" defaultRowHeight="16" x14ac:dyDescent="0.2"/>
  <cols>
    <col min="1" max="1" width="10.83203125" style="2"/>
    <col min="2" max="2" width="16.33203125" style="2" customWidth="1"/>
    <col min="3" max="16384" width="10.83203125" style="2"/>
  </cols>
  <sheetData>
    <row r="1" spans="1:17" ht="20" x14ac:dyDescent="0.2">
      <c r="A1" s="1" t="s">
        <v>21</v>
      </c>
    </row>
    <row r="3" spans="1:17" ht="15" customHeight="1" thickBot="1" x14ac:dyDescent="0.25"/>
    <row r="4" spans="1:17" ht="20" customHeight="1" x14ac:dyDescent="0.2">
      <c r="A4" s="54" t="s">
        <v>1</v>
      </c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18" x14ac:dyDescent="0.2">
      <c r="A5" s="43"/>
      <c r="B5" s="5"/>
      <c r="C5" s="47" t="s">
        <v>20</v>
      </c>
      <c r="D5" s="47"/>
      <c r="E5" s="47"/>
      <c r="F5" s="47" t="s">
        <v>23</v>
      </c>
      <c r="G5" s="47"/>
      <c r="H5" s="47"/>
      <c r="I5" s="47" t="s">
        <v>24</v>
      </c>
      <c r="J5" s="47"/>
      <c r="K5" s="47"/>
      <c r="L5" s="47" t="s">
        <v>23</v>
      </c>
      <c r="M5" s="47"/>
      <c r="N5" s="47"/>
      <c r="O5" s="47" t="s">
        <v>25</v>
      </c>
      <c r="P5" s="47"/>
      <c r="Q5" s="50"/>
    </row>
    <row r="6" spans="1:17" x14ac:dyDescent="0.2">
      <c r="A6" s="43"/>
      <c r="B6" s="5"/>
      <c r="C6" s="7" t="s">
        <v>2</v>
      </c>
      <c r="D6" s="7" t="s">
        <v>3</v>
      </c>
      <c r="E6" s="7" t="s">
        <v>4</v>
      </c>
      <c r="F6" s="7" t="s">
        <v>2</v>
      </c>
      <c r="G6" s="7" t="s">
        <v>3</v>
      </c>
      <c r="H6" s="7" t="s">
        <v>4</v>
      </c>
      <c r="I6" s="7" t="s">
        <v>2</v>
      </c>
      <c r="J6" s="7" t="s">
        <v>3</v>
      </c>
      <c r="K6" s="7" t="s">
        <v>4</v>
      </c>
      <c r="L6" s="7" t="s">
        <v>2</v>
      </c>
      <c r="M6" s="7" t="s">
        <v>3</v>
      </c>
      <c r="N6" s="7" t="s">
        <v>4</v>
      </c>
      <c r="O6" s="7" t="s">
        <v>2</v>
      </c>
      <c r="P6" s="7" t="s">
        <v>3</v>
      </c>
      <c r="Q6" s="8" t="s">
        <v>4</v>
      </c>
    </row>
    <row r="7" spans="1:17" x14ac:dyDescent="0.2">
      <c r="A7" s="43"/>
      <c r="B7" s="5" t="s">
        <v>5</v>
      </c>
      <c r="C7" s="9">
        <v>18.668022883044198</v>
      </c>
      <c r="D7" s="9">
        <v>17.873380288294602</v>
      </c>
      <c r="E7" s="9">
        <v>18.0800250190022</v>
      </c>
      <c r="F7" s="9">
        <v>18.1760339972388</v>
      </c>
      <c r="G7" s="9">
        <v>18.360398083128</v>
      </c>
      <c r="H7" s="9">
        <v>18.348910292566099</v>
      </c>
      <c r="I7" s="9">
        <v>18.127866107353899</v>
      </c>
      <c r="J7" s="9">
        <v>17.770430417424201</v>
      </c>
      <c r="K7" s="9">
        <v>17.840234173221901</v>
      </c>
      <c r="L7" s="9">
        <v>18.278094278793901</v>
      </c>
      <c r="M7" s="9">
        <v>17.6467224848783</v>
      </c>
      <c r="N7" s="9">
        <v>17.5596331289943</v>
      </c>
      <c r="O7" s="9">
        <v>16.458101875147801</v>
      </c>
      <c r="P7" s="9">
        <v>16.623847394408401</v>
      </c>
      <c r="Q7" s="10">
        <v>16.860774297806898</v>
      </c>
    </row>
    <row r="8" spans="1:17" x14ac:dyDescent="0.2">
      <c r="A8" s="43"/>
      <c r="B8" s="11" t="s">
        <v>6</v>
      </c>
      <c r="C8" s="9">
        <v>18.3914517717099</v>
      </c>
      <c r="D8" s="9">
        <v>18.071415799052499</v>
      </c>
      <c r="E8" s="9">
        <v>17.9145459147535</v>
      </c>
      <c r="F8" s="9">
        <v>18.3469640596632</v>
      </c>
      <c r="G8" s="9">
        <v>18.207094266475501</v>
      </c>
      <c r="H8" s="9">
        <v>18.217528906467699</v>
      </c>
      <c r="I8" s="9">
        <v>18.130390712753901</v>
      </c>
      <c r="J8" s="9">
        <v>17.609807471655799</v>
      </c>
      <c r="K8" s="9">
        <v>17.800015710944901</v>
      </c>
      <c r="L8" s="9">
        <v>17.986136046902899</v>
      </c>
      <c r="M8" s="9">
        <v>17.338952251505901</v>
      </c>
      <c r="N8" s="9">
        <v>17.527070743613901</v>
      </c>
      <c r="O8" s="9">
        <v>16.3930028675234</v>
      </c>
      <c r="P8" s="9">
        <v>16.645256856801598</v>
      </c>
      <c r="Q8" s="10">
        <v>17.0233571228515</v>
      </c>
    </row>
    <row r="9" spans="1:17" x14ac:dyDescent="0.2">
      <c r="A9" s="43"/>
      <c r="B9" s="11" t="s">
        <v>7</v>
      </c>
      <c r="C9" s="9">
        <f>AVERAGE(C7:C8)</f>
        <v>18.529737327377049</v>
      </c>
      <c r="D9" s="9">
        <f t="shared" ref="D9:E9" si="0">AVERAGE(D7:D8)</f>
        <v>17.97239804367355</v>
      </c>
      <c r="E9" s="9">
        <f t="shared" si="0"/>
        <v>17.997285466877848</v>
      </c>
      <c r="F9" s="9">
        <f>AVERAGE(F7:F8)</f>
        <v>18.261499028450999</v>
      </c>
      <c r="G9" s="9">
        <f t="shared" ref="G9:Q9" si="1">AVERAGE(G7:G8)</f>
        <v>18.283746174801749</v>
      </c>
      <c r="H9" s="9">
        <f t="shared" si="1"/>
        <v>18.283219599516897</v>
      </c>
      <c r="I9" s="9">
        <f t="shared" si="1"/>
        <v>18.129128410053902</v>
      </c>
      <c r="J9" s="9">
        <f t="shared" si="1"/>
        <v>17.69011894454</v>
      </c>
      <c r="K9" s="9">
        <f t="shared" si="1"/>
        <v>17.820124942083403</v>
      </c>
      <c r="L9" s="9">
        <f t="shared" si="1"/>
        <v>18.1321151628484</v>
      </c>
      <c r="M9" s="9">
        <f t="shared" si="1"/>
        <v>17.492837368192099</v>
      </c>
      <c r="N9" s="9">
        <f t="shared" si="1"/>
        <v>17.543351936304099</v>
      </c>
      <c r="O9" s="9">
        <f t="shared" si="1"/>
        <v>16.425552371335598</v>
      </c>
      <c r="P9" s="9">
        <f t="shared" si="1"/>
        <v>16.634552125604998</v>
      </c>
      <c r="Q9" s="10">
        <f t="shared" si="1"/>
        <v>16.942065710329199</v>
      </c>
    </row>
    <row r="10" spans="1:17" x14ac:dyDescent="0.2">
      <c r="A10" s="43"/>
      <c r="B10" s="9"/>
      <c r="C10" s="5"/>
      <c r="D10" s="5"/>
      <c r="E10" s="5"/>
      <c r="F10" s="7"/>
      <c r="G10" s="7"/>
      <c r="H10" s="7"/>
      <c r="I10" s="7"/>
      <c r="J10" s="7"/>
      <c r="K10" s="7"/>
      <c r="L10" s="7"/>
      <c r="M10" s="7"/>
      <c r="N10" s="7"/>
      <c r="O10" s="5"/>
      <c r="P10" s="5"/>
      <c r="Q10" s="31"/>
    </row>
    <row r="11" spans="1:17" ht="20" x14ac:dyDescent="0.2">
      <c r="A11" s="43"/>
      <c r="B11" s="48" t="s">
        <v>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ht="18" x14ac:dyDescent="0.2">
      <c r="A12" s="43"/>
      <c r="B12" s="5"/>
      <c r="C12" s="47" t="s">
        <v>20</v>
      </c>
      <c r="D12" s="47"/>
      <c r="E12" s="47"/>
      <c r="F12" s="47" t="s">
        <v>23</v>
      </c>
      <c r="G12" s="47"/>
      <c r="H12" s="47"/>
      <c r="I12" s="47" t="s">
        <v>24</v>
      </c>
      <c r="J12" s="47"/>
      <c r="K12" s="47"/>
      <c r="L12" s="47" t="s">
        <v>23</v>
      </c>
      <c r="M12" s="47"/>
      <c r="N12" s="47"/>
      <c r="O12" s="47" t="s">
        <v>25</v>
      </c>
      <c r="P12" s="47"/>
      <c r="Q12" s="50"/>
    </row>
    <row r="13" spans="1:17" x14ac:dyDescent="0.2">
      <c r="A13" s="43"/>
      <c r="B13" s="5"/>
      <c r="C13" s="7" t="s">
        <v>2</v>
      </c>
      <c r="D13" s="7" t="s">
        <v>3</v>
      </c>
      <c r="E13" s="7" t="s">
        <v>4</v>
      </c>
      <c r="F13" s="7" t="s">
        <v>2</v>
      </c>
      <c r="G13" s="7" t="s">
        <v>3</v>
      </c>
      <c r="H13" s="7" t="s">
        <v>4</v>
      </c>
      <c r="I13" s="7" t="s">
        <v>2</v>
      </c>
      <c r="J13" s="7" t="s">
        <v>3</v>
      </c>
      <c r="K13" s="7" t="s">
        <v>4</v>
      </c>
      <c r="L13" s="7" t="s">
        <v>2</v>
      </c>
      <c r="M13" s="7" t="s">
        <v>3</v>
      </c>
      <c r="N13" s="7" t="s">
        <v>4</v>
      </c>
      <c r="O13" s="7" t="s">
        <v>2</v>
      </c>
      <c r="P13" s="7" t="s">
        <v>3</v>
      </c>
      <c r="Q13" s="8" t="s">
        <v>4</v>
      </c>
    </row>
    <row r="14" spans="1:17" x14ac:dyDescent="0.2">
      <c r="A14" s="43"/>
      <c r="B14" s="5" t="s">
        <v>5</v>
      </c>
      <c r="C14" s="9">
        <v>26.213068883900299</v>
      </c>
      <c r="D14" s="9">
        <v>24.584709000773302</v>
      </c>
      <c r="E14" s="9">
        <v>24.6656456167368</v>
      </c>
      <c r="F14" s="9">
        <v>21.5261357725254</v>
      </c>
      <c r="G14" s="9">
        <v>20.518849606169798</v>
      </c>
      <c r="H14" s="9">
        <v>20.8973424280967</v>
      </c>
      <c r="I14" s="9">
        <v>24.231019180376101</v>
      </c>
      <c r="J14" s="9">
        <v>24.314580771077001</v>
      </c>
      <c r="K14" s="9">
        <v>24.074972983499901</v>
      </c>
      <c r="L14" s="9">
        <v>20.487836535215902</v>
      </c>
      <c r="M14" s="9">
        <v>20.078818099859902</v>
      </c>
      <c r="N14" s="9">
        <v>19.8178533115519</v>
      </c>
      <c r="O14" s="9">
        <v>19.986038967929499</v>
      </c>
      <c r="P14" s="9">
        <v>20.213597059224401</v>
      </c>
      <c r="Q14" s="10">
        <v>20.249822945097598</v>
      </c>
    </row>
    <row r="15" spans="1:17" x14ac:dyDescent="0.2">
      <c r="A15" s="43"/>
      <c r="B15" s="11" t="s">
        <v>6</v>
      </c>
      <c r="C15" s="9">
        <v>26.391542867017399</v>
      </c>
      <c r="D15" s="9">
        <v>24.503264440664701</v>
      </c>
      <c r="E15" s="9">
        <v>24.6589545750893</v>
      </c>
      <c r="F15" s="9">
        <v>20.259963065182799</v>
      </c>
      <c r="G15" s="9">
        <v>20.691176187593499</v>
      </c>
      <c r="H15" s="9">
        <v>21.1818042485028</v>
      </c>
      <c r="I15" s="9">
        <v>24.404024406773399</v>
      </c>
      <c r="J15" s="9">
        <v>24.220152420645402</v>
      </c>
      <c r="K15" s="9">
        <v>24.283904029352701</v>
      </c>
      <c r="L15" s="9">
        <v>20.958145372979399</v>
      </c>
      <c r="M15" s="9">
        <v>20.0128662542194</v>
      </c>
      <c r="N15" s="9">
        <v>19.595994013706299</v>
      </c>
      <c r="O15" s="9">
        <v>19.458086010627198</v>
      </c>
      <c r="P15" s="9">
        <v>19.9335325848261</v>
      </c>
      <c r="Q15" s="10">
        <v>20.069833513597299</v>
      </c>
    </row>
    <row r="16" spans="1:17" x14ac:dyDescent="0.2">
      <c r="A16" s="43"/>
      <c r="B16" s="11" t="s">
        <v>7</v>
      </c>
      <c r="C16" s="9">
        <f t="shared" ref="C16:K16" si="2">AVERAGE(C14:C15)</f>
        <v>26.302305875458849</v>
      </c>
      <c r="D16" s="9">
        <f t="shared" si="2"/>
        <v>24.543986720719001</v>
      </c>
      <c r="E16" s="9">
        <f t="shared" si="2"/>
        <v>24.66230009591305</v>
      </c>
      <c r="F16" s="9">
        <f t="shared" si="2"/>
        <v>20.893049418854098</v>
      </c>
      <c r="G16" s="9">
        <f t="shared" si="2"/>
        <v>20.605012896881647</v>
      </c>
      <c r="H16" s="9">
        <f t="shared" si="2"/>
        <v>21.03957333829975</v>
      </c>
      <c r="I16" s="9">
        <f t="shared" si="2"/>
        <v>24.317521793574748</v>
      </c>
      <c r="J16" s="9">
        <f t="shared" si="2"/>
        <v>24.267366595861201</v>
      </c>
      <c r="K16" s="9">
        <f t="shared" si="2"/>
        <v>24.179438506426301</v>
      </c>
      <c r="L16" s="9">
        <f>AVERAGE(L14:L15)</f>
        <v>20.72299095409765</v>
      </c>
      <c r="M16" s="9">
        <f>AVERAGE(M14:M15)</f>
        <v>20.045842177039653</v>
      </c>
      <c r="N16" s="9">
        <f>AVERAGE(N14:N15)</f>
        <v>19.706923662629102</v>
      </c>
      <c r="O16" s="9">
        <f t="shared" ref="O16:Q16" si="3">AVERAGE(O14:O15)</f>
        <v>19.72206248927835</v>
      </c>
      <c r="P16" s="9">
        <f t="shared" si="3"/>
        <v>20.073564822025251</v>
      </c>
      <c r="Q16" s="10">
        <f t="shared" si="3"/>
        <v>20.159828229347447</v>
      </c>
    </row>
    <row r="17" spans="1:17" x14ac:dyDescent="0.2">
      <c r="A17" s="43"/>
      <c r="B17" s="11" t="s">
        <v>9</v>
      </c>
      <c r="C17" s="12">
        <f t="shared" ref="C17:Q17" si="4">2^(C9-C16)</f>
        <v>4.5732371596173792E-3</v>
      </c>
      <c r="D17" s="12">
        <f t="shared" si="4"/>
        <v>1.0513678416261432E-2</v>
      </c>
      <c r="E17" s="12">
        <f t="shared" si="4"/>
        <v>9.8544110815249487E-3</v>
      </c>
      <c r="F17" s="12">
        <f t="shared" si="4"/>
        <v>0.16137059391039485</v>
      </c>
      <c r="G17" s="12">
        <f t="shared" si="4"/>
        <v>0.20009170675825738</v>
      </c>
      <c r="H17" s="12">
        <f t="shared" si="4"/>
        <v>0.14799765903662801</v>
      </c>
      <c r="I17" s="12">
        <f t="shared" si="4"/>
        <v>1.3712226128423103E-2</v>
      </c>
      <c r="J17" s="12">
        <f t="shared" si="4"/>
        <v>1.0472519267168981E-2</v>
      </c>
      <c r="K17" s="12">
        <f t="shared" si="4"/>
        <v>1.2180240548599511E-2</v>
      </c>
      <c r="L17" s="12">
        <f t="shared" si="4"/>
        <v>0.16598493464653691</v>
      </c>
      <c r="M17" s="12">
        <f t="shared" si="4"/>
        <v>0.17039975792622708</v>
      </c>
      <c r="N17" s="12">
        <f t="shared" si="4"/>
        <v>0.22320299233603594</v>
      </c>
      <c r="O17" s="12">
        <f t="shared" si="4"/>
        <v>0.10177745185581802</v>
      </c>
      <c r="P17" s="12">
        <f t="shared" si="4"/>
        <v>9.2204904615959371E-2</v>
      </c>
      <c r="Q17" s="13">
        <f t="shared" si="4"/>
        <v>0.10748725272272781</v>
      </c>
    </row>
    <row r="18" spans="1:17" x14ac:dyDescent="0.2">
      <c r="A18" s="43"/>
      <c r="B18" s="11" t="s">
        <v>10</v>
      </c>
      <c r="C18" s="14">
        <f>AVERAGE(C17:E17)</f>
        <v>8.3137755524679193E-3</v>
      </c>
      <c r="D18" s="14"/>
      <c r="E18" s="14"/>
      <c r="F18" s="14">
        <f>AVERAGE(F17:H17)</f>
        <v>0.16981998656842676</v>
      </c>
      <c r="G18" s="14"/>
      <c r="H18" s="14"/>
      <c r="I18" s="14">
        <f>AVERAGE(I17:K17)</f>
        <v>1.2121661981397198E-2</v>
      </c>
      <c r="J18" s="14"/>
      <c r="K18" s="14"/>
      <c r="L18" s="14">
        <f>AVERAGE(L17:N17)</f>
        <v>0.18652922830293331</v>
      </c>
      <c r="M18" s="14"/>
      <c r="N18" s="14"/>
      <c r="O18" s="14">
        <f>AVERAGE(O17:Q17)</f>
        <v>0.10048986973150174</v>
      </c>
      <c r="P18" s="14"/>
      <c r="Q18" s="15"/>
    </row>
    <row r="19" spans="1:17" x14ac:dyDescent="0.2">
      <c r="A19" s="43"/>
      <c r="B19" s="11" t="s">
        <v>11</v>
      </c>
      <c r="C19" s="14">
        <f>STDEVA(C17:E17)</f>
        <v>3.2561294439801256E-3</v>
      </c>
      <c r="D19" s="14"/>
      <c r="E19" s="14"/>
      <c r="F19" s="14">
        <f>STDEVA(F17:H17)</f>
        <v>2.705534382008571E-2</v>
      </c>
      <c r="G19" s="14"/>
      <c r="H19" s="14"/>
      <c r="I19" s="14">
        <f>STDEVA(I17:K17)</f>
        <v>1.6206476245982239E-3</v>
      </c>
      <c r="J19" s="14"/>
      <c r="K19" s="14"/>
      <c r="L19" s="14">
        <f>STDEVA(L17:N17)</f>
        <v>3.1837028636706795E-2</v>
      </c>
      <c r="M19" s="14"/>
      <c r="N19" s="14"/>
      <c r="O19" s="14">
        <f>STDEVA(O17:Q17)</f>
        <v>7.7221073360356999E-3</v>
      </c>
      <c r="P19" s="14"/>
      <c r="Q19" s="15"/>
    </row>
    <row r="20" spans="1:17" x14ac:dyDescent="0.2">
      <c r="A20" s="43"/>
      <c r="B20" s="16" t="s">
        <v>12</v>
      </c>
      <c r="C20" s="17">
        <f>C18/$F$18</f>
        <v>4.8956402131842068E-2</v>
      </c>
      <c r="D20" s="17"/>
      <c r="E20" s="17"/>
      <c r="F20" s="17">
        <f>F18/$F$18</f>
        <v>1</v>
      </c>
      <c r="G20" s="17"/>
      <c r="H20" s="17"/>
      <c r="I20" s="17">
        <f>I18/$F$18</f>
        <v>7.1379477918595474E-2</v>
      </c>
      <c r="J20" s="17"/>
      <c r="K20" s="17"/>
      <c r="L20" s="14">
        <f>L18/$L$18</f>
        <v>1</v>
      </c>
      <c r="M20" s="17"/>
      <c r="N20" s="17"/>
      <c r="O20" s="17">
        <f>O18/$L$18</f>
        <v>0.53873524619048385</v>
      </c>
      <c r="P20" s="14"/>
      <c r="Q20" s="15"/>
    </row>
    <row r="21" spans="1:17" ht="17" thickBot="1" x14ac:dyDescent="0.25">
      <c r="A21" s="44"/>
      <c r="B21" s="19" t="s">
        <v>13</v>
      </c>
      <c r="C21" s="20">
        <f>C19/$F$18</f>
        <v>1.9174006015293791E-2</v>
      </c>
      <c r="D21" s="20"/>
      <c r="E21" s="20"/>
      <c r="F21" s="20">
        <f>F19/$F$18</f>
        <v>0.15931778329981267</v>
      </c>
      <c r="G21" s="20"/>
      <c r="H21" s="20"/>
      <c r="I21" s="20">
        <f>I19/$F$18</f>
        <v>9.5433267741144526E-3</v>
      </c>
      <c r="J21" s="20"/>
      <c r="K21" s="20"/>
      <c r="L21" s="32">
        <f>L19/$L$18</f>
        <v>0.17068117917156544</v>
      </c>
      <c r="M21" s="20"/>
      <c r="N21" s="20"/>
      <c r="O21" s="20">
        <f>O19/$L$18</f>
        <v>4.1398913222835995E-2</v>
      </c>
      <c r="P21" s="32"/>
      <c r="Q21" s="33"/>
    </row>
    <row r="23" spans="1:17" x14ac:dyDescent="0.2">
      <c r="A23" s="9"/>
      <c r="B23" s="9"/>
      <c r="L23" s="7"/>
      <c r="M23" s="7"/>
      <c r="N23" s="7"/>
    </row>
    <row r="24" spans="1:17" ht="17" thickBot="1" x14ac:dyDescent="0.25">
      <c r="A24" s="9"/>
      <c r="B24" s="9"/>
      <c r="F24" s="7"/>
      <c r="G24" s="7"/>
      <c r="H24" s="7"/>
      <c r="I24" s="7"/>
      <c r="J24" s="7"/>
      <c r="K24" s="7"/>
      <c r="L24" s="7"/>
      <c r="M24" s="7"/>
      <c r="N24" s="7"/>
    </row>
    <row r="25" spans="1:17" ht="20" x14ac:dyDescent="0.2">
      <c r="A25" s="51" t="s">
        <v>14</v>
      </c>
      <c r="B25" s="41" t="s">
        <v>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2"/>
    </row>
    <row r="26" spans="1:17" ht="18" x14ac:dyDescent="0.2">
      <c r="A26" s="52"/>
      <c r="B26" s="5"/>
      <c r="C26" s="47" t="s">
        <v>20</v>
      </c>
      <c r="D26" s="47"/>
      <c r="E26" s="47"/>
      <c r="F26" s="47" t="s">
        <v>23</v>
      </c>
      <c r="G26" s="47"/>
      <c r="H26" s="47"/>
      <c r="I26" s="47" t="s">
        <v>24</v>
      </c>
      <c r="J26" s="47"/>
      <c r="K26" s="47"/>
      <c r="L26" s="47" t="s">
        <v>23</v>
      </c>
      <c r="M26" s="47"/>
      <c r="N26" s="47"/>
      <c r="O26" s="47" t="s">
        <v>25</v>
      </c>
      <c r="P26" s="47"/>
      <c r="Q26" s="50"/>
    </row>
    <row r="27" spans="1:17" ht="16" customHeight="1" x14ac:dyDescent="0.2">
      <c r="A27" s="52"/>
      <c r="B27" s="5"/>
      <c r="C27" s="7" t="s">
        <v>2</v>
      </c>
      <c r="D27" s="7" t="s">
        <v>3</v>
      </c>
      <c r="E27" s="7" t="s">
        <v>4</v>
      </c>
      <c r="F27" s="7" t="s">
        <v>2</v>
      </c>
      <c r="G27" s="7" t="s">
        <v>3</v>
      </c>
      <c r="H27" s="7" t="s">
        <v>4</v>
      </c>
      <c r="I27" s="7" t="s">
        <v>2</v>
      </c>
      <c r="J27" s="7" t="s">
        <v>3</v>
      </c>
      <c r="K27" s="7" t="s">
        <v>4</v>
      </c>
      <c r="L27" s="7" t="s">
        <v>2</v>
      </c>
      <c r="M27" s="7" t="s">
        <v>3</v>
      </c>
      <c r="N27" s="7" t="s">
        <v>4</v>
      </c>
      <c r="O27" s="7" t="s">
        <v>2</v>
      </c>
      <c r="P27" s="7" t="s">
        <v>3</v>
      </c>
      <c r="Q27" s="8" t="s">
        <v>4</v>
      </c>
    </row>
    <row r="28" spans="1:17" ht="16" customHeight="1" x14ac:dyDescent="0.2">
      <c r="A28" s="52"/>
      <c r="B28" s="5" t="s">
        <v>5</v>
      </c>
      <c r="C28" s="9">
        <v>18.0546176498978</v>
      </c>
      <c r="D28" s="9">
        <v>17.852167397121601</v>
      </c>
      <c r="E28" s="9">
        <v>17.728450560730799</v>
      </c>
      <c r="F28" s="9">
        <v>18.0339665925964</v>
      </c>
      <c r="G28" s="9">
        <v>18.069936693728899</v>
      </c>
      <c r="H28" s="9">
        <v>18.269811956730901</v>
      </c>
      <c r="I28" s="9">
        <v>18.078861126644799</v>
      </c>
      <c r="J28" s="9">
        <v>18.037255401860801</v>
      </c>
      <c r="K28" s="9">
        <v>17.9036215535852</v>
      </c>
      <c r="L28" s="9">
        <v>16.920648061562702</v>
      </c>
      <c r="M28" s="9">
        <v>16.231364034593302</v>
      </c>
      <c r="N28" s="9">
        <v>15.902123145224399</v>
      </c>
      <c r="O28" s="9">
        <v>16.1603731648603</v>
      </c>
      <c r="P28" s="9">
        <v>16.464531114850001</v>
      </c>
      <c r="Q28" s="10">
        <v>16.218101044543701</v>
      </c>
    </row>
    <row r="29" spans="1:17" ht="16" customHeight="1" x14ac:dyDescent="0.2">
      <c r="A29" s="52"/>
      <c r="B29" s="11" t="s">
        <v>6</v>
      </c>
      <c r="C29" s="9">
        <v>18.1047610859709</v>
      </c>
      <c r="D29" s="9">
        <v>18.280692124607899</v>
      </c>
      <c r="E29" s="9">
        <v>17.965816302744201</v>
      </c>
      <c r="F29" s="9">
        <v>18.0308909217934</v>
      </c>
      <c r="G29" s="9">
        <v>18.042155848033001</v>
      </c>
      <c r="H29" s="9">
        <v>18.386554505107298</v>
      </c>
      <c r="I29" s="9">
        <v>18.318142738675601</v>
      </c>
      <c r="J29" s="9">
        <v>17.888459515115201</v>
      </c>
      <c r="K29" s="9">
        <v>17.825762488688401</v>
      </c>
      <c r="L29" s="9">
        <v>17.0189339315822</v>
      </c>
      <c r="M29" s="9">
        <v>16.324035400190599</v>
      </c>
      <c r="N29" s="9">
        <v>16.2872783305151</v>
      </c>
      <c r="O29" s="9">
        <v>16.1097044320998</v>
      </c>
      <c r="P29" s="9">
        <v>16.476508608803702</v>
      </c>
      <c r="Q29" s="10">
        <v>16.540804554675901</v>
      </c>
    </row>
    <row r="30" spans="1:17" ht="16" customHeight="1" x14ac:dyDescent="0.2">
      <c r="A30" s="52"/>
      <c r="B30" s="11" t="s">
        <v>7</v>
      </c>
      <c r="C30" s="9">
        <f>AVERAGE(C28:C29)</f>
        <v>18.07968936793435</v>
      </c>
      <c r="D30" s="9">
        <f t="shared" ref="D30:Q30" si="5">AVERAGE(D28:D29)</f>
        <v>18.06642976086475</v>
      </c>
      <c r="E30" s="9">
        <f t="shared" si="5"/>
        <v>17.8471334317375</v>
      </c>
      <c r="F30" s="9">
        <f t="shared" si="5"/>
        <v>18.0324287571949</v>
      </c>
      <c r="G30" s="9">
        <f t="shared" si="5"/>
        <v>18.056046270880948</v>
      </c>
      <c r="H30" s="9">
        <f t="shared" si="5"/>
        <v>18.328183230919102</v>
      </c>
      <c r="I30" s="9">
        <f t="shared" si="5"/>
        <v>18.1985019326602</v>
      </c>
      <c r="J30" s="9">
        <f t="shared" si="5"/>
        <v>17.962857458488003</v>
      </c>
      <c r="K30" s="9">
        <f t="shared" si="5"/>
        <v>17.864692021136801</v>
      </c>
      <c r="L30" s="9">
        <f t="shared" si="5"/>
        <v>16.969790996572449</v>
      </c>
      <c r="M30" s="9">
        <f t="shared" si="5"/>
        <v>16.27769971739195</v>
      </c>
      <c r="N30" s="9">
        <f t="shared" si="5"/>
        <v>16.094700737869751</v>
      </c>
      <c r="O30" s="9">
        <f t="shared" si="5"/>
        <v>16.13503879848005</v>
      </c>
      <c r="P30" s="9">
        <f t="shared" si="5"/>
        <v>16.470519861826851</v>
      </c>
      <c r="Q30" s="10">
        <f t="shared" si="5"/>
        <v>16.379452799609801</v>
      </c>
    </row>
    <row r="31" spans="1:17" ht="16" customHeight="1" x14ac:dyDescent="0.2">
      <c r="A31" s="52"/>
      <c r="B31" s="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1"/>
    </row>
    <row r="32" spans="1:17" ht="20" x14ac:dyDescent="0.2">
      <c r="A32" s="52"/>
      <c r="B32" s="48" t="s">
        <v>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/>
    </row>
    <row r="33" spans="1:17" ht="18" x14ac:dyDescent="0.2">
      <c r="A33" s="52"/>
      <c r="B33" s="5"/>
      <c r="C33" s="47" t="s">
        <v>20</v>
      </c>
      <c r="D33" s="47"/>
      <c r="E33" s="47"/>
      <c r="F33" s="47" t="s">
        <v>23</v>
      </c>
      <c r="G33" s="47"/>
      <c r="H33" s="47"/>
      <c r="I33" s="47" t="s">
        <v>24</v>
      </c>
      <c r="J33" s="47"/>
      <c r="K33" s="47"/>
      <c r="L33" s="47" t="s">
        <v>23</v>
      </c>
      <c r="M33" s="47"/>
      <c r="N33" s="47"/>
      <c r="O33" s="47" t="s">
        <v>25</v>
      </c>
      <c r="P33" s="47"/>
      <c r="Q33" s="50"/>
    </row>
    <row r="34" spans="1:17" ht="16" customHeight="1" x14ac:dyDescent="0.2">
      <c r="A34" s="52"/>
      <c r="B34" s="5"/>
      <c r="C34" s="7" t="s">
        <v>2</v>
      </c>
      <c r="D34" s="7" t="s">
        <v>3</v>
      </c>
      <c r="E34" s="7" t="s">
        <v>4</v>
      </c>
      <c r="F34" s="7" t="s">
        <v>2</v>
      </c>
      <c r="G34" s="7" t="s">
        <v>3</v>
      </c>
      <c r="H34" s="7" t="s">
        <v>4</v>
      </c>
      <c r="I34" s="7" t="s">
        <v>2</v>
      </c>
      <c r="J34" s="7" t="s">
        <v>3</v>
      </c>
      <c r="K34" s="7" t="s">
        <v>4</v>
      </c>
      <c r="L34" s="7" t="s">
        <v>2</v>
      </c>
      <c r="M34" s="7" t="s">
        <v>3</v>
      </c>
      <c r="N34" s="7" t="s">
        <v>4</v>
      </c>
      <c r="O34" s="7" t="s">
        <v>2</v>
      </c>
      <c r="P34" s="7" t="s">
        <v>3</v>
      </c>
      <c r="Q34" s="8" t="s">
        <v>4</v>
      </c>
    </row>
    <row r="35" spans="1:17" ht="16" customHeight="1" x14ac:dyDescent="0.2">
      <c r="A35" s="52"/>
      <c r="B35" s="5" t="s">
        <v>5</v>
      </c>
      <c r="C35" s="9">
        <v>25.889559642600599</v>
      </c>
      <c r="D35" s="9">
        <v>23.4136716547529</v>
      </c>
      <c r="E35" s="9">
        <v>24.483756577868999</v>
      </c>
      <c r="F35" s="9">
        <v>24.1565580030265</v>
      </c>
      <c r="G35" s="9">
        <v>24.1862893741378</v>
      </c>
      <c r="H35" s="9">
        <v>23.902291117462699</v>
      </c>
      <c r="I35" s="9">
        <v>24.316402435793499</v>
      </c>
      <c r="J35" s="9">
        <v>25.085861722779001</v>
      </c>
      <c r="K35" s="9">
        <v>24.431082462146399</v>
      </c>
      <c r="L35" s="9">
        <v>24.1006982208498</v>
      </c>
      <c r="M35" s="9">
        <v>22.793642568921801</v>
      </c>
      <c r="N35" s="9">
        <v>23.188588131090601</v>
      </c>
      <c r="O35" s="9">
        <v>23.228681062694601</v>
      </c>
      <c r="P35" s="9">
        <v>23.545274726811002</v>
      </c>
      <c r="Q35" s="10">
        <v>23.344575564126</v>
      </c>
    </row>
    <row r="36" spans="1:17" ht="16" customHeight="1" x14ac:dyDescent="0.2">
      <c r="A36" s="52"/>
      <c r="B36" s="11" t="s">
        <v>6</v>
      </c>
      <c r="C36" s="9">
        <v>26.2252364996015</v>
      </c>
      <c r="D36" s="9">
        <v>23.540098408929101</v>
      </c>
      <c r="E36" s="9">
        <v>24.383449906912102</v>
      </c>
      <c r="F36" s="9">
        <v>24.372450956649601</v>
      </c>
      <c r="G36" s="9">
        <v>24.433470073281601</v>
      </c>
      <c r="H36" s="9">
        <v>24.105566453854902</v>
      </c>
      <c r="I36" s="9">
        <v>24.4384192636366</v>
      </c>
      <c r="J36" s="9">
        <v>24.476425662817999</v>
      </c>
      <c r="K36" s="9">
        <v>24.262420439180499</v>
      </c>
      <c r="L36" s="9">
        <v>23.0709609837341</v>
      </c>
      <c r="M36" s="9">
        <v>23.0753105440102</v>
      </c>
      <c r="N36" s="9">
        <v>23.106010223266001</v>
      </c>
      <c r="O36" s="9">
        <v>23.497332523052801</v>
      </c>
      <c r="P36" s="9">
        <v>23.647497823059599</v>
      </c>
      <c r="Q36" s="10">
        <v>23.565728207709</v>
      </c>
    </row>
    <row r="37" spans="1:17" ht="16" customHeight="1" x14ac:dyDescent="0.2">
      <c r="A37" s="52"/>
      <c r="B37" s="11" t="s">
        <v>7</v>
      </c>
      <c r="C37" s="9">
        <f t="shared" ref="C37:K37" si="6">AVERAGE(C35:C36)</f>
        <v>26.057398071101048</v>
      </c>
      <c r="D37" s="9">
        <f t="shared" si="6"/>
        <v>23.476885031841</v>
      </c>
      <c r="E37" s="9">
        <f t="shared" si="6"/>
        <v>24.43360324239055</v>
      </c>
      <c r="F37" s="9">
        <f t="shared" si="6"/>
        <v>24.264504479838052</v>
      </c>
      <c r="G37" s="9">
        <f t="shared" si="6"/>
        <v>24.309879723709699</v>
      </c>
      <c r="H37" s="9">
        <f t="shared" si="6"/>
        <v>24.0039287856588</v>
      </c>
      <c r="I37" s="9">
        <f t="shared" si="6"/>
        <v>24.377410849715048</v>
      </c>
      <c r="J37" s="9">
        <f t="shared" si="6"/>
        <v>24.781143692798501</v>
      </c>
      <c r="K37" s="9">
        <f t="shared" si="6"/>
        <v>24.346751450663447</v>
      </c>
      <c r="L37" s="9">
        <f>AVERAGE(L35:L36)</f>
        <v>23.585829602291952</v>
      </c>
      <c r="M37" s="9">
        <f>AVERAGE(M35:M36)</f>
        <v>22.934476556466002</v>
      </c>
      <c r="N37" s="9">
        <f>AVERAGE(N35:N36)</f>
        <v>23.147299177178301</v>
      </c>
      <c r="O37" s="9">
        <f t="shared" ref="O37:Q37" si="7">AVERAGE(O35:O36)</f>
        <v>23.363006792873701</v>
      </c>
      <c r="P37" s="9">
        <f t="shared" si="7"/>
        <v>23.596386274935298</v>
      </c>
      <c r="Q37" s="10">
        <f t="shared" si="7"/>
        <v>23.455151885917502</v>
      </c>
    </row>
    <row r="38" spans="1:17" ht="16" customHeight="1" x14ac:dyDescent="0.2">
      <c r="A38" s="52"/>
      <c r="B38" s="11" t="s">
        <v>9</v>
      </c>
      <c r="C38" s="25">
        <f t="shared" ref="C38:Q38" si="8">2^(C30-C37)</f>
        <v>3.9670747489866601E-3</v>
      </c>
      <c r="D38" s="25">
        <f t="shared" si="8"/>
        <v>2.3512059561676353E-2</v>
      </c>
      <c r="E38" s="25">
        <f t="shared" si="8"/>
        <v>1.0405789145531717E-2</v>
      </c>
      <c r="F38" s="25">
        <f t="shared" si="8"/>
        <v>1.3303265917577649E-2</v>
      </c>
      <c r="G38" s="25">
        <f t="shared" si="8"/>
        <v>1.3104140558866616E-2</v>
      </c>
      <c r="H38" s="25">
        <f t="shared" si="8"/>
        <v>1.9562769609069601E-2</v>
      </c>
      <c r="I38" s="25">
        <f t="shared" si="8"/>
        <v>1.3802669068034647E-2</v>
      </c>
      <c r="J38" s="25">
        <f t="shared" si="8"/>
        <v>8.8611752222829132E-3</v>
      </c>
      <c r="K38" s="25">
        <f t="shared" si="8"/>
        <v>1.118679495892407E-2</v>
      </c>
      <c r="L38" s="25">
        <f t="shared" si="8"/>
        <v>1.0194687720978157E-2</v>
      </c>
      <c r="M38" s="25">
        <f t="shared" si="8"/>
        <v>9.9108407308817967E-3</v>
      </c>
      <c r="N38" s="25">
        <f t="shared" si="8"/>
        <v>7.5327980151841424E-3</v>
      </c>
      <c r="O38" s="25">
        <f t="shared" si="8"/>
        <v>6.6705988765799655E-3</v>
      </c>
      <c r="P38" s="25">
        <f t="shared" si="8"/>
        <v>7.1597929695644191E-3</v>
      </c>
      <c r="Q38" s="34">
        <f t="shared" si="8"/>
        <v>7.413142265306618E-3</v>
      </c>
    </row>
    <row r="39" spans="1:17" ht="16" customHeight="1" x14ac:dyDescent="0.2">
      <c r="A39" s="52"/>
      <c r="B39" s="11" t="s">
        <v>10</v>
      </c>
      <c r="C39" s="26">
        <f>AVERAGE(C38:E38)</f>
        <v>1.2628307818731576E-2</v>
      </c>
      <c r="D39" s="26"/>
      <c r="E39" s="26"/>
      <c r="F39" s="26">
        <f>AVERAGE(F38:H38)</f>
        <v>1.5323392028504622E-2</v>
      </c>
      <c r="G39" s="26"/>
      <c r="H39" s="26"/>
      <c r="I39" s="26">
        <f>AVERAGE(I38:K38)</f>
        <v>1.1283546416413876E-2</v>
      </c>
      <c r="J39" s="26"/>
      <c r="K39" s="26"/>
      <c r="L39" s="26">
        <f>AVERAGE(L38:N38)</f>
        <v>9.212775489014698E-3</v>
      </c>
      <c r="M39" s="26"/>
      <c r="N39" s="26"/>
      <c r="O39" s="26">
        <f>AVERAGE(O38:Q38)</f>
        <v>7.0811780371503345E-3</v>
      </c>
      <c r="P39" s="26"/>
      <c r="Q39" s="35"/>
    </row>
    <row r="40" spans="1:17" ht="16" customHeight="1" x14ac:dyDescent="0.2">
      <c r="A40" s="52"/>
      <c r="B40" s="11" t="s">
        <v>11</v>
      </c>
      <c r="C40" s="27">
        <f>STDEVA(C38:E38)</f>
        <v>9.9602359295153878E-3</v>
      </c>
      <c r="D40" s="27"/>
      <c r="E40" s="27"/>
      <c r="F40" s="27">
        <f>STDEVA(F38:H38)</f>
        <v>3.6727584225031982E-3</v>
      </c>
      <c r="G40" s="27"/>
      <c r="H40" s="27"/>
      <c r="I40" s="27">
        <f>STDEVA(I38:K38)</f>
        <v>2.4721672658409195E-3</v>
      </c>
      <c r="J40" s="27"/>
      <c r="K40" s="27"/>
      <c r="L40" s="27">
        <f>STDEVA(L38:N38)</f>
        <v>1.4618089864548867E-3</v>
      </c>
      <c r="M40" s="27"/>
      <c r="N40" s="27"/>
      <c r="O40" s="27">
        <f>STDEVA(O38:Q38)</f>
        <v>3.7746245076069284E-4</v>
      </c>
      <c r="P40" s="5"/>
      <c r="Q40" s="31"/>
    </row>
    <row r="41" spans="1:17" ht="16" customHeight="1" x14ac:dyDescent="0.2">
      <c r="A41" s="52"/>
      <c r="B41" s="16" t="s">
        <v>12</v>
      </c>
      <c r="C41" s="29">
        <f>C39/$F$18</f>
        <v>7.4362906710295634E-2</v>
      </c>
      <c r="D41" s="29"/>
      <c r="E41" s="29"/>
      <c r="F41" s="29">
        <f>F39/$F$18</f>
        <v>9.0233148277457084E-2</v>
      </c>
      <c r="G41" s="29"/>
      <c r="H41" s="29"/>
      <c r="I41" s="29">
        <f>I39/$F$18</f>
        <v>6.6444160339556482E-2</v>
      </c>
      <c r="J41" s="29"/>
      <c r="K41" s="29"/>
      <c r="L41" s="14">
        <f>L39/$L$18</f>
        <v>4.9390519506426436E-2</v>
      </c>
      <c r="M41" s="29"/>
      <c r="N41" s="29"/>
      <c r="O41" s="17">
        <f>O39/$L$18</f>
        <v>3.7962833501086105E-2</v>
      </c>
      <c r="P41" s="5"/>
      <c r="Q41" s="31"/>
    </row>
    <row r="42" spans="1:17" ht="17" customHeight="1" thickBot="1" x14ac:dyDescent="0.25">
      <c r="A42" s="53"/>
      <c r="B42" s="19" t="s">
        <v>13</v>
      </c>
      <c r="C42" s="36">
        <f>C40/$F$18</f>
        <v>5.8651729580145973E-2</v>
      </c>
      <c r="D42" s="36"/>
      <c r="E42" s="36"/>
      <c r="F42" s="36">
        <f>F40/$F$18</f>
        <v>2.162736257798082E-2</v>
      </c>
      <c r="G42" s="36"/>
      <c r="H42" s="36"/>
      <c r="I42" s="36">
        <f>I40/$F$18</f>
        <v>1.4557575440890709E-2</v>
      </c>
      <c r="J42" s="36"/>
      <c r="K42" s="36"/>
      <c r="L42" s="32">
        <f>L40/$L$18</f>
        <v>7.8368896915224015E-3</v>
      </c>
      <c r="M42" s="36"/>
      <c r="N42" s="36"/>
      <c r="O42" s="20">
        <f>O40/$L$18</f>
        <v>2.0236102094824192E-3</v>
      </c>
      <c r="P42" s="37"/>
      <c r="Q42" s="38"/>
    </row>
    <row r="45" spans="1:17" ht="20" x14ac:dyDescent="0.2">
      <c r="A45" s="30" t="s">
        <v>22</v>
      </c>
    </row>
  </sheetData>
  <mergeCells count="26">
    <mergeCell ref="O5:Q5"/>
    <mergeCell ref="B11:Q11"/>
    <mergeCell ref="C12:E12"/>
    <mergeCell ref="F12:H12"/>
    <mergeCell ref="I12:K12"/>
    <mergeCell ref="L12:N12"/>
    <mergeCell ref="O12:Q12"/>
    <mergeCell ref="A25:A42"/>
    <mergeCell ref="B25:Q25"/>
    <mergeCell ref="C26:E26"/>
    <mergeCell ref="F26:H26"/>
    <mergeCell ref="I26:K26"/>
    <mergeCell ref="L26:N26"/>
    <mergeCell ref="O26:Q26"/>
    <mergeCell ref="A4:A21"/>
    <mergeCell ref="B4:Q4"/>
    <mergeCell ref="C5:E5"/>
    <mergeCell ref="F5:H5"/>
    <mergeCell ref="I5:K5"/>
    <mergeCell ref="L5:N5"/>
    <mergeCell ref="B32:Q32"/>
    <mergeCell ref="C33:E33"/>
    <mergeCell ref="F33:H33"/>
    <mergeCell ref="I33:K33"/>
    <mergeCell ref="L33:N33"/>
    <mergeCell ref="O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6E</vt:lpstr>
      <vt:lpstr>Fig. 6F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2021-03-30T10:49:06Z</dcterms:created>
  <dcterms:modified xsi:type="dcterms:W3CDTF">2021-11-04T13:19:01Z</dcterms:modified>
</cp:coreProperties>
</file>