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LP-GRISELDA\Downloads\source data\"/>
    </mc:Choice>
  </mc:AlternateContent>
  <bookViews>
    <workbookView xWindow="0" yWindow="0" windowWidth="13980" windowHeight="1425" activeTab="2"/>
  </bookViews>
  <sheets>
    <sheet name="Figure 1D" sheetId="1" r:id="rId1"/>
    <sheet name="Figure E" sheetId="4" r:id="rId2"/>
    <sheet name="Figure 1F" sheetId="3" r:id="rId3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7" i="4"/>
  <c r="J26" i="1" l="1"/>
  <c r="K26" i="1" s="1"/>
  <c r="I26" i="1"/>
  <c r="M20" i="1"/>
  <c r="N20" i="1" s="1"/>
  <c r="L20" i="1"/>
  <c r="T14" i="1"/>
  <c r="S14" i="1"/>
  <c r="R14" i="1"/>
  <c r="Q7" i="1" l="1"/>
  <c r="R7" i="1"/>
  <c r="S7" i="1" l="1"/>
</calcChain>
</file>

<file path=xl/sharedStrings.xml><?xml version="1.0" encoding="utf-8"?>
<sst xmlns="http://schemas.openxmlformats.org/spreadsheetml/2006/main" count="62" uniqueCount="31">
  <si>
    <t>Embryo</t>
  </si>
  <si>
    <t>Time (sec)</t>
  </si>
  <si>
    <t>MEAN</t>
  </si>
  <si>
    <t>SD</t>
  </si>
  <si>
    <t>SEM</t>
  </si>
  <si>
    <t>Time(sec)</t>
  </si>
  <si>
    <t xml:space="preserve">mCherry::LMN-1 </t>
  </si>
  <si>
    <t>Pronuclear permeabilization</t>
  </si>
  <si>
    <t>Lamina depolymerization</t>
  </si>
  <si>
    <t>Strain</t>
  </si>
  <si>
    <t>At the poles</t>
  </si>
  <si>
    <t>between the pronuclei</t>
  </si>
  <si>
    <t>mCherry::LMN-1; GFP::TBB-2</t>
  </si>
  <si>
    <t xml:space="preserve">mCherry::LMN-1; GFP::TBB-2 </t>
  </si>
  <si>
    <t>mCherry::NPP-22; GFP::TBB-2</t>
  </si>
  <si>
    <t>mCherry::HIS-58; GFP::TBB-2</t>
  </si>
  <si>
    <t>Membrane GAP</t>
  </si>
  <si>
    <t>Chromosomes alignment</t>
  </si>
  <si>
    <t>N</t>
  </si>
  <si>
    <t>mCherry::NPP-12</t>
  </si>
  <si>
    <r>
      <rPr>
        <b/>
        <sz val="11"/>
        <color theme="4" tint="-0.499984740745262"/>
        <rFont val="Calibri"/>
        <family val="2"/>
        <scheme val="minor"/>
      </rPr>
      <t>Intercentrosomal distance</t>
    </r>
    <r>
      <rPr>
        <sz val="11"/>
        <color theme="1"/>
        <rFont val="Calibri"/>
        <family val="2"/>
        <scheme val="minor"/>
      </rPr>
      <t>/</t>
    </r>
    <r>
      <rPr>
        <b/>
        <sz val="11"/>
        <color rgb="FFFF0000"/>
        <rFont val="Calibri"/>
        <family val="2"/>
        <scheme val="minor"/>
      </rPr>
      <t>embryo length</t>
    </r>
    <r>
      <rPr>
        <sz val="11"/>
        <color theme="1"/>
        <rFont val="Calibri"/>
        <family val="2"/>
        <scheme val="minor"/>
      </rPr>
      <t xml:space="preserve"> x100 (%)</t>
    </r>
  </si>
  <si>
    <t xml:space="preserve">The intercentrosomal distance normalized to embryo length starting 80s before anaphase onset </t>
  </si>
  <si>
    <r>
      <t>Area (</t>
    </r>
    <r>
      <rPr>
        <b/>
        <sz val="11"/>
        <color theme="1"/>
        <rFont val="Calibri Light"/>
        <family val="2"/>
      </rPr>
      <t>μ</t>
    </r>
    <r>
      <rPr>
        <b/>
        <sz val="11"/>
        <color theme="1"/>
        <rFont val="Calibri"/>
        <family val="2"/>
      </rPr>
      <t>m2)</t>
    </r>
  </si>
  <si>
    <t xml:space="preserve">Embryos </t>
  </si>
  <si>
    <t>The surface area occupied by the pronuclei expressing mCherry::LMN-1 starting 200s before anaphase onset (0s).</t>
  </si>
  <si>
    <t>Steps of nuclear envelope breakdown: pronuclei permeabilization, lamina disassembly (at the poles, between pronuclei), chromosomes alignment and pronuclei envelope scission event (membrane gap).</t>
  </si>
  <si>
    <t>Quantification data related to Figure 1D.</t>
  </si>
  <si>
    <t>Quantification data related to Figure 1E.</t>
  </si>
  <si>
    <t>Quantification data related to Figure 1F.</t>
  </si>
  <si>
    <t>in embryos expressing mCherry::LMN-1 or mCherry::NPP-22 and GFP::TBB-2.</t>
  </si>
  <si>
    <t xml:space="preserve">Figure 1-source data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</si>
</sst>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</font>
    <font>
      <b/>
      <sz val="11"/>
      <color theme="1"/>
      <name val="Calibri Light"/>
      <family val="2"/>
    </font>
    <font>
      <b/>
      <sz val="11"/>
      <color theme="1"/>
      <name val="Calibri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5BE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94040"/>
        <bgColor indexed="64"/>
      </patternFill>
    </fill>
    <fill>
      <patternFill patternType="solid">
        <fgColor rgb="FF034E6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34E61"/>
      <color rgb="FFF94040"/>
      <color rgb="FFC0C000"/>
      <color rgb="FF05BE78"/>
      <color rgb="FF011893"/>
      <color rgb="FF0432FF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zoomScaleNormal="100" workbookViewId="0">
      <selection activeCell="G1" sqref="G1"/>
    </sheetView>
  </sheetViews>
  <sheetFormatPr baseColWidth="10" defaultColWidth="8.85546875" defaultRowHeight="15" x14ac:dyDescent="0.25"/>
  <cols>
    <col min="1" max="1" width="8.85546875" style="4"/>
    <col min="2" max="5" width="8.42578125" customWidth="1"/>
    <col min="6" max="7" width="8.42578125" style="4" customWidth="1"/>
    <col min="8" max="9" width="8.42578125" customWidth="1"/>
    <col min="10" max="16" width="8.42578125" style="4" customWidth="1"/>
    <col min="17" max="19" width="8.42578125" customWidth="1"/>
    <col min="21" max="21" width="11.28515625" customWidth="1"/>
  </cols>
  <sheetData>
    <row r="1" spans="1:27" s="4" customFormat="1" ht="15.75" x14ac:dyDescent="0.25">
      <c r="A1" s="72" t="s">
        <v>30</v>
      </c>
      <c r="B1" s="72"/>
      <c r="C1" s="72"/>
      <c r="D1" s="72"/>
    </row>
    <row r="2" spans="1:27" s="4" customFormat="1" x14ac:dyDescent="0.25">
      <c r="B2" s="5" t="s">
        <v>26</v>
      </c>
    </row>
    <row r="3" spans="1:27" s="1" customFormat="1" ht="13.5" customHeight="1" x14ac:dyDescent="0.2">
      <c r="B3" s="5" t="s">
        <v>25</v>
      </c>
    </row>
    <row r="4" spans="1:27" s="1" customFormat="1" ht="15" customHeight="1" x14ac:dyDescent="0.2">
      <c r="A4" s="40" t="s">
        <v>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24"/>
    </row>
    <row r="5" spans="1:27" s="1" customFormat="1" ht="15" customHeight="1" x14ac:dyDescent="0.2">
      <c r="A5" s="11" t="s">
        <v>9</v>
      </c>
      <c r="B5" s="51" t="s">
        <v>13</v>
      </c>
      <c r="C5" s="51"/>
      <c r="D5" s="51"/>
      <c r="E5" s="51"/>
      <c r="F5" s="51"/>
      <c r="G5" s="51"/>
      <c r="H5" s="51"/>
      <c r="I5" s="51"/>
      <c r="J5" s="52" t="s">
        <v>14</v>
      </c>
      <c r="K5" s="53"/>
      <c r="L5" s="53"/>
      <c r="M5" s="53"/>
      <c r="N5" s="53"/>
      <c r="O5" s="53"/>
      <c r="P5" s="53"/>
      <c r="Q5" s="43" t="s">
        <v>2</v>
      </c>
      <c r="R5" s="43" t="s">
        <v>3</v>
      </c>
      <c r="S5" s="43" t="s">
        <v>4</v>
      </c>
      <c r="T5" s="24"/>
    </row>
    <row r="6" spans="1:27" s="1" customFormat="1" ht="13.5" customHeight="1" x14ac:dyDescent="0.2">
      <c r="A6" s="10" t="s">
        <v>0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1</v>
      </c>
      <c r="K6" s="25">
        <v>2</v>
      </c>
      <c r="L6" s="25">
        <v>3</v>
      </c>
      <c r="M6" s="25">
        <v>4</v>
      </c>
      <c r="N6" s="25">
        <v>5</v>
      </c>
      <c r="O6" s="25">
        <v>6</v>
      </c>
      <c r="P6" s="25">
        <v>7</v>
      </c>
      <c r="Q6" s="44"/>
      <c r="R6" s="44"/>
      <c r="S6" s="44"/>
      <c r="T6" s="3"/>
      <c r="W6" s="6"/>
      <c r="X6" s="6"/>
      <c r="Y6" s="6"/>
      <c r="Z6" s="6"/>
      <c r="AA6" s="6"/>
    </row>
    <row r="7" spans="1:27" s="1" customFormat="1" ht="13.5" customHeight="1" x14ac:dyDescent="0.2">
      <c r="A7" s="10" t="s">
        <v>1</v>
      </c>
      <c r="B7" s="2">
        <v>-178</v>
      </c>
      <c r="C7" s="2">
        <v>-156</v>
      </c>
      <c r="D7" s="2">
        <v>-142</v>
      </c>
      <c r="E7" s="2">
        <v>-144</v>
      </c>
      <c r="F7" s="2">
        <v>-148</v>
      </c>
      <c r="G7" s="2">
        <v>-170</v>
      </c>
      <c r="H7" s="2">
        <v>-160</v>
      </c>
      <c r="I7" s="2">
        <v>-148</v>
      </c>
      <c r="J7" s="2">
        <v>-158</v>
      </c>
      <c r="K7" s="2">
        <v>-164</v>
      </c>
      <c r="L7" s="2">
        <v>-178</v>
      </c>
      <c r="M7" s="2">
        <v>-148</v>
      </c>
      <c r="N7" s="2">
        <v>-134</v>
      </c>
      <c r="O7" s="2">
        <v>-142</v>
      </c>
      <c r="P7" s="2">
        <v>-150</v>
      </c>
      <c r="Q7" s="2">
        <f>AVERAGE(B7:P7)</f>
        <v>-154.66666666666666</v>
      </c>
      <c r="R7" s="2">
        <f>STDEV(B7:P7)</f>
        <v>13.280849083584695</v>
      </c>
      <c r="S7" s="2">
        <f>R7/SQRT(6)</f>
        <v>5.4218839342820138</v>
      </c>
      <c r="T7" s="3"/>
      <c r="W7" s="6"/>
      <c r="X7" s="6"/>
      <c r="Y7" s="6"/>
      <c r="Z7" s="6"/>
      <c r="AA7" s="6"/>
    </row>
    <row r="8" spans="1:27" s="8" customFormat="1" ht="13.5" customHeight="1" x14ac:dyDescent="0.2">
      <c r="A8" s="2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W8" s="9"/>
      <c r="X8" s="9"/>
      <c r="Y8" s="9"/>
      <c r="Z8" s="9"/>
      <c r="AA8" s="9"/>
    </row>
    <row r="9" spans="1:27" s="8" customFormat="1" ht="13.5" customHeight="1" x14ac:dyDescent="0.2">
      <c r="A9" s="2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W9" s="9"/>
      <c r="X9" s="9"/>
      <c r="Y9" s="9"/>
      <c r="Z9" s="9"/>
      <c r="AA9" s="9"/>
    </row>
    <row r="10" spans="1:27" s="1" customFormat="1" ht="13.5" customHeight="1" x14ac:dyDescent="0.2">
      <c r="A10" s="54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6"/>
      <c r="W10" s="6"/>
      <c r="X10" s="6"/>
      <c r="Y10" s="6"/>
      <c r="Z10" s="6"/>
      <c r="AA10" s="6"/>
    </row>
    <row r="11" spans="1:27" s="1" customFormat="1" ht="13.5" customHeight="1" x14ac:dyDescent="0.2">
      <c r="A11" s="25"/>
      <c r="B11" s="45" t="s">
        <v>10</v>
      </c>
      <c r="C11" s="46"/>
      <c r="D11" s="46"/>
      <c r="E11" s="46"/>
      <c r="F11" s="46"/>
      <c r="G11" s="46"/>
      <c r="H11" s="46"/>
      <c r="I11" s="47"/>
      <c r="J11" s="48" t="s">
        <v>11</v>
      </c>
      <c r="K11" s="49"/>
      <c r="L11" s="49"/>
      <c r="M11" s="49"/>
      <c r="N11" s="49"/>
      <c r="O11" s="49"/>
      <c r="P11" s="49"/>
      <c r="Q11" s="49"/>
      <c r="R11" s="49"/>
      <c r="S11" s="49"/>
      <c r="T11" s="50"/>
      <c r="W11" s="6"/>
      <c r="X11" s="6"/>
      <c r="Y11" s="6"/>
      <c r="Z11" s="6"/>
      <c r="AA11" s="6"/>
    </row>
    <row r="12" spans="1:27" s="1" customFormat="1" ht="13.5" customHeight="1" x14ac:dyDescent="0.2">
      <c r="A12" s="11" t="s">
        <v>9</v>
      </c>
      <c r="B12" s="31" t="s">
        <v>12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  <c r="R12" s="43" t="s">
        <v>2</v>
      </c>
      <c r="S12" s="43" t="s">
        <v>3</v>
      </c>
      <c r="T12" s="43" t="s">
        <v>4</v>
      </c>
      <c r="W12" s="6"/>
      <c r="X12" s="6"/>
      <c r="Y12" s="6"/>
      <c r="Z12" s="6"/>
      <c r="AA12" s="6"/>
    </row>
    <row r="13" spans="1:27" s="1" customFormat="1" ht="13.5" customHeight="1" x14ac:dyDescent="0.2">
      <c r="A13" s="10" t="s">
        <v>0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1</v>
      </c>
      <c r="K13" s="2">
        <v>2</v>
      </c>
      <c r="L13" s="2">
        <v>3</v>
      </c>
      <c r="M13" s="2">
        <v>4</v>
      </c>
      <c r="N13" s="2">
        <v>5</v>
      </c>
      <c r="O13" s="2">
        <v>6</v>
      </c>
      <c r="P13" s="2">
        <v>7</v>
      </c>
      <c r="Q13" s="2">
        <v>8</v>
      </c>
      <c r="R13" s="44"/>
      <c r="S13" s="44"/>
      <c r="T13" s="44"/>
      <c r="W13" s="6"/>
      <c r="X13" s="6"/>
      <c r="Y13" s="6"/>
      <c r="Z13" s="6"/>
      <c r="AA13" s="6"/>
    </row>
    <row r="14" spans="1:27" s="1" customFormat="1" ht="13.5" customHeight="1" x14ac:dyDescent="0.2">
      <c r="A14" s="10" t="s">
        <v>1</v>
      </c>
      <c r="B14" s="27">
        <v>-64</v>
      </c>
      <c r="C14" s="23">
        <v>-70</v>
      </c>
      <c r="D14" s="23">
        <v>-54</v>
      </c>
      <c r="E14" s="23">
        <v>-72</v>
      </c>
      <c r="F14" s="23">
        <v>-80</v>
      </c>
      <c r="G14" s="23">
        <v>-66</v>
      </c>
      <c r="H14" s="23">
        <v>-70</v>
      </c>
      <c r="I14" s="2">
        <v>-64</v>
      </c>
      <c r="J14" s="2">
        <v>-44</v>
      </c>
      <c r="K14" s="2">
        <v>-48</v>
      </c>
      <c r="L14" s="2">
        <v>-46</v>
      </c>
      <c r="M14" s="2">
        <v>-44</v>
      </c>
      <c r="N14" s="2">
        <v>-62</v>
      </c>
      <c r="O14" s="2">
        <v>-56</v>
      </c>
      <c r="P14" s="2">
        <v>-54</v>
      </c>
      <c r="Q14" s="2">
        <v>-54</v>
      </c>
      <c r="R14" s="2">
        <f>AVERAGE(C14:Q14)</f>
        <v>-58.93333333333333</v>
      </c>
      <c r="S14" s="2">
        <f>STDEV(C14:Q14)</f>
        <v>11.208840048733647</v>
      </c>
      <c r="T14" s="2">
        <f>S14/SQRT(6)</f>
        <v>4.5759897879783944</v>
      </c>
      <c r="W14" s="6"/>
      <c r="X14" s="6"/>
      <c r="Y14" s="6"/>
      <c r="Z14" s="6"/>
      <c r="AA14" s="6"/>
    </row>
    <row r="15" spans="1:27" s="1" customFormat="1" ht="13.5" customHeight="1" x14ac:dyDescent="0.2">
      <c r="A15" s="2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W15" s="6"/>
      <c r="X15" s="6"/>
      <c r="Y15" s="6"/>
      <c r="Z15" s="6"/>
      <c r="AA15" s="6"/>
    </row>
    <row r="16" spans="1:27" s="1" customFormat="1" ht="13.5" customHeight="1" x14ac:dyDescent="0.2">
      <c r="A16" s="2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W16" s="6"/>
      <c r="X16" s="6"/>
      <c r="Y16" s="6"/>
      <c r="Z16" s="6"/>
      <c r="AA16" s="6"/>
    </row>
    <row r="17" spans="1:27" s="1" customFormat="1" ht="13.5" customHeight="1" x14ac:dyDescent="0.2">
      <c r="A17" s="39" t="s">
        <v>17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28"/>
      <c r="P17" s="28"/>
      <c r="Q17" s="28"/>
      <c r="R17" s="28"/>
      <c r="S17" s="28"/>
      <c r="T17" s="7"/>
      <c r="W17" s="6"/>
      <c r="X17" s="6"/>
      <c r="Y17" s="6"/>
      <c r="Z17" s="6"/>
      <c r="AA17" s="6"/>
    </row>
    <row r="18" spans="1:27" s="1" customFormat="1" ht="13.5" customHeight="1" x14ac:dyDescent="0.2">
      <c r="A18" s="10" t="s">
        <v>9</v>
      </c>
      <c r="B18" s="38" t="s">
        <v>15</v>
      </c>
      <c r="C18" s="38"/>
      <c r="D18" s="38"/>
      <c r="E18" s="38"/>
      <c r="F18" s="38"/>
      <c r="G18" s="38"/>
      <c r="H18" s="38"/>
      <c r="I18" s="38"/>
      <c r="J18" s="38"/>
      <c r="K18" s="38"/>
      <c r="L18" s="34" t="s">
        <v>2</v>
      </c>
      <c r="M18" s="34" t="s">
        <v>3</v>
      </c>
      <c r="N18" s="34" t="s">
        <v>4</v>
      </c>
      <c r="O18" s="29"/>
      <c r="P18" s="29"/>
      <c r="Q18" s="30"/>
      <c r="R18" s="30"/>
      <c r="S18" s="30"/>
      <c r="T18" s="7"/>
      <c r="W18" s="6"/>
      <c r="X18" s="6"/>
      <c r="Y18" s="6"/>
      <c r="Z18" s="6"/>
      <c r="AA18" s="6"/>
    </row>
    <row r="19" spans="1:27" s="1" customFormat="1" ht="13.5" customHeight="1" x14ac:dyDescent="0.2">
      <c r="A19" s="10" t="s">
        <v>0</v>
      </c>
      <c r="B19" s="25">
        <v>1</v>
      </c>
      <c r="C19" s="25">
        <v>2</v>
      </c>
      <c r="D19" s="25">
        <v>3</v>
      </c>
      <c r="E19" s="25">
        <v>4</v>
      </c>
      <c r="F19" s="25">
        <v>5</v>
      </c>
      <c r="G19" s="25">
        <v>6</v>
      </c>
      <c r="H19" s="25">
        <v>7</v>
      </c>
      <c r="I19" s="25">
        <v>8</v>
      </c>
      <c r="J19" s="25">
        <v>9</v>
      </c>
      <c r="K19" s="25">
        <v>10</v>
      </c>
      <c r="L19" s="34"/>
      <c r="M19" s="34"/>
      <c r="N19" s="34"/>
      <c r="O19" s="26"/>
      <c r="P19" s="26"/>
      <c r="Q19" s="30"/>
      <c r="R19" s="30"/>
      <c r="S19" s="30"/>
      <c r="T19" s="7"/>
      <c r="W19" s="6"/>
      <c r="X19" s="6"/>
      <c r="Y19" s="6"/>
      <c r="Z19" s="6"/>
      <c r="AA19" s="6"/>
    </row>
    <row r="20" spans="1:27" s="1" customFormat="1" ht="13.5" customHeight="1" x14ac:dyDescent="0.2">
      <c r="A20" s="10" t="s">
        <v>1</v>
      </c>
      <c r="B20" s="23">
        <v>-26</v>
      </c>
      <c r="C20" s="23">
        <v>-28</v>
      </c>
      <c r="D20" s="23">
        <v>-32</v>
      </c>
      <c r="E20" s="23">
        <v>-32</v>
      </c>
      <c r="F20" s="23">
        <v>-28</v>
      </c>
      <c r="G20" s="23">
        <v>-30</v>
      </c>
      <c r="H20" s="23">
        <v>-34</v>
      </c>
      <c r="I20" s="23">
        <v>-30</v>
      </c>
      <c r="J20" s="23">
        <v>-34</v>
      </c>
      <c r="K20" s="23">
        <v>-28</v>
      </c>
      <c r="L20" s="2">
        <f>AVERAGE(B20:K20)</f>
        <v>-30.2</v>
      </c>
      <c r="M20" s="2">
        <f>STDEV(B20:K20)</f>
        <v>2.7406406388125952</v>
      </c>
      <c r="N20" s="2">
        <f>M20/SQRT(6)</f>
        <v>1.1188618555710315</v>
      </c>
      <c r="O20" s="7"/>
      <c r="P20" s="7"/>
      <c r="Q20" s="7"/>
      <c r="R20" s="7"/>
      <c r="S20" s="7"/>
      <c r="T20" s="7"/>
      <c r="W20" s="6"/>
      <c r="X20" s="6"/>
    </row>
    <row r="21" spans="1:27" s="1" customFormat="1" ht="13.5" customHeight="1" x14ac:dyDescent="0.2">
      <c r="A21" s="2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W21" s="6"/>
      <c r="X21" s="6"/>
    </row>
    <row r="22" spans="1:27" s="1" customFormat="1" ht="13.5" customHeight="1" x14ac:dyDescent="0.2">
      <c r="A22" s="2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W22" s="6"/>
      <c r="X22" s="6"/>
    </row>
    <row r="23" spans="1:27" s="1" customFormat="1" ht="13.5" customHeight="1" x14ac:dyDescent="0.2">
      <c r="A23" s="35" t="s">
        <v>16</v>
      </c>
      <c r="B23" s="36"/>
      <c r="C23" s="36"/>
      <c r="D23" s="36"/>
      <c r="E23" s="36"/>
      <c r="F23" s="36"/>
      <c r="G23" s="36"/>
      <c r="H23" s="36"/>
      <c r="I23" s="36"/>
      <c r="J23" s="36"/>
      <c r="K23" s="37"/>
      <c r="L23" s="28"/>
      <c r="M23" s="28"/>
      <c r="N23" s="28"/>
      <c r="O23" s="7"/>
      <c r="P23" s="7"/>
      <c r="Q23" s="7"/>
      <c r="R23" s="7"/>
      <c r="S23" s="7"/>
      <c r="T23" s="7"/>
      <c r="W23" s="6"/>
      <c r="X23" s="6"/>
    </row>
    <row r="24" spans="1:27" s="1" customFormat="1" ht="13.5" customHeight="1" x14ac:dyDescent="0.2">
      <c r="A24" s="10" t="s">
        <v>9</v>
      </c>
      <c r="B24" s="31" t="s">
        <v>14</v>
      </c>
      <c r="C24" s="32"/>
      <c r="D24" s="32"/>
      <c r="E24" s="32"/>
      <c r="F24" s="32"/>
      <c r="G24" s="32"/>
      <c r="H24" s="33"/>
      <c r="I24" s="34" t="s">
        <v>2</v>
      </c>
      <c r="J24" s="34" t="s">
        <v>3</v>
      </c>
      <c r="K24" s="34" t="s">
        <v>4</v>
      </c>
      <c r="L24" s="29"/>
      <c r="M24" s="29"/>
      <c r="N24" s="30"/>
      <c r="O24" s="7"/>
      <c r="P24" s="7"/>
      <c r="Q24" s="7"/>
      <c r="R24" s="7"/>
      <c r="S24" s="7"/>
      <c r="T24" s="7"/>
      <c r="W24" s="6"/>
      <c r="X24" s="6"/>
    </row>
    <row r="25" spans="1:27" s="1" customFormat="1" ht="13.5" customHeight="1" x14ac:dyDescent="0.2">
      <c r="A25" s="10" t="s">
        <v>0</v>
      </c>
      <c r="B25" s="25">
        <v>1</v>
      </c>
      <c r="C25" s="25">
        <v>2</v>
      </c>
      <c r="D25" s="25">
        <v>3</v>
      </c>
      <c r="E25" s="25">
        <v>4</v>
      </c>
      <c r="F25" s="25">
        <v>5</v>
      </c>
      <c r="G25" s="25">
        <v>6</v>
      </c>
      <c r="H25" s="25">
        <v>7</v>
      </c>
      <c r="I25" s="34"/>
      <c r="J25" s="34"/>
      <c r="K25" s="34"/>
      <c r="L25" s="28"/>
      <c r="M25" s="28"/>
      <c r="N25" s="28"/>
      <c r="O25" s="7"/>
      <c r="P25" s="7"/>
      <c r="Q25" s="7"/>
      <c r="R25" s="7"/>
      <c r="S25" s="7"/>
      <c r="T25" s="7"/>
      <c r="V25" s="6"/>
      <c r="W25" s="6"/>
      <c r="X25" s="6"/>
    </row>
    <row r="26" spans="1:27" s="1" customFormat="1" ht="13.5" customHeight="1" x14ac:dyDescent="0.2">
      <c r="A26" s="10" t="s">
        <v>1</v>
      </c>
      <c r="B26" s="23">
        <v>-10</v>
      </c>
      <c r="C26" s="23">
        <v>-28</v>
      </c>
      <c r="D26" s="23">
        <v>-16</v>
      </c>
      <c r="E26" s="23">
        <v>-36</v>
      </c>
      <c r="F26" s="23">
        <v>-26</v>
      </c>
      <c r="G26" s="23">
        <v>-2</v>
      </c>
      <c r="H26" s="23">
        <v>-20</v>
      </c>
      <c r="I26" s="2">
        <f>AVERAGE(B26:H26)</f>
        <v>-19.714285714285715</v>
      </c>
      <c r="J26" s="2">
        <f>STDEV(B26:H26)</f>
        <v>11.513966674062791</v>
      </c>
      <c r="K26" s="2">
        <f>J26/SQRT(6)</f>
        <v>4.7005572111440257</v>
      </c>
      <c r="L26" s="29"/>
      <c r="M26" s="29"/>
      <c r="N26" s="30"/>
      <c r="O26" s="7"/>
      <c r="P26" s="7"/>
      <c r="Q26" s="7"/>
      <c r="R26" s="7"/>
      <c r="S26" s="7"/>
      <c r="T26" s="7"/>
      <c r="V26" s="6"/>
      <c r="W26" s="6"/>
      <c r="X26" s="6"/>
    </row>
    <row r="27" spans="1:27" s="1" customFormat="1" ht="13.5" customHeight="1" x14ac:dyDescent="0.2">
      <c r="A27" s="8"/>
      <c r="B27" s="7"/>
      <c r="C27" s="7"/>
      <c r="D27" s="7"/>
      <c r="E27" s="7"/>
      <c r="F27" s="7"/>
      <c r="G27" s="7"/>
      <c r="H27" s="7"/>
      <c r="I27" s="7"/>
      <c r="J27" s="7"/>
      <c r="K27" s="7"/>
      <c r="L27" s="8"/>
      <c r="M27" s="8"/>
      <c r="N27" s="12"/>
      <c r="O27" s="7"/>
      <c r="P27" s="7"/>
      <c r="Q27" s="7"/>
      <c r="R27" s="7"/>
      <c r="S27" s="7"/>
      <c r="T27" s="7"/>
      <c r="V27" s="6"/>
      <c r="W27" s="6"/>
      <c r="X27" s="6"/>
    </row>
    <row r="28" spans="1:27" s="1" customFormat="1" ht="13.5" customHeight="1" x14ac:dyDescent="0.2">
      <c r="A28" s="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V28" s="6"/>
      <c r="X28" s="6"/>
    </row>
    <row r="29" spans="1:27" s="1" customFormat="1" ht="13.5" customHeight="1" x14ac:dyDescent="0.2">
      <c r="V29" s="6"/>
      <c r="X29" s="6"/>
    </row>
    <row r="30" spans="1:27" s="1" customFormat="1" ht="13.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V30" s="6"/>
      <c r="X30" s="6"/>
    </row>
    <row r="31" spans="1:27" s="1" customFormat="1" ht="13.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V31" s="6"/>
      <c r="X31" s="6"/>
    </row>
    <row r="32" spans="1:27" s="1" customFormat="1" ht="13.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X32" s="6"/>
    </row>
    <row r="33" spans="1:18" s="1" customFormat="1" ht="13.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s="1" customFormat="1" ht="13.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s="1" customFormat="1" ht="13.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s="1" customFormat="1" ht="13.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s="1" customFormat="1" ht="13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s="1" customFormat="1" ht="13.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s="1" customFormat="1" ht="13.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s="1" customFormat="1" ht="13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s="1" customFormat="1" ht="13.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s="1" customFormat="1" ht="13.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s="1" customFormat="1" ht="13.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s="1" customFormat="1" ht="13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s="1" customFormat="1" ht="13.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s="1" customFormat="1" ht="13.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s="1" customFormat="1" ht="13.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s="1" customFormat="1" ht="13.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s="1" customFormat="1" ht="13.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s="1" customFormat="1" ht="13.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s="1" customFormat="1" ht="13.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s="1" customFormat="1" ht="13.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s="1" customFormat="1" ht="13.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s="1" customFormat="1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</sheetData>
  <mergeCells count="24">
    <mergeCell ref="A1:D1"/>
    <mergeCell ref="B12:Q12"/>
    <mergeCell ref="R12:R13"/>
    <mergeCell ref="S12:S13"/>
    <mergeCell ref="T12:T13"/>
    <mergeCell ref="A10:T10"/>
    <mergeCell ref="A4:S4"/>
    <mergeCell ref="Q5:Q6"/>
    <mergeCell ref="R5:R6"/>
    <mergeCell ref="S5:S6"/>
    <mergeCell ref="B11:I11"/>
    <mergeCell ref="J11:T11"/>
    <mergeCell ref="B5:I5"/>
    <mergeCell ref="J5:P5"/>
    <mergeCell ref="B18:K18"/>
    <mergeCell ref="L18:L19"/>
    <mergeCell ref="M18:M19"/>
    <mergeCell ref="N18:N19"/>
    <mergeCell ref="A17:N17"/>
    <mergeCell ref="B24:H24"/>
    <mergeCell ref="I24:I25"/>
    <mergeCell ref="J24:J25"/>
    <mergeCell ref="K24:K25"/>
    <mergeCell ref="A23:K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sqref="A1:C1"/>
    </sheetView>
  </sheetViews>
  <sheetFormatPr baseColWidth="10" defaultRowHeight="15" x14ac:dyDescent="0.25"/>
  <sheetData>
    <row r="1" spans="1:10" s="4" customFormat="1" ht="15.75" x14ac:dyDescent="0.25">
      <c r="A1" s="72" t="s">
        <v>30</v>
      </c>
      <c r="B1" s="72"/>
      <c r="C1" s="72"/>
    </row>
    <row r="2" spans="1:10" s="4" customFormat="1" x14ac:dyDescent="0.25">
      <c r="A2" s="5" t="s">
        <v>27</v>
      </c>
    </row>
    <row r="3" spans="1:10" x14ac:dyDescent="0.25">
      <c r="A3" s="5" t="s">
        <v>24</v>
      </c>
    </row>
    <row r="4" spans="1:10" s="4" customFormat="1" x14ac:dyDescent="0.25">
      <c r="A4" s="18"/>
      <c r="B4" s="60" t="s">
        <v>22</v>
      </c>
      <c r="C4" s="60"/>
      <c r="D4" s="60"/>
      <c r="E4" s="60"/>
      <c r="F4" s="60"/>
      <c r="G4" s="60"/>
      <c r="H4" s="60"/>
      <c r="I4" s="60"/>
      <c r="J4" s="22"/>
    </row>
    <row r="5" spans="1:10" s="17" customFormat="1" x14ac:dyDescent="0.25">
      <c r="A5" s="18"/>
      <c r="B5" s="57" t="s">
        <v>23</v>
      </c>
      <c r="C5" s="58"/>
      <c r="D5" s="58"/>
      <c r="E5" s="58"/>
      <c r="F5" s="59"/>
      <c r="G5" s="18"/>
      <c r="H5" s="18"/>
      <c r="I5" s="18"/>
    </row>
    <row r="6" spans="1:10" s="21" customFormat="1" x14ac:dyDescent="0.25">
      <c r="A6" s="20" t="s">
        <v>1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 t="s">
        <v>2</v>
      </c>
      <c r="H6" s="20" t="s">
        <v>3</v>
      </c>
      <c r="I6" s="20" t="s">
        <v>4</v>
      </c>
    </row>
    <row r="7" spans="1:10" x14ac:dyDescent="0.25">
      <c r="A7" s="19">
        <v>-200</v>
      </c>
      <c r="B7" s="19">
        <v>120.68</v>
      </c>
      <c r="C7" s="19">
        <v>102.92</v>
      </c>
      <c r="D7" s="19">
        <v>119.29</v>
      </c>
      <c r="E7" s="19">
        <v>120.6204</v>
      </c>
      <c r="F7" s="19">
        <v>126.87</v>
      </c>
      <c r="G7" s="18">
        <f>AVERAGE(B7:F7)</f>
        <v>118.07608</v>
      </c>
      <c r="H7" s="18">
        <f>STDEVA(B7:F7)</f>
        <v>8.9689374416371095</v>
      </c>
      <c r="I7" s="18">
        <f>H7/SQRT(5)</f>
        <v>4.0110307610887261</v>
      </c>
    </row>
    <row r="8" spans="1:10" x14ac:dyDescent="0.25">
      <c r="A8" s="19">
        <v>-198</v>
      </c>
      <c r="B8" s="19">
        <v>118.33</v>
      </c>
      <c r="C8" s="19">
        <v>102.1</v>
      </c>
      <c r="D8" s="19">
        <v>118.26</v>
      </c>
      <c r="E8" s="19">
        <v>118.581</v>
      </c>
      <c r="F8" s="19">
        <v>126.77</v>
      </c>
      <c r="G8" s="18">
        <f t="shared" ref="G8:G67" si="0">AVERAGE(B8:F8)</f>
        <v>116.80820000000001</v>
      </c>
      <c r="H8" s="18">
        <f t="shared" ref="H8:H67" si="1">STDEVA(B8:F8)</f>
        <v>8.9879784267653893</v>
      </c>
      <c r="I8" s="18">
        <f t="shared" ref="I8:I67" si="2">H8/SQRT(5)</f>
        <v>4.0195461485098045</v>
      </c>
    </row>
    <row r="9" spans="1:10" x14ac:dyDescent="0.25">
      <c r="A9" s="19">
        <v>-196</v>
      </c>
      <c r="B9" s="19">
        <v>116.6</v>
      </c>
      <c r="C9" s="19">
        <v>100.25</v>
      </c>
      <c r="D9" s="19">
        <v>117.07</v>
      </c>
      <c r="E9" s="19">
        <v>119.3379</v>
      </c>
      <c r="F9" s="19">
        <v>126.56</v>
      </c>
      <c r="G9" s="18">
        <f t="shared" si="0"/>
        <v>115.96358000000001</v>
      </c>
      <c r="H9" s="18">
        <f t="shared" si="1"/>
        <v>9.6464494028632117</v>
      </c>
      <c r="I9" s="18">
        <f t="shared" si="2"/>
        <v>4.3140233212628791</v>
      </c>
    </row>
    <row r="10" spans="1:10" x14ac:dyDescent="0.25">
      <c r="A10" s="19">
        <v>-194</v>
      </c>
      <c r="B10" s="19">
        <v>113.54</v>
      </c>
      <c r="C10" s="19">
        <v>98.67</v>
      </c>
      <c r="D10" s="19">
        <v>116.8</v>
      </c>
      <c r="E10" s="19">
        <v>118.24460000000001</v>
      </c>
      <c r="F10" s="19">
        <v>126.56</v>
      </c>
      <c r="G10" s="18">
        <f t="shared" si="0"/>
        <v>114.76291999999998</v>
      </c>
      <c r="H10" s="18">
        <f t="shared" si="1"/>
        <v>10.197064461500673</v>
      </c>
      <c r="I10" s="18">
        <f t="shared" si="2"/>
        <v>4.5602658613725584</v>
      </c>
    </row>
    <row r="11" spans="1:10" x14ac:dyDescent="0.25">
      <c r="A11" s="19">
        <v>-192</v>
      </c>
      <c r="B11" s="19">
        <v>110.78</v>
      </c>
      <c r="C11" s="19">
        <v>100.63</v>
      </c>
      <c r="D11" s="19">
        <v>114.06</v>
      </c>
      <c r="E11" s="19">
        <v>118.09739999999999</v>
      </c>
      <c r="F11" s="19">
        <v>126.16</v>
      </c>
      <c r="G11" s="18">
        <f t="shared" si="0"/>
        <v>113.94548</v>
      </c>
      <c r="H11" s="18">
        <f t="shared" si="1"/>
        <v>9.4043650052515506</v>
      </c>
      <c r="I11" s="18">
        <f t="shared" si="2"/>
        <v>4.2057598873925262</v>
      </c>
    </row>
    <row r="12" spans="1:10" x14ac:dyDescent="0.25">
      <c r="A12" s="19">
        <v>-190</v>
      </c>
      <c r="B12" s="19">
        <v>111.33</v>
      </c>
      <c r="C12" s="19">
        <v>98.23</v>
      </c>
      <c r="D12" s="19">
        <v>113.96</v>
      </c>
      <c r="E12" s="19">
        <v>117.7821</v>
      </c>
      <c r="F12" s="19">
        <v>125.58</v>
      </c>
      <c r="G12" s="18">
        <f t="shared" si="0"/>
        <v>113.37642000000001</v>
      </c>
      <c r="H12" s="18">
        <f t="shared" si="1"/>
        <v>10.028457263308248</v>
      </c>
      <c r="I12" s="18">
        <f t="shared" si="2"/>
        <v>4.4848624300417494</v>
      </c>
    </row>
    <row r="13" spans="1:10" x14ac:dyDescent="0.25">
      <c r="A13" s="19">
        <v>-188</v>
      </c>
      <c r="B13" s="19">
        <v>112.59</v>
      </c>
      <c r="C13" s="19">
        <v>96.15</v>
      </c>
      <c r="D13" s="19">
        <v>113.38</v>
      </c>
      <c r="E13" s="19">
        <v>118.3918</v>
      </c>
      <c r="F13" s="19">
        <v>125.39</v>
      </c>
      <c r="G13" s="18">
        <f t="shared" si="0"/>
        <v>113.18035999999999</v>
      </c>
      <c r="H13" s="18">
        <f t="shared" si="1"/>
        <v>10.801110574751096</v>
      </c>
      <c r="I13" s="18">
        <f t="shared" si="2"/>
        <v>4.8304034955270545</v>
      </c>
    </row>
    <row r="14" spans="1:10" x14ac:dyDescent="0.25">
      <c r="A14" s="19">
        <v>-186</v>
      </c>
      <c r="B14" s="19">
        <v>110.55</v>
      </c>
      <c r="C14" s="19">
        <v>96.44</v>
      </c>
      <c r="D14" s="19">
        <v>113.89</v>
      </c>
      <c r="E14" s="19">
        <v>118.5179</v>
      </c>
      <c r="F14" s="19">
        <v>125.12</v>
      </c>
      <c r="G14" s="18">
        <f t="shared" si="0"/>
        <v>112.90358000000001</v>
      </c>
      <c r="H14" s="18">
        <f t="shared" si="1"/>
        <v>10.704243741712913</v>
      </c>
      <c r="I14" s="18">
        <f t="shared" si="2"/>
        <v>4.787083330839355</v>
      </c>
    </row>
    <row r="15" spans="1:10" x14ac:dyDescent="0.25">
      <c r="A15" s="19">
        <v>-184</v>
      </c>
      <c r="B15" s="19">
        <v>110.26</v>
      </c>
      <c r="C15" s="19">
        <v>96.23</v>
      </c>
      <c r="D15" s="19">
        <v>113.9</v>
      </c>
      <c r="E15" s="19">
        <v>117.6559</v>
      </c>
      <c r="F15" s="19">
        <v>125</v>
      </c>
      <c r="G15" s="18">
        <f t="shared" si="0"/>
        <v>112.60917999999999</v>
      </c>
      <c r="H15" s="18">
        <f t="shared" si="1"/>
        <v>10.659083021629955</v>
      </c>
      <c r="I15" s="18">
        <f t="shared" si="2"/>
        <v>4.7668868428356879</v>
      </c>
    </row>
    <row r="16" spans="1:10" x14ac:dyDescent="0.25">
      <c r="A16" s="19">
        <v>-182</v>
      </c>
      <c r="B16" s="19">
        <v>109.39</v>
      </c>
      <c r="C16" s="19">
        <v>97.37</v>
      </c>
      <c r="D16" s="19">
        <v>113.2</v>
      </c>
      <c r="E16" s="19">
        <v>119.443</v>
      </c>
      <c r="F16" s="19">
        <v>124.97</v>
      </c>
      <c r="G16" s="18">
        <f t="shared" si="0"/>
        <v>112.87459999999999</v>
      </c>
      <c r="H16" s="18">
        <f t="shared" si="1"/>
        <v>10.512891172270354</v>
      </c>
      <c r="I16" s="18">
        <f t="shared" si="2"/>
        <v>4.7015078602507927</v>
      </c>
    </row>
    <row r="17" spans="1:9" x14ac:dyDescent="0.25">
      <c r="A17" s="19">
        <v>-180</v>
      </c>
      <c r="B17" s="19">
        <v>107.82</v>
      </c>
      <c r="C17" s="19">
        <v>96.5</v>
      </c>
      <c r="D17" s="19">
        <v>112.13</v>
      </c>
      <c r="E17" s="19">
        <v>117.52970000000001</v>
      </c>
      <c r="F17" s="19">
        <v>124.83</v>
      </c>
      <c r="G17" s="18">
        <f t="shared" si="0"/>
        <v>111.76194000000001</v>
      </c>
      <c r="H17" s="18">
        <f t="shared" si="1"/>
        <v>10.637697345666496</v>
      </c>
      <c r="I17" s="18">
        <f t="shared" si="2"/>
        <v>4.7573228777958718</v>
      </c>
    </row>
    <row r="18" spans="1:9" x14ac:dyDescent="0.25">
      <c r="A18" s="19">
        <v>-178</v>
      </c>
      <c r="B18" s="19">
        <v>108.76</v>
      </c>
      <c r="C18" s="19">
        <v>96.5</v>
      </c>
      <c r="D18" s="19">
        <v>112.65</v>
      </c>
      <c r="E18" s="19">
        <v>116.3313</v>
      </c>
      <c r="F18" s="19">
        <v>124.57</v>
      </c>
      <c r="G18" s="18">
        <f t="shared" si="0"/>
        <v>111.76226</v>
      </c>
      <c r="H18" s="18">
        <f t="shared" si="1"/>
        <v>10.339881021462478</v>
      </c>
      <c r="I18" s="18">
        <f t="shared" si="2"/>
        <v>4.6241353686500126</v>
      </c>
    </row>
    <row r="19" spans="1:9" x14ac:dyDescent="0.25">
      <c r="A19" s="19">
        <v>-176</v>
      </c>
      <c r="B19" s="19">
        <v>105.59</v>
      </c>
      <c r="C19" s="19">
        <v>95.9</v>
      </c>
      <c r="D19" s="19">
        <v>110.41</v>
      </c>
      <c r="E19" s="19">
        <v>117.4246</v>
      </c>
      <c r="F19" s="19">
        <v>124.01</v>
      </c>
      <c r="G19" s="18">
        <f t="shared" si="0"/>
        <v>110.66692</v>
      </c>
      <c r="H19" s="18">
        <f t="shared" si="1"/>
        <v>10.812112117065748</v>
      </c>
      <c r="I19" s="18">
        <f t="shared" si="2"/>
        <v>4.8353235348216348</v>
      </c>
    </row>
    <row r="20" spans="1:9" x14ac:dyDescent="0.25">
      <c r="A20" s="19">
        <v>-174</v>
      </c>
      <c r="B20" s="19">
        <v>104.96</v>
      </c>
      <c r="C20" s="19">
        <v>95.41</v>
      </c>
      <c r="D20" s="19">
        <v>112.01</v>
      </c>
      <c r="E20" s="19">
        <v>117.34050000000001</v>
      </c>
      <c r="F20" s="19">
        <v>123.96</v>
      </c>
      <c r="G20" s="18">
        <f t="shared" si="0"/>
        <v>110.73610000000001</v>
      </c>
      <c r="H20" s="18">
        <f t="shared" si="1"/>
        <v>11.049492343542305</v>
      </c>
      <c r="I20" s="18">
        <f t="shared" si="2"/>
        <v>4.9414831994048107</v>
      </c>
    </row>
    <row r="21" spans="1:9" x14ac:dyDescent="0.25">
      <c r="A21" s="19">
        <v>-172</v>
      </c>
      <c r="B21" s="19">
        <v>102.77</v>
      </c>
      <c r="C21" s="19">
        <v>93.69</v>
      </c>
      <c r="D21" s="19">
        <v>109.4</v>
      </c>
      <c r="E21" s="19">
        <v>118.1605</v>
      </c>
      <c r="F21" s="19">
        <v>123.84</v>
      </c>
      <c r="G21" s="18">
        <f t="shared" si="0"/>
        <v>109.57210000000001</v>
      </c>
      <c r="H21" s="18">
        <f t="shared" si="1"/>
        <v>11.998675637335984</v>
      </c>
      <c r="I21" s="18">
        <f t="shared" si="2"/>
        <v>5.3659708730107747</v>
      </c>
    </row>
    <row r="22" spans="1:9" x14ac:dyDescent="0.25">
      <c r="A22" s="19">
        <v>-170</v>
      </c>
      <c r="B22" s="19">
        <v>101.53</v>
      </c>
      <c r="C22" s="19">
        <v>92.85</v>
      </c>
      <c r="D22" s="19">
        <v>110.52</v>
      </c>
      <c r="E22" s="19">
        <v>116.05800000000001</v>
      </c>
      <c r="F22" s="19">
        <v>123.64</v>
      </c>
      <c r="G22" s="18">
        <f t="shared" si="0"/>
        <v>108.91959999999999</v>
      </c>
      <c r="H22" s="18">
        <f t="shared" si="1"/>
        <v>12.073177328276103</v>
      </c>
      <c r="I22" s="18">
        <f t="shared" si="2"/>
        <v>5.3992890420869317</v>
      </c>
    </row>
    <row r="23" spans="1:9" x14ac:dyDescent="0.25">
      <c r="A23" s="19">
        <v>-168</v>
      </c>
      <c r="B23" s="19">
        <v>99.93</v>
      </c>
      <c r="C23" s="19">
        <v>89.61</v>
      </c>
      <c r="D23" s="19">
        <v>111.06</v>
      </c>
      <c r="E23" s="19">
        <v>115.8477</v>
      </c>
      <c r="F23" s="19">
        <v>123.59</v>
      </c>
      <c r="G23" s="18">
        <f t="shared" si="0"/>
        <v>108.00754000000002</v>
      </c>
      <c r="H23" s="18">
        <f t="shared" si="1"/>
        <v>13.391366724796885</v>
      </c>
      <c r="I23" s="18">
        <f t="shared" si="2"/>
        <v>5.9888012616549107</v>
      </c>
    </row>
    <row r="24" spans="1:9" x14ac:dyDescent="0.25">
      <c r="A24" s="19">
        <v>-166</v>
      </c>
      <c r="B24" s="19">
        <v>97.37</v>
      </c>
      <c r="C24" s="19">
        <v>86.71</v>
      </c>
      <c r="D24" s="19">
        <v>110.93</v>
      </c>
      <c r="E24" s="19">
        <v>115.238</v>
      </c>
      <c r="F24" s="19">
        <v>123.15</v>
      </c>
      <c r="G24" s="18">
        <f t="shared" si="0"/>
        <v>106.67960000000001</v>
      </c>
      <c r="H24" s="18">
        <f t="shared" si="1"/>
        <v>14.560561143032873</v>
      </c>
      <c r="I24" s="18">
        <f t="shared" si="2"/>
        <v>6.5116809012727082</v>
      </c>
    </row>
    <row r="25" spans="1:9" x14ac:dyDescent="0.25">
      <c r="A25" s="19">
        <v>-164</v>
      </c>
      <c r="B25" s="19">
        <v>97.07</v>
      </c>
      <c r="C25" s="19">
        <v>85.36</v>
      </c>
      <c r="D25" s="19">
        <v>109.48</v>
      </c>
      <c r="E25" s="19">
        <v>113.577</v>
      </c>
      <c r="F25" s="19">
        <v>123.07</v>
      </c>
      <c r="G25" s="18">
        <f t="shared" si="0"/>
        <v>105.7114</v>
      </c>
      <c r="H25" s="18">
        <f t="shared" si="1"/>
        <v>14.716014059520269</v>
      </c>
      <c r="I25" s="18">
        <f t="shared" si="2"/>
        <v>6.5812015589859909</v>
      </c>
    </row>
    <row r="26" spans="1:9" x14ac:dyDescent="0.25">
      <c r="A26" s="19">
        <v>-162</v>
      </c>
      <c r="B26" s="19">
        <v>97.2</v>
      </c>
      <c r="C26" s="19">
        <v>84.94</v>
      </c>
      <c r="D26" s="19">
        <v>109.61</v>
      </c>
      <c r="E26" s="19">
        <v>114.7334</v>
      </c>
      <c r="F26" s="19">
        <v>122.9</v>
      </c>
      <c r="G26" s="18">
        <f t="shared" si="0"/>
        <v>105.87668000000001</v>
      </c>
      <c r="H26" s="18">
        <f t="shared" si="1"/>
        <v>14.964975245953456</v>
      </c>
      <c r="I26" s="18">
        <f t="shared" si="2"/>
        <v>6.6925403863107116</v>
      </c>
    </row>
    <row r="27" spans="1:9" x14ac:dyDescent="0.25">
      <c r="A27" s="19">
        <v>-160</v>
      </c>
      <c r="B27" s="19">
        <v>98.48</v>
      </c>
      <c r="C27" s="19">
        <v>83.6</v>
      </c>
      <c r="D27" s="19">
        <v>108.6067</v>
      </c>
      <c r="E27" s="19">
        <v>116.5206</v>
      </c>
      <c r="F27" s="19">
        <v>122.64</v>
      </c>
      <c r="G27" s="18">
        <f t="shared" si="0"/>
        <v>105.96946</v>
      </c>
      <c r="H27" s="18">
        <f t="shared" si="1"/>
        <v>15.432702661815272</v>
      </c>
      <c r="I27" s="18">
        <f t="shared" si="2"/>
        <v>6.9017144456721784</v>
      </c>
    </row>
    <row r="28" spans="1:9" x14ac:dyDescent="0.25">
      <c r="A28" s="19">
        <v>-158</v>
      </c>
      <c r="B28" s="19">
        <v>98.82</v>
      </c>
      <c r="C28" s="19">
        <v>82.88</v>
      </c>
      <c r="D28" s="19">
        <v>106.4669</v>
      </c>
      <c r="E28" s="19">
        <v>117.4246</v>
      </c>
      <c r="F28" s="19">
        <v>122.62</v>
      </c>
      <c r="G28" s="18">
        <f t="shared" si="0"/>
        <v>105.64230000000001</v>
      </c>
      <c r="H28" s="18">
        <f t="shared" si="1"/>
        <v>15.751277204722074</v>
      </c>
      <c r="I28" s="18">
        <f t="shared" si="2"/>
        <v>7.0441853124402858</v>
      </c>
    </row>
    <row r="29" spans="1:9" x14ac:dyDescent="0.25">
      <c r="A29" s="19">
        <v>-156</v>
      </c>
      <c r="B29" s="19">
        <v>97.45</v>
      </c>
      <c r="C29" s="19">
        <v>84.23</v>
      </c>
      <c r="D29" s="19">
        <v>103.43989999999999</v>
      </c>
      <c r="E29" s="19">
        <v>117.00409999999999</v>
      </c>
      <c r="F29" s="19">
        <v>122.61</v>
      </c>
      <c r="G29" s="18">
        <f t="shared" si="0"/>
        <v>104.94680000000001</v>
      </c>
      <c r="H29" s="18">
        <f t="shared" si="1"/>
        <v>15.370634970781049</v>
      </c>
      <c r="I29" s="18">
        <f t="shared" si="2"/>
        <v>6.873956930400384</v>
      </c>
    </row>
    <row r="30" spans="1:9" x14ac:dyDescent="0.25">
      <c r="A30" s="19">
        <v>-154</v>
      </c>
      <c r="B30" s="19">
        <v>96.97</v>
      </c>
      <c r="C30" s="19">
        <v>83.05</v>
      </c>
      <c r="D30" s="19">
        <v>101.248</v>
      </c>
      <c r="E30" s="19">
        <v>114.20780000000001</v>
      </c>
      <c r="F30" s="19">
        <v>121.99</v>
      </c>
      <c r="G30" s="18">
        <f t="shared" si="0"/>
        <v>103.49315999999999</v>
      </c>
      <c r="H30" s="18">
        <f t="shared" si="1"/>
        <v>15.185945401192674</v>
      </c>
      <c r="I30" s="18">
        <f t="shared" si="2"/>
        <v>6.7913612439334266</v>
      </c>
    </row>
    <row r="31" spans="1:9" x14ac:dyDescent="0.25">
      <c r="A31" s="19">
        <v>-152</v>
      </c>
      <c r="B31" s="19">
        <v>94.86</v>
      </c>
      <c r="C31" s="19">
        <v>81.09</v>
      </c>
      <c r="D31" s="19">
        <v>98.012190000000004</v>
      </c>
      <c r="E31" s="19">
        <v>112.56780000000001</v>
      </c>
      <c r="F31" s="19">
        <v>121.95</v>
      </c>
      <c r="G31" s="18">
        <f t="shared" si="0"/>
        <v>101.695998</v>
      </c>
      <c r="H31" s="18">
        <f t="shared" si="1"/>
        <v>15.916415577604829</v>
      </c>
      <c r="I31" s="18">
        <f t="shared" si="2"/>
        <v>7.1180374379321947</v>
      </c>
    </row>
    <row r="32" spans="1:9" x14ac:dyDescent="0.25">
      <c r="A32" s="19">
        <v>-150</v>
      </c>
      <c r="B32" s="19">
        <v>90.39</v>
      </c>
      <c r="C32" s="19">
        <v>80.760000000000005</v>
      </c>
      <c r="D32" s="19">
        <v>98.742850000000004</v>
      </c>
      <c r="E32" s="19">
        <v>111.8951</v>
      </c>
      <c r="F32" s="19">
        <v>121.82</v>
      </c>
      <c r="G32" s="18">
        <f t="shared" si="0"/>
        <v>100.72159000000001</v>
      </c>
      <c r="H32" s="18">
        <f t="shared" si="1"/>
        <v>16.424923664145236</v>
      </c>
      <c r="I32" s="18">
        <f t="shared" si="2"/>
        <v>7.345449167654734</v>
      </c>
    </row>
    <row r="33" spans="1:9" x14ac:dyDescent="0.25">
      <c r="A33" s="19">
        <v>-148</v>
      </c>
      <c r="B33" s="19">
        <v>87.67</v>
      </c>
      <c r="C33" s="19">
        <v>80.36</v>
      </c>
      <c r="D33" s="19">
        <v>97.072779999999995</v>
      </c>
      <c r="E33" s="19">
        <v>111.6848</v>
      </c>
      <c r="F33" s="19">
        <v>121.6</v>
      </c>
      <c r="G33" s="18">
        <f t="shared" si="0"/>
        <v>99.677515999999997</v>
      </c>
      <c r="H33" s="18">
        <f t="shared" si="1"/>
        <v>16.947726162505699</v>
      </c>
      <c r="I33" s="18">
        <f t="shared" si="2"/>
        <v>7.5792535526828777</v>
      </c>
    </row>
    <row r="34" spans="1:9" x14ac:dyDescent="0.25">
      <c r="A34" s="19">
        <v>-146</v>
      </c>
      <c r="B34" s="19">
        <v>87.59</v>
      </c>
      <c r="C34" s="19">
        <v>80.17</v>
      </c>
      <c r="D34" s="19">
        <v>96.342119999999994</v>
      </c>
      <c r="E34" s="19">
        <v>110.94889999999999</v>
      </c>
      <c r="F34" s="19">
        <v>120.82</v>
      </c>
      <c r="G34" s="18">
        <f t="shared" si="0"/>
        <v>99.174204000000003</v>
      </c>
      <c r="H34" s="18">
        <f t="shared" si="1"/>
        <v>16.662519333344541</v>
      </c>
      <c r="I34" s="18">
        <f t="shared" si="2"/>
        <v>7.4517051811525743</v>
      </c>
    </row>
    <row r="35" spans="1:9" x14ac:dyDescent="0.25">
      <c r="A35" s="19">
        <v>-144</v>
      </c>
      <c r="B35" s="19">
        <v>87.02</v>
      </c>
      <c r="C35" s="19">
        <v>79.69</v>
      </c>
      <c r="D35" s="19">
        <v>95.559280000000001</v>
      </c>
      <c r="E35" s="19">
        <v>108.8254</v>
      </c>
      <c r="F35" s="19">
        <v>120.5</v>
      </c>
      <c r="G35" s="18">
        <f t="shared" si="0"/>
        <v>98.318935999999994</v>
      </c>
      <c r="H35" s="18">
        <f t="shared" si="1"/>
        <v>16.467424650031958</v>
      </c>
      <c r="I35" s="18">
        <f t="shared" si="2"/>
        <v>7.3644561863654285</v>
      </c>
    </row>
    <row r="36" spans="1:9" x14ac:dyDescent="0.25">
      <c r="A36" s="19">
        <v>-142</v>
      </c>
      <c r="B36" s="19">
        <v>84.86</v>
      </c>
      <c r="C36" s="19">
        <v>78.02</v>
      </c>
      <c r="D36" s="19">
        <v>93.106359999999995</v>
      </c>
      <c r="E36" s="19">
        <v>106.49160000000001</v>
      </c>
      <c r="F36" s="19">
        <v>120.45</v>
      </c>
      <c r="G36" s="18">
        <f t="shared" si="0"/>
        <v>96.585591999999991</v>
      </c>
      <c r="H36" s="18">
        <f t="shared" si="1"/>
        <v>17.043435195532631</v>
      </c>
      <c r="I36" s="18">
        <f t="shared" si="2"/>
        <v>7.6220559334646758</v>
      </c>
    </row>
    <row r="37" spans="1:9" x14ac:dyDescent="0.25">
      <c r="A37" s="19">
        <v>-140</v>
      </c>
      <c r="B37" s="19">
        <v>84.69</v>
      </c>
      <c r="C37" s="19">
        <v>77.790000000000006</v>
      </c>
      <c r="D37" s="19">
        <v>88.513670000000005</v>
      </c>
      <c r="E37" s="19">
        <v>108.2998</v>
      </c>
      <c r="F37" s="19">
        <v>120.42</v>
      </c>
      <c r="G37" s="18">
        <f t="shared" si="0"/>
        <v>95.942694000000003</v>
      </c>
      <c r="H37" s="18">
        <f t="shared" si="1"/>
        <v>17.770554275406756</v>
      </c>
      <c r="I37" s="18">
        <f t="shared" si="2"/>
        <v>7.9472334715318045</v>
      </c>
    </row>
    <row r="38" spans="1:9" x14ac:dyDescent="0.25">
      <c r="A38" s="19">
        <v>-138</v>
      </c>
      <c r="B38" s="19">
        <v>83.32</v>
      </c>
      <c r="C38" s="19">
        <v>76.87</v>
      </c>
      <c r="D38" s="19">
        <v>89.557460000000006</v>
      </c>
      <c r="E38" s="19">
        <v>107.2906</v>
      </c>
      <c r="F38" s="19">
        <v>119.27</v>
      </c>
      <c r="G38" s="18">
        <f t="shared" si="0"/>
        <v>95.261611999999985</v>
      </c>
      <c r="H38" s="18">
        <f t="shared" si="1"/>
        <v>17.567655548044055</v>
      </c>
      <c r="I38" s="18">
        <f t="shared" si="2"/>
        <v>7.8564944021455654</v>
      </c>
    </row>
    <row r="39" spans="1:9" x14ac:dyDescent="0.25">
      <c r="A39" s="19">
        <v>-136</v>
      </c>
      <c r="B39" s="19">
        <v>84.42</v>
      </c>
      <c r="C39" s="19">
        <v>76.05</v>
      </c>
      <c r="D39" s="19">
        <v>87.835210000000004</v>
      </c>
      <c r="E39" s="19">
        <v>106.2604</v>
      </c>
      <c r="F39" s="19">
        <v>119.09</v>
      </c>
      <c r="G39" s="18">
        <f t="shared" si="0"/>
        <v>94.731121999999999</v>
      </c>
      <c r="H39" s="18">
        <f t="shared" si="1"/>
        <v>17.529520437034755</v>
      </c>
      <c r="I39" s="18">
        <f t="shared" si="2"/>
        <v>7.8394398620363059</v>
      </c>
    </row>
    <row r="40" spans="1:9" x14ac:dyDescent="0.25">
      <c r="A40" s="19">
        <v>-134</v>
      </c>
      <c r="B40" s="19">
        <v>81.66</v>
      </c>
      <c r="C40" s="19">
        <v>75.08</v>
      </c>
      <c r="D40" s="19">
        <v>85.747619999999998</v>
      </c>
      <c r="E40" s="19">
        <v>105.1671</v>
      </c>
      <c r="F40" s="19">
        <v>118.3</v>
      </c>
      <c r="G40" s="18">
        <f t="shared" si="0"/>
        <v>93.190944000000002</v>
      </c>
      <c r="H40" s="18">
        <f t="shared" si="1"/>
        <v>17.960129732401153</v>
      </c>
      <c r="I40" s="18">
        <f t="shared" si="2"/>
        <v>8.0320141932728166</v>
      </c>
    </row>
    <row r="41" spans="1:9" x14ac:dyDescent="0.25">
      <c r="A41" s="19">
        <v>-132</v>
      </c>
      <c r="B41" s="19">
        <v>81.599999999999994</v>
      </c>
      <c r="C41" s="19">
        <v>73.61</v>
      </c>
      <c r="D41" s="19">
        <v>86.165139999999994</v>
      </c>
      <c r="E41" s="19">
        <v>104.9358</v>
      </c>
      <c r="F41" s="19">
        <v>117.27</v>
      </c>
      <c r="G41" s="18">
        <f t="shared" si="0"/>
        <v>92.716187999999988</v>
      </c>
      <c r="H41" s="18">
        <f t="shared" si="1"/>
        <v>17.914664988514893</v>
      </c>
      <c r="I41" s="18">
        <f t="shared" si="2"/>
        <v>8.0116817416909569</v>
      </c>
    </row>
    <row r="42" spans="1:9" x14ac:dyDescent="0.25">
      <c r="A42" s="19">
        <v>-130</v>
      </c>
      <c r="B42" s="19">
        <v>81.08</v>
      </c>
      <c r="C42" s="19">
        <v>70.69</v>
      </c>
      <c r="D42" s="19">
        <v>88.043970000000002</v>
      </c>
      <c r="E42" s="19">
        <v>101.9502</v>
      </c>
      <c r="F42" s="19">
        <v>116.02</v>
      </c>
      <c r="G42" s="18">
        <f t="shared" si="0"/>
        <v>91.556833999999995</v>
      </c>
      <c r="H42" s="18">
        <f t="shared" si="1"/>
        <v>17.776371767624006</v>
      </c>
      <c r="I42" s="18">
        <f t="shared" si="2"/>
        <v>7.9498351331430746</v>
      </c>
    </row>
    <row r="43" spans="1:9" x14ac:dyDescent="0.25">
      <c r="A43" s="19">
        <v>-128</v>
      </c>
      <c r="B43" s="19">
        <v>81.11</v>
      </c>
      <c r="C43" s="19">
        <v>69.59</v>
      </c>
      <c r="D43" s="19">
        <v>85.799809999999994</v>
      </c>
      <c r="E43" s="19">
        <v>101.6769</v>
      </c>
      <c r="F43" s="19">
        <v>115.91</v>
      </c>
      <c r="G43" s="18">
        <f t="shared" si="0"/>
        <v>90.817341999999982</v>
      </c>
      <c r="H43" s="18">
        <f t="shared" si="1"/>
        <v>18.149239997320105</v>
      </c>
      <c r="I43" s="18">
        <f t="shared" si="2"/>
        <v>8.1165868747931711</v>
      </c>
    </row>
    <row r="44" spans="1:9" x14ac:dyDescent="0.25">
      <c r="A44" s="19">
        <v>-126</v>
      </c>
      <c r="B44" s="19">
        <v>81.739999999999995</v>
      </c>
      <c r="C44" s="19">
        <v>68.75</v>
      </c>
      <c r="D44" s="19">
        <v>84.808199999999999</v>
      </c>
      <c r="E44" s="19">
        <v>98.102649999999997</v>
      </c>
      <c r="F44" s="19">
        <v>114.05</v>
      </c>
      <c r="G44" s="18">
        <f t="shared" si="0"/>
        <v>89.490170000000006</v>
      </c>
      <c r="H44" s="18">
        <f t="shared" si="1"/>
        <v>17.244569370659821</v>
      </c>
      <c r="I44" s="18">
        <f t="shared" si="2"/>
        <v>7.7120058711012254</v>
      </c>
    </row>
    <row r="45" spans="1:9" x14ac:dyDescent="0.25">
      <c r="A45" s="19">
        <v>-124</v>
      </c>
      <c r="B45" s="19">
        <v>82.75</v>
      </c>
      <c r="C45" s="19">
        <v>67.260000000000005</v>
      </c>
      <c r="D45" s="19">
        <v>85.173540000000003</v>
      </c>
      <c r="E45" s="19">
        <v>96.147319999999993</v>
      </c>
      <c r="F45" s="19">
        <v>112.92</v>
      </c>
      <c r="G45" s="18">
        <f t="shared" si="0"/>
        <v>88.850172000000001</v>
      </c>
      <c r="H45" s="18">
        <f t="shared" si="1"/>
        <v>16.951919044507044</v>
      </c>
      <c r="I45" s="18">
        <f t="shared" si="2"/>
        <v>7.5811286665182065</v>
      </c>
    </row>
    <row r="46" spans="1:9" x14ac:dyDescent="0.25">
      <c r="A46" s="19">
        <v>-122</v>
      </c>
      <c r="B46" s="19">
        <v>81.069999999999993</v>
      </c>
      <c r="C46" s="19">
        <v>67.569999999999993</v>
      </c>
      <c r="D46" s="19">
        <v>84.338499999999996</v>
      </c>
      <c r="E46" s="19">
        <v>95.369399999999999</v>
      </c>
      <c r="F46" s="19">
        <v>109.36</v>
      </c>
      <c r="G46" s="18">
        <f t="shared" si="0"/>
        <v>87.541579999999996</v>
      </c>
      <c r="H46" s="18">
        <f t="shared" si="1"/>
        <v>15.718804774282301</v>
      </c>
      <c r="I46" s="18">
        <f t="shared" si="2"/>
        <v>7.0296632000686925</v>
      </c>
    </row>
    <row r="47" spans="1:9" x14ac:dyDescent="0.25">
      <c r="A47" s="19">
        <v>-120</v>
      </c>
      <c r="B47" s="19">
        <v>81.349999999999994</v>
      </c>
      <c r="C47" s="19">
        <v>66.5</v>
      </c>
      <c r="D47" s="19">
        <v>84.181929999999994</v>
      </c>
      <c r="E47" s="19">
        <v>92.404880000000006</v>
      </c>
      <c r="F47" s="19">
        <v>107.73</v>
      </c>
      <c r="G47" s="18">
        <f t="shared" si="0"/>
        <v>86.433362000000002</v>
      </c>
      <c r="H47" s="18">
        <f t="shared" si="1"/>
        <v>15.144753656168207</v>
      </c>
      <c r="I47" s="18">
        <f t="shared" si="2"/>
        <v>6.7729397355361174</v>
      </c>
    </row>
    <row r="48" spans="1:9" x14ac:dyDescent="0.25">
      <c r="A48" s="19">
        <v>-118</v>
      </c>
      <c r="B48" s="19">
        <v>80.09</v>
      </c>
      <c r="C48" s="19">
        <v>66.33</v>
      </c>
      <c r="D48" s="19">
        <v>82.303100000000001</v>
      </c>
      <c r="E48" s="19">
        <v>89.881870000000006</v>
      </c>
      <c r="F48" s="19">
        <v>107.45</v>
      </c>
      <c r="G48" s="18">
        <f t="shared" si="0"/>
        <v>85.210993999999999</v>
      </c>
      <c r="H48" s="18">
        <f t="shared" si="1"/>
        <v>15.062891753965463</v>
      </c>
      <c r="I48" s="18">
        <f t="shared" si="2"/>
        <v>6.7363299799175618</v>
      </c>
    </row>
    <row r="49" spans="1:9" x14ac:dyDescent="0.25">
      <c r="A49" s="19">
        <v>-116</v>
      </c>
      <c r="B49" s="19">
        <v>80.38</v>
      </c>
      <c r="C49" s="19">
        <v>67.239999999999995</v>
      </c>
      <c r="D49" s="19">
        <v>83.712230000000005</v>
      </c>
      <c r="E49" s="19">
        <v>85.866100000000003</v>
      </c>
      <c r="F49" s="19">
        <v>104.2</v>
      </c>
      <c r="G49" s="18">
        <f t="shared" si="0"/>
        <v>84.279665999999992</v>
      </c>
      <c r="H49" s="18">
        <f t="shared" si="1"/>
        <v>13.277952359316517</v>
      </c>
      <c r="I49" s="18">
        <f t="shared" si="2"/>
        <v>5.9380808154870888</v>
      </c>
    </row>
    <row r="50" spans="1:9" x14ac:dyDescent="0.25">
      <c r="A50" s="19">
        <v>-114</v>
      </c>
      <c r="B50" s="19">
        <v>80.34</v>
      </c>
      <c r="C50" s="19">
        <v>66.73</v>
      </c>
      <c r="D50" s="19">
        <v>83.190330000000003</v>
      </c>
      <c r="E50" s="19">
        <v>83.490269999999995</v>
      </c>
      <c r="F50" s="19">
        <v>96.5</v>
      </c>
      <c r="G50" s="18">
        <f t="shared" si="0"/>
        <v>82.050120000000007</v>
      </c>
      <c r="H50" s="18">
        <f t="shared" si="1"/>
        <v>10.604288402691076</v>
      </c>
      <c r="I50" s="18">
        <f t="shared" si="2"/>
        <v>4.7423819442859818</v>
      </c>
    </row>
    <row r="51" spans="1:9" x14ac:dyDescent="0.25">
      <c r="A51" s="19">
        <v>-112</v>
      </c>
      <c r="B51" s="19">
        <v>80.83</v>
      </c>
      <c r="C51" s="19">
        <v>64.989999999999995</v>
      </c>
      <c r="D51" s="19">
        <v>81.209999999999994</v>
      </c>
      <c r="E51" s="19">
        <v>83.301050000000004</v>
      </c>
      <c r="F51" s="19">
        <v>92.29</v>
      </c>
      <c r="G51" s="18">
        <f t="shared" si="0"/>
        <v>80.524210000000011</v>
      </c>
      <c r="H51" s="18">
        <f t="shared" si="1"/>
        <v>9.8491135449084464</v>
      </c>
      <c r="I51" s="18">
        <f t="shared" si="2"/>
        <v>4.4046574809058425</v>
      </c>
    </row>
    <row r="52" spans="1:9" x14ac:dyDescent="0.25">
      <c r="A52" s="19">
        <v>-110</v>
      </c>
      <c r="B52" s="19">
        <v>79.52</v>
      </c>
      <c r="C52" s="19">
        <v>62.99</v>
      </c>
      <c r="D52" s="19">
        <v>76.7</v>
      </c>
      <c r="E52" s="19">
        <v>82.943629999999999</v>
      </c>
      <c r="F52" s="19">
        <v>90.62</v>
      </c>
      <c r="G52" s="18">
        <f t="shared" si="0"/>
        <v>78.554725999999988</v>
      </c>
      <c r="H52" s="18">
        <f t="shared" si="1"/>
        <v>10.142309560715582</v>
      </c>
      <c r="I52" s="18">
        <f t="shared" si="2"/>
        <v>4.5357787253212143</v>
      </c>
    </row>
    <row r="53" spans="1:9" x14ac:dyDescent="0.25">
      <c r="A53" s="19">
        <v>-108</v>
      </c>
      <c r="B53" s="19">
        <v>79.62</v>
      </c>
      <c r="C53" s="19">
        <v>65.2</v>
      </c>
      <c r="D53" s="19">
        <v>73.510000000000005</v>
      </c>
      <c r="E53" s="19">
        <v>83.847700000000003</v>
      </c>
      <c r="F53" s="19">
        <v>88.68</v>
      </c>
      <c r="G53" s="18">
        <f t="shared" si="0"/>
        <v>78.171539999999993</v>
      </c>
      <c r="H53" s="18">
        <f t="shared" si="1"/>
        <v>9.1478872619857814</v>
      </c>
      <c r="I53" s="18">
        <f t="shared" si="2"/>
        <v>4.0910595536609264</v>
      </c>
    </row>
    <row r="54" spans="1:9" x14ac:dyDescent="0.25">
      <c r="A54" s="19">
        <v>-106</v>
      </c>
      <c r="B54" s="19">
        <v>79.680000000000007</v>
      </c>
      <c r="C54" s="19">
        <v>64.84</v>
      </c>
      <c r="D54" s="19">
        <v>71.510000000000005</v>
      </c>
      <c r="E54" s="19">
        <v>84.73075</v>
      </c>
      <c r="F54" s="19">
        <v>88.18</v>
      </c>
      <c r="G54" s="18">
        <f t="shared" si="0"/>
        <v>77.788150000000002</v>
      </c>
      <c r="H54" s="18">
        <f t="shared" si="1"/>
        <v>9.5765219867392162</v>
      </c>
      <c r="I54" s="18">
        <f t="shared" si="2"/>
        <v>4.2827508300740451</v>
      </c>
    </row>
    <row r="55" spans="1:9" x14ac:dyDescent="0.25">
      <c r="A55" s="19">
        <v>-104</v>
      </c>
      <c r="B55" s="19">
        <v>77.22</v>
      </c>
      <c r="C55" s="19">
        <v>64.02</v>
      </c>
      <c r="D55" s="19">
        <v>75.13</v>
      </c>
      <c r="E55" s="19">
        <v>82.77543</v>
      </c>
      <c r="F55" s="19">
        <v>85.1</v>
      </c>
      <c r="G55" s="18">
        <f t="shared" si="0"/>
        <v>76.849086000000014</v>
      </c>
      <c r="H55" s="18">
        <f t="shared" si="1"/>
        <v>8.2291770018015775</v>
      </c>
      <c r="I55" s="18">
        <f t="shared" si="2"/>
        <v>3.6801998349812473</v>
      </c>
    </row>
    <row r="56" spans="1:9" x14ac:dyDescent="0.25">
      <c r="A56" s="19">
        <v>-102</v>
      </c>
      <c r="B56" s="19">
        <v>75.540000000000006</v>
      </c>
      <c r="C56" s="19">
        <v>61.1</v>
      </c>
      <c r="D56" s="19">
        <v>72.28</v>
      </c>
      <c r="E56" s="19">
        <v>79.032970000000006</v>
      </c>
      <c r="F56" s="19">
        <v>85.52</v>
      </c>
      <c r="G56" s="18">
        <f t="shared" si="0"/>
        <v>74.694594000000009</v>
      </c>
      <c r="H56" s="18">
        <f t="shared" si="1"/>
        <v>9.0466690402699239</v>
      </c>
      <c r="I56" s="18">
        <f t="shared" si="2"/>
        <v>4.0457933887972661</v>
      </c>
    </row>
    <row r="57" spans="1:9" x14ac:dyDescent="0.25">
      <c r="A57" s="19">
        <v>-100</v>
      </c>
      <c r="B57" s="19">
        <v>74.83</v>
      </c>
      <c r="C57" s="19">
        <v>60.45</v>
      </c>
      <c r="D57" s="19">
        <v>71.180000000000007</v>
      </c>
      <c r="E57" s="19">
        <v>79.831919999999997</v>
      </c>
      <c r="F57" s="19">
        <v>84.85</v>
      </c>
      <c r="G57" s="18">
        <f t="shared" si="0"/>
        <v>74.228384000000005</v>
      </c>
      <c r="H57" s="18">
        <f t="shared" si="1"/>
        <v>9.2698003569267282</v>
      </c>
      <c r="I57" s="18">
        <f t="shared" si="2"/>
        <v>4.1455807471879957</v>
      </c>
    </row>
    <row r="58" spans="1:9" x14ac:dyDescent="0.25">
      <c r="A58" s="19">
        <v>-98</v>
      </c>
      <c r="B58" s="19">
        <v>73.94</v>
      </c>
      <c r="C58" s="19">
        <v>62.04</v>
      </c>
      <c r="D58" s="19">
        <v>73.27</v>
      </c>
      <c r="E58" s="19">
        <v>75.395650000000003</v>
      </c>
      <c r="F58" s="19">
        <v>84.81</v>
      </c>
      <c r="G58" s="18">
        <f t="shared" si="0"/>
        <v>73.891130000000004</v>
      </c>
      <c r="H58" s="18">
        <f t="shared" si="1"/>
        <v>8.0981907784702152</v>
      </c>
      <c r="I58" s="18">
        <f t="shared" si="2"/>
        <v>3.6216210150842683</v>
      </c>
    </row>
    <row r="59" spans="1:9" x14ac:dyDescent="0.25">
      <c r="A59" s="19">
        <v>-96</v>
      </c>
      <c r="B59" s="19">
        <v>73.8</v>
      </c>
      <c r="C59" s="19">
        <v>63.24</v>
      </c>
      <c r="D59" s="19">
        <v>73.33</v>
      </c>
      <c r="E59" s="19">
        <v>75.584879999999998</v>
      </c>
      <c r="F59" s="19">
        <v>81.739999999999995</v>
      </c>
      <c r="G59" s="18">
        <f t="shared" si="0"/>
        <v>73.538976000000005</v>
      </c>
      <c r="H59" s="18">
        <f t="shared" si="1"/>
        <v>6.6637682464863657</v>
      </c>
      <c r="I59" s="18">
        <f t="shared" si="2"/>
        <v>2.9801277570896172</v>
      </c>
    </row>
    <row r="60" spans="1:9" x14ac:dyDescent="0.25">
      <c r="A60" s="19">
        <v>-94</v>
      </c>
      <c r="B60" s="19">
        <v>73.06</v>
      </c>
      <c r="C60" s="19">
        <v>62.65</v>
      </c>
      <c r="D60" s="19">
        <v>71.81</v>
      </c>
      <c r="E60" s="19">
        <v>74.092100000000002</v>
      </c>
      <c r="F60" s="19">
        <v>80.59</v>
      </c>
      <c r="G60" s="18">
        <f t="shared" si="0"/>
        <v>72.440419999999989</v>
      </c>
      <c r="H60" s="18">
        <f t="shared" si="1"/>
        <v>6.4377273460437907</v>
      </c>
      <c r="I60" s="18">
        <f t="shared" si="2"/>
        <v>2.8790391932726456</v>
      </c>
    </row>
    <row r="61" spans="1:9" x14ac:dyDescent="0.25">
      <c r="A61" s="19">
        <v>-92</v>
      </c>
      <c r="B61" s="19">
        <v>73.12</v>
      </c>
      <c r="C61" s="19">
        <v>61.98</v>
      </c>
      <c r="D61" s="19">
        <v>66.400000000000006</v>
      </c>
      <c r="E61" s="19">
        <v>73.44032</v>
      </c>
      <c r="F61" s="19">
        <v>77.459999999999994</v>
      </c>
      <c r="G61" s="18">
        <f t="shared" si="0"/>
        <v>70.480063999999999</v>
      </c>
      <c r="H61" s="18">
        <f t="shared" si="1"/>
        <v>6.1917262229914511</v>
      </c>
      <c r="I61" s="18">
        <f t="shared" si="2"/>
        <v>2.7690241465353811</v>
      </c>
    </row>
    <row r="62" spans="1:9" x14ac:dyDescent="0.25">
      <c r="A62" s="19">
        <v>-90</v>
      </c>
      <c r="B62" s="19">
        <v>72.73</v>
      </c>
      <c r="C62" s="19">
        <v>60.32</v>
      </c>
      <c r="D62" s="19">
        <v>64.59</v>
      </c>
      <c r="E62" s="19">
        <v>73.818770000000001</v>
      </c>
      <c r="F62" s="19">
        <v>77.17</v>
      </c>
      <c r="G62" s="18">
        <f t="shared" si="0"/>
        <v>69.725754000000009</v>
      </c>
      <c r="H62" s="18">
        <f t="shared" si="1"/>
        <v>7.0007008572413669</v>
      </c>
      <c r="I62" s="18">
        <f t="shared" si="2"/>
        <v>3.1308086013865495</v>
      </c>
    </row>
    <row r="63" spans="1:9" x14ac:dyDescent="0.25">
      <c r="A63" s="19">
        <v>-88</v>
      </c>
      <c r="B63" s="19">
        <v>71.53</v>
      </c>
      <c r="C63" s="19">
        <v>60.47</v>
      </c>
      <c r="D63" s="19">
        <v>65.12</v>
      </c>
      <c r="E63" s="19">
        <v>72.704449999999994</v>
      </c>
      <c r="F63" s="19">
        <v>74.44</v>
      </c>
      <c r="G63" s="18">
        <f t="shared" si="0"/>
        <v>68.852890000000002</v>
      </c>
      <c r="H63" s="18">
        <f t="shared" si="1"/>
        <v>5.8614107312574486</v>
      </c>
      <c r="I63" s="18">
        <f t="shared" si="2"/>
        <v>2.6213025678276813</v>
      </c>
    </row>
    <row r="64" spans="1:9" x14ac:dyDescent="0.25">
      <c r="A64" s="19">
        <v>-86</v>
      </c>
      <c r="B64" s="19">
        <v>71.53</v>
      </c>
      <c r="C64" s="19">
        <v>61.16</v>
      </c>
      <c r="D64" s="19">
        <v>66.459999999999994</v>
      </c>
      <c r="E64" s="19">
        <v>72.725470000000001</v>
      </c>
      <c r="F64" s="19">
        <v>74.180000000000007</v>
      </c>
      <c r="G64" s="18">
        <f t="shared" si="0"/>
        <v>69.211093999999989</v>
      </c>
      <c r="H64" s="18">
        <f t="shared" si="1"/>
        <v>5.3573973003857054</v>
      </c>
      <c r="I64" s="18">
        <f t="shared" si="2"/>
        <v>2.3959009092272594</v>
      </c>
    </row>
    <row r="65" spans="1:9" x14ac:dyDescent="0.25">
      <c r="A65" s="19">
        <v>-84</v>
      </c>
      <c r="B65" s="19">
        <v>71.8</v>
      </c>
      <c r="C65" s="19">
        <v>58.13</v>
      </c>
      <c r="D65" s="19">
        <v>63.74</v>
      </c>
      <c r="E65" s="19">
        <v>71.695250000000001</v>
      </c>
      <c r="F65" s="19">
        <v>73.83</v>
      </c>
      <c r="G65" s="18">
        <f t="shared" si="0"/>
        <v>67.83905</v>
      </c>
      <c r="H65" s="18">
        <f t="shared" si="1"/>
        <v>6.6618080888374429</v>
      </c>
      <c r="I65" s="18">
        <f t="shared" si="2"/>
        <v>2.9792511479396957</v>
      </c>
    </row>
    <row r="66" spans="1:9" x14ac:dyDescent="0.25">
      <c r="A66" s="19">
        <v>-82</v>
      </c>
      <c r="B66" s="19">
        <v>69.66</v>
      </c>
      <c r="C66" s="19">
        <v>58.79</v>
      </c>
      <c r="D66" s="19">
        <v>60.58</v>
      </c>
      <c r="E66" s="19">
        <v>71.37988</v>
      </c>
      <c r="F66" s="19">
        <v>72.36</v>
      </c>
      <c r="G66" s="18">
        <f t="shared" si="0"/>
        <v>66.553976000000006</v>
      </c>
      <c r="H66" s="18">
        <f t="shared" si="1"/>
        <v>6.3760168163893676</v>
      </c>
      <c r="I66" s="18">
        <f t="shared" si="2"/>
        <v>2.851441405425684</v>
      </c>
    </row>
    <row r="67" spans="1:9" x14ac:dyDescent="0.25">
      <c r="A67" s="19">
        <v>-80</v>
      </c>
      <c r="B67" s="19">
        <v>66.989999999999995</v>
      </c>
      <c r="C67" s="19">
        <v>56.16</v>
      </c>
      <c r="D67" s="19">
        <v>60.68</v>
      </c>
      <c r="E67" s="19">
        <v>70.013249999999999</v>
      </c>
      <c r="F67" s="19">
        <v>69.400000000000006</v>
      </c>
      <c r="G67" s="18">
        <f t="shared" si="0"/>
        <v>64.648650000000004</v>
      </c>
      <c r="H67" s="18">
        <f t="shared" si="1"/>
        <v>6.0133921676953701</v>
      </c>
      <c r="I67" s="18">
        <f t="shared" si="2"/>
        <v>2.6892707324663325</v>
      </c>
    </row>
  </sheetData>
  <mergeCells count="3">
    <mergeCell ref="B5:F5"/>
    <mergeCell ref="B4:I4"/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>
      <selection sqref="A1:C1"/>
    </sheetView>
  </sheetViews>
  <sheetFormatPr baseColWidth="10" defaultColWidth="8.85546875" defaultRowHeight="15" x14ac:dyDescent="0.25"/>
  <cols>
    <col min="1" max="1" width="9.42578125" style="4" customWidth="1"/>
    <col min="2" max="6" width="8.42578125" style="4" customWidth="1"/>
    <col min="7" max="16384" width="8.85546875" style="4"/>
  </cols>
  <sheetData>
    <row r="1" spans="1:18" ht="15.75" x14ac:dyDescent="0.25">
      <c r="A1" s="72" t="s">
        <v>30</v>
      </c>
      <c r="B1" s="72"/>
      <c r="C1" s="72"/>
      <c r="D1" s="5"/>
      <c r="E1" s="5"/>
      <c r="F1" s="5"/>
    </row>
    <row r="2" spans="1:18" x14ac:dyDescent="0.25">
      <c r="A2" s="5" t="s">
        <v>28</v>
      </c>
      <c r="B2" s="16"/>
      <c r="C2" s="16"/>
      <c r="D2" s="16"/>
      <c r="E2" s="16"/>
      <c r="F2" s="16"/>
    </row>
    <row r="3" spans="1:18" x14ac:dyDescent="0.25">
      <c r="A3" s="5" t="s">
        <v>21</v>
      </c>
    </row>
    <row r="4" spans="1:18" x14ac:dyDescent="0.25">
      <c r="A4" s="5" t="s">
        <v>29</v>
      </c>
    </row>
    <row r="5" spans="1:18" x14ac:dyDescent="0.25">
      <c r="A5" s="18"/>
      <c r="B5" s="63" t="s">
        <v>20</v>
      </c>
      <c r="C5" s="64"/>
      <c r="D5" s="64"/>
      <c r="E5" s="64"/>
      <c r="F5" s="64"/>
      <c r="G5" s="65"/>
      <c r="R5" s="15"/>
    </row>
    <row r="6" spans="1:18" x14ac:dyDescent="0.25">
      <c r="A6" s="18" t="s">
        <v>9</v>
      </c>
      <c r="B6" s="66" t="s">
        <v>6</v>
      </c>
      <c r="C6" s="67"/>
      <c r="D6" s="68"/>
      <c r="E6" s="69" t="s">
        <v>19</v>
      </c>
      <c r="F6" s="70"/>
      <c r="G6" s="71"/>
    </row>
    <row r="7" spans="1:18" x14ac:dyDescent="0.25">
      <c r="A7" s="61" t="s">
        <v>5</v>
      </c>
      <c r="B7" s="61" t="s">
        <v>2</v>
      </c>
      <c r="C7" s="61" t="s">
        <v>4</v>
      </c>
      <c r="D7" s="61" t="s">
        <v>18</v>
      </c>
      <c r="E7" s="61" t="s">
        <v>2</v>
      </c>
      <c r="F7" s="61" t="s">
        <v>4</v>
      </c>
      <c r="G7" s="61" t="s">
        <v>18</v>
      </c>
    </row>
    <row r="8" spans="1:18" x14ac:dyDescent="0.25">
      <c r="A8" s="62"/>
      <c r="B8" s="62"/>
      <c r="C8" s="62"/>
      <c r="D8" s="62"/>
      <c r="E8" s="62"/>
      <c r="F8" s="62"/>
      <c r="G8" s="62"/>
    </row>
    <row r="9" spans="1:18" x14ac:dyDescent="0.25">
      <c r="A9" s="23">
        <v>-80</v>
      </c>
      <c r="B9" s="23">
        <v>23.233820000000001</v>
      </c>
      <c r="C9" s="23">
        <v>1.311402</v>
      </c>
      <c r="D9" s="23">
        <v>6</v>
      </c>
      <c r="E9" s="23">
        <v>24.499009999999998</v>
      </c>
      <c r="F9" s="23">
        <v>1.152237</v>
      </c>
      <c r="G9" s="23">
        <v>6</v>
      </c>
    </row>
    <row r="10" spans="1:18" x14ac:dyDescent="0.25">
      <c r="A10" s="23">
        <v>-78</v>
      </c>
      <c r="B10" s="23">
        <v>23.47429</v>
      </c>
      <c r="C10" s="23">
        <v>1.253714</v>
      </c>
      <c r="D10" s="23">
        <v>6</v>
      </c>
      <c r="E10" s="23">
        <v>24.199169999999999</v>
      </c>
      <c r="F10" s="23">
        <v>1.201274</v>
      </c>
      <c r="G10" s="23">
        <v>6</v>
      </c>
    </row>
    <row r="11" spans="1:18" x14ac:dyDescent="0.25">
      <c r="A11" s="23">
        <v>-76</v>
      </c>
      <c r="B11" s="23">
        <v>24.435500000000001</v>
      </c>
      <c r="C11" s="23">
        <v>1.2225250000000001</v>
      </c>
      <c r="D11" s="23">
        <v>6</v>
      </c>
      <c r="E11" s="23">
        <v>24.311409999999999</v>
      </c>
      <c r="F11" s="23">
        <v>0.94615519999999997</v>
      </c>
      <c r="G11" s="23">
        <v>6</v>
      </c>
    </row>
    <row r="12" spans="1:18" x14ac:dyDescent="0.25">
      <c r="A12" s="23">
        <v>-74</v>
      </c>
      <c r="B12" s="23">
        <v>24.548030000000001</v>
      </c>
      <c r="C12" s="23">
        <v>1.312673</v>
      </c>
      <c r="D12" s="23">
        <v>6</v>
      </c>
      <c r="E12" s="23">
        <v>24.26671</v>
      </c>
      <c r="F12" s="23">
        <v>0.91085910000000003</v>
      </c>
      <c r="G12" s="23">
        <v>6</v>
      </c>
    </row>
    <row r="13" spans="1:18" x14ac:dyDescent="0.25">
      <c r="A13" s="23">
        <v>-72</v>
      </c>
      <c r="B13" s="23">
        <v>25.069140000000001</v>
      </c>
      <c r="C13" s="23">
        <v>1.3521380000000001</v>
      </c>
      <c r="D13" s="23">
        <v>6</v>
      </c>
      <c r="E13" s="23">
        <v>24.21452</v>
      </c>
      <c r="F13" s="23">
        <v>0.92536439999999998</v>
      </c>
      <c r="G13" s="23">
        <v>6</v>
      </c>
    </row>
    <row r="14" spans="1:18" x14ac:dyDescent="0.25">
      <c r="A14" s="23">
        <v>-70</v>
      </c>
      <c r="B14" s="23">
        <v>25.16779</v>
      </c>
      <c r="C14" s="23">
        <v>1.351024</v>
      </c>
      <c r="D14" s="23">
        <v>6</v>
      </c>
      <c r="E14" s="23">
        <v>24.341180000000001</v>
      </c>
      <c r="F14" s="23">
        <v>0.8278567</v>
      </c>
      <c r="G14" s="23">
        <v>6</v>
      </c>
    </row>
    <row r="15" spans="1:18" x14ac:dyDescent="0.25">
      <c r="A15" s="23">
        <v>-68</v>
      </c>
      <c r="B15" s="23">
        <v>25.425260000000002</v>
      </c>
      <c r="C15" s="23">
        <v>1.4026149999999999</v>
      </c>
      <c r="D15" s="23">
        <v>6</v>
      </c>
      <c r="E15" s="23">
        <v>24.477519999999998</v>
      </c>
      <c r="F15" s="23">
        <v>0.81709270000000001</v>
      </c>
      <c r="G15" s="23">
        <v>6</v>
      </c>
    </row>
    <row r="16" spans="1:18" x14ac:dyDescent="0.25">
      <c r="A16" s="23">
        <v>-66</v>
      </c>
      <c r="B16" s="23">
        <v>25.525220000000001</v>
      </c>
      <c r="C16" s="23">
        <v>1.397146</v>
      </c>
      <c r="D16" s="23">
        <v>6</v>
      </c>
      <c r="E16" s="23">
        <v>24.527249999999999</v>
      </c>
      <c r="F16" s="23">
        <v>1.0432790000000001</v>
      </c>
      <c r="G16" s="23">
        <v>6</v>
      </c>
    </row>
    <row r="17" spans="1:7" x14ac:dyDescent="0.25">
      <c r="A17" s="23">
        <v>-64</v>
      </c>
      <c r="B17" s="23">
        <v>25.412800000000001</v>
      </c>
      <c r="C17" s="23">
        <v>1.429764</v>
      </c>
      <c r="D17" s="23">
        <v>6</v>
      </c>
      <c r="E17" s="23">
        <v>24.517299999999999</v>
      </c>
      <c r="F17" s="23">
        <v>1.0569489999999999</v>
      </c>
      <c r="G17" s="23">
        <v>6</v>
      </c>
    </row>
    <row r="18" spans="1:7" x14ac:dyDescent="0.25">
      <c r="A18" s="23">
        <v>-62</v>
      </c>
      <c r="B18" s="23">
        <v>25.359000000000002</v>
      </c>
      <c r="C18" s="23">
        <v>1.4853190000000001</v>
      </c>
      <c r="D18" s="23">
        <v>6</v>
      </c>
      <c r="E18" s="23">
        <v>24.764749999999999</v>
      </c>
      <c r="F18" s="23">
        <v>1.0118940000000001</v>
      </c>
      <c r="G18" s="23">
        <v>6</v>
      </c>
    </row>
    <row r="19" spans="1:7" x14ac:dyDescent="0.25">
      <c r="A19" s="23">
        <v>-60</v>
      </c>
      <c r="B19" s="23">
        <v>25.273309999999999</v>
      </c>
      <c r="C19" s="23">
        <v>1.5430470000000001</v>
      </c>
      <c r="D19" s="23">
        <v>6</v>
      </c>
      <c r="E19" s="23">
        <v>24.918199999999999</v>
      </c>
      <c r="F19" s="23">
        <v>0.9587175</v>
      </c>
      <c r="G19" s="23">
        <v>6</v>
      </c>
    </row>
    <row r="20" spans="1:7" x14ac:dyDescent="0.25">
      <c r="A20" s="23">
        <v>-58</v>
      </c>
      <c r="B20" s="23">
        <v>25.283650000000002</v>
      </c>
      <c r="C20" s="23">
        <v>1.6146659999999999</v>
      </c>
      <c r="D20" s="23">
        <v>6</v>
      </c>
      <c r="E20" s="23">
        <v>24.85209</v>
      </c>
      <c r="F20" s="23">
        <v>0.98116769999999998</v>
      </c>
      <c r="G20" s="23">
        <v>6</v>
      </c>
    </row>
    <row r="21" spans="1:7" x14ac:dyDescent="0.25">
      <c r="A21" s="23">
        <v>-56</v>
      </c>
      <c r="B21" s="23">
        <v>25.379519999999999</v>
      </c>
      <c r="C21" s="23">
        <v>1.5259020000000001</v>
      </c>
      <c r="D21" s="23">
        <v>6</v>
      </c>
      <c r="E21" s="23">
        <v>24.61382</v>
      </c>
      <c r="F21" s="23">
        <v>1.1259539999999999</v>
      </c>
      <c r="G21" s="23">
        <v>6</v>
      </c>
    </row>
    <row r="22" spans="1:7" x14ac:dyDescent="0.25">
      <c r="A22" s="23">
        <v>-54</v>
      </c>
      <c r="B22" s="23">
        <v>25.580310000000001</v>
      </c>
      <c r="C22" s="23">
        <v>1.418604</v>
      </c>
      <c r="D22" s="23">
        <v>6</v>
      </c>
      <c r="E22" s="23">
        <v>24.92</v>
      </c>
      <c r="F22" s="23">
        <v>1.1620779999999999</v>
      </c>
      <c r="G22" s="23">
        <v>6</v>
      </c>
    </row>
    <row r="23" spans="1:7" x14ac:dyDescent="0.25">
      <c r="A23" s="23">
        <v>-52</v>
      </c>
      <c r="B23" s="23">
        <v>25.619119999999999</v>
      </c>
      <c r="C23" s="23">
        <v>1.5448630000000001</v>
      </c>
      <c r="D23" s="23">
        <v>6</v>
      </c>
      <c r="E23" s="23">
        <v>25.1739</v>
      </c>
      <c r="F23" s="23">
        <v>1.163821</v>
      </c>
      <c r="G23" s="23">
        <v>6</v>
      </c>
    </row>
    <row r="24" spans="1:7" x14ac:dyDescent="0.25">
      <c r="A24" s="23">
        <v>-50</v>
      </c>
      <c r="B24" s="23">
        <v>25.768969999999999</v>
      </c>
      <c r="C24" s="23">
        <v>1.4116679999999999</v>
      </c>
      <c r="D24" s="23">
        <v>6</v>
      </c>
      <c r="E24" s="23">
        <v>25.363520000000001</v>
      </c>
      <c r="F24" s="23">
        <v>1.095621</v>
      </c>
      <c r="G24" s="23">
        <v>6</v>
      </c>
    </row>
    <row r="25" spans="1:7" x14ac:dyDescent="0.25">
      <c r="A25" s="23">
        <v>-48</v>
      </c>
      <c r="B25" s="23">
        <v>26.020689999999998</v>
      </c>
      <c r="C25" s="23">
        <v>1.3201069999999999</v>
      </c>
      <c r="D25" s="23">
        <v>6</v>
      </c>
      <c r="E25" s="23">
        <v>25.565090000000001</v>
      </c>
      <c r="F25" s="23">
        <v>0.94690439999999998</v>
      </c>
      <c r="G25" s="23">
        <v>6</v>
      </c>
    </row>
    <row r="26" spans="1:7" x14ac:dyDescent="0.25">
      <c r="A26" s="23">
        <v>-46</v>
      </c>
      <c r="B26" s="23">
        <v>26.227789999999999</v>
      </c>
      <c r="C26" s="23">
        <v>1.4084540000000001</v>
      </c>
      <c r="D26" s="23">
        <v>6</v>
      </c>
      <c r="E26" s="23">
        <v>25.908750000000001</v>
      </c>
      <c r="F26" s="23">
        <v>0.7926396</v>
      </c>
      <c r="G26" s="23">
        <v>6</v>
      </c>
    </row>
    <row r="27" spans="1:7" x14ac:dyDescent="0.25">
      <c r="A27" s="23">
        <v>-44</v>
      </c>
      <c r="B27" s="23">
        <v>26.495080000000002</v>
      </c>
      <c r="C27" s="23">
        <v>1.3770309999999999</v>
      </c>
      <c r="D27" s="23">
        <v>6</v>
      </c>
      <c r="E27" s="23">
        <v>25.449249999999999</v>
      </c>
      <c r="F27" s="23">
        <v>0.60252709999999998</v>
      </c>
      <c r="G27" s="23">
        <v>6</v>
      </c>
    </row>
    <row r="28" spans="1:7" x14ac:dyDescent="0.25">
      <c r="A28" s="23">
        <v>-42</v>
      </c>
      <c r="B28" s="23">
        <v>26.80968</v>
      </c>
      <c r="C28" s="23">
        <v>1.4354279999999999</v>
      </c>
      <c r="D28" s="23">
        <v>6</v>
      </c>
      <c r="E28" s="23">
        <v>25.517009999999999</v>
      </c>
      <c r="F28" s="23">
        <v>0.90067960000000002</v>
      </c>
      <c r="G28" s="23">
        <v>6</v>
      </c>
    </row>
    <row r="29" spans="1:7" x14ac:dyDescent="0.25">
      <c r="A29" s="23">
        <v>-40</v>
      </c>
      <c r="B29" s="23">
        <v>27.38185</v>
      </c>
      <c r="C29" s="23">
        <v>1.2738879999999999</v>
      </c>
      <c r="D29" s="23">
        <v>6</v>
      </c>
      <c r="E29" s="23">
        <v>26.03584</v>
      </c>
      <c r="F29" s="23">
        <v>0.98352870000000003</v>
      </c>
      <c r="G29" s="23">
        <v>6</v>
      </c>
    </row>
    <row r="30" spans="1:7" x14ac:dyDescent="0.25">
      <c r="A30" s="23">
        <v>-38</v>
      </c>
      <c r="B30" s="23">
        <v>26.96435</v>
      </c>
      <c r="C30" s="23">
        <v>1.3010029999999999</v>
      </c>
      <c r="D30" s="23">
        <v>6</v>
      </c>
      <c r="E30" s="23">
        <v>26.217580000000002</v>
      </c>
      <c r="F30" s="23">
        <v>0.86462669999999997</v>
      </c>
      <c r="G30" s="23">
        <v>6</v>
      </c>
    </row>
    <row r="31" spans="1:7" x14ac:dyDescent="0.25">
      <c r="A31" s="23">
        <v>-36</v>
      </c>
      <c r="B31" s="23">
        <v>27.410879999999999</v>
      </c>
      <c r="C31" s="23">
        <v>1.304241</v>
      </c>
      <c r="D31" s="23">
        <v>6</v>
      </c>
      <c r="E31" s="23">
        <v>26.376449999999998</v>
      </c>
      <c r="F31" s="23">
        <v>0.89843490000000004</v>
      </c>
      <c r="G31" s="23">
        <v>6</v>
      </c>
    </row>
    <row r="32" spans="1:7" x14ac:dyDescent="0.25">
      <c r="A32" s="23">
        <v>-34</v>
      </c>
      <c r="B32" s="23">
        <v>27.474250000000001</v>
      </c>
      <c r="C32" s="23">
        <v>1.233544</v>
      </c>
      <c r="D32" s="23">
        <v>6</v>
      </c>
      <c r="E32" s="23">
        <v>26.396280000000001</v>
      </c>
      <c r="F32" s="23">
        <v>0.7858676</v>
      </c>
      <c r="G32" s="23">
        <v>6</v>
      </c>
    </row>
    <row r="33" spans="1:7" x14ac:dyDescent="0.25">
      <c r="A33" s="23">
        <v>-32</v>
      </c>
      <c r="B33" s="23">
        <v>27.356300000000001</v>
      </c>
      <c r="C33" s="23">
        <v>1.2242690000000001</v>
      </c>
      <c r="D33" s="23">
        <v>6</v>
      </c>
      <c r="E33" s="23">
        <v>26.80546</v>
      </c>
      <c r="F33" s="23">
        <v>0.90931019999999996</v>
      </c>
      <c r="G33" s="23">
        <v>6</v>
      </c>
    </row>
    <row r="34" spans="1:7" x14ac:dyDescent="0.25">
      <c r="A34" s="23">
        <v>-30</v>
      </c>
      <c r="B34" s="23">
        <v>27.896339999999999</v>
      </c>
      <c r="C34" s="23">
        <v>1.2146079999999999</v>
      </c>
      <c r="D34" s="23">
        <v>6</v>
      </c>
      <c r="E34" s="23">
        <v>26.855139999999999</v>
      </c>
      <c r="F34" s="23">
        <v>0.80508389999999996</v>
      </c>
      <c r="G34" s="23">
        <v>6</v>
      </c>
    </row>
    <row r="35" spans="1:7" x14ac:dyDescent="0.25">
      <c r="A35" s="23">
        <v>-28</v>
      </c>
      <c r="B35" s="23">
        <v>28.016760000000001</v>
      </c>
      <c r="C35" s="23">
        <v>1.091361</v>
      </c>
      <c r="D35" s="23">
        <v>6</v>
      </c>
      <c r="E35" s="23">
        <v>26.824269999999999</v>
      </c>
      <c r="F35" s="23">
        <v>0.74012480000000003</v>
      </c>
      <c r="G35" s="23">
        <v>6</v>
      </c>
    </row>
    <row r="36" spans="1:7" x14ac:dyDescent="0.25">
      <c r="A36" s="23">
        <v>-26</v>
      </c>
      <c r="B36" s="23">
        <v>28.392040000000001</v>
      </c>
      <c r="C36" s="23">
        <v>1.0983810000000001</v>
      </c>
      <c r="D36" s="23">
        <v>6</v>
      </c>
      <c r="E36" s="23">
        <v>26.89676</v>
      </c>
      <c r="F36" s="23">
        <v>0.78323469999999995</v>
      </c>
      <c r="G36" s="23">
        <v>6</v>
      </c>
    </row>
    <row r="37" spans="1:7" x14ac:dyDescent="0.25">
      <c r="A37" s="23">
        <v>-24</v>
      </c>
      <c r="B37" s="23">
        <v>28.496479999999998</v>
      </c>
      <c r="C37" s="23">
        <v>0.98472590000000004</v>
      </c>
      <c r="D37" s="23">
        <v>6</v>
      </c>
      <c r="E37" s="23">
        <v>26.94652</v>
      </c>
      <c r="F37" s="23">
        <v>0.7350082</v>
      </c>
      <c r="G37" s="23">
        <v>6</v>
      </c>
    </row>
    <row r="38" spans="1:7" x14ac:dyDescent="0.25">
      <c r="A38" s="23">
        <v>-22</v>
      </c>
      <c r="B38" s="23">
        <v>28.703109999999999</v>
      </c>
      <c r="C38" s="23">
        <v>0.91569940000000005</v>
      </c>
      <c r="D38" s="23">
        <v>6</v>
      </c>
      <c r="E38" s="23">
        <v>27.240320000000001</v>
      </c>
      <c r="F38" s="23">
        <v>0.88797510000000002</v>
      </c>
      <c r="G38" s="23">
        <v>6</v>
      </c>
    </row>
    <row r="39" spans="1:7" x14ac:dyDescent="0.25">
      <c r="A39" s="23">
        <v>-20</v>
      </c>
      <c r="B39" s="23">
        <v>28.815619999999999</v>
      </c>
      <c r="C39" s="23">
        <v>0.90023310000000001</v>
      </c>
      <c r="D39" s="23">
        <v>6</v>
      </c>
      <c r="E39" s="23">
        <v>27.63355</v>
      </c>
      <c r="F39" s="23">
        <v>0.79738330000000002</v>
      </c>
      <c r="G39" s="23">
        <v>6</v>
      </c>
    </row>
    <row r="40" spans="1:7" x14ac:dyDescent="0.25">
      <c r="A40" s="23">
        <v>-18</v>
      </c>
      <c r="B40" s="23">
        <v>28.93534</v>
      </c>
      <c r="C40" s="23">
        <v>0.91171060000000004</v>
      </c>
      <c r="D40" s="23">
        <v>6</v>
      </c>
      <c r="E40" s="23">
        <v>27.862719999999999</v>
      </c>
      <c r="F40" s="23">
        <v>1.0713839999999999</v>
      </c>
      <c r="G40" s="23">
        <v>6</v>
      </c>
    </row>
    <row r="41" spans="1:7" x14ac:dyDescent="0.25">
      <c r="A41" s="23">
        <v>-16</v>
      </c>
      <c r="B41" s="23">
        <v>29.173490000000001</v>
      </c>
      <c r="C41" s="23">
        <v>1.006799</v>
      </c>
      <c r="D41" s="23">
        <v>6</v>
      </c>
      <c r="E41" s="23">
        <v>27.950520000000001</v>
      </c>
      <c r="F41" s="23">
        <v>0.87810920000000003</v>
      </c>
      <c r="G41" s="23">
        <v>6</v>
      </c>
    </row>
    <row r="42" spans="1:7" x14ac:dyDescent="0.25">
      <c r="A42" s="23">
        <v>-14</v>
      </c>
      <c r="B42" s="23">
        <v>29.235309999999998</v>
      </c>
      <c r="C42" s="23">
        <v>1.084552</v>
      </c>
      <c r="D42" s="23">
        <v>6</v>
      </c>
      <c r="E42" s="23">
        <v>28.605139999999999</v>
      </c>
      <c r="F42" s="23">
        <v>0.58245329999999995</v>
      </c>
      <c r="G42" s="23">
        <v>6</v>
      </c>
    </row>
    <row r="43" spans="1:7" x14ac:dyDescent="0.25">
      <c r="A43" s="23">
        <v>-12</v>
      </c>
      <c r="B43" s="23">
        <v>29.249939999999999</v>
      </c>
      <c r="C43" s="23">
        <v>1.070516</v>
      </c>
      <c r="D43" s="23">
        <v>6</v>
      </c>
      <c r="E43" s="23">
        <v>28.908609999999999</v>
      </c>
      <c r="F43" s="23">
        <v>0.55470390000000003</v>
      </c>
      <c r="G43" s="23">
        <v>6</v>
      </c>
    </row>
    <row r="44" spans="1:7" x14ac:dyDescent="0.25">
      <c r="A44" s="23">
        <v>-10</v>
      </c>
      <c r="B44" s="23">
        <v>29.70665</v>
      </c>
      <c r="C44" s="23">
        <v>1.092997</v>
      </c>
      <c r="D44" s="23">
        <v>6</v>
      </c>
      <c r="E44" s="23">
        <v>28.778459999999999</v>
      </c>
      <c r="F44" s="23">
        <v>0.59327359999999996</v>
      </c>
      <c r="G44" s="23">
        <v>6</v>
      </c>
    </row>
    <row r="45" spans="1:7" x14ac:dyDescent="0.25">
      <c r="A45" s="23">
        <v>-8</v>
      </c>
      <c r="B45" s="23">
        <v>30.06137</v>
      </c>
      <c r="C45" s="23">
        <v>1.255652</v>
      </c>
      <c r="D45" s="23">
        <v>6</v>
      </c>
      <c r="E45" s="23">
        <v>29.159379999999999</v>
      </c>
      <c r="F45" s="23">
        <v>0.44863259999999999</v>
      </c>
      <c r="G45" s="23">
        <v>6</v>
      </c>
    </row>
    <row r="46" spans="1:7" x14ac:dyDescent="0.25">
      <c r="A46" s="23">
        <v>-6</v>
      </c>
      <c r="B46" s="23">
        <v>30.182919999999999</v>
      </c>
      <c r="C46" s="23">
        <v>1.586597</v>
      </c>
      <c r="D46" s="23">
        <v>6</v>
      </c>
      <c r="E46" s="23">
        <v>29.454630000000002</v>
      </c>
      <c r="F46" s="23">
        <v>0.45345079999999999</v>
      </c>
      <c r="G46" s="23">
        <v>6</v>
      </c>
    </row>
    <row r="47" spans="1:7" x14ac:dyDescent="0.25">
      <c r="A47" s="23">
        <v>-4</v>
      </c>
      <c r="B47" s="23">
        <v>30.980090000000001</v>
      </c>
      <c r="C47" s="23">
        <v>1.5800270000000001</v>
      </c>
      <c r="D47" s="23">
        <v>6</v>
      </c>
      <c r="E47" s="23">
        <v>29.40842</v>
      </c>
      <c r="F47" s="23">
        <v>0.50284139999999999</v>
      </c>
      <c r="G47" s="23">
        <v>6</v>
      </c>
    </row>
    <row r="48" spans="1:7" x14ac:dyDescent="0.25">
      <c r="A48" s="23">
        <v>-2</v>
      </c>
      <c r="B48" s="23">
        <v>31.00657</v>
      </c>
      <c r="C48" s="23">
        <v>1.497652</v>
      </c>
      <c r="D48" s="23">
        <v>6</v>
      </c>
      <c r="E48" s="23">
        <v>29.573779999999999</v>
      </c>
      <c r="F48" s="23">
        <v>0.67182549999999996</v>
      </c>
      <c r="G48" s="23">
        <v>6</v>
      </c>
    </row>
    <row r="49" spans="1:7" x14ac:dyDescent="0.25">
      <c r="A49" s="23">
        <v>0</v>
      </c>
      <c r="B49" s="23">
        <v>30.967929999999999</v>
      </c>
      <c r="C49" s="23">
        <v>1.4965580000000001</v>
      </c>
      <c r="D49" s="23">
        <v>6</v>
      </c>
      <c r="E49" s="23">
        <v>29.888470000000002</v>
      </c>
      <c r="F49" s="23">
        <v>0.79651590000000005</v>
      </c>
      <c r="G49" s="23">
        <v>6</v>
      </c>
    </row>
    <row r="53" spans="1:7" x14ac:dyDescent="0.25">
      <c r="A53" s="16"/>
      <c r="B53" s="16"/>
      <c r="C53" s="16"/>
      <c r="D53" s="16"/>
      <c r="E53" s="16"/>
      <c r="F53" s="16"/>
    </row>
    <row r="54" spans="1:7" x14ac:dyDescent="0.25">
      <c r="A54" s="9"/>
      <c r="B54" s="9"/>
      <c r="C54" s="9"/>
      <c r="D54" s="9"/>
      <c r="E54" s="9"/>
      <c r="F54" s="14"/>
    </row>
    <row r="55" spans="1:7" x14ac:dyDescent="0.25">
      <c r="A55" s="9"/>
      <c r="B55" s="9"/>
      <c r="C55" s="9"/>
      <c r="D55" s="9"/>
      <c r="E55" s="9"/>
      <c r="F55" s="14"/>
    </row>
    <row r="56" spans="1:7" x14ac:dyDescent="0.25">
      <c r="A56" s="9"/>
      <c r="B56" s="9"/>
      <c r="C56" s="9"/>
      <c r="D56" s="9"/>
      <c r="E56" s="9"/>
      <c r="F56" s="14"/>
    </row>
    <row r="57" spans="1:7" x14ac:dyDescent="0.25">
      <c r="A57" s="9"/>
      <c r="B57" s="9"/>
      <c r="C57" s="9"/>
      <c r="D57" s="9"/>
      <c r="E57" s="9"/>
      <c r="F57" s="14"/>
    </row>
    <row r="58" spans="1:7" x14ac:dyDescent="0.25">
      <c r="A58" s="9"/>
      <c r="B58" s="9"/>
      <c r="C58" s="9"/>
      <c r="D58" s="9"/>
      <c r="E58" s="9"/>
      <c r="F58" s="14"/>
    </row>
    <row r="59" spans="1:7" x14ac:dyDescent="0.25">
      <c r="A59" s="9"/>
      <c r="B59" s="9"/>
      <c r="C59" s="9"/>
      <c r="D59" s="9"/>
      <c r="E59" s="9"/>
      <c r="F59" s="14"/>
    </row>
    <row r="60" spans="1:7" x14ac:dyDescent="0.25">
      <c r="A60" s="9"/>
      <c r="B60" s="9"/>
      <c r="C60" s="9"/>
      <c r="D60" s="9"/>
      <c r="E60" s="9"/>
      <c r="F60" s="14"/>
    </row>
    <row r="61" spans="1:7" x14ac:dyDescent="0.25">
      <c r="A61" s="9"/>
      <c r="B61" s="9"/>
      <c r="C61" s="9"/>
      <c r="D61" s="9"/>
      <c r="E61" s="9"/>
      <c r="F61" s="14"/>
    </row>
    <row r="62" spans="1:7" x14ac:dyDescent="0.25">
      <c r="A62" s="9"/>
      <c r="B62" s="9"/>
      <c r="C62" s="9"/>
      <c r="D62" s="9"/>
      <c r="E62" s="9"/>
      <c r="F62" s="14"/>
    </row>
    <row r="63" spans="1:7" x14ac:dyDescent="0.25">
      <c r="A63" s="9"/>
      <c r="B63" s="9"/>
      <c r="C63" s="9"/>
      <c r="D63" s="9"/>
      <c r="E63" s="9"/>
      <c r="F63" s="14"/>
    </row>
    <row r="64" spans="1:7" x14ac:dyDescent="0.25">
      <c r="A64" s="9"/>
      <c r="B64" s="9"/>
      <c r="C64" s="9"/>
      <c r="D64" s="9"/>
      <c r="E64" s="9"/>
      <c r="F64" s="14"/>
    </row>
  </sheetData>
  <mergeCells count="11">
    <mergeCell ref="A1:C1"/>
    <mergeCell ref="G7:G8"/>
    <mergeCell ref="B5:G5"/>
    <mergeCell ref="B6:D6"/>
    <mergeCell ref="E6:G6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Figure 1D</vt:lpstr>
      <vt:lpstr>Figure E</vt:lpstr>
      <vt:lpstr>Figure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PC-LP-GRISELDA</dc:creator>
  <cp:lastModifiedBy>PC-LP-GRISELDA</cp:lastModifiedBy>
  <cp:lastPrinted>2020-06-03T13:10:26Z</cp:lastPrinted>
  <dcterms:created xsi:type="dcterms:W3CDTF">2020-06-03T12:51:16Z</dcterms:created>
  <dcterms:modified xsi:type="dcterms:W3CDTF">2022-02-21T13:44:30Z</dcterms:modified>
</cp:coreProperties>
</file>