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dsfcifs.acrc.bris.ac.uk\The_bacterial_Sec_translocon\Holly Ford\Writeups\NANOLUC PAPER\SOURCE DATA\"/>
    </mc:Choice>
  </mc:AlternateContent>
  <xr:revisionPtr revIDLastSave="0" documentId="13_ncr:1_{3EA5499B-DAEB-4755-9DA0-268CAB7F07CC}" xr6:coauthVersionLast="47" xr6:coauthVersionMax="47" xr10:uidLastSave="{00000000-0000-0000-0000-000000000000}"/>
  <bookViews>
    <workbookView xWindow="11190" yWindow="1500" windowWidth="15990" windowHeight="13500" xr2:uid="{5A532536-3DC0-433D-8A3A-E3A947D585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12" i="1"/>
  <c r="K4" i="1"/>
  <c r="K5" i="1"/>
  <c r="K6" i="1"/>
  <c r="K7" i="1"/>
  <c r="K8" i="1"/>
  <c r="K9" i="1"/>
  <c r="K10" i="1"/>
  <c r="K3" i="1"/>
  <c r="J4" i="1"/>
  <c r="J5" i="1"/>
  <c r="J6" i="1"/>
  <c r="J7" i="1"/>
  <c r="J8" i="1"/>
  <c r="J9" i="1"/>
  <c r="J10" i="1"/>
  <c r="J3" i="1"/>
  <c r="I4" i="1"/>
  <c r="I5" i="1"/>
  <c r="I6" i="1"/>
  <c r="I7" i="1"/>
  <c r="I8" i="1"/>
  <c r="I9" i="1"/>
  <c r="I10" i="1"/>
  <c r="I3" i="1"/>
  <c r="H4" i="1"/>
  <c r="H5" i="1"/>
  <c r="H6" i="1"/>
  <c r="H7" i="1"/>
  <c r="H8" i="1"/>
  <c r="H9" i="1"/>
  <c r="H10" i="1"/>
  <c r="H3" i="1"/>
  <c r="G3" i="1"/>
  <c r="G4" i="1"/>
  <c r="G5" i="1"/>
  <c r="G6" i="1"/>
  <c r="G7" i="1"/>
  <c r="G8" i="1"/>
  <c r="G9" i="1"/>
  <c r="G10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<sst xmlns="http://schemas.openxmlformats.org/spreadsheetml/2006/main" count="24" uniqueCount="23">
  <si>
    <t>mitos</t>
  </si>
  <si>
    <t>11S Signal</t>
  </si>
  <si>
    <t>Tom40 Signal</t>
  </si>
  <si>
    <t>11S/Tom40</t>
  </si>
  <si>
    <t>amplitudes from part B</t>
  </si>
  <si>
    <t>1 19.5.21</t>
  </si>
  <si>
    <t>2 19.5.21</t>
  </si>
  <si>
    <t>3 19.5.21</t>
  </si>
  <si>
    <t>2 3.7.20</t>
  </si>
  <si>
    <t>1 15.2.21</t>
  </si>
  <si>
    <t>2 15.2.21</t>
  </si>
  <si>
    <t>3 15.2.21</t>
  </si>
  <si>
    <t>2 25.7.20</t>
  </si>
  <si>
    <t>pmol 11S</t>
  </si>
  <si>
    <t>signal</t>
  </si>
  <si>
    <t>pmol calculations</t>
  </si>
  <si>
    <r>
      <t xml:space="preserve">pmol/lane (60 </t>
    </r>
    <r>
      <rPr>
        <b/>
        <sz val="10"/>
        <rFont val="Calibri"/>
        <family val="2"/>
      </rPr>
      <t>μg</t>
    </r>
    <r>
      <rPr>
        <b/>
        <sz val="10"/>
        <rFont val="Arial"/>
        <family val="2"/>
      </rPr>
      <t>)</t>
    </r>
  </si>
  <si>
    <r>
      <t xml:space="preserve">mol/well (6.25 </t>
    </r>
    <r>
      <rPr>
        <b/>
        <sz val="10"/>
        <rFont val="Calibri"/>
        <family val="2"/>
      </rPr>
      <t>μ</t>
    </r>
    <r>
      <rPr>
        <b/>
        <sz val="10"/>
        <rFont val="Arial"/>
        <family val="2"/>
      </rPr>
      <t>g)</t>
    </r>
  </si>
  <si>
    <t>mol/lane (60 μg)</t>
  </si>
  <si>
    <t>concentration (M) in well (125 μl)</t>
  </si>
  <si>
    <t>concentration (M) in matrix based on matrix volume 1/12345.68 of total volume (see methods)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</si>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</sst>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1" fillId="0" borderId="0" xfId="0" applyFont="1"/>
    <xf numFmtId="0" fontId="0" fillId="0" borderId="0" xfId="0" applyFont="1"/>
    <xf numFmtId="0" fontId="0" fillId="0" borderId="1" xfId="0" applyBorder="1"/>
    <xf numFmtId="0" fontId="0" fillId="0" borderId="1" xfId="0" applyFont="1" applyBorder="1"/>
    <xf numFmtId="0" fontId="2" fillId="0" borderId="0" xfId="0" applyFont="1" applyAlignment="1">
      <alignment wrapText="1"/>
    </xf>
  </cellXfs>
  <cellStyles count="2">
    <cellStyle name="Normal" xfId="0" builtinId="0"/>
    <cellStyle name="Normal 2" xfId="1" xr:uid="{5F04F4B3-6383-4E20-A20F-02858C1F7E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signal/pmol</a:t>
            </a:r>
            <a:r>
              <a:rPr lang="en-GB" baseline="0"/>
              <a:t> 11S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304013042937878"/>
                  <c:y val="-0.165899756393207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Sheet1!$H$13:$I$13</c:f>
              <c:numCache>
                <c:formatCode>General</c:formatCode>
                <c:ptCount val="2"/>
                <c:pt idx="0">
                  <c:v>0.31</c:v>
                </c:pt>
                <c:pt idx="1">
                  <c:v>0.63</c:v>
                </c:pt>
              </c:numCache>
            </c:numRef>
          </c:xVal>
          <c:yVal>
            <c:numRef>
              <c:f>Sheet1!$H$14:$I$14</c:f>
              <c:numCache>
                <c:formatCode>General</c:formatCode>
                <c:ptCount val="2"/>
                <c:pt idx="0">
                  <c:v>1.9278095049016616E-2</c:v>
                </c:pt>
                <c:pt idx="1">
                  <c:v>9.130296286414652E-2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5F-4949-9FDD-610DAB62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063648"/>
        <c:axId val="1021063976"/>
      </c:scatterChart>
      <c:valAx>
        <c:axId val="102106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063976"/>
        <c:crosses val="autoZero"/>
        <c:crossBetween val="midCat"/>
      </c:valAx>
      <c:valAx>
        <c:axId val="102106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06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15</xdr:row>
      <xdr:rowOff>9524</xdr:rowOff>
    </xdr:from>
    <xdr:to>
      <xdr:col>8</xdr:col>
      <xdr:colOff>161925</xdr:colOff>
      <xdr:row>23</xdr:row>
      <xdr:rowOff>100011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D6FEFF4-4771-1D94-682A-3145EBA830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DB872-FB85-4318-AD97-B7A02C36C75F}">
  <dimension ref="A1:L14"/>
  <sheetViews>
    <sheetView tabSelected="1" workbookViewId="0">
      <selection activeCell="A12" sqref="A12"/>
    </sheetView>
  </sheetViews>
  <sheetFormatPr defaultRowHeight="15" x14ac:dyDescent="0.25"/>
  <cols>
    <col min="1" max="1" width="10.28515625" customWidth="1"/>
    <col min="2" max="4" width="15.5703125" customWidth="1"/>
    <col min="5" max="5" width="24.85546875" customWidth="1"/>
    <col min="7" max="9" width="17.5703125" customWidth="1"/>
    <col min="10" max="10" width="31.28515625" customWidth="1"/>
    <col min="11" max="11" width="45.28515625" customWidth="1"/>
  </cols>
  <sheetData>
    <row r="1" spans="1:12" x14ac:dyDescent="0.25">
      <c r="G1" s="4" t="s">
        <v>15</v>
      </c>
    </row>
    <row r="2" spans="1:12" ht="30" customHeight="1" x14ac:dyDescent="0.25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G2" s="1" t="s">
        <v>16</v>
      </c>
      <c r="H2" s="1" t="s">
        <v>18</v>
      </c>
      <c r="I2" s="1" t="s">
        <v>17</v>
      </c>
      <c r="J2" s="1" t="s">
        <v>19</v>
      </c>
      <c r="K2" s="8" t="s">
        <v>20</v>
      </c>
    </row>
    <row r="3" spans="1:12" x14ac:dyDescent="0.25">
      <c r="A3" t="s">
        <v>5</v>
      </c>
      <c r="B3">
        <v>9.8489522933959961E-3</v>
      </c>
      <c r="C3" s="3">
        <v>0.50331217050552368</v>
      </c>
      <c r="D3" s="3">
        <f>B3/C3</f>
        <v>1.9568277642687974E-2</v>
      </c>
      <c r="E3" s="3">
        <v>0.40507799999999999</v>
      </c>
      <c r="G3">
        <f>(B3+0.0505)/0.2251</f>
        <v>0.26809841089913816</v>
      </c>
      <c r="H3">
        <f>G3/1000000000000</f>
        <v>2.6809841089913817E-13</v>
      </c>
      <c r="I3">
        <f>G3/60*6.25/1000000000000</f>
        <v>2.7926917801993562E-14</v>
      </c>
      <c r="J3">
        <f>I3/0.000125</f>
        <v>2.234153424159485E-10</v>
      </c>
      <c r="K3">
        <f>J3*12345.68</f>
        <v>2.7582143245577271E-6</v>
      </c>
    </row>
    <row r="4" spans="1:12" x14ac:dyDescent="0.25">
      <c r="A4" t="s">
        <v>6</v>
      </c>
      <c r="B4">
        <v>1.2079834938049316E-2</v>
      </c>
      <c r="C4" s="3">
        <v>0.64844244718551636</v>
      </c>
      <c r="D4" s="3">
        <f t="shared" ref="D4:D10" si="0">B4/C4</f>
        <v>1.862900090899406E-2</v>
      </c>
      <c r="E4" s="3">
        <v>0.43078699999999998</v>
      </c>
      <c r="G4">
        <f t="shared" ref="G4:G10" si="1">(B4+0.0505)/0.2251</f>
        <v>0.2780090401512631</v>
      </c>
      <c r="H4">
        <f t="shared" ref="H4:H10" si="2">G4/1000000000000</f>
        <v>2.780090401512631E-13</v>
      </c>
      <c r="I4">
        <f t="shared" ref="I4:I10" si="3">G4/60*6.25/1000000000000</f>
        <v>2.895927501575657E-14</v>
      </c>
      <c r="J4">
        <f t="shared" ref="J4:J10" si="4">I4/0.000125</f>
        <v>2.3167420012605256E-10</v>
      </c>
      <c r="K4">
        <f t="shared" ref="K4:K10" si="5">J4*12345.68</f>
        <v>2.8601755390122045E-6</v>
      </c>
    </row>
    <row r="5" spans="1:12" x14ac:dyDescent="0.25">
      <c r="A5" t="s">
        <v>7</v>
      </c>
      <c r="B5">
        <v>1.2013494968414307E-2</v>
      </c>
      <c r="C5" s="3">
        <v>0.55936586856842041</v>
      </c>
      <c r="D5" s="3">
        <f t="shared" si="0"/>
        <v>2.1476989647509825E-2</v>
      </c>
      <c r="E5" s="3">
        <v>0.35919000000000001</v>
      </c>
      <c r="G5">
        <f t="shared" si="1"/>
        <v>0.27771432682547453</v>
      </c>
      <c r="H5">
        <f t="shared" si="2"/>
        <v>2.7771432682547453E-13</v>
      </c>
      <c r="I5">
        <f t="shared" si="3"/>
        <v>2.892857571098693E-14</v>
      </c>
      <c r="J5">
        <f t="shared" si="4"/>
        <v>2.3142860568789543E-10</v>
      </c>
      <c r="K5">
        <f t="shared" si="5"/>
        <v>2.8571435086689371E-6</v>
      </c>
    </row>
    <row r="6" spans="1:12" x14ac:dyDescent="0.25">
      <c r="A6" t="s">
        <v>8</v>
      </c>
      <c r="B6">
        <v>1.4093399047851563E-2</v>
      </c>
      <c r="C6" s="3">
        <v>0.57552516460418701</v>
      </c>
      <c r="D6" s="3">
        <f t="shared" si="0"/>
        <v>2.4487893691919081E-2</v>
      </c>
      <c r="E6" s="3">
        <v>0.43962299999999999</v>
      </c>
      <c r="G6">
        <f t="shared" si="1"/>
        <v>0.28695423832897188</v>
      </c>
      <c r="H6">
        <f t="shared" si="2"/>
        <v>2.8695423832897187E-13</v>
      </c>
      <c r="I6">
        <f t="shared" si="3"/>
        <v>2.9891066492601236E-14</v>
      </c>
      <c r="J6">
        <f t="shared" si="4"/>
        <v>2.3912853194080989E-10</v>
      </c>
      <c r="K6">
        <f t="shared" si="5"/>
        <v>2.9522043342110181E-6</v>
      </c>
    </row>
    <row r="7" spans="1:12" x14ac:dyDescent="0.25">
      <c r="A7" t="s">
        <v>9</v>
      </c>
      <c r="B7">
        <v>3.186190128326416E-2</v>
      </c>
      <c r="C7" s="3">
        <v>0.39892756938934326</v>
      </c>
      <c r="D7" s="3">
        <f t="shared" si="0"/>
        <v>7.9868887808472691E-2</v>
      </c>
      <c r="E7" s="3">
        <v>0.99226199999999998</v>
      </c>
      <c r="G7">
        <f t="shared" si="1"/>
        <v>0.3658902766915334</v>
      </c>
      <c r="H7">
        <f t="shared" si="2"/>
        <v>3.6589027669153339E-13</v>
      </c>
      <c r="I7">
        <f t="shared" si="3"/>
        <v>3.811357048870139E-14</v>
      </c>
      <c r="J7">
        <f t="shared" si="4"/>
        <v>3.0490856390961114E-10</v>
      </c>
      <c r="K7">
        <f t="shared" si="5"/>
        <v>3.7643035592876083E-6</v>
      </c>
    </row>
    <row r="8" spans="1:12" x14ac:dyDescent="0.25">
      <c r="A8" t="s">
        <v>10</v>
      </c>
      <c r="B8">
        <v>1.2189307633568259E-2</v>
      </c>
      <c r="C8" s="3">
        <v>0.58684456348419189</v>
      </c>
      <c r="D8" s="3">
        <f t="shared" si="0"/>
        <v>2.0770930484894246E-2</v>
      </c>
      <c r="E8" s="3">
        <v>1</v>
      </c>
      <c r="G8">
        <f t="shared" si="1"/>
        <v>0.27849536931838414</v>
      </c>
      <c r="H8">
        <f t="shared" si="2"/>
        <v>2.7849536931838413E-13</v>
      </c>
      <c r="I8">
        <f t="shared" si="3"/>
        <v>2.9009934303998354E-14</v>
      </c>
      <c r="J8">
        <f t="shared" si="4"/>
        <v>2.3207947443198684E-10</v>
      </c>
      <c r="K8">
        <f t="shared" si="5"/>
        <v>2.8651789259054911E-6</v>
      </c>
    </row>
    <row r="9" spans="1:12" x14ac:dyDescent="0.25">
      <c r="A9" t="s">
        <v>11</v>
      </c>
      <c r="B9">
        <v>9.7495107089771941E-3</v>
      </c>
      <c r="C9" s="3">
        <v>0.53057563304901123</v>
      </c>
      <c r="D9" s="3">
        <f t="shared" si="0"/>
        <v>1.837534575975636E-2</v>
      </c>
      <c r="E9" s="3">
        <v>0.86888799999999999</v>
      </c>
      <c r="G9">
        <f t="shared" si="1"/>
        <v>0.26765664464227984</v>
      </c>
      <c r="H9">
        <f t="shared" si="2"/>
        <v>2.6765664464227986E-13</v>
      </c>
      <c r="I9">
        <f t="shared" si="3"/>
        <v>2.7880900483570816E-14</v>
      </c>
      <c r="J9">
        <f t="shared" si="4"/>
        <v>2.2304720386856652E-10</v>
      </c>
      <c r="K9">
        <f t="shared" si="5"/>
        <v>2.7536694038560844E-6</v>
      </c>
    </row>
    <row r="10" spans="1:12" x14ac:dyDescent="0.25">
      <c r="A10" t="s">
        <v>12</v>
      </c>
      <c r="B10">
        <v>0.11382390120450188</v>
      </c>
      <c r="C10" s="3">
        <v>0.43479335308074951</v>
      </c>
      <c r="D10" s="3">
        <f t="shared" si="0"/>
        <v>0.26178850343041604</v>
      </c>
      <c r="E10" s="3">
        <v>0.840391</v>
      </c>
      <c r="G10">
        <f t="shared" si="1"/>
        <v>0.73000400357397555</v>
      </c>
      <c r="H10">
        <f t="shared" si="2"/>
        <v>7.3000400357397551E-13</v>
      </c>
      <c r="I10">
        <f t="shared" si="3"/>
        <v>7.6042083705622443E-14</v>
      </c>
      <c r="J10">
        <f t="shared" si="4"/>
        <v>6.083366696449795E-10</v>
      </c>
      <c r="K10">
        <f t="shared" si="5"/>
        <v>7.5103298557026311E-6</v>
      </c>
    </row>
    <row r="12" spans="1:12" s="5" customFormat="1" x14ac:dyDescent="0.25">
      <c r="A12" s="4" t="s">
        <v>13</v>
      </c>
      <c r="K12" s="5">
        <f>MIN(K3:K10)</f>
        <v>2.7536694038560844E-6</v>
      </c>
      <c r="L12" s="4" t="s">
        <v>21</v>
      </c>
    </row>
    <row r="13" spans="1:12" x14ac:dyDescent="0.25">
      <c r="A13" s="5">
        <v>0.31</v>
      </c>
      <c r="B13">
        <v>1.9278095049016616E-2</v>
      </c>
      <c r="C13" s="3"/>
      <c r="G13" s="6" t="s">
        <v>13</v>
      </c>
      <c r="H13" s="7">
        <v>0.31</v>
      </c>
      <c r="I13" s="7">
        <v>0.63</v>
      </c>
      <c r="K13">
        <f>MAX(K3:K10)</f>
        <v>7.5103298557026311E-6</v>
      </c>
      <c r="L13" s="4" t="s">
        <v>22</v>
      </c>
    </row>
    <row r="14" spans="1:12" x14ac:dyDescent="0.25">
      <c r="A14" s="5">
        <v>0.63</v>
      </c>
      <c r="B14">
        <v>9.130296286414652E-2</v>
      </c>
      <c r="C14" s="3"/>
      <c r="G14" s="6" t="s">
        <v>14</v>
      </c>
      <c r="H14" s="6">
        <v>1.9278095049016616E-2</v>
      </c>
      <c r="I14" s="6">
        <v>9.130296286414652E-2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Ford</dc:creator>
  <cp:lastModifiedBy>Holly Ford</cp:lastModifiedBy>
  <dcterms:created xsi:type="dcterms:W3CDTF">2021-11-24T16:01:48Z</dcterms:created>
  <dcterms:modified xsi:type="dcterms:W3CDTF">2022-05-16T14:44:38Z</dcterms:modified>
</cp:coreProperties>
</file>