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028"/>
  <workbookPr autoCompressPictures="0"/>
  <bookViews>
    <workbookView xWindow="0" yWindow="0" windowWidth="25600" windowHeight="16060"/>
  </bookViews>
  <sheets>
    <sheet name="qPCR raw vallues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4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E4" i="1"/>
  <c r="E3" i="1"/>
  <c r="F4" i="1"/>
  <c r="K3" i="1"/>
  <c r="L4" i="1"/>
  <c r="M5" i="1"/>
  <c r="G5" i="1"/>
  <c r="O5" i="1"/>
  <c r="M10" i="1"/>
  <c r="G10" i="1"/>
  <c r="O10" i="1"/>
  <c r="M8" i="1"/>
  <c r="G8" i="1"/>
  <c r="O8" i="1"/>
  <c r="M6" i="1"/>
  <c r="M4" i="1"/>
  <c r="G4" i="1"/>
  <c r="O4" i="1"/>
  <c r="M3" i="1"/>
  <c r="G3" i="1"/>
  <c r="O3" i="1"/>
  <c r="I14" i="1"/>
  <c r="M9" i="1"/>
  <c r="G9" i="1"/>
  <c r="O9" i="1"/>
  <c r="M11" i="1"/>
  <c r="G11" i="1"/>
  <c r="O11" i="1"/>
  <c r="I16" i="1"/>
  <c r="M7" i="1"/>
  <c r="G7" i="1"/>
  <c r="O7" i="1"/>
  <c r="G6" i="1"/>
  <c r="O6" i="1"/>
  <c r="J16" i="1"/>
  <c r="K16" i="1"/>
  <c r="J14" i="1"/>
  <c r="K14" i="1"/>
  <c r="J15" i="1"/>
  <c r="K15" i="1"/>
  <c r="I15" i="1"/>
</calcChain>
</file>

<file path=xl/sharedStrings.xml><?xml version="1.0" encoding="utf-8"?>
<sst xmlns="http://schemas.openxmlformats.org/spreadsheetml/2006/main" count="33" uniqueCount="28">
  <si>
    <t>rpl13a</t>
  </si>
  <si>
    <t>nkx3.2</t>
  </si>
  <si>
    <t>Ct1</t>
  </si>
  <si>
    <t>Ct2</t>
  </si>
  <si>
    <t>Ct3</t>
  </si>
  <si>
    <t>Average Ct</t>
  </si>
  <si>
    <t>Control average:</t>
  </si>
  <si>
    <t>DeltaCt rpl13a</t>
  </si>
  <si>
    <t>DeltaCt nkx3.2</t>
  </si>
  <si>
    <t>WT4</t>
  </si>
  <si>
    <t>WT5</t>
  </si>
  <si>
    <t>WT6</t>
  </si>
  <si>
    <t>Het2</t>
  </si>
  <si>
    <t>Het3</t>
  </si>
  <si>
    <t>Het4</t>
  </si>
  <si>
    <t>Mut1</t>
  </si>
  <si>
    <t>Mut2</t>
  </si>
  <si>
    <t>Mut3</t>
  </si>
  <si>
    <t>Converted:</t>
  </si>
  <si>
    <t>Average % fold</t>
  </si>
  <si>
    <t>STDEV</t>
  </si>
  <si>
    <t>SE</t>
  </si>
  <si>
    <t xml:space="preserve">Rpl efficiency: </t>
  </si>
  <si>
    <t>WT</t>
  </si>
  <si>
    <t>Het</t>
  </si>
  <si>
    <t>Mut</t>
  </si>
  <si>
    <t>Ratio</t>
  </si>
  <si>
    <t>nkx3.2 efficiency: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</si>
</sst>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0" fillId="0" borderId="2" xfId="0" applyBorder="1"/>
    <xf numFmtId="0" fontId="0" fillId="0" borderId="4" xfId="0" applyBorder="1"/>
    <xf numFmtId="0" fontId="1" fillId="0" borderId="0" xfId="0" applyFont="1" applyBorder="1"/>
    <xf numFmtId="0" fontId="1" fillId="0" borderId="5" xfId="0" applyFont="1" applyBorder="1"/>
    <xf numFmtId="0" fontId="1" fillId="0" borderId="4" xfId="0" applyFont="1" applyBorder="1"/>
    <xf numFmtId="0" fontId="0" fillId="0" borderId="0" xfId="0" applyBorder="1"/>
    <xf numFmtId="2" fontId="0" fillId="0" borderId="0" xfId="0" applyNumberFormat="1" applyBorder="1"/>
    <xf numFmtId="2" fontId="0" fillId="0" borderId="5" xfId="0" applyNumberFormat="1" applyBorder="1"/>
    <xf numFmtId="0" fontId="1" fillId="0" borderId="6" xfId="0" applyFont="1" applyBorder="1"/>
    <xf numFmtId="0" fontId="0" fillId="0" borderId="7" xfId="0" applyBorder="1"/>
    <xf numFmtId="2" fontId="0" fillId="0" borderId="8" xfId="0" applyNumberFormat="1" applyBorder="1"/>
    <xf numFmtId="0" fontId="1" fillId="0" borderId="0" xfId="0" applyFont="1"/>
    <xf numFmtId="0" fontId="0" fillId="0" borderId="5" xfId="0" applyBorder="1"/>
    <xf numFmtId="2" fontId="1" fillId="0" borderId="0" xfId="0" applyNumberFormat="1" applyFont="1"/>
    <xf numFmtId="2" fontId="1" fillId="0" borderId="0" xfId="0" applyNumberFormat="1" applyFont="1" applyBorder="1"/>
    <xf numFmtId="2" fontId="0" fillId="0" borderId="0" xfId="0" applyNumberFormat="1" applyFill="1" applyBorder="1" applyAlignment="1">
      <alignment horizontal="center"/>
    </xf>
    <xf numFmtId="0" fontId="0" fillId="0" borderId="8" xfId="0" applyBorder="1"/>
    <xf numFmtId="2" fontId="1" fillId="0" borderId="7" xfId="0" applyNumberFormat="1" applyFont="1" applyBorder="1"/>
    <xf numFmtId="2" fontId="0" fillId="0" borderId="7" xfId="0" applyNumberFormat="1" applyBorder="1"/>
    <xf numFmtId="2" fontId="0" fillId="0" borderId="7" xfId="0" applyNumberFormat="1" applyFill="1" applyBorder="1" applyAlignment="1">
      <alignment horizontal="center"/>
    </xf>
    <xf numFmtId="0" fontId="0" fillId="0" borderId="3" xfId="0" applyBorder="1"/>
    <xf numFmtId="164" fontId="1" fillId="0" borderId="5" xfId="0" applyNumberFormat="1" applyFon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E34" sqref="E34"/>
    </sheetView>
  </sheetViews>
  <sheetFormatPr baseColWidth="10" defaultRowHeight="15" x14ac:dyDescent="0"/>
  <cols>
    <col min="1" max="1" width="13.83203125" bestFit="1" customWidth="1"/>
    <col min="6" max="6" width="14.6640625" bestFit="1" customWidth="1"/>
    <col min="9" max="9" width="13.6640625" bestFit="1" customWidth="1"/>
    <col min="12" max="12" width="14.6640625" bestFit="1" customWidth="1"/>
  </cols>
  <sheetData>
    <row r="1" spans="1:15">
      <c r="A1" s="1"/>
      <c r="B1" s="2" t="s">
        <v>0</v>
      </c>
      <c r="C1" s="2"/>
      <c r="D1" s="2"/>
      <c r="E1" s="2"/>
      <c r="F1" s="2"/>
      <c r="G1" s="3"/>
      <c r="H1" s="4" t="s">
        <v>1</v>
      </c>
      <c r="I1" s="2"/>
      <c r="J1" s="2"/>
      <c r="K1" s="5"/>
      <c r="L1" s="5"/>
      <c r="M1" s="5"/>
      <c r="N1" s="5"/>
      <c r="O1" s="25"/>
    </row>
    <row r="2" spans="1:15">
      <c r="A2" s="6"/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2</v>
      </c>
      <c r="I2" s="7" t="s">
        <v>3</v>
      </c>
      <c r="J2" s="7" t="s">
        <v>4</v>
      </c>
      <c r="K2" s="7" t="s">
        <v>5</v>
      </c>
      <c r="L2" s="7" t="s">
        <v>6</v>
      </c>
      <c r="M2" s="7" t="s">
        <v>8</v>
      </c>
      <c r="N2" s="10"/>
      <c r="O2" s="8" t="s">
        <v>26</v>
      </c>
    </row>
    <row r="3" spans="1:15">
      <c r="A3" s="9" t="s">
        <v>9</v>
      </c>
      <c r="B3" s="10">
        <v>24.358000000000001</v>
      </c>
      <c r="C3" s="10">
        <v>24.361000000000001</v>
      </c>
      <c r="D3" s="10">
        <v>24.355</v>
      </c>
      <c r="E3" s="11">
        <f>AVERAGE(B3:D3)</f>
        <v>24.358000000000001</v>
      </c>
      <c r="F3" s="11"/>
      <c r="G3" s="12">
        <f>F$4-E3</f>
        <v>-0.13299999999999557</v>
      </c>
      <c r="H3" s="6">
        <v>30.747</v>
      </c>
      <c r="I3" s="10">
        <v>30.893000000000001</v>
      </c>
      <c r="J3" s="10">
        <v>30.420999999999999</v>
      </c>
      <c r="K3" s="10">
        <f>AVERAGE(H3:J3)</f>
        <v>30.687000000000001</v>
      </c>
      <c r="L3" s="11"/>
      <c r="M3" s="11">
        <f>L$4-K3</f>
        <v>0.32844444444444321</v>
      </c>
      <c r="N3" s="10"/>
      <c r="O3" s="26">
        <f t="shared" ref="O3:O11" si="0">(C$15^M3)/(C$14^G3)</f>
        <v>1.3213945070813098</v>
      </c>
    </row>
    <row r="4" spans="1:15">
      <c r="A4" s="9" t="s">
        <v>10</v>
      </c>
      <c r="B4" s="10">
        <v>23.942</v>
      </c>
      <c r="C4" s="10">
        <v>23.954000000000001</v>
      </c>
      <c r="D4" s="10">
        <v>23.971</v>
      </c>
      <c r="E4" s="11">
        <f t="shared" ref="E4:E5" si="1">AVERAGE(B4:D4)</f>
        <v>23.955666666666669</v>
      </c>
      <c r="F4" s="11">
        <f>AVERAGE(E3:E5)</f>
        <v>24.225000000000005</v>
      </c>
      <c r="G4" s="12">
        <f t="shared" ref="G4:G11" si="2">F$4-E4</f>
        <v>0.26933333333333564</v>
      </c>
      <c r="H4" s="6">
        <v>31.067</v>
      </c>
      <c r="I4" s="10">
        <v>30.99</v>
      </c>
      <c r="J4" s="10">
        <v>30.931999999999999</v>
      </c>
      <c r="K4" s="10">
        <f t="shared" ref="K4:K11" si="3">AVERAGE(H4:J4)</f>
        <v>30.996333333333336</v>
      </c>
      <c r="L4" s="11">
        <f>AVERAGE(K3:K5)</f>
        <v>31.015444444444444</v>
      </c>
      <c r="M4" s="11">
        <f t="shared" ref="M4:M11" si="4">L$4-K4</f>
        <v>1.9111111111108414E-2</v>
      </c>
      <c r="N4" s="10"/>
      <c r="O4" s="26">
        <f t="shared" si="0"/>
        <v>0.82424749725568691</v>
      </c>
    </row>
    <row r="5" spans="1:15">
      <c r="A5" s="9" t="s">
        <v>11</v>
      </c>
      <c r="B5" s="10">
        <v>24.353999999999999</v>
      </c>
      <c r="C5" s="10">
        <v>24.373999999999999</v>
      </c>
      <c r="D5" s="10">
        <v>24.356000000000002</v>
      </c>
      <c r="E5" s="10">
        <f t="shared" si="1"/>
        <v>24.361333333333334</v>
      </c>
      <c r="F5" s="10"/>
      <c r="G5" s="12">
        <f t="shared" si="2"/>
        <v>-0.13633333333332942</v>
      </c>
      <c r="H5" s="6">
        <v>31.465</v>
      </c>
      <c r="I5" s="10">
        <v>31.341000000000001</v>
      </c>
      <c r="J5" s="10">
        <v>31.283000000000001</v>
      </c>
      <c r="K5" s="10">
        <f t="shared" si="3"/>
        <v>31.363</v>
      </c>
      <c r="L5" s="11"/>
      <c r="M5" s="11">
        <f t="shared" si="4"/>
        <v>-0.34755555555555517</v>
      </c>
      <c r="N5" s="10"/>
      <c r="O5" s="26">
        <f t="shared" si="0"/>
        <v>0.91814202381757859</v>
      </c>
    </row>
    <row r="6" spans="1:15">
      <c r="A6" s="9" t="s">
        <v>12</v>
      </c>
      <c r="B6" s="10">
        <v>24.463999999999999</v>
      </c>
      <c r="C6" s="10">
        <v>24.446999999999999</v>
      </c>
      <c r="D6" s="10">
        <v>24.436</v>
      </c>
      <c r="E6" s="11">
        <f>AVERAGE(B6:D6)</f>
        <v>24.449000000000002</v>
      </c>
      <c r="F6" s="10"/>
      <c r="G6" s="12">
        <f t="shared" si="2"/>
        <v>-0.22399999999999665</v>
      </c>
      <c r="H6" s="6">
        <v>30.623000000000001</v>
      </c>
      <c r="I6" s="10">
        <v>30.69</v>
      </c>
      <c r="J6" s="10">
        <v>30.548999999999999</v>
      </c>
      <c r="K6" s="10">
        <f t="shared" si="3"/>
        <v>30.620666666666665</v>
      </c>
      <c r="L6" s="11"/>
      <c r="M6" s="11">
        <f t="shared" si="4"/>
        <v>0.39477777777777945</v>
      </c>
      <c r="N6" s="10"/>
      <c r="O6" s="26">
        <f t="shared" si="0"/>
        <v>1.4673659193363475</v>
      </c>
    </row>
    <row r="7" spans="1:15">
      <c r="A7" s="9" t="s">
        <v>13</v>
      </c>
      <c r="B7" s="10">
        <v>23.788</v>
      </c>
      <c r="C7" s="10">
        <v>23.885999999999999</v>
      </c>
      <c r="D7" s="10">
        <v>23.843</v>
      </c>
      <c r="E7" s="11">
        <f t="shared" ref="E7:E8" si="5">AVERAGE(B7:D7)</f>
        <v>23.838999999999999</v>
      </c>
      <c r="F7" s="11"/>
      <c r="G7" s="12">
        <f t="shared" si="2"/>
        <v>0.38600000000000634</v>
      </c>
      <c r="H7" s="6">
        <v>30.664999999999999</v>
      </c>
      <c r="I7" s="10">
        <v>30.585999999999999</v>
      </c>
      <c r="J7" s="10">
        <v>30.526</v>
      </c>
      <c r="K7" s="10">
        <f t="shared" si="3"/>
        <v>30.592333333333332</v>
      </c>
      <c r="L7" s="11"/>
      <c r="M7" s="11">
        <f t="shared" si="4"/>
        <v>0.42311111111111188</v>
      </c>
      <c r="N7" s="10"/>
      <c r="O7" s="26">
        <f t="shared" si="0"/>
        <v>0.93950733680008403</v>
      </c>
    </row>
    <row r="8" spans="1:15">
      <c r="A8" s="9" t="s">
        <v>14</v>
      </c>
      <c r="B8" s="10">
        <v>24.504999999999999</v>
      </c>
      <c r="C8" s="10">
        <v>24.463999999999999</v>
      </c>
      <c r="D8" s="10">
        <v>24.48</v>
      </c>
      <c r="E8" s="10">
        <f t="shared" si="5"/>
        <v>24.483000000000001</v>
      </c>
      <c r="F8" s="10"/>
      <c r="G8" s="12">
        <f t="shared" si="2"/>
        <v>-0.25799999999999557</v>
      </c>
      <c r="H8" s="6">
        <v>30.515999999999998</v>
      </c>
      <c r="I8" s="10">
        <v>30.446000000000002</v>
      </c>
      <c r="J8" s="10">
        <v>30.565999999999999</v>
      </c>
      <c r="K8" s="10">
        <f t="shared" si="3"/>
        <v>30.509333333333334</v>
      </c>
      <c r="L8" s="11"/>
      <c r="M8" s="11">
        <f t="shared" si="4"/>
        <v>0.50611111111111029</v>
      </c>
      <c r="N8" s="10"/>
      <c r="O8" s="26">
        <f t="shared" si="0"/>
        <v>1.5992836658976775</v>
      </c>
    </row>
    <row r="9" spans="1:15">
      <c r="A9" s="9" t="s">
        <v>15</v>
      </c>
      <c r="B9" s="10">
        <v>24.667999999999999</v>
      </c>
      <c r="C9" s="10">
        <v>24.673999999999999</v>
      </c>
      <c r="D9" s="10">
        <v>24.640999999999998</v>
      </c>
      <c r="E9" s="11">
        <f>AVERAGE(B9:D9)</f>
        <v>24.661000000000001</v>
      </c>
      <c r="F9" s="10"/>
      <c r="G9" s="12">
        <f t="shared" si="2"/>
        <v>-0.43599999999999639</v>
      </c>
      <c r="H9" s="6">
        <v>31.677</v>
      </c>
      <c r="I9" s="10">
        <v>31.802</v>
      </c>
      <c r="J9" s="10">
        <v>31.302</v>
      </c>
      <c r="K9" s="10">
        <f t="shared" si="3"/>
        <v>31.593666666666667</v>
      </c>
      <c r="L9" s="11"/>
      <c r="M9" s="11">
        <f t="shared" si="4"/>
        <v>-0.57822222222222308</v>
      </c>
      <c r="N9" s="10"/>
      <c r="O9" s="26">
        <f t="shared" si="0"/>
        <v>1.0162152902411763</v>
      </c>
    </row>
    <row r="10" spans="1:15">
      <c r="A10" s="9" t="s">
        <v>16</v>
      </c>
      <c r="B10" s="10">
        <v>24.158999999999999</v>
      </c>
      <c r="C10" s="10">
        <v>24.062999999999999</v>
      </c>
      <c r="D10" s="10"/>
      <c r="E10" s="11">
        <f>AVERAGE(B10:D10)</f>
        <v>24.110999999999997</v>
      </c>
      <c r="F10" s="11"/>
      <c r="G10" s="12">
        <f t="shared" si="2"/>
        <v>0.11400000000000787</v>
      </c>
      <c r="H10" s="6">
        <v>31.303999999999998</v>
      </c>
      <c r="I10" s="10">
        <v>31.300999999999998</v>
      </c>
      <c r="J10" s="10">
        <v>31.190999999999999</v>
      </c>
      <c r="K10" s="10">
        <f t="shared" si="3"/>
        <v>31.265333333333331</v>
      </c>
      <c r="L10" s="11"/>
      <c r="M10" s="11">
        <f t="shared" si="4"/>
        <v>-0.24988888888888638</v>
      </c>
      <c r="N10" s="10"/>
      <c r="O10" s="26">
        <f t="shared" si="0"/>
        <v>0.80114067738270411</v>
      </c>
    </row>
    <row r="11" spans="1:15">
      <c r="A11" s="13" t="s">
        <v>17</v>
      </c>
      <c r="B11" s="14">
        <v>24.831</v>
      </c>
      <c r="C11" s="14">
        <v>24.745999999999999</v>
      </c>
      <c r="D11" s="14"/>
      <c r="E11" s="14">
        <f t="shared" ref="E11" si="6">AVERAGE(B11:D11)</f>
        <v>24.788499999999999</v>
      </c>
      <c r="F11" s="14"/>
      <c r="G11" s="15">
        <f t="shared" si="2"/>
        <v>-0.56349999999999412</v>
      </c>
      <c r="H11" s="6">
        <v>31.881</v>
      </c>
      <c r="I11" s="10">
        <v>31.806000000000001</v>
      </c>
      <c r="J11" s="10">
        <v>31.585000000000001</v>
      </c>
      <c r="K11" s="10">
        <f t="shared" si="3"/>
        <v>31.757333333333332</v>
      </c>
      <c r="L11" s="11"/>
      <c r="M11" s="11">
        <f t="shared" si="4"/>
        <v>-0.74188888888888727</v>
      </c>
      <c r="N11" s="10"/>
      <c r="O11" s="26">
        <f t="shared" si="0"/>
        <v>1.0240141757579164</v>
      </c>
    </row>
    <row r="12" spans="1:15">
      <c r="H12" s="6"/>
      <c r="I12" s="10"/>
      <c r="J12" s="10"/>
      <c r="K12" s="10"/>
      <c r="L12" s="10"/>
      <c r="M12" s="10"/>
      <c r="N12" s="10"/>
      <c r="O12" s="17"/>
    </row>
    <row r="13" spans="1:15">
      <c r="A13" s="1"/>
      <c r="B13" s="5"/>
      <c r="C13" s="3" t="s">
        <v>18</v>
      </c>
      <c r="G13" s="16"/>
      <c r="H13" s="6"/>
      <c r="I13" s="7" t="s">
        <v>19</v>
      </c>
      <c r="J13" s="10" t="s">
        <v>20</v>
      </c>
      <c r="K13" s="10" t="s">
        <v>21</v>
      </c>
      <c r="L13" s="10"/>
      <c r="M13" s="10"/>
      <c r="N13" s="10"/>
      <c r="O13" s="17"/>
    </row>
    <row r="14" spans="1:15">
      <c r="A14" s="9" t="s">
        <v>22</v>
      </c>
      <c r="B14" s="10">
        <v>1.1299999999999999</v>
      </c>
      <c r="C14" s="17">
        <f>B14+1</f>
        <v>2.13</v>
      </c>
      <c r="F14" s="16"/>
      <c r="G14" s="18"/>
      <c r="H14" s="9" t="s">
        <v>23</v>
      </c>
      <c r="I14" s="19">
        <f>AVERAGE(O3:O5)</f>
        <v>1.0212613427181918</v>
      </c>
      <c r="J14" s="11">
        <f>STDEV(O3:O5)</f>
        <v>0.26412872390661052</v>
      </c>
      <c r="K14" s="20">
        <f>J14/(SQRT(3))</f>
        <v>0.15249478984819392</v>
      </c>
      <c r="L14" s="10"/>
      <c r="M14" s="10"/>
      <c r="N14" s="10"/>
      <c r="O14" s="17"/>
    </row>
    <row r="15" spans="1:15">
      <c r="A15" s="13" t="s">
        <v>27</v>
      </c>
      <c r="B15" s="14">
        <v>0.72</v>
      </c>
      <c r="C15" s="21">
        <f>B15+1</f>
        <v>1.72</v>
      </c>
      <c r="F15" s="16"/>
      <c r="G15" s="18"/>
      <c r="H15" s="9" t="s">
        <v>24</v>
      </c>
      <c r="I15" s="19">
        <f>AVERAGE(O6:O8)</f>
        <v>1.3353856406780364</v>
      </c>
      <c r="J15" s="11">
        <f>STDEV(O6:O8)</f>
        <v>0.34912790861719667</v>
      </c>
      <c r="K15" s="20">
        <f t="shared" ref="K15:K16" si="7">J15/(SQRT(3))</f>
        <v>0.20156909202174958</v>
      </c>
      <c r="L15" s="10"/>
      <c r="M15" s="10"/>
      <c r="N15" s="10"/>
      <c r="O15" s="17"/>
    </row>
    <row r="16" spans="1:15">
      <c r="A16" s="7"/>
      <c r="B16" s="27"/>
      <c r="C16" s="10"/>
      <c r="F16" s="16"/>
      <c r="G16" s="18"/>
      <c r="H16" s="13" t="s">
        <v>25</v>
      </c>
      <c r="I16" s="22">
        <f>AVERAGE(O9:O11)</f>
        <v>0.94712338112726557</v>
      </c>
      <c r="J16" s="23">
        <f>STDEV(O9:O11)</f>
        <v>0.12648485284118133</v>
      </c>
      <c r="K16" s="24">
        <f t="shared" si="7"/>
        <v>7.3026063836266239E-2</v>
      </c>
      <c r="L16" s="14"/>
      <c r="M16" s="14"/>
      <c r="N16" s="14"/>
      <c r="O16" s="21"/>
    </row>
  </sheetData>
  <conditionalFormatting sqref="B3:E11">
    <cfRule type="colorScale" priority="1">
      <colorScale>
        <cfvo type="min"/>
        <cfvo type="max"/>
        <color rgb="FFFFEF9C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K11"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qPCR raw vallues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Tatjana Haitina</cp:lastModifiedBy>
  <dcterms:created xsi:type="dcterms:W3CDTF">2021-11-25T12:44:56Z</dcterms:created>
  <dcterms:modified xsi:type="dcterms:W3CDTF">2022-09-08T20:16:37Z</dcterms:modified>
</cp:coreProperties>
</file>