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lynano/Dropbox/forCH/Y_chromsome_paper/elife_final/Supplementary files (Tables)/"/>
    </mc:Choice>
  </mc:AlternateContent>
  <xr:revisionPtr revIDLastSave="0" documentId="13_ncr:1_{E7ACE228-A89E-A744-894C-A6521A1C9B91}" xr6:coauthVersionLast="47" xr6:coauthVersionMax="47" xr10:uidLastSave="{00000000-0000-0000-0000-000000000000}"/>
  <bookViews>
    <workbookView xWindow="2300" yWindow="940" windowWidth="24040" windowHeight="17060" xr2:uid="{CCF5335D-52FE-3843-BB52-80C3F06ED08E}"/>
  </bookViews>
  <sheets>
    <sheet name="cod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AA8" i="2"/>
  <c r="AB8" i="2" s="1"/>
  <c r="AA7" i="2"/>
  <c r="AB7" i="2" s="1"/>
  <c r="AA6" i="2"/>
  <c r="AB6" i="2" s="1"/>
  <c r="AA5" i="2"/>
  <c r="AB5" i="2" s="1"/>
  <c r="AA14" i="2"/>
  <c r="AB14" i="2" s="1"/>
  <c r="Q14" i="2"/>
  <c r="R14" i="2" s="1"/>
  <c r="Q8" i="2"/>
  <c r="R8" i="2" s="1"/>
  <c r="Q7" i="2"/>
  <c r="R7" i="2" s="1"/>
  <c r="Q6" i="2"/>
  <c r="R6" i="2" s="1"/>
  <c r="Q5" i="2"/>
  <c r="R5" i="2" s="1"/>
  <c r="G14" i="2"/>
  <c r="G8" i="2"/>
  <c r="G6" i="2"/>
  <c r="G5" i="2"/>
  <c r="H14" i="2" l="1"/>
  <c r="H8" i="2"/>
  <c r="H7" i="2"/>
  <c r="H6" i="2"/>
  <c r="H5" i="2"/>
</calcChain>
</file>

<file path=xl/sharedStrings.xml><?xml version="1.0" encoding="utf-8"?>
<sst xmlns="http://schemas.openxmlformats.org/spreadsheetml/2006/main" count="333" uniqueCount="99">
  <si>
    <t>Branch-site</t>
  </si>
  <si>
    <t>H0</t>
  </si>
  <si>
    <t>H1</t>
  </si>
  <si>
    <t>0.3528 (ABCD)</t>
  </si>
  <si>
    <t>0.3269 (ABCD)</t>
  </si>
  <si>
    <t>0.1982 (ABCD)</t>
  </si>
  <si>
    <t>0.2459 (AB)</t>
  </si>
  <si>
    <t>0.2267 (AB)</t>
  </si>
  <si>
    <t>0.137 (AB)</t>
  </si>
  <si>
    <t>1.0499 (CD)</t>
  </si>
  <si>
    <t>0.9762 (CD)</t>
  </si>
  <si>
    <t>0.5921 (CD)</t>
  </si>
  <si>
    <t>0.1953 (A)</t>
  </si>
  <si>
    <t>0.1777 (A)</t>
  </si>
  <si>
    <t>0.1778 (A)</t>
  </si>
  <si>
    <t>0.1026 (A)</t>
  </si>
  <si>
    <t>0.1027 (A)</t>
  </si>
  <si>
    <t>0.6794 (BCD)</t>
  </si>
  <si>
    <t>0.6361 (BCD)</t>
  </si>
  <si>
    <t>0.399 (BCD)</t>
  </si>
  <si>
    <t>0.4230 (B)</t>
  </si>
  <si>
    <t>0.4196 (B)</t>
  </si>
  <si>
    <t>0.3985 (B)</t>
  </si>
  <si>
    <t>0.3953 (B)</t>
  </si>
  <si>
    <t>0.2623 (B)</t>
  </si>
  <si>
    <t>0.2596 (B)</t>
  </si>
  <si>
    <t>1.0458 (CD)</t>
  </si>
  <si>
    <t>0.9719 (CD)</t>
  </si>
  <si>
    <t>0.5836 (CD)</t>
  </si>
  <si>
    <t>0.7708 (D)</t>
  </si>
  <si>
    <t>0.7289 (D)</t>
  </si>
  <si>
    <t>0.4654 (D)</t>
  </si>
  <si>
    <t>1.5280 (C)</t>
  </si>
  <si>
    <t>1.3909 (C)</t>
  </si>
  <si>
    <t>0.7789 (C)</t>
  </si>
  <si>
    <t>ω0</t>
  </si>
  <si>
    <t>ω1</t>
  </si>
  <si>
    <t>ω2</t>
  </si>
  <si>
    <t>ω3</t>
  </si>
  <si>
    <t>ωA=ωB=ωC=ωD</t>
  </si>
  <si>
    <t>ωA=ωB≠ωC=ωD</t>
  </si>
  <si>
    <t>ωA≠ωB=ωC=ωD</t>
  </si>
  <si>
    <t>ωA≠ωB≠ωC=ωD</t>
  </si>
  <si>
    <t>ωA≠ωB≠ωC≠ωD</t>
  </si>
  <si>
    <t>dN/dS (ω) for site classes (K=4)</t>
  </si>
  <si>
    <t>Bayes Empirical Bayes (BEB) analysis (Yang, ωong &amp; Nielsen 2005. Mol. Biol. Evol. 22:1107-1118)</t>
  </si>
  <si>
    <t>Positive sites for foreground lineages Prob(ω&gt;1):</t>
  </si>
  <si>
    <t>L</t>
  </si>
  <si>
    <t>2∆lnL</t>
  </si>
  <si>
    <t>LRT's P</t>
  </si>
  <si>
    <t>2a</t>
  </si>
  <si>
    <t>2b</t>
  </si>
  <si>
    <t>proportion</t>
  </si>
  <si>
    <t>site class</t>
  </si>
  <si>
    <t>background ω</t>
  </si>
  <si>
    <t>foreground ω</t>
  </si>
  <si>
    <t>K</t>
  </si>
  <si>
    <t>A</t>
  </si>
  <si>
    <t>V</t>
  </si>
  <si>
    <t>D</t>
  </si>
  <si>
    <t>0.996**</t>
  </si>
  <si>
    <t>F</t>
  </si>
  <si>
    <t>T</t>
  </si>
  <si>
    <t>0.978*</t>
  </si>
  <si>
    <t>E</t>
  </si>
  <si>
    <t>0.963*</t>
  </si>
  <si>
    <t>S</t>
  </si>
  <si>
    <t>M</t>
  </si>
  <si>
    <t>R</t>
  </si>
  <si>
    <t>Y</t>
  </si>
  <si>
    <t>G</t>
  </si>
  <si>
    <t>0.980*</t>
  </si>
  <si>
    <t>0.975*</t>
  </si>
  <si>
    <t>0.994**</t>
  </si>
  <si>
    <t>H</t>
  </si>
  <si>
    <t>P</t>
  </si>
  <si>
    <t>0.986*</t>
  </si>
  <si>
    <t>0.987*</t>
  </si>
  <si>
    <t>Site</t>
  </si>
  <si>
    <t>a.a.</t>
  </si>
  <si>
    <t>Prob</t>
  </si>
  <si>
    <t>0.982*</t>
  </si>
  <si>
    <t>0.972*</t>
  </si>
  <si>
    <t>0.964*</t>
  </si>
  <si>
    <t>0.983*</t>
  </si>
  <si>
    <t>0.981*</t>
  </si>
  <si>
    <t>0.995**</t>
  </si>
  <si>
    <t>N</t>
  </si>
  <si>
    <t>0.998**</t>
  </si>
  <si>
    <t>0.993**</t>
  </si>
  <si>
    <t>0.989*</t>
  </si>
  <si>
    <t>0.958*</t>
  </si>
  <si>
    <t>0.999**</t>
  </si>
  <si>
    <t>0.976*</t>
  </si>
  <si>
    <t>0.979*</t>
  </si>
  <si>
    <r>
      <t xml:space="preserve">Supplementary file 14. PAML results for branch and branch-site model analyses of </t>
    </r>
    <r>
      <rPr>
        <b/>
        <i/>
        <sz val="12"/>
        <color rgb="FF000000"/>
        <rFont val="Arial"/>
        <family val="2"/>
      </rPr>
      <t>CK2ßtes-Y</t>
    </r>
    <r>
      <rPr>
        <b/>
        <sz val="12"/>
        <color rgb="FF000000"/>
        <rFont val="Arial"/>
        <family val="2"/>
      </rPr>
      <t xml:space="preserve"> in the </t>
    </r>
    <r>
      <rPr>
        <b/>
        <i/>
        <sz val="12"/>
        <color rgb="FF000000"/>
        <rFont val="Arial"/>
        <family val="2"/>
      </rPr>
      <t>D. simulans</t>
    </r>
    <r>
      <rPr>
        <b/>
        <sz val="12"/>
        <color rgb="FF000000"/>
        <rFont val="Arial"/>
        <family val="2"/>
      </rPr>
      <t xml:space="preserve"> clade. </t>
    </r>
    <r>
      <rPr>
        <sz val="12"/>
        <color rgb="FF000000"/>
        <rFont val="Arial"/>
        <family val="2"/>
      </rPr>
      <t>We showed raw results and LRT tests for branch and branch-site model analyses from PAML. We also report rates of protein evolution for each branch in each model and sites under positive selection in the branch-site model analyses.</t>
    </r>
  </si>
  <si>
    <t>CodonFreq=0</t>
  </si>
  <si>
    <t>CodonFreq=1</t>
  </si>
  <si>
    <t>CodonFreq=2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</si>
</sst>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5E94E-5810-EF4A-AB0F-1D1B31D65EF4}">
  <dimension ref="A1:AB83"/>
  <sheetViews>
    <sheetView tabSelected="1" workbookViewId="0">
      <selection activeCell="U2" sqref="U2"/>
    </sheetView>
  </sheetViews>
  <sheetFormatPr baseColWidth="10" defaultRowHeight="16" x14ac:dyDescent="0.2"/>
  <sheetData>
    <row r="1" spans="1:28" x14ac:dyDescent="0.2">
      <c r="A1" s="1" t="s">
        <v>95</v>
      </c>
    </row>
    <row r="2" spans="1:28" x14ac:dyDescent="0.2">
      <c r="A2" t="s">
        <v>96</v>
      </c>
      <c r="K2" t="s">
        <v>97</v>
      </c>
      <c r="U2" t="s">
        <v>98</v>
      </c>
    </row>
    <row r="3" spans="1:28" x14ac:dyDescent="0.2">
      <c r="B3" t="s">
        <v>35</v>
      </c>
      <c r="C3" t="s">
        <v>36</v>
      </c>
      <c r="D3" t="s">
        <v>37</v>
      </c>
      <c r="E3" t="s">
        <v>38</v>
      </c>
      <c r="F3" t="s">
        <v>47</v>
      </c>
      <c r="G3" t="s">
        <v>48</v>
      </c>
      <c r="H3" t="s">
        <v>49</v>
      </c>
      <c r="L3" t="s">
        <v>35</v>
      </c>
      <c r="M3" t="s">
        <v>36</v>
      </c>
      <c r="N3" t="s">
        <v>37</v>
      </c>
      <c r="O3" t="s">
        <v>38</v>
      </c>
      <c r="P3" t="s">
        <v>47</v>
      </c>
      <c r="Q3" t="s">
        <v>48</v>
      </c>
      <c r="R3" t="s">
        <v>49</v>
      </c>
      <c r="V3" t="s">
        <v>35</v>
      </c>
      <c r="W3" t="s">
        <v>36</v>
      </c>
      <c r="X3" t="s">
        <v>37</v>
      </c>
      <c r="Y3" t="s">
        <v>38</v>
      </c>
      <c r="Z3" t="s">
        <v>47</v>
      </c>
      <c r="AA3" t="s">
        <v>48</v>
      </c>
      <c r="AB3" t="s">
        <v>49</v>
      </c>
    </row>
    <row r="4" spans="1:28" x14ac:dyDescent="0.2">
      <c r="A4" t="s">
        <v>39</v>
      </c>
      <c r="B4" t="s">
        <v>3</v>
      </c>
      <c r="F4">
        <v>-3295.0074930000001</v>
      </c>
      <c r="K4" t="s">
        <v>39</v>
      </c>
      <c r="L4" t="s">
        <v>4</v>
      </c>
      <c r="P4">
        <v>-3320.2066359999999</v>
      </c>
      <c r="U4" t="s">
        <v>39</v>
      </c>
      <c r="V4" t="s">
        <v>5</v>
      </c>
      <c r="Z4">
        <v>-3293.4443630000001</v>
      </c>
    </row>
    <row r="5" spans="1:28" x14ac:dyDescent="0.2">
      <c r="A5" t="s">
        <v>40</v>
      </c>
      <c r="B5" t="s">
        <v>6</v>
      </c>
      <c r="C5" t="s">
        <v>9</v>
      </c>
      <c r="F5">
        <v>-3272.0016759999999</v>
      </c>
      <c r="G5">
        <f>(F5--3295.007493)*2</f>
        <v>46.011634000000413</v>
      </c>
      <c r="H5">
        <f>CHIDIST(G5,1)</f>
        <v>1.1755282867314395E-11</v>
      </c>
      <c r="K5" t="s">
        <v>40</v>
      </c>
      <c r="L5" t="s">
        <v>7</v>
      </c>
      <c r="M5" t="s">
        <v>10</v>
      </c>
      <c r="P5">
        <v>-3297.0360249999999</v>
      </c>
      <c r="Q5">
        <f>(P5--3320.206636)*2</f>
        <v>46.341222000000016</v>
      </c>
      <c r="R5">
        <f>CHIDIST(Q5,1)</f>
        <v>9.9351603140059155E-12</v>
      </c>
      <c r="U5" t="s">
        <v>40</v>
      </c>
      <c r="V5" t="s">
        <v>8</v>
      </c>
      <c r="W5" t="s">
        <v>11</v>
      </c>
      <c r="Z5">
        <v>-3271.2658299999998</v>
      </c>
      <c r="AA5">
        <f>(Z5--3293.444363)*2</f>
        <v>44.357066000000486</v>
      </c>
      <c r="AB5">
        <f>CHIDIST(AA5,1)</f>
        <v>2.7362260528330557E-11</v>
      </c>
    </row>
    <row r="6" spans="1:28" x14ac:dyDescent="0.2">
      <c r="A6" t="s">
        <v>41</v>
      </c>
      <c r="B6" t="s">
        <v>12</v>
      </c>
      <c r="C6" t="s">
        <v>17</v>
      </c>
      <c r="F6">
        <v>-3271.5331099999999</v>
      </c>
      <c r="G6">
        <f>(F6--3295.007493)*2</f>
        <v>46.948766000000433</v>
      </c>
      <c r="H6">
        <f>CHIDIST(G6,1)</f>
        <v>7.2866854543810726E-12</v>
      </c>
      <c r="K6" t="s">
        <v>41</v>
      </c>
      <c r="L6" t="s">
        <v>13</v>
      </c>
      <c r="M6" t="s">
        <v>18</v>
      </c>
      <c r="P6">
        <v>-3295.9730850000001</v>
      </c>
      <c r="Q6">
        <f>(P6--3320.206636)*2</f>
        <v>48.467101999999613</v>
      </c>
      <c r="R6">
        <f>CHIDIST(Q6,1)</f>
        <v>3.3587638750435299E-12</v>
      </c>
      <c r="U6" t="s">
        <v>41</v>
      </c>
      <c r="V6" t="s">
        <v>15</v>
      </c>
      <c r="W6" t="s">
        <v>19</v>
      </c>
      <c r="Z6">
        <v>-3267.338718</v>
      </c>
      <c r="AA6">
        <f>(Z6--3293.444363)*2</f>
        <v>52.21129000000019</v>
      </c>
      <c r="AB6">
        <f>CHIDIST(AA6,1)</f>
        <v>4.9838770089828628E-13</v>
      </c>
    </row>
    <row r="7" spans="1:28" x14ac:dyDescent="0.2">
      <c r="A7" t="s">
        <v>42</v>
      </c>
      <c r="B7" t="s">
        <v>12</v>
      </c>
      <c r="C7" t="s">
        <v>20</v>
      </c>
      <c r="D7" t="s">
        <v>26</v>
      </c>
      <c r="F7">
        <v>-3266.328391</v>
      </c>
      <c r="G7">
        <f>(F7--3271.53311)*2</f>
        <v>10.409437999999682</v>
      </c>
      <c r="H7">
        <f>CHIDIST(G7,1)</f>
        <v>1.2537289335312093E-3</v>
      </c>
      <c r="K7" t="s">
        <v>42</v>
      </c>
      <c r="L7" t="s">
        <v>14</v>
      </c>
      <c r="M7" t="s">
        <v>22</v>
      </c>
      <c r="N7" t="s">
        <v>27</v>
      </c>
      <c r="P7">
        <v>-3290.93822</v>
      </c>
      <c r="Q7">
        <f>(P7--3295.973085)*2</f>
        <v>10.069730000000163</v>
      </c>
      <c r="R7">
        <f>CHIDIST(Q7,1)</f>
        <v>1.5072511825145569E-3</v>
      </c>
      <c r="U7" t="s">
        <v>42</v>
      </c>
      <c r="V7" t="s">
        <v>16</v>
      </c>
      <c r="W7" t="s">
        <v>24</v>
      </c>
      <c r="X7" t="s">
        <v>28</v>
      </c>
      <c r="Z7">
        <v>-3263.5217520000001</v>
      </c>
      <c r="AA7">
        <f>(Z7--3267.338718)*2</f>
        <v>7.6339319999997315</v>
      </c>
      <c r="AB7">
        <f>CHIDIST(AA7,1)</f>
        <v>5.7280292522489404E-3</v>
      </c>
    </row>
    <row r="8" spans="1:28" x14ac:dyDescent="0.2">
      <c r="A8" t="s">
        <v>43</v>
      </c>
      <c r="B8" t="s">
        <v>12</v>
      </c>
      <c r="C8" t="s">
        <v>21</v>
      </c>
      <c r="D8" t="s">
        <v>29</v>
      </c>
      <c r="E8" t="s">
        <v>32</v>
      </c>
      <c r="F8">
        <v>-3265.0384920000001</v>
      </c>
      <c r="G8">
        <f>(F8--3266.328391)*2</f>
        <v>2.5797979999997551</v>
      </c>
      <c r="H8">
        <f>CHIDIST(G8,1)</f>
        <v>0.1082354736017913</v>
      </c>
      <c r="K8" t="s">
        <v>43</v>
      </c>
      <c r="L8" t="s">
        <v>13</v>
      </c>
      <c r="M8" t="s">
        <v>23</v>
      </c>
      <c r="N8" t="s">
        <v>30</v>
      </c>
      <c r="O8" t="s">
        <v>33</v>
      </c>
      <c r="P8">
        <v>-3289.7814269999999</v>
      </c>
      <c r="Q8">
        <f>(P8--3290.93822)*2</f>
        <v>2.313586000000214</v>
      </c>
      <c r="R8">
        <f>CHIDIST(Q8,1)</f>
        <v>0.12824787627871159</v>
      </c>
      <c r="U8" t="s">
        <v>43</v>
      </c>
      <c r="V8" t="s">
        <v>16</v>
      </c>
      <c r="W8" t="s">
        <v>25</v>
      </c>
      <c r="X8" t="s">
        <v>31</v>
      </c>
      <c r="Y8" t="s">
        <v>34</v>
      </c>
      <c r="Z8">
        <v>-3262.8152180000002</v>
      </c>
      <c r="AA8">
        <f>(Z8--3263.521752)*2</f>
        <v>1.4130679999998392</v>
      </c>
      <c r="AB8">
        <f>CHIDIST(AA8,1)</f>
        <v>0.23454775477108758</v>
      </c>
    </row>
    <row r="12" spans="1:28" x14ac:dyDescent="0.2">
      <c r="A12" t="s">
        <v>0</v>
      </c>
      <c r="B12" t="s">
        <v>35</v>
      </c>
      <c r="C12" t="s">
        <v>36</v>
      </c>
      <c r="F12" t="s">
        <v>47</v>
      </c>
      <c r="G12" t="s">
        <v>48</v>
      </c>
      <c r="H12" t="s">
        <v>49</v>
      </c>
      <c r="K12" t="s">
        <v>0</v>
      </c>
      <c r="L12" t="s">
        <v>35</v>
      </c>
      <c r="M12" t="s">
        <v>36</v>
      </c>
      <c r="P12" t="s">
        <v>47</v>
      </c>
      <c r="Q12" t="s">
        <v>48</v>
      </c>
      <c r="R12" t="s">
        <v>49</v>
      </c>
      <c r="U12" t="s">
        <v>0</v>
      </c>
      <c r="V12" t="s">
        <v>35</v>
      </c>
      <c r="W12" t="s">
        <v>36</v>
      </c>
      <c r="Z12" t="s">
        <v>47</v>
      </c>
      <c r="AA12" t="s">
        <v>48</v>
      </c>
      <c r="AB12" t="s">
        <v>49</v>
      </c>
    </row>
    <row r="13" spans="1:28" x14ac:dyDescent="0.2">
      <c r="A13" t="s">
        <v>1</v>
      </c>
      <c r="F13">
        <v>-3202.3832379999999</v>
      </c>
      <c r="K13" t="s">
        <v>1</v>
      </c>
      <c r="P13">
        <v>-3226.821058</v>
      </c>
      <c r="U13" t="s">
        <v>1</v>
      </c>
      <c r="Z13">
        <v>-3211.754512</v>
      </c>
    </row>
    <row r="14" spans="1:28" x14ac:dyDescent="0.2">
      <c r="A14" t="s">
        <v>2</v>
      </c>
      <c r="F14">
        <v>-3199.113652</v>
      </c>
      <c r="G14">
        <f>(F14--3202.383238)*2</f>
        <v>6.5391719999997804</v>
      </c>
      <c r="H14">
        <f t="shared" ref="H14" si="0">CHIDIST(G14,1)</f>
        <v>1.0552445256301618E-2</v>
      </c>
      <c r="K14" t="s">
        <v>2</v>
      </c>
      <c r="P14">
        <v>-3223.8101929999998</v>
      </c>
      <c r="Q14">
        <f>(P14-P13)*2</f>
        <v>6.0217300000003888</v>
      </c>
      <c r="R14">
        <f t="shared" ref="R14" si="1">CHIDIST(Q14,1)</f>
        <v>1.4130788340213909E-2</v>
      </c>
      <c r="U14" t="s">
        <v>2</v>
      </c>
      <c r="Z14">
        <v>-3211.2012239999999</v>
      </c>
      <c r="AA14">
        <f>(Z14-Z13)*2</f>
        <v>1.1065760000001319</v>
      </c>
      <c r="AB14">
        <f t="shared" ref="AB14" si="2">CHIDIST(AA14,1)</f>
        <v>0.29282746304934548</v>
      </c>
    </row>
    <row r="16" spans="1:28" x14ac:dyDescent="0.2">
      <c r="A16" t="s">
        <v>1</v>
      </c>
      <c r="K16" t="s">
        <v>1</v>
      </c>
      <c r="U16" t="s">
        <v>1</v>
      </c>
    </row>
    <row r="17" spans="1:25" x14ac:dyDescent="0.2">
      <c r="A17" t="s">
        <v>44</v>
      </c>
      <c r="K17" t="s">
        <v>44</v>
      </c>
      <c r="U17" t="s">
        <v>44</v>
      </c>
    </row>
    <row r="19" spans="1:25" x14ac:dyDescent="0.2">
      <c r="A19" t="s">
        <v>53</v>
      </c>
      <c r="B19">
        <v>0</v>
      </c>
      <c r="C19">
        <v>1</v>
      </c>
      <c r="D19" t="s">
        <v>50</v>
      </c>
      <c r="E19" t="s">
        <v>51</v>
      </c>
      <c r="K19" t="s">
        <v>53</v>
      </c>
      <c r="L19">
        <v>0</v>
      </c>
      <c r="M19">
        <v>1</v>
      </c>
      <c r="N19" t="s">
        <v>50</v>
      </c>
      <c r="O19" t="s">
        <v>51</v>
      </c>
      <c r="U19" t="s">
        <v>53</v>
      </c>
      <c r="V19">
        <v>0</v>
      </c>
      <c r="W19">
        <v>1</v>
      </c>
      <c r="X19" t="s">
        <v>50</v>
      </c>
      <c r="Y19" t="s">
        <v>51</v>
      </c>
    </row>
    <row r="20" spans="1:25" x14ac:dyDescent="0.2">
      <c r="A20" t="s">
        <v>52</v>
      </c>
      <c r="B20">
        <v>0.39885999999999999</v>
      </c>
      <c r="C20">
        <v>0.23097000000000001</v>
      </c>
      <c r="D20">
        <v>0.23441999999999999</v>
      </c>
      <c r="E20">
        <v>0.13575000000000001</v>
      </c>
      <c r="K20" t="s">
        <v>52</v>
      </c>
      <c r="L20">
        <v>0.40455000000000002</v>
      </c>
      <c r="M20">
        <v>0.22277</v>
      </c>
      <c r="N20">
        <v>0.24034</v>
      </c>
      <c r="O20">
        <v>0.13235</v>
      </c>
      <c r="U20" t="s">
        <v>52</v>
      </c>
      <c r="V20">
        <v>0.44219000000000003</v>
      </c>
      <c r="W20">
        <v>0.18335000000000001</v>
      </c>
      <c r="X20">
        <v>0.26469999999999999</v>
      </c>
      <c r="Y20">
        <v>0.10976</v>
      </c>
    </row>
    <row r="21" spans="1:25" x14ac:dyDescent="0.2">
      <c r="A21" t="s">
        <v>54</v>
      </c>
      <c r="B21">
        <v>5.1979999999999998E-2</v>
      </c>
      <c r="C21">
        <v>1</v>
      </c>
      <c r="D21">
        <v>5.1979999999999998E-2</v>
      </c>
      <c r="E21">
        <v>1</v>
      </c>
      <c r="K21" t="s">
        <v>54</v>
      </c>
      <c r="L21">
        <v>5.1830000000000001E-2</v>
      </c>
      <c r="M21">
        <v>1</v>
      </c>
      <c r="N21">
        <v>5.1830000000000001E-2</v>
      </c>
      <c r="O21">
        <v>1</v>
      </c>
      <c r="U21" t="s">
        <v>54</v>
      </c>
      <c r="V21">
        <v>5.7000000000000002E-2</v>
      </c>
      <c r="W21">
        <v>1</v>
      </c>
      <c r="X21">
        <v>5.7000000000000002E-2</v>
      </c>
      <c r="Y21">
        <v>1</v>
      </c>
    </row>
    <row r="22" spans="1:25" x14ac:dyDescent="0.2">
      <c r="A22" t="s">
        <v>55</v>
      </c>
      <c r="B22">
        <v>5.1979999999999998E-2</v>
      </c>
      <c r="C22">
        <v>1</v>
      </c>
      <c r="D22">
        <v>1</v>
      </c>
      <c r="E22">
        <v>1</v>
      </c>
      <c r="K22" t="s">
        <v>55</v>
      </c>
      <c r="L22">
        <v>5.1830000000000001E-2</v>
      </c>
      <c r="M22">
        <v>1</v>
      </c>
      <c r="N22">
        <v>1</v>
      </c>
      <c r="O22">
        <v>1</v>
      </c>
      <c r="U22" t="s">
        <v>55</v>
      </c>
      <c r="V22">
        <v>5.7000000000000002E-2</v>
      </c>
      <c r="W22">
        <v>1</v>
      </c>
      <c r="X22">
        <v>1</v>
      </c>
      <c r="Y22">
        <v>1</v>
      </c>
    </row>
    <row r="24" spans="1:25" x14ac:dyDescent="0.2">
      <c r="A24" t="s">
        <v>2</v>
      </c>
      <c r="K24" t="s">
        <v>2</v>
      </c>
      <c r="U24" t="s">
        <v>2</v>
      </c>
    </row>
    <row r="25" spans="1:25" x14ac:dyDescent="0.2">
      <c r="A25" t="s">
        <v>44</v>
      </c>
      <c r="K25" t="s">
        <v>44</v>
      </c>
      <c r="U25" t="s">
        <v>44</v>
      </c>
    </row>
    <row r="27" spans="1:25" x14ac:dyDescent="0.2">
      <c r="A27" t="s">
        <v>53</v>
      </c>
      <c r="B27">
        <v>0</v>
      </c>
      <c r="C27">
        <v>1</v>
      </c>
      <c r="D27" t="s">
        <v>50</v>
      </c>
      <c r="E27" t="s">
        <v>51</v>
      </c>
      <c r="K27" t="s">
        <v>53</v>
      </c>
      <c r="L27">
        <v>0</v>
      </c>
      <c r="M27">
        <v>1</v>
      </c>
      <c r="N27" t="s">
        <v>50</v>
      </c>
      <c r="O27" t="s">
        <v>51</v>
      </c>
      <c r="U27" t="s">
        <v>53</v>
      </c>
      <c r="V27">
        <v>0</v>
      </c>
      <c r="W27">
        <v>1</v>
      </c>
      <c r="X27" t="s">
        <v>50</v>
      </c>
      <c r="Y27" t="s">
        <v>51</v>
      </c>
    </row>
    <row r="28" spans="1:25" x14ac:dyDescent="0.2">
      <c r="A28" t="s">
        <v>52</v>
      </c>
      <c r="B28">
        <v>0.37369000000000002</v>
      </c>
      <c r="C28">
        <v>0.23400000000000001</v>
      </c>
      <c r="D28">
        <v>0.24124999999999999</v>
      </c>
      <c r="E28">
        <v>0.15106</v>
      </c>
      <c r="K28" t="s">
        <v>52</v>
      </c>
      <c r="L28">
        <v>0.43509999999999999</v>
      </c>
      <c r="M28">
        <v>0.23041</v>
      </c>
      <c r="N28">
        <v>0.21869</v>
      </c>
      <c r="O28">
        <v>0.11581</v>
      </c>
      <c r="U28" t="s">
        <v>52</v>
      </c>
      <c r="V28">
        <v>0.46468999999999999</v>
      </c>
      <c r="W28">
        <v>0.19069</v>
      </c>
      <c r="X28">
        <v>0.24434</v>
      </c>
      <c r="Y28">
        <v>0.10027</v>
      </c>
    </row>
    <row r="29" spans="1:25" x14ac:dyDescent="0.2">
      <c r="A29" t="s">
        <v>54</v>
      </c>
      <c r="B29">
        <v>4.5130000000000003E-2</v>
      </c>
      <c r="C29">
        <v>1</v>
      </c>
      <c r="D29">
        <v>4.5130000000000003E-2</v>
      </c>
      <c r="E29">
        <v>1</v>
      </c>
      <c r="K29" t="s">
        <v>54</v>
      </c>
      <c r="L29">
        <v>5.5969999999999999E-2</v>
      </c>
      <c r="M29">
        <v>1</v>
      </c>
      <c r="N29">
        <v>5.5969999999999999E-2</v>
      </c>
      <c r="O29">
        <v>1</v>
      </c>
      <c r="U29" t="s">
        <v>54</v>
      </c>
      <c r="V29">
        <v>5.8560000000000001E-2</v>
      </c>
      <c r="W29">
        <v>1</v>
      </c>
      <c r="X29">
        <v>5.8560000000000001E-2</v>
      </c>
      <c r="Y29">
        <v>1</v>
      </c>
    </row>
    <row r="30" spans="1:25" x14ac:dyDescent="0.2">
      <c r="A30" t="s">
        <v>55</v>
      </c>
      <c r="B30">
        <v>4.5130000000000003E-2</v>
      </c>
      <c r="C30">
        <v>1</v>
      </c>
      <c r="D30">
        <v>2.20553</v>
      </c>
      <c r="E30">
        <v>2.20553</v>
      </c>
      <c r="K30" t="s">
        <v>55</v>
      </c>
      <c r="L30">
        <v>5.5969999999999999E-2</v>
      </c>
      <c r="M30">
        <v>1</v>
      </c>
      <c r="N30">
        <v>1.9379299999999999</v>
      </c>
      <c r="O30">
        <v>1.9379299999999999</v>
      </c>
      <c r="U30" t="s">
        <v>55</v>
      </c>
      <c r="V30">
        <v>5.8560000000000001E-2</v>
      </c>
      <c r="W30">
        <v>1</v>
      </c>
      <c r="X30">
        <v>1.3758600000000001</v>
      </c>
      <c r="Y30">
        <v>1.3758600000000001</v>
      </c>
    </row>
    <row r="33" spans="1:23" x14ac:dyDescent="0.2">
      <c r="A33" t="s">
        <v>45</v>
      </c>
      <c r="K33" t="s">
        <v>45</v>
      </c>
      <c r="U33" t="s">
        <v>45</v>
      </c>
    </row>
    <row r="34" spans="1:23" x14ac:dyDescent="0.2">
      <c r="A34" t="s">
        <v>46</v>
      </c>
      <c r="K34" t="s">
        <v>46</v>
      </c>
      <c r="U34" t="s">
        <v>46</v>
      </c>
    </row>
    <row r="35" spans="1:23" x14ac:dyDescent="0.2">
      <c r="A35" t="s">
        <v>78</v>
      </c>
      <c r="B35" t="s">
        <v>79</v>
      </c>
      <c r="C35" t="s">
        <v>80</v>
      </c>
      <c r="K35" t="s">
        <v>78</v>
      </c>
      <c r="L35" t="s">
        <v>79</v>
      </c>
      <c r="M35" t="s">
        <v>80</v>
      </c>
      <c r="U35" t="s">
        <v>78</v>
      </c>
      <c r="V35" t="s">
        <v>79</v>
      </c>
      <c r="W35" t="s">
        <v>80</v>
      </c>
    </row>
    <row r="36" spans="1:23" x14ac:dyDescent="0.2">
      <c r="A36">
        <v>7</v>
      </c>
      <c r="B36" t="s">
        <v>56</v>
      </c>
      <c r="C36">
        <v>0.57599999999999996</v>
      </c>
      <c r="K36">
        <v>7</v>
      </c>
      <c r="L36" t="s">
        <v>56</v>
      </c>
      <c r="M36">
        <v>0.56000000000000005</v>
      </c>
      <c r="U36">
        <v>7</v>
      </c>
      <c r="V36" t="s">
        <v>56</v>
      </c>
      <c r="W36">
        <v>0.58799999999999997</v>
      </c>
    </row>
    <row r="37" spans="1:23" x14ac:dyDescent="0.2">
      <c r="A37">
        <v>8</v>
      </c>
      <c r="B37" t="s">
        <v>57</v>
      </c>
      <c r="C37">
        <v>0.89900000000000002</v>
      </c>
      <c r="K37">
        <v>8</v>
      </c>
      <c r="L37" t="s">
        <v>57</v>
      </c>
      <c r="M37">
        <v>0.92300000000000004</v>
      </c>
      <c r="U37">
        <v>8</v>
      </c>
      <c r="V37" t="s">
        <v>57</v>
      </c>
      <c r="W37" t="s">
        <v>76</v>
      </c>
    </row>
    <row r="38" spans="1:23" x14ac:dyDescent="0.2">
      <c r="A38">
        <v>15</v>
      </c>
      <c r="B38" t="s">
        <v>58</v>
      </c>
      <c r="C38">
        <v>0.81599999999999995</v>
      </c>
      <c r="K38">
        <v>15</v>
      </c>
      <c r="L38" t="s">
        <v>58</v>
      </c>
      <c r="M38">
        <v>0.82899999999999996</v>
      </c>
      <c r="U38">
        <v>15</v>
      </c>
      <c r="V38" t="s">
        <v>58</v>
      </c>
      <c r="W38">
        <v>0.84499999999999997</v>
      </c>
    </row>
    <row r="39" spans="1:23" x14ac:dyDescent="0.2">
      <c r="A39">
        <v>33</v>
      </c>
      <c r="B39" t="s">
        <v>59</v>
      </c>
      <c r="C39" t="s">
        <v>60</v>
      </c>
      <c r="K39">
        <v>33</v>
      </c>
      <c r="L39" t="s">
        <v>59</v>
      </c>
      <c r="M39" t="s">
        <v>60</v>
      </c>
      <c r="U39">
        <v>18</v>
      </c>
      <c r="V39" t="s">
        <v>87</v>
      </c>
      <c r="W39">
        <v>0.52100000000000002</v>
      </c>
    </row>
    <row r="40" spans="1:23" x14ac:dyDescent="0.2">
      <c r="A40">
        <v>34</v>
      </c>
      <c r="B40" t="s">
        <v>56</v>
      </c>
      <c r="C40">
        <v>0.77300000000000002</v>
      </c>
      <c r="K40">
        <v>34</v>
      </c>
      <c r="L40" t="s">
        <v>56</v>
      </c>
      <c r="M40">
        <v>0.77400000000000002</v>
      </c>
      <c r="U40">
        <v>33</v>
      </c>
      <c r="V40" t="s">
        <v>59</v>
      </c>
      <c r="W40" t="s">
        <v>88</v>
      </c>
    </row>
    <row r="41" spans="1:23" x14ac:dyDescent="0.2">
      <c r="A41">
        <v>35</v>
      </c>
      <c r="B41" t="s">
        <v>61</v>
      </c>
      <c r="C41">
        <v>0.72899999999999998</v>
      </c>
      <c r="K41">
        <v>35</v>
      </c>
      <c r="L41" t="s">
        <v>61</v>
      </c>
      <c r="M41">
        <v>0.75</v>
      </c>
      <c r="U41">
        <v>34</v>
      </c>
      <c r="V41" t="s">
        <v>56</v>
      </c>
      <c r="W41">
        <v>0.68200000000000005</v>
      </c>
    </row>
    <row r="42" spans="1:23" x14ac:dyDescent="0.2">
      <c r="A42">
        <v>37</v>
      </c>
      <c r="B42" t="s">
        <v>47</v>
      </c>
      <c r="C42">
        <v>0.81299999999999994</v>
      </c>
      <c r="K42">
        <v>37</v>
      </c>
      <c r="L42" t="s">
        <v>47</v>
      </c>
      <c r="M42">
        <v>0.80300000000000005</v>
      </c>
      <c r="U42">
        <v>35</v>
      </c>
      <c r="V42" t="s">
        <v>61</v>
      </c>
      <c r="W42">
        <v>0.625</v>
      </c>
    </row>
    <row r="43" spans="1:23" x14ac:dyDescent="0.2">
      <c r="A43">
        <v>38</v>
      </c>
      <c r="B43" t="s">
        <v>62</v>
      </c>
      <c r="C43" t="s">
        <v>63</v>
      </c>
      <c r="K43">
        <v>38</v>
      </c>
      <c r="L43" t="s">
        <v>62</v>
      </c>
      <c r="M43" t="s">
        <v>81</v>
      </c>
      <c r="U43">
        <v>37</v>
      </c>
      <c r="V43" t="s">
        <v>47</v>
      </c>
      <c r="W43">
        <v>0.77900000000000003</v>
      </c>
    </row>
    <row r="44" spans="1:23" x14ac:dyDescent="0.2">
      <c r="A44">
        <v>41</v>
      </c>
      <c r="B44" t="s">
        <v>64</v>
      </c>
      <c r="C44">
        <v>0.75</v>
      </c>
      <c r="K44">
        <v>41</v>
      </c>
      <c r="L44" t="s">
        <v>64</v>
      </c>
      <c r="M44">
        <v>0.71699999999999997</v>
      </c>
      <c r="U44">
        <v>38</v>
      </c>
      <c r="V44" t="s">
        <v>62</v>
      </c>
      <c r="W44" t="s">
        <v>84</v>
      </c>
    </row>
    <row r="45" spans="1:23" x14ac:dyDescent="0.2">
      <c r="A45">
        <v>43</v>
      </c>
      <c r="B45" t="s">
        <v>61</v>
      </c>
      <c r="C45">
        <v>0.59799999999999998</v>
      </c>
      <c r="K45">
        <v>43</v>
      </c>
      <c r="L45" t="s">
        <v>61</v>
      </c>
      <c r="M45">
        <v>0.59899999999999998</v>
      </c>
      <c r="U45">
        <v>41</v>
      </c>
      <c r="V45" t="s">
        <v>64</v>
      </c>
      <c r="W45">
        <v>0.621</v>
      </c>
    </row>
    <row r="46" spans="1:23" x14ac:dyDescent="0.2">
      <c r="A46">
        <v>44</v>
      </c>
      <c r="B46" t="s">
        <v>56</v>
      </c>
      <c r="C46" t="s">
        <v>65</v>
      </c>
      <c r="K46">
        <v>44</v>
      </c>
      <c r="L46" t="s">
        <v>56</v>
      </c>
      <c r="M46" t="s">
        <v>82</v>
      </c>
      <c r="U46">
        <v>44</v>
      </c>
      <c r="V46" t="s">
        <v>56</v>
      </c>
      <c r="W46" t="s">
        <v>89</v>
      </c>
    </row>
    <row r="47" spans="1:23" x14ac:dyDescent="0.2">
      <c r="A47">
        <v>48</v>
      </c>
      <c r="B47" t="s">
        <v>59</v>
      </c>
      <c r="C47">
        <v>0.69099999999999995</v>
      </c>
      <c r="K47">
        <v>48</v>
      </c>
      <c r="L47" t="s">
        <v>59</v>
      </c>
      <c r="M47">
        <v>0.70799999999999996</v>
      </c>
      <c r="U47">
        <v>48</v>
      </c>
      <c r="V47" t="s">
        <v>59</v>
      </c>
      <c r="W47">
        <v>0.91300000000000003</v>
      </c>
    </row>
    <row r="48" spans="1:23" x14ac:dyDescent="0.2">
      <c r="A48">
        <v>49</v>
      </c>
      <c r="B48" t="s">
        <v>58</v>
      </c>
      <c r="C48">
        <v>0.57299999999999995</v>
      </c>
      <c r="K48">
        <v>49</v>
      </c>
      <c r="L48" t="s">
        <v>58</v>
      </c>
      <c r="M48">
        <v>0.59499999999999997</v>
      </c>
      <c r="U48">
        <v>49</v>
      </c>
      <c r="V48" t="s">
        <v>58</v>
      </c>
      <c r="W48">
        <v>0.72499999999999998</v>
      </c>
    </row>
    <row r="49" spans="1:23" x14ac:dyDescent="0.2">
      <c r="A49">
        <v>50</v>
      </c>
      <c r="B49" t="s">
        <v>58</v>
      </c>
      <c r="C49">
        <v>0.54600000000000004</v>
      </c>
      <c r="K49">
        <v>50</v>
      </c>
      <c r="L49" t="s">
        <v>58</v>
      </c>
      <c r="M49">
        <v>0.54200000000000004</v>
      </c>
      <c r="U49">
        <v>50</v>
      </c>
      <c r="V49" t="s">
        <v>58</v>
      </c>
      <c r="W49">
        <v>0.56299999999999994</v>
      </c>
    </row>
    <row r="50" spans="1:23" x14ac:dyDescent="0.2">
      <c r="A50">
        <v>52</v>
      </c>
      <c r="B50" t="s">
        <v>64</v>
      </c>
      <c r="C50">
        <v>0.505</v>
      </c>
      <c r="K50">
        <v>52</v>
      </c>
      <c r="L50" t="s">
        <v>64</v>
      </c>
      <c r="M50">
        <v>0.51</v>
      </c>
      <c r="U50">
        <v>54</v>
      </c>
      <c r="V50" t="s">
        <v>47</v>
      </c>
      <c r="W50" t="s">
        <v>90</v>
      </c>
    </row>
    <row r="51" spans="1:23" x14ac:dyDescent="0.2">
      <c r="A51">
        <v>54</v>
      </c>
      <c r="B51" t="s">
        <v>47</v>
      </c>
      <c r="C51">
        <v>0.94499999999999995</v>
      </c>
      <c r="K51">
        <v>54</v>
      </c>
      <c r="L51" t="s">
        <v>47</v>
      </c>
      <c r="M51" t="s">
        <v>83</v>
      </c>
      <c r="U51">
        <v>61</v>
      </c>
      <c r="V51" t="s">
        <v>58</v>
      </c>
      <c r="W51">
        <v>0.66400000000000003</v>
      </c>
    </row>
    <row r="52" spans="1:23" x14ac:dyDescent="0.2">
      <c r="A52">
        <v>58</v>
      </c>
      <c r="B52" t="s">
        <v>66</v>
      </c>
      <c r="C52">
        <v>0.59299999999999997</v>
      </c>
      <c r="K52">
        <v>58</v>
      </c>
      <c r="L52" t="s">
        <v>66</v>
      </c>
      <c r="M52">
        <v>0.54200000000000004</v>
      </c>
      <c r="U52">
        <v>66</v>
      </c>
      <c r="V52" t="s">
        <v>64</v>
      </c>
      <c r="W52">
        <v>0.64900000000000002</v>
      </c>
    </row>
    <row r="53" spans="1:23" x14ac:dyDescent="0.2">
      <c r="A53">
        <v>61</v>
      </c>
      <c r="B53" t="s">
        <v>58</v>
      </c>
      <c r="C53">
        <v>0.80100000000000005</v>
      </c>
      <c r="K53">
        <v>61</v>
      </c>
      <c r="L53" t="s">
        <v>58</v>
      </c>
      <c r="M53">
        <v>0.78900000000000003</v>
      </c>
      <c r="U53">
        <v>68</v>
      </c>
      <c r="V53" t="s">
        <v>47</v>
      </c>
      <c r="W53">
        <v>0.88600000000000001</v>
      </c>
    </row>
    <row r="54" spans="1:23" x14ac:dyDescent="0.2">
      <c r="A54">
        <v>66</v>
      </c>
      <c r="B54" t="s">
        <v>64</v>
      </c>
      <c r="C54">
        <v>0.621</v>
      </c>
      <c r="K54">
        <v>66</v>
      </c>
      <c r="L54" t="s">
        <v>64</v>
      </c>
      <c r="M54">
        <v>0.65300000000000002</v>
      </c>
      <c r="U54">
        <v>78</v>
      </c>
      <c r="V54" t="s">
        <v>67</v>
      </c>
      <c r="W54">
        <v>0.89400000000000002</v>
      </c>
    </row>
    <row r="55" spans="1:23" x14ac:dyDescent="0.2">
      <c r="A55">
        <v>68</v>
      </c>
      <c r="B55" t="s">
        <v>47</v>
      </c>
      <c r="C55">
        <v>0.92200000000000004</v>
      </c>
      <c r="K55">
        <v>68</v>
      </c>
      <c r="L55" t="s">
        <v>47</v>
      </c>
      <c r="M55">
        <v>0.93100000000000005</v>
      </c>
      <c r="U55">
        <v>81</v>
      </c>
      <c r="V55" t="s">
        <v>68</v>
      </c>
      <c r="W55">
        <v>0.86899999999999999</v>
      </c>
    </row>
    <row r="56" spans="1:23" x14ac:dyDescent="0.2">
      <c r="A56">
        <v>78</v>
      </c>
      <c r="B56" t="s">
        <v>67</v>
      </c>
      <c r="C56">
        <v>0.72899999999999998</v>
      </c>
      <c r="K56">
        <v>78</v>
      </c>
      <c r="L56" t="s">
        <v>67</v>
      </c>
      <c r="M56">
        <v>0.78100000000000003</v>
      </c>
      <c r="U56">
        <v>84</v>
      </c>
      <c r="V56" t="s">
        <v>64</v>
      </c>
      <c r="W56" t="s">
        <v>91</v>
      </c>
    </row>
    <row r="57" spans="1:23" x14ac:dyDescent="0.2">
      <c r="A57">
        <v>80</v>
      </c>
      <c r="B57" t="s">
        <v>57</v>
      </c>
      <c r="C57">
        <v>0.51200000000000001</v>
      </c>
      <c r="K57">
        <v>81</v>
      </c>
      <c r="L57" t="s">
        <v>68</v>
      </c>
      <c r="M57">
        <v>0.81599999999999995</v>
      </c>
      <c r="U57">
        <v>88</v>
      </c>
      <c r="V57" t="s">
        <v>47</v>
      </c>
      <c r="W57">
        <v>0.878</v>
      </c>
    </row>
    <row r="58" spans="1:23" x14ac:dyDescent="0.2">
      <c r="A58">
        <v>81</v>
      </c>
      <c r="B58" t="s">
        <v>68</v>
      </c>
      <c r="C58">
        <v>0.79100000000000004</v>
      </c>
      <c r="K58">
        <v>84</v>
      </c>
      <c r="L58" t="s">
        <v>64</v>
      </c>
      <c r="M58">
        <v>0.875</v>
      </c>
      <c r="U58">
        <v>90</v>
      </c>
      <c r="V58" t="s">
        <v>69</v>
      </c>
      <c r="W58">
        <v>0.86299999999999999</v>
      </c>
    </row>
    <row r="59" spans="1:23" x14ac:dyDescent="0.2">
      <c r="A59">
        <v>84</v>
      </c>
      <c r="B59" t="s">
        <v>64</v>
      </c>
      <c r="C59">
        <v>0.81799999999999995</v>
      </c>
      <c r="K59">
        <v>88</v>
      </c>
      <c r="L59" t="s">
        <v>47</v>
      </c>
      <c r="M59">
        <v>0.83599999999999997</v>
      </c>
      <c r="U59">
        <v>96</v>
      </c>
      <c r="V59" t="s">
        <v>70</v>
      </c>
      <c r="W59">
        <v>0.878</v>
      </c>
    </row>
    <row r="60" spans="1:23" x14ac:dyDescent="0.2">
      <c r="A60">
        <v>88</v>
      </c>
      <c r="B60" t="s">
        <v>47</v>
      </c>
      <c r="C60">
        <v>0.81699999999999995</v>
      </c>
      <c r="K60">
        <v>90</v>
      </c>
      <c r="L60" t="s">
        <v>69</v>
      </c>
      <c r="M60">
        <v>0.82899999999999996</v>
      </c>
      <c r="U60">
        <v>97</v>
      </c>
      <c r="V60" t="s">
        <v>66</v>
      </c>
      <c r="W60">
        <v>0.63100000000000001</v>
      </c>
    </row>
    <row r="61" spans="1:23" x14ac:dyDescent="0.2">
      <c r="A61">
        <v>90</v>
      </c>
      <c r="B61" t="s">
        <v>69</v>
      </c>
      <c r="C61">
        <v>0.78300000000000003</v>
      </c>
      <c r="K61">
        <v>96</v>
      </c>
      <c r="L61" t="s">
        <v>70</v>
      </c>
      <c r="M61">
        <v>0.82599999999999996</v>
      </c>
      <c r="U61">
        <v>100</v>
      </c>
      <c r="V61" t="s">
        <v>56</v>
      </c>
      <c r="W61" t="s">
        <v>85</v>
      </c>
    </row>
    <row r="62" spans="1:23" x14ac:dyDescent="0.2">
      <c r="A62">
        <v>96</v>
      </c>
      <c r="B62" t="s">
        <v>70</v>
      </c>
      <c r="C62">
        <v>0.80600000000000005</v>
      </c>
      <c r="K62">
        <v>97</v>
      </c>
      <c r="L62" t="s">
        <v>66</v>
      </c>
      <c r="M62">
        <v>0.77</v>
      </c>
      <c r="U62">
        <v>101</v>
      </c>
      <c r="V62" t="s">
        <v>61</v>
      </c>
      <c r="W62" t="s">
        <v>81</v>
      </c>
    </row>
    <row r="63" spans="1:23" x14ac:dyDescent="0.2">
      <c r="A63">
        <v>97</v>
      </c>
      <c r="B63" t="s">
        <v>66</v>
      </c>
      <c r="C63">
        <v>0.80800000000000005</v>
      </c>
      <c r="K63">
        <v>100</v>
      </c>
      <c r="L63" t="s">
        <v>56</v>
      </c>
      <c r="M63" t="s">
        <v>84</v>
      </c>
      <c r="U63">
        <v>104</v>
      </c>
      <c r="V63" t="s">
        <v>56</v>
      </c>
      <c r="W63" t="s">
        <v>92</v>
      </c>
    </row>
    <row r="64" spans="1:23" x14ac:dyDescent="0.2">
      <c r="A64">
        <v>100</v>
      </c>
      <c r="B64" t="s">
        <v>56</v>
      </c>
      <c r="C64" t="s">
        <v>71</v>
      </c>
      <c r="K64">
        <v>101</v>
      </c>
      <c r="L64" t="s">
        <v>61</v>
      </c>
      <c r="M64" t="s">
        <v>85</v>
      </c>
      <c r="U64">
        <v>112</v>
      </c>
      <c r="V64" t="s">
        <v>47</v>
      </c>
      <c r="W64">
        <v>0.67700000000000005</v>
      </c>
    </row>
    <row r="65" spans="1:23" x14ac:dyDescent="0.2">
      <c r="A65">
        <v>101</v>
      </c>
      <c r="B65" t="s">
        <v>61</v>
      </c>
      <c r="C65" t="s">
        <v>72</v>
      </c>
      <c r="K65">
        <v>104</v>
      </c>
      <c r="L65" t="s">
        <v>56</v>
      </c>
      <c r="M65" t="s">
        <v>86</v>
      </c>
      <c r="U65">
        <v>115</v>
      </c>
      <c r="V65" t="s">
        <v>64</v>
      </c>
      <c r="W65">
        <v>0.51300000000000001</v>
      </c>
    </row>
    <row r="66" spans="1:23" x14ac:dyDescent="0.2">
      <c r="A66">
        <v>104</v>
      </c>
      <c r="B66" t="s">
        <v>56</v>
      </c>
      <c r="C66" t="s">
        <v>73</v>
      </c>
      <c r="K66">
        <v>112</v>
      </c>
      <c r="L66" t="s">
        <v>47</v>
      </c>
      <c r="M66">
        <v>0.77500000000000002</v>
      </c>
      <c r="U66">
        <v>118</v>
      </c>
      <c r="V66" t="s">
        <v>74</v>
      </c>
      <c r="W66">
        <v>0.56200000000000006</v>
      </c>
    </row>
    <row r="67" spans="1:23" x14ac:dyDescent="0.2">
      <c r="A67">
        <v>112</v>
      </c>
      <c r="B67" t="s">
        <v>47</v>
      </c>
      <c r="C67">
        <v>0.78400000000000003</v>
      </c>
      <c r="K67">
        <v>115</v>
      </c>
      <c r="L67" t="s">
        <v>64</v>
      </c>
      <c r="M67">
        <v>0.51800000000000002</v>
      </c>
      <c r="U67">
        <v>120</v>
      </c>
      <c r="V67" t="s">
        <v>62</v>
      </c>
      <c r="W67">
        <v>0.66900000000000004</v>
      </c>
    </row>
    <row r="68" spans="1:23" x14ac:dyDescent="0.2">
      <c r="A68">
        <v>115</v>
      </c>
      <c r="B68" t="s">
        <v>64</v>
      </c>
      <c r="C68">
        <v>0.52700000000000002</v>
      </c>
      <c r="K68">
        <v>118</v>
      </c>
      <c r="L68" t="s">
        <v>74</v>
      </c>
      <c r="M68">
        <v>0.50700000000000001</v>
      </c>
      <c r="U68">
        <v>124</v>
      </c>
      <c r="V68" t="s">
        <v>69</v>
      </c>
      <c r="W68">
        <v>0.66900000000000004</v>
      </c>
    </row>
    <row r="69" spans="1:23" x14ac:dyDescent="0.2">
      <c r="A69">
        <v>118</v>
      </c>
      <c r="B69" t="s">
        <v>74</v>
      </c>
      <c r="C69">
        <v>0.50600000000000001</v>
      </c>
      <c r="K69">
        <v>120</v>
      </c>
      <c r="L69" t="s">
        <v>62</v>
      </c>
      <c r="M69">
        <v>0.61199999999999999</v>
      </c>
      <c r="U69">
        <v>127</v>
      </c>
      <c r="V69" t="s">
        <v>66</v>
      </c>
      <c r="W69">
        <v>0.67300000000000004</v>
      </c>
    </row>
    <row r="70" spans="1:23" x14ac:dyDescent="0.2">
      <c r="A70">
        <v>120</v>
      </c>
      <c r="B70" t="s">
        <v>62</v>
      </c>
      <c r="C70">
        <v>0.628</v>
      </c>
      <c r="K70">
        <v>124</v>
      </c>
      <c r="L70" t="s">
        <v>69</v>
      </c>
      <c r="M70">
        <v>0.79500000000000004</v>
      </c>
      <c r="U70">
        <v>131</v>
      </c>
      <c r="V70" t="s">
        <v>58</v>
      </c>
      <c r="W70">
        <v>0.70199999999999996</v>
      </c>
    </row>
    <row r="71" spans="1:23" x14ac:dyDescent="0.2">
      <c r="A71">
        <v>124</v>
      </c>
      <c r="B71" t="s">
        <v>69</v>
      </c>
      <c r="C71">
        <v>0.78400000000000003</v>
      </c>
      <c r="K71">
        <v>127</v>
      </c>
      <c r="L71" t="s">
        <v>66</v>
      </c>
      <c r="M71">
        <v>0.59599999999999997</v>
      </c>
      <c r="U71">
        <v>133</v>
      </c>
      <c r="V71" t="s">
        <v>68</v>
      </c>
      <c r="W71">
        <v>0.51900000000000002</v>
      </c>
    </row>
    <row r="72" spans="1:23" x14ac:dyDescent="0.2">
      <c r="A72">
        <v>127</v>
      </c>
      <c r="B72" t="s">
        <v>66</v>
      </c>
      <c r="C72">
        <v>0.52200000000000002</v>
      </c>
      <c r="K72">
        <v>131</v>
      </c>
      <c r="L72" t="s">
        <v>58</v>
      </c>
      <c r="M72">
        <v>0.64200000000000002</v>
      </c>
      <c r="U72">
        <v>134</v>
      </c>
      <c r="V72" t="s">
        <v>75</v>
      </c>
      <c r="W72">
        <v>0.753</v>
      </c>
    </row>
    <row r="73" spans="1:23" x14ac:dyDescent="0.2">
      <c r="A73">
        <v>131</v>
      </c>
      <c r="B73" t="s">
        <v>58</v>
      </c>
      <c r="C73">
        <v>0.61799999999999999</v>
      </c>
      <c r="K73">
        <v>133</v>
      </c>
      <c r="L73" t="s">
        <v>68</v>
      </c>
      <c r="M73">
        <v>0.67100000000000004</v>
      </c>
      <c r="U73">
        <v>138</v>
      </c>
      <c r="V73" t="s">
        <v>75</v>
      </c>
      <c r="W73">
        <v>0.73199999999999998</v>
      </c>
    </row>
    <row r="74" spans="1:23" x14ac:dyDescent="0.2">
      <c r="A74">
        <v>133</v>
      </c>
      <c r="B74" t="s">
        <v>68</v>
      </c>
      <c r="C74">
        <v>0.70199999999999996</v>
      </c>
      <c r="K74">
        <v>134</v>
      </c>
      <c r="L74" t="s">
        <v>75</v>
      </c>
      <c r="M74">
        <v>0.76400000000000001</v>
      </c>
      <c r="U74">
        <v>139</v>
      </c>
      <c r="V74" t="s">
        <v>56</v>
      </c>
      <c r="W74">
        <v>0.67900000000000005</v>
      </c>
    </row>
    <row r="75" spans="1:23" x14ac:dyDescent="0.2">
      <c r="A75">
        <v>134</v>
      </c>
      <c r="B75" t="s">
        <v>75</v>
      </c>
      <c r="C75">
        <v>0.79600000000000004</v>
      </c>
      <c r="K75">
        <v>138</v>
      </c>
      <c r="L75" t="s">
        <v>75</v>
      </c>
      <c r="M75">
        <v>0.86699999999999999</v>
      </c>
      <c r="U75">
        <v>150</v>
      </c>
      <c r="V75" t="s">
        <v>75</v>
      </c>
      <c r="W75">
        <v>0.753</v>
      </c>
    </row>
    <row r="76" spans="1:23" x14ac:dyDescent="0.2">
      <c r="A76">
        <v>138</v>
      </c>
      <c r="B76" t="s">
        <v>75</v>
      </c>
      <c r="C76">
        <v>0.88100000000000001</v>
      </c>
      <c r="K76">
        <v>139</v>
      </c>
      <c r="L76" t="s">
        <v>56</v>
      </c>
      <c r="M76">
        <v>0.66300000000000003</v>
      </c>
      <c r="U76">
        <v>152</v>
      </c>
      <c r="V76" t="s">
        <v>67</v>
      </c>
      <c r="W76" t="s">
        <v>93</v>
      </c>
    </row>
    <row r="77" spans="1:23" x14ac:dyDescent="0.2">
      <c r="A77">
        <v>139</v>
      </c>
      <c r="B77" t="s">
        <v>56</v>
      </c>
      <c r="C77">
        <v>0.66200000000000003</v>
      </c>
      <c r="K77">
        <v>150</v>
      </c>
      <c r="L77" t="s">
        <v>75</v>
      </c>
      <c r="M77">
        <v>0.76</v>
      </c>
      <c r="U77">
        <v>155</v>
      </c>
      <c r="V77" t="s">
        <v>67</v>
      </c>
      <c r="W77" t="s">
        <v>94</v>
      </c>
    </row>
    <row r="78" spans="1:23" x14ac:dyDescent="0.2">
      <c r="A78">
        <v>150</v>
      </c>
      <c r="B78" t="s">
        <v>75</v>
      </c>
      <c r="C78">
        <v>0.79200000000000004</v>
      </c>
      <c r="K78">
        <v>152</v>
      </c>
      <c r="L78" t="s">
        <v>67</v>
      </c>
      <c r="M78" t="s">
        <v>77</v>
      </c>
      <c r="U78">
        <v>157</v>
      </c>
      <c r="V78" t="s">
        <v>47</v>
      </c>
      <c r="W78">
        <v>0.68899999999999995</v>
      </c>
    </row>
    <row r="79" spans="1:23" x14ac:dyDescent="0.2">
      <c r="A79">
        <v>152</v>
      </c>
      <c r="B79" t="s">
        <v>67</v>
      </c>
      <c r="C79" t="s">
        <v>76</v>
      </c>
      <c r="K79">
        <v>155</v>
      </c>
      <c r="L79" t="s">
        <v>67</v>
      </c>
      <c r="M79" t="s">
        <v>76</v>
      </c>
      <c r="U79">
        <v>167</v>
      </c>
      <c r="V79" t="s">
        <v>64</v>
      </c>
      <c r="W79">
        <v>0.58599999999999997</v>
      </c>
    </row>
    <row r="80" spans="1:23" x14ac:dyDescent="0.2">
      <c r="A80">
        <v>155</v>
      </c>
      <c r="B80" t="s">
        <v>67</v>
      </c>
      <c r="C80" t="s">
        <v>77</v>
      </c>
      <c r="K80">
        <v>157</v>
      </c>
      <c r="L80" t="s">
        <v>47</v>
      </c>
      <c r="M80">
        <v>0.58899999999999997</v>
      </c>
      <c r="U80">
        <v>157</v>
      </c>
      <c r="V80" t="s">
        <v>47</v>
      </c>
      <c r="W80">
        <v>0.58899999999999997</v>
      </c>
    </row>
    <row r="81" spans="1:23" x14ac:dyDescent="0.2">
      <c r="A81">
        <v>157</v>
      </c>
      <c r="B81" t="s">
        <v>47</v>
      </c>
      <c r="C81">
        <v>0.56599999999999995</v>
      </c>
      <c r="K81">
        <v>159</v>
      </c>
      <c r="L81" t="s">
        <v>67</v>
      </c>
      <c r="M81">
        <v>0.59599999999999997</v>
      </c>
      <c r="U81">
        <v>159</v>
      </c>
      <c r="V81" t="s">
        <v>67</v>
      </c>
      <c r="W81">
        <v>0.59599999999999997</v>
      </c>
    </row>
    <row r="82" spans="1:23" x14ac:dyDescent="0.2">
      <c r="A82">
        <v>159</v>
      </c>
      <c r="B82" t="s">
        <v>67</v>
      </c>
      <c r="C82">
        <v>0.61599999999999999</v>
      </c>
      <c r="K82">
        <v>167</v>
      </c>
      <c r="L82" t="s">
        <v>64</v>
      </c>
      <c r="M82">
        <v>0.61799999999999999</v>
      </c>
      <c r="U82">
        <v>167</v>
      </c>
      <c r="V82" t="s">
        <v>64</v>
      </c>
      <c r="W82">
        <v>0.61799999999999999</v>
      </c>
    </row>
    <row r="83" spans="1:23" x14ac:dyDescent="0.2">
      <c r="A83">
        <v>167</v>
      </c>
      <c r="B83" t="s">
        <v>64</v>
      </c>
      <c r="C83">
        <v>0.58699999999999997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codon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Ching-Ho Chang</cp:lastModifiedBy>
  <dcterms:created xsi:type="dcterms:W3CDTF">2019-10-23T17:24:22Z</dcterms:created>
  <dcterms:modified xsi:type="dcterms:W3CDTF">2021-12-21T23:10:31Z</dcterms:modified>
</cp:coreProperties>
</file>