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ABA/Submission_5thOct/SourceData/"/>
    </mc:Choice>
  </mc:AlternateContent>
  <xr:revisionPtr revIDLastSave="0" documentId="13_ncr:1_{3A26F53B-0AB6-FF49-85E8-9E9627156F7F}" xr6:coauthVersionLast="47" xr6:coauthVersionMax="47" xr10:uidLastSave="{00000000-0000-0000-0000-000000000000}"/>
  <bookViews>
    <workbookView xWindow="11980" yWindow="5960" windowWidth="27640" windowHeight="16940" xr2:uid="{523AC823-18F1-D941-A704-BD9063D483A5}"/>
  </bookViews>
  <sheets>
    <sheet name="Source data-Figure 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9" i="1" l="1"/>
  <c r="K99" i="1"/>
  <c r="E99" i="1"/>
  <c r="Q98" i="1"/>
  <c r="K98" i="1"/>
  <c r="E98" i="1"/>
  <c r="Q97" i="1"/>
  <c r="K97" i="1"/>
  <c r="E97" i="1"/>
  <c r="Q96" i="1"/>
  <c r="K96" i="1"/>
  <c r="E96" i="1"/>
</calcChain>
</file>

<file path=xl/sharedStrings.xml><?xml version="1.0" encoding="utf-8"?>
<sst xmlns="http://schemas.openxmlformats.org/spreadsheetml/2006/main" count="221" uniqueCount="62">
  <si>
    <t>Figure 3g: Isoniazid</t>
  </si>
  <si>
    <t>Colonies on 7H11-plain plates</t>
  </si>
  <si>
    <t>Strains</t>
  </si>
  <si>
    <t>Average</t>
  </si>
  <si>
    <t>SD</t>
  </si>
  <si>
    <t>No. of colonies on Inh plates</t>
  </si>
  <si>
    <t>Rv</t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</si>
  <si>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</t>
    </r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</si>
  <si>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</t>
    </r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</si>
  <si>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mutY::mutY-</t>
    </r>
    <r>
      <rPr>
        <sz val="12"/>
        <color theme="1"/>
        <rFont val="Segoe UI Historic"/>
        <family val="2"/>
      </rPr>
      <t>R262Q</t>
    </r>
  </si>
  <si>
    <t>Figure 3h: Rifampicin</t>
  </si>
  <si>
    <t>No. of colonies on rif plates</t>
  </si>
  <si>
    <t>Figure 3i: Ciprofloxacin</t>
  </si>
  <si>
    <t>No. of colonies on Cipro plates</t>
  </si>
  <si>
    <t>Figure 3j</t>
  </si>
  <si>
    <t>Rifampicin</t>
  </si>
  <si>
    <t>Mutation rate</t>
  </si>
  <si>
    <t>Isoniazid</t>
  </si>
  <si>
    <t>Ciprofloxacin</t>
  </si>
  <si>
    <t>N</t>
  </si>
  <si>
    <t>Fold increase</t>
  </si>
  <si>
    <t>ANOVA test</t>
  </si>
  <si>
    <t>2.4*10-10</t>
  </si>
  <si>
    <t>0.8*10-10</t>
  </si>
  <si>
    <t>3.4*10-8</t>
  </si>
  <si>
    <t>1.9*10-8</t>
  </si>
  <si>
    <t>1.4*10-10</t>
  </si>
  <si>
    <t>0.95*10-10</t>
  </si>
  <si>
    <t>13.5*10-10</t>
  </si>
  <si>
    <t>1.9*10-10</t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</si>
  <si>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 xml:space="preserve"> versus </t>
    </r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</t>
    </r>
    <r>
      <rPr>
        <sz val="12"/>
        <color theme="1"/>
        <rFont val="Segoe UI Historic"/>
        <family val="2"/>
      </rPr>
      <t>&lt;0.0001</t>
    </r>
  </si>
  <si>
    <t>9.87*10-8</t>
  </si>
  <si>
    <t>2.13*10-8</t>
  </si>
  <si>
    <t>12.8*10-10</t>
  </si>
  <si>
    <t>3.02*10-10</t>
  </si>
  <si>
    <t>2.12*1010</t>
  </si>
  <si>
    <t>0.96*10-10</t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</si>
  <si>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 xml:space="preserve"> versus</t>
    </r>
    <r>
      <rPr>
        <i/>
        <sz val="12"/>
        <color theme="1"/>
        <rFont val="Segoe UI Historic"/>
        <family val="2"/>
      </rPr>
      <t xml:space="preserve"> 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 xml:space="preserve">mutY::mutY </t>
    </r>
    <r>
      <rPr>
        <sz val="12"/>
        <color theme="1"/>
        <rFont val="Segoe UI Historic"/>
        <family val="2"/>
      </rPr>
      <t>= 0.9503</t>
    </r>
  </si>
  <si>
    <t>2.6*10-8</t>
  </si>
  <si>
    <t>1.6*10-8</t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</si>
  <si>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 xml:space="preserve"> versus </t>
    </r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</t>
    </r>
    <r>
      <rPr>
        <sz val="12"/>
        <color theme="1"/>
        <rFont val="Segoe UI Historic"/>
        <family val="2"/>
      </rPr>
      <t>=0.7999</t>
    </r>
  </si>
  <si>
    <t>2.2*10-10</t>
  </si>
  <si>
    <t>0.011*1010</t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</si>
  <si>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 xml:space="preserve"> versus</t>
    </r>
    <r>
      <rPr>
        <i/>
        <sz val="12"/>
        <color theme="1"/>
        <rFont val="Segoe UI Historic"/>
        <family val="2"/>
      </rPr>
      <t xml:space="preserve"> 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</t>
    </r>
    <r>
      <rPr>
        <sz val="12"/>
        <color theme="1"/>
        <rFont val="Segoe UI Historic"/>
        <family val="2"/>
      </rPr>
      <t>=0.782</t>
    </r>
  </si>
  <si>
    <t>12.25*10-10</t>
  </si>
  <si>
    <t>0.025*10-10</t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</si>
  <si>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 xml:space="preserve"> versus 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 R262Q</t>
    </r>
    <r>
      <rPr>
        <sz val="12"/>
        <color theme="1"/>
        <rFont val="Segoe UI Historic"/>
        <family val="2"/>
      </rPr>
      <t xml:space="preserve"> &lt;0.0001</t>
    </r>
  </si>
  <si>
    <t>10.23*10-8</t>
  </si>
  <si>
    <t>1.8*10-8</t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</si>
  <si>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 xml:space="preserve"> versus </t>
    </r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 R262Q</t>
    </r>
    <r>
      <rPr>
        <sz val="12"/>
        <color theme="1"/>
        <rFont val="Segoe UI Historic"/>
        <family val="2"/>
      </rPr>
      <t xml:space="preserve"> &lt;0.0001</t>
    </r>
  </si>
  <si>
    <t>12.2*10-10</t>
  </si>
  <si>
    <t>1.69*10-10</t>
  </si>
  <si>
    <t>Figure 3b&amp; c: Rifampicin</t>
  </si>
  <si>
    <t>Mutation frequency </t>
  </si>
  <si>
    <t>Msm</t>
  </si>
  <si>
    <t>Figure 3e&amp; f : Rifampicin</t>
  </si>
  <si>
    <r>
      <t>Msm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Helvetica"/>
        <family val="2"/>
      </rPr>
      <t>mutY</t>
    </r>
  </si>
  <si>
    <r>
      <t>Msm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Helvetica"/>
        <family val="2"/>
      </rPr>
      <t>mutY::mutY</t>
    </r>
  </si>
  <si>
    <r>
      <t>Msm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Helvetica"/>
        <family val="2"/>
      </rPr>
      <t>mutY</t>
    </r>
    <r>
      <rPr>
        <sz val="12"/>
        <color theme="1"/>
        <rFont val="Helvetica"/>
        <family val="2"/>
      </rPr>
      <t>::</t>
    </r>
    <r>
      <rPr>
        <i/>
        <sz val="12"/>
        <color theme="1"/>
        <rFont val="Helvetica"/>
        <family val="2"/>
      </rPr>
      <t>mutY</t>
    </r>
    <r>
      <rPr>
        <sz val="12"/>
        <color theme="1"/>
        <rFont val="Helvetica"/>
        <family val="2"/>
      </rPr>
      <t>-R262Q</t>
    </r>
  </si>
  <si>
    <r>
      <t>Msm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Helvetica"/>
        <family val="2"/>
      </rPr>
      <t>uvrB</t>
    </r>
  </si>
  <si>
    <r>
      <t>Msm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Helvetica"/>
        <family val="2"/>
      </rPr>
      <t>uvrB</t>
    </r>
    <r>
      <rPr>
        <sz val="12"/>
        <color theme="1"/>
        <rFont val="Helvetica"/>
        <family val="2"/>
      </rPr>
      <t>::</t>
    </r>
    <r>
      <rPr>
        <i/>
        <sz val="12"/>
        <color theme="1"/>
        <rFont val="Helvetica"/>
        <family val="2"/>
      </rPr>
      <t>uvrB</t>
    </r>
  </si>
  <si>
    <r>
      <t>Msm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Helvetica"/>
        <family val="2"/>
      </rPr>
      <t>uvrB</t>
    </r>
    <r>
      <rPr>
        <sz val="12"/>
        <color theme="1"/>
        <rFont val="Helvetica"/>
        <family val="2"/>
      </rPr>
      <t>::</t>
    </r>
    <r>
      <rPr>
        <i/>
        <sz val="12"/>
        <color theme="1"/>
        <rFont val="Helvetica"/>
        <family val="2"/>
      </rPr>
      <t>uvrB</t>
    </r>
    <r>
      <rPr>
        <sz val="12"/>
        <color theme="1"/>
        <rFont val="Helvetica"/>
        <family val="2"/>
      </rPr>
      <t>-A524V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</si>
</sst>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Segoe UI Historic"/>
      <family val="2"/>
    </font>
    <font>
      <i/>
      <sz val="12"/>
      <color theme="1"/>
      <name val="Segoe UI Historic"/>
      <family val="2"/>
    </font>
    <font>
      <sz val="12"/>
      <color theme="1"/>
      <name val="Segoe UI Historic"/>
      <family val="2"/>
      <charset val="2"/>
    </font>
    <font>
      <sz val="12"/>
      <color theme="1"/>
      <name val="Symbol"/>
      <charset val="2"/>
    </font>
    <font>
      <u/>
      <sz val="12"/>
      <color theme="1"/>
      <name val="Calibri"/>
      <family val="2"/>
      <scheme val="minor"/>
    </font>
    <font>
      <sz val="14"/>
      <name val="Arial"/>
      <family val="2"/>
    </font>
    <font>
      <sz val="21"/>
      <name val="Arial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i/>
      <sz val="12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/>
    <xf numFmtId="0" fontId="7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0" fillId="2" borderId="1" xfId="0" applyFill="1" applyBorder="1"/>
    <xf numFmtId="0" fontId="8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9" fillId="2" borderId="1" xfId="0" applyFont="1" applyFill="1" applyBorder="1"/>
    <xf numFmtId="0" fontId="11" fillId="2" borderId="1" xfId="0" applyFont="1" applyFill="1" applyBorder="1"/>
    <xf numFmtId="11" fontId="9" fillId="2" borderId="1" xfId="0" applyNumberFormat="1" applyFont="1" applyFill="1" applyBorder="1"/>
    <xf numFmtId="1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03C12-7827-3844-92A9-9072D89D81B2}">
  <dimension ref="A3:R111"/>
  <sheetViews>
    <sheetView tabSelected="1" topLeftCell="D1" workbookViewId="0">
      <selection activeCell="I27" sqref="I27"/>
    </sheetView>
  </sheetViews>
  <sheetFormatPr baseColWidth="10" defaultRowHeight="16"/>
  <cols>
    <col min="1" max="1" width="35" customWidth="1"/>
    <col min="2" max="2" width="34.33203125" customWidth="1"/>
    <col min="3" max="3" width="34.83203125" customWidth="1"/>
    <col min="4" max="4" width="29.33203125" customWidth="1"/>
    <col min="5" max="5" width="24.6640625" customWidth="1"/>
    <col min="6" max="6" width="46.83203125" customWidth="1"/>
    <col min="7" max="7" width="38.33203125" customWidth="1"/>
    <col min="8" max="8" width="23.5" customWidth="1"/>
    <col min="9" max="9" width="16.83203125" customWidth="1"/>
    <col min="10" max="10" width="23.33203125" customWidth="1"/>
    <col min="11" max="11" width="20" customWidth="1"/>
    <col min="12" max="12" width="38.5" customWidth="1"/>
    <col min="13" max="13" width="21" customWidth="1"/>
    <col min="14" max="14" width="29.33203125" customWidth="1"/>
    <col min="15" max="15" width="20" customWidth="1"/>
    <col min="17" max="17" width="30" customWidth="1"/>
    <col min="18" max="18" width="44" customWidth="1"/>
  </cols>
  <sheetData>
    <row r="3" spans="1:13" ht="18">
      <c r="A3" s="1" t="s">
        <v>0</v>
      </c>
    </row>
    <row r="4" spans="1:13" ht="18">
      <c r="A4" s="2"/>
      <c r="B4" s="16" t="s">
        <v>1</v>
      </c>
      <c r="C4" s="17"/>
      <c r="D4" s="17"/>
      <c r="E4" s="18"/>
      <c r="F4" s="3"/>
      <c r="G4" s="2"/>
      <c r="I4" s="20" t="s">
        <v>52</v>
      </c>
      <c r="J4" s="14"/>
      <c r="K4" s="14"/>
      <c r="L4" s="14"/>
      <c r="M4" s="14"/>
    </row>
    <row r="5" spans="1:13" ht="18">
      <c r="A5" s="2" t="s">
        <v>2</v>
      </c>
      <c r="B5" s="2">
        <v>-6</v>
      </c>
      <c r="C5" s="2"/>
      <c r="D5" s="4" t="s">
        <v>3</v>
      </c>
      <c r="E5" s="4" t="s">
        <v>4</v>
      </c>
      <c r="F5" s="2" t="s">
        <v>2</v>
      </c>
      <c r="G5" s="2" t="s">
        <v>5</v>
      </c>
      <c r="I5" s="21"/>
      <c r="J5" s="21" t="s">
        <v>53</v>
      </c>
      <c r="K5" s="21"/>
      <c r="L5" s="21"/>
      <c r="M5" s="14"/>
    </row>
    <row r="6" spans="1:13" ht="18">
      <c r="A6" s="5" t="s">
        <v>6</v>
      </c>
      <c r="B6" s="2">
        <v>26</v>
      </c>
      <c r="C6" s="2">
        <v>9.4149733479708182</v>
      </c>
      <c r="D6" s="2">
        <v>9.3824557025979285</v>
      </c>
      <c r="E6" s="4">
        <v>0.11444328233685409</v>
      </c>
      <c r="F6" s="5" t="s">
        <v>6</v>
      </c>
      <c r="G6" s="2">
        <v>10</v>
      </c>
      <c r="I6" s="21" t="s">
        <v>2</v>
      </c>
      <c r="J6" s="21" t="s">
        <v>3</v>
      </c>
      <c r="K6" s="21" t="s">
        <v>4</v>
      </c>
      <c r="L6" s="21" t="s">
        <v>19</v>
      </c>
      <c r="M6" s="21" t="s">
        <v>20</v>
      </c>
    </row>
    <row r="7" spans="1:13" ht="18">
      <c r="A7" s="5" t="s">
        <v>6</v>
      </c>
      <c r="B7" s="2">
        <v>18</v>
      </c>
      <c r="C7" s="2">
        <v>9.2552725051033065</v>
      </c>
      <c r="D7" s="2"/>
      <c r="E7" s="4"/>
      <c r="F7" s="5" t="s">
        <v>6</v>
      </c>
      <c r="G7" s="2">
        <v>20</v>
      </c>
      <c r="I7" s="22" t="s">
        <v>54</v>
      </c>
      <c r="J7" s="23">
        <v>1.07143E-10</v>
      </c>
      <c r="K7" s="23">
        <v>8.1245E-11</v>
      </c>
      <c r="L7" s="14">
        <v>6</v>
      </c>
      <c r="M7" s="21">
        <v>1</v>
      </c>
    </row>
    <row r="8" spans="1:13" ht="18">
      <c r="A8" s="5" t="s">
        <v>6</v>
      </c>
      <c r="B8" s="2">
        <v>30</v>
      </c>
      <c r="C8" s="2">
        <v>9.4771212547196626</v>
      </c>
      <c r="D8" s="2"/>
      <c r="E8" s="4"/>
      <c r="F8" s="5" t="s">
        <v>6</v>
      </c>
      <c r="G8" s="2">
        <v>5</v>
      </c>
      <c r="I8" s="22" t="s">
        <v>56</v>
      </c>
      <c r="J8" s="23">
        <v>4.63415E-10</v>
      </c>
      <c r="K8" s="23">
        <v>2.3979999999999999E-10</v>
      </c>
      <c r="L8" s="14">
        <v>6</v>
      </c>
      <c r="M8" s="21">
        <v>4.3252032519999997</v>
      </c>
    </row>
    <row r="9" spans="1:13" ht="18">
      <c r="A9" s="6" t="s">
        <v>7</v>
      </c>
      <c r="B9" s="2">
        <v>65</v>
      </c>
      <c r="C9" s="2">
        <v>9.8129133566428557</v>
      </c>
      <c r="D9" s="2">
        <v>9.6570919495793692</v>
      </c>
      <c r="E9" s="4">
        <v>0.1539183607494794</v>
      </c>
      <c r="F9" s="5" t="s">
        <v>6</v>
      </c>
      <c r="G9" s="2">
        <v>8</v>
      </c>
      <c r="I9" s="22" t="s">
        <v>57</v>
      </c>
      <c r="J9" s="23">
        <v>6.7346899999999999E-11</v>
      </c>
      <c r="K9" s="23">
        <v>8.0097999999999996E-11</v>
      </c>
      <c r="L9" s="14">
        <v>6</v>
      </c>
      <c r="M9" s="21">
        <v>0.62857142899999996</v>
      </c>
    </row>
    <row r="10" spans="1:13" ht="18">
      <c r="A10" s="6" t="s">
        <v>7</v>
      </c>
      <c r="B10" s="2">
        <v>32</v>
      </c>
      <c r="C10" s="2">
        <v>9.5051499783199063</v>
      </c>
      <c r="D10" s="2"/>
      <c r="E10" s="4"/>
      <c r="F10" s="5" t="s">
        <v>6</v>
      </c>
      <c r="G10" s="2">
        <v>6</v>
      </c>
      <c r="I10" s="22" t="s">
        <v>58</v>
      </c>
      <c r="J10" s="23">
        <v>3.55263E-10</v>
      </c>
      <c r="K10" s="23">
        <v>1.1760000000000001E-10</v>
      </c>
      <c r="L10" s="14">
        <v>6</v>
      </c>
      <c r="M10" s="21">
        <v>3.3157894739999998</v>
      </c>
    </row>
    <row r="11" spans="1:13" ht="18">
      <c r="A11" s="6" t="s">
        <v>7</v>
      </c>
      <c r="B11" s="2">
        <v>45</v>
      </c>
      <c r="C11" s="2">
        <v>9.653212513775344</v>
      </c>
      <c r="D11" s="2"/>
      <c r="E11" s="4"/>
      <c r="F11" s="5" t="s">
        <v>6</v>
      </c>
      <c r="G11" s="2">
        <v>8</v>
      </c>
      <c r="I11" s="14"/>
      <c r="J11" s="14"/>
      <c r="K11" s="14"/>
      <c r="L11" s="14"/>
      <c r="M11" s="14"/>
    </row>
    <row r="12" spans="1:13" ht="18">
      <c r="A12" s="6" t="s">
        <v>8</v>
      </c>
      <c r="B12" s="2">
        <v>33</v>
      </c>
      <c r="C12" s="2">
        <v>9.518513939877888</v>
      </c>
      <c r="D12" s="2">
        <v>9.5199688750120384</v>
      </c>
      <c r="E12" s="4">
        <v>0.12276280031625532</v>
      </c>
      <c r="F12" s="6" t="s">
        <v>7</v>
      </c>
      <c r="G12" s="2">
        <v>42</v>
      </c>
      <c r="I12" s="14"/>
      <c r="J12" s="14"/>
      <c r="K12" s="14"/>
      <c r="L12" s="14"/>
      <c r="M12" s="14"/>
    </row>
    <row r="13" spans="1:13" ht="18">
      <c r="A13" s="6" t="s">
        <v>8</v>
      </c>
      <c r="B13" s="2">
        <v>44</v>
      </c>
      <c r="C13" s="2">
        <v>9.6434526764861879</v>
      </c>
      <c r="D13" s="2"/>
      <c r="E13" s="4"/>
      <c r="F13" s="6" t="s">
        <v>7</v>
      </c>
      <c r="G13" s="2">
        <v>50</v>
      </c>
      <c r="I13" s="20" t="s">
        <v>55</v>
      </c>
      <c r="J13" s="14"/>
      <c r="K13" s="14"/>
      <c r="L13" s="14"/>
      <c r="M13" s="14"/>
    </row>
    <row r="14" spans="1:13" ht="18">
      <c r="A14" s="6" t="s">
        <v>8</v>
      </c>
      <c r="B14" s="2">
        <v>25</v>
      </c>
      <c r="C14" s="2">
        <v>9.3979400086720375</v>
      </c>
      <c r="D14" s="2"/>
      <c r="E14" s="4"/>
      <c r="F14" s="6" t="s">
        <v>7</v>
      </c>
      <c r="G14" s="2">
        <v>55</v>
      </c>
      <c r="I14" s="21"/>
      <c r="J14" s="21" t="s">
        <v>53</v>
      </c>
      <c r="K14" s="21"/>
      <c r="L14" s="21"/>
      <c r="M14" s="14"/>
    </row>
    <row r="15" spans="1:13" ht="18">
      <c r="A15" s="6" t="s">
        <v>9</v>
      </c>
      <c r="B15" s="2">
        <v>29</v>
      </c>
      <c r="C15" s="2">
        <v>9.4623979978989556</v>
      </c>
      <c r="D15" s="2">
        <v>9.5442199044313032</v>
      </c>
      <c r="E15" s="4">
        <v>7.2854058616662429E-2</v>
      </c>
      <c r="F15" s="6" t="s">
        <v>7</v>
      </c>
      <c r="G15" s="2">
        <v>66</v>
      </c>
      <c r="I15" s="21" t="s">
        <v>2</v>
      </c>
      <c r="J15" s="21" t="s">
        <v>3</v>
      </c>
      <c r="K15" s="21" t="s">
        <v>4</v>
      </c>
      <c r="L15" s="21" t="s">
        <v>19</v>
      </c>
      <c r="M15" s="21" t="s">
        <v>20</v>
      </c>
    </row>
    <row r="16" spans="1:13" ht="18">
      <c r="A16" s="6" t="s">
        <v>9</v>
      </c>
      <c r="B16" s="2">
        <v>40</v>
      </c>
      <c r="C16" s="2">
        <v>9.6020599913279625</v>
      </c>
      <c r="D16" s="2"/>
      <c r="E16" s="4"/>
      <c r="F16" s="6" t="s">
        <v>7</v>
      </c>
      <c r="G16" s="2">
        <v>45</v>
      </c>
      <c r="I16" s="22" t="s">
        <v>54</v>
      </c>
      <c r="J16" s="24">
        <v>2.0833300000000001E-9</v>
      </c>
      <c r="K16" s="24">
        <v>1.8042E-9</v>
      </c>
      <c r="L16" s="14">
        <v>3</v>
      </c>
      <c r="M16" s="14">
        <v>1</v>
      </c>
    </row>
    <row r="17" spans="1:13" ht="18">
      <c r="A17" s="6" t="s">
        <v>9</v>
      </c>
      <c r="B17" s="2">
        <v>37</v>
      </c>
      <c r="C17" s="2">
        <v>9.568201724066995</v>
      </c>
      <c r="D17" s="2"/>
      <c r="E17" s="4"/>
      <c r="F17" s="6" t="s">
        <v>7</v>
      </c>
      <c r="G17" s="2">
        <v>75</v>
      </c>
      <c r="I17" s="22" t="s">
        <v>59</v>
      </c>
      <c r="J17" s="24">
        <v>1.4736800000000001E-8</v>
      </c>
      <c r="K17" s="24">
        <v>1.8232000000000001E-9</v>
      </c>
      <c r="L17" s="14">
        <v>3</v>
      </c>
      <c r="M17" s="14">
        <v>7.0736842109999998</v>
      </c>
    </row>
    <row r="18" spans="1:13" ht="18">
      <c r="A18" s="7"/>
      <c r="B18" s="8"/>
      <c r="C18" s="8"/>
      <c r="F18" s="6" t="s">
        <v>8</v>
      </c>
      <c r="G18" s="2">
        <v>5</v>
      </c>
      <c r="I18" s="22" t="s">
        <v>60</v>
      </c>
      <c r="J18" s="24">
        <v>5.2631600000000003E-9</v>
      </c>
      <c r="K18" s="24">
        <v>5.2631999999999998E-9</v>
      </c>
      <c r="L18" s="14">
        <v>3</v>
      </c>
      <c r="M18" s="14">
        <v>2.5263157889999999</v>
      </c>
    </row>
    <row r="19" spans="1:13" ht="18">
      <c r="A19" s="7"/>
      <c r="B19" s="8"/>
      <c r="C19" s="8"/>
      <c r="F19" s="6" t="s">
        <v>8</v>
      </c>
      <c r="G19" s="2">
        <v>8</v>
      </c>
      <c r="I19" s="22" t="s">
        <v>61</v>
      </c>
      <c r="J19" s="24">
        <v>2.2033899999999999E-8</v>
      </c>
      <c r="K19" s="24">
        <v>2.9357000000000001E-9</v>
      </c>
      <c r="L19" s="14">
        <v>3</v>
      </c>
      <c r="M19" s="14">
        <v>10.57627119</v>
      </c>
    </row>
    <row r="20" spans="1:13" ht="18">
      <c r="A20" s="7"/>
      <c r="B20" s="8"/>
      <c r="C20" s="8"/>
      <c r="F20" s="6" t="s">
        <v>8</v>
      </c>
      <c r="G20" s="2">
        <v>8</v>
      </c>
    </row>
    <row r="21" spans="1:13" ht="18">
      <c r="A21" s="7"/>
      <c r="B21" s="8"/>
      <c r="C21" s="8"/>
      <c r="F21" s="6" t="s">
        <v>8</v>
      </c>
      <c r="G21" s="2">
        <v>7</v>
      </c>
    </row>
    <row r="22" spans="1:13" ht="18">
      <c r="A22" s="7"/>
      <c r="B22" s="8"/>
      <c r="C22" s="8"/>
      <c r="F22" s="6" t="s">
        <v>8</v>
      </c>
      <c r="G22" s="2">
        <v>23</v>
      </c>
    </row>
    <row r="23" spans="1:13" ht="18">
      <c r="A23" s="7"/>
      <c r="B23" s="8"/>
      <c r="C23" s="8"/>
      <c r="F23" s="6" t="s">
        <v>8</v>
      </c>
      <c r="G23" s="2">
        <v>12</v>
      </c>
    </row>
    <row r="24" spans="1:13" ht="18">
      <c r="A24" s="7"/>
      <c r="B24" s="8"/>
      <c r="C24" s="8"/>
      <c r="F24" s="6" t="s">
        <v>9</v>
      </c>
      <c r="G24" s="2">
        <v>43</v>
      </c>
    </row>
    <row r="25" spans="1:13" ht="18">
      <c r="A25" s="7"/>
      <c r="B25" s="8"/>
      <c r="C25" s="8"/>
      <c r="F25" s="6" t="s">
        <v>9</v>
      </c>
      <c r="G25" s="2">
        <v>50</v>
      </c>
    </row>
    <row r="26" spans="1:13" ht="18">
      <c r="A26" s="7"/>
      <c r="B26" s="8"/>
      <c r="C26" s="8"/>
      <c r="F26" s="6" t="s">
        <v>9</v>
      </c>
      <c r="G26" s="2">
        <v>38</v>
      </c>
    </row>
    <row r="27" spans="1:13" ht="18">
      <c r="A27" s="7"/>
      <c r="B27" s="8"/>
      <c r="C27" s="8"/>
      <c r="F27" s="6" t="s">
        <v>9</v>
      </c>
      <c r="G27" s="2">
        <v>35</v>
      </c>
    </row>
    <row r="28" spans="1:13" ht="18">
      <c r="A28" s="7"/>
      <c r="B28" s="8"/>
      <c r="C28" s="8"/>
      <c r="F28" s="6" t="s">
        <v>9</v>
      </c>
      <c r="G28" s="2">
        <v>40</v>
      </c>
    </row>
    <row r="29" spans="1:13" ht="18">
      <c r="A29" s="7"/>
      <c r="B29" s="8"/>
      <c r="C29" s="8"/>
      <c r="F29" s="6" t="s">
        <v>9</v>
      </c>
      <c r="G29" s="2">
        <v>48</v>
      </c>
    </row>
    <row r="31" spans="1:13" ht="18">
      <c r="A31" s="1" t="s">
        <v>10</v>
      </c>
      <c r="B31" s="9"/>
      <c r="C31" s="9"/>
      <c r="D31" s="9"/>
      <c r="E31" s="9"/>
    </row>
    <row r="32" spans="1:13" ht="18">
      <c r="A32" s="2"/>
      <c r="B32" s="16" t="s">
        <v>1</v>
      </c>
      <c r="C32" s="17"/>
      <c r="D32" s="17"/>
      <c r="E32" s="18"/>
      <c r="F32" s="3"/>
      <c r="G32" s="10"/>
    </row>
    <row r="33" spans="1:7" ht="18">
      <c r="A33" s="2" t="s">
        <v>2</v>
      </c>
      <c r="B33" s="2">
        <v>-6</v>
      </c>
      <c r="C33" s="2"/>
      <c r="D33" s="4" t="s">
        <v>3</v>
      </c>
      <c r="E33" s="4" t="s">
        <v>4</v>
      </c>
      <c r="F33" s="2" t="s">
        <v>2</v>
      </c>
      <c r="G33" s="2" t="s">
        <v>11</v>
      </c>
    </row>
    <row r="34" spans="1:7" ht="18">
      <c r="A34" s="5" t="s">
        <v>6</v>
      </c>
      <c r="B34" s="2">
        <v>16</v>
      </c>
      <c r="C34" s="2">
        <v>9.204119982655925</v>
      </c>
      <c r="D34" s="4">
        <v>9.3476563577977263</v>
      </c>
      <c r="E34" s="4">
        <v>0.13704352779892176</v>
      </c>
      <c r="F34" s="5" t="s">
        <v>6</v>
      </c>
      <c r="G34" s="2">
        <v>4</v>
      </c>
    </row>
    <row r="35" spans="1:7" ht="18">
      <c r="A35" s="5" t="s">
        <v>6</v>
      </c>
      <c r="B35" s="2">
        <v>23</v>
      </c>
      <c r="C35" s="2">
        <v>9.3617278360175931</v>
      </c>
      <c r="D35" s="4"/>
      <c r="E35" s="4"/>
      <c r="F35" s="5" t="s">
        <v>6</v>
      </c>
      <c r="G35" s="2">
        <v>6</v>
      </c>
    </row>
    <row r="36" spans="1:7" ht="18">
      <c r="A36" s="5" t="s">
        <v>6</v>
      </c>
      <c r="B36" s="2">
        <v>30</v>
      </c>
      <c r="C36" s="2">
        <v>9.4771212547196626</v>
      </c>
      <c r="D36" s="4"/>
      <c r="E36" s="4"/>
      <c r="F36" s="5" t="s">
        <v>6</v>
      </c>
      <c r="G36" s="2">
        <v>10</v>
      </c>
    </row>
    <row r="37" spans="1:7" ht="18">
      <c r="A37" s="6" t="s">
        <v>7</v>
      </c>
      <c r="B37" s="2">
        <v>65</v>
      </c>
      <c r="C37" s="2">
        <v>9.8129133566428557</v>
      </c>
      <c r="D37" s="4">
        <v>9.6753884696130843</v>
      </c>
      <c r="E37" s="4">
        <v>0.12208741513717478</v>
      </c>
      <c r="F37" s="5" t="s">
        <v>6</v>
      </c>
      <c r="G37" s="2">
        <v>7</v>
      </c>
    </row>
    <row r="38" spans="1:7" ht="18">
      <c r="A38" s="6" t="s">
        <v>7</v>
      </c>
      <c r="B38" s="2">
        <v>43</v>
      </c>
      <c r="C38" s="2">
        <v>9.6334684555795871</v>
      </c>
      <c r="D38" s="4"/>
      <c r="E38" s="4"/>
      <c r="F38" s="5" t="s">
        <v>6</v>
      </c>
      <c r="G38" s="2">
        <v>4</v>
      </c>
    </row>
    <row r="39" spans="1:7" ht="18">
      <c r="A39" s="6" t="s">
        <v>7</v>
      </c>
      <c r="B39" s="2">
        <v>38</v>
      </c>
      <c r="C39" s="2">
        <v>9.5797835966168101</v>
      </c>
      <c r="D39" s="4"/>
      <c r="E39" s="4"/>
      <c r="F39" s="5" t="s">
        <v>6</v>
      </c>
      <c r="G39" s="2">
        <v>6</v>
      </c>
    </row>
    <row r="40" spans="1:7" ht="18">
      <c r="A40" s="6" t="s">
        <v>8</v>
      </c>
      <c r="B40" s="2">
        <v>32</v>
      </c>
      <c r="C40" s="2">
        <v>9.5051499783199063</v>
      </c>
      <c r="D40" s="4">
        <v>9.5155142211593766</v>
      </c>
      <c r="E40" s="4">
        <v>0.12308403902022383</v>
      </c>
      <c r="F40" s="6" t="s">
        <v>7</v>
      </c>
      <c r="G40" s="2">
        <v>88</v>
      </c>
    </row>
    <row r="41" spans="1:7" ht="18">
      <c r="A41" s="6" t="s">
        <v>8</v>
      </c>
      <c r="B41" s="2">
        <v>44</v>
      </c>
      <c r="C41" s="2">
        <v>9.6434526764861879</v>
      </c>
      <c r="D41" s="4"/>
      <c r="E41" s="4"/>
      <c r="F41" s="6" t="s">
        <v>7</v>
      </c>
      <c r="G41" s="2">
        <v>76</v>
      </c>
    </row>
    <row r="42" spans="1:7" ht="18">
      <c r="A42" s="6" t="s">
        <v>8</v>
      </c>
      <c r="B42" s="2">
        <v>25</v>
      </c>
      <c r="C42" s="2">
        <v>9.3979400086720375</v>
      </c>
      <c r="D42" s="4"/>
      <c r="E42" s="4"/>
      <c r="F42" s="6" t="s">
        <v>7</v>
      </c>
      <c r="G42" s="2">
        <v>95</v>
      </c>
    </row>
    <row r="43" spans="1:7" ht="18">
      <c r="A43" s="6" t="s">
        <v>9</v>
      </c>
      <c r="B43" s="2">
        <v>46</v>
      </c>
      <c r="C43" s="2">
        <v>9.6627578316815743</v>
      </c>
      <c r="D43" s="4">
        <v>9.5429665214735362</v>
      </c>
      <c r="E43" s="4">
        <v>0.13420034066025055</v>
      </c>
      <c r="F43" s="6" t="s">
        <v>7</v>
      </c>
      <c r="G43" s="2">
        <v>77</v>
      </c>
    </row>
    <row r="44" spans="1:7" ht="18">
      <c r="A44" s="6" t="s">
        <v>9</v>
      </c>
      <c r="B44" s="2">
        <v>25</v>
      </c>
      <c r="C44" s="2">
        <v>9.3979400086720375</v>
      </c>
      <c r="D44" s="4"/>
      <c r="E44" s="4"/>
      <c r="F44" s="6" t="s">
        <v>7</v>
      </c>
      <c r="G44" s="2">
        <v>69</v>
      </c>
    </row>
    <row r="45" spans="1:7" ht="18">
      <c r="A45" s="6" t="s">
        <v>9</v>
      </c>
      <c r="B45" s="2">
        <v>37</v>
      </c>
      <c r="C45" s="2">
        <v>9.568201724066995</v>
      </c>
      <c r="D45" s="4"/>
      <c r="E45" s="4"/>
      <c r="F45" s="6" t="s">
        <v>7</v>
      </c>
      <c r="G45" s="2">
        <v>65</v>
      </c>
    </row>
    <row r="46" spans="1:7" ht="18">
      <c r="A46" s="7"/>
      <c r="B46" s="8"/>
      <c r="C46" s="8"/>
      <c r="F46" s="6" t="s">
        <v>8</v>
      </c>
      <c r="G46" s="2">
        <v>5</v>
      </c>
    </row>
    <row r="47" spans="1:7" ht="18">
      <c r="A47" s="7"/>
      <c r="B47" s="8"/>
      <c r="C47" s="8"/>
      <c r="F47" s="6" t="s">
        <v>8</v>
      </c>
      <c r="G47" s="2">
        <v>5</v>
      </c>
    </row>
    <row r="48" spans="1:7" ht="18">
      <c r="A48" s="7"/>
      <c r="B48" s="8"/>
      <c r="C48" s="8"/>
      <c r="F48" s="6" t="s">
        <v>8</v>
      </c>
      <c r="G48" s="2">
        <v>8</v>
      </c>
    </row>
    <row r="49" spans="1:7" ht="18">
      <c r="A49" s="7"/>
      <c r="B49" s="8"/>
      <c r="C49" s="8"/>
      <c r="F49" s="6" t="s">
        <v>8</v>
      </c>
      <c r="G49" s="2">
        <v>7</v>
      </c>
    </row>
    <row r="50" spans="1:7" ht="18">
      <c r="A50" s="7"/>
      <c r="B50" s="8"/>
      <c r="C50" s="8"/>
      <c r="F50" s="6" t="s">
        <v>8</v>
      </c>
      <c r="G50" s="2">
        <v>10</v>
      </c>
    </row>
    <row r="51" spans="1:7" ht="18">
      <c r="A51" s="7"/>
      <c r="B51" s="8"/>
      <c r="C51" s="8"/>
      <c r="F51" s="6" t="s">
        <v>8</v>
      </c>
      <c r="G51" s="2">
        <v>15</v>
      </c>
    </row>
    <row r="52" spans="1:7" ht="18">
      <c r="A52" s="7"/>
      <c r="B52" s="8"/>
      <c r="C52" s="8"/>
      <c r="F52" s="6" t="s">
        <v>9</v>
      </c>
      <c r="G52" s="2">
        <v>50</v>
      </c>
    </row>
    <row r="53" spans="1:7" ht="18">
      <c r="A53" s="7"/>
      <c r="B53" s="8"/>
      <c r="C53" s="8"/>
      <c r="F53" s="6" t="s">
        <v>9</v>
      </c>
      <c r="G53" s="2">
        <v>38</v>
      </c>
    </row>
    <row r="54" spans="1:7" ht="18">
      <c r="A54" s="7"/>
      <c r="B54" s="8"/>
      <c r="C54" s="8"/>
      <c r="F54" s="6" t="s">
        <v>9</v>
      </c>
      <c r="G54" s="2">
        <v>48</v>
      </c>
    </row>
    <row r="55" spans="1:7" ht="18">
      <c r="A55" s="7"/>
      <c r="B55" s="8"/>
      <c r="C55" s="8"/>
      <c r="F55" s="6" t="s">
        <v>9</v>
      </c>
      <c r="G55" s="2">
        <v>66</v>
      </c>
    </row>
    <row r="56" spans="1:7" ht="18">
      <c r="A56" s="7"/>
      <c r="B56" s="8"/>
      <c r="C56" s="8"/>
      <c r="F56" s="6" t="s">
        <v>9</v>
      </c>
      <c r="G56" s="2">
        <v>40</v>
      </c>
    </row>
    <row r="57" spans="1:7" ht="18">
      <c r="A57" s="7"/>
      <c r="B57" s="8"/>
      <c r="C57" s="8"/>
      <c r="F57" s="6" t="s">
        <v>9</v>
      </c>
      <c r="G57" s="2">
        <v>58</v>
      </c>
    </row>
    <row r="62" spans="1:7" ht="18">
      <c r="A62" s="1" t="s">
        <v>12</v>
      </c>
    </row>
    <row r="63" spans="1:7" ht="18">
      <c r="A63" s="2"/>
      <c r="B63" s="16" t="s">
        <v>1</v>
      </c>
      <c r="C63" s="17"/>
      <c r="D63" s="17"/>
      <c r="E63" s="18"/>
      <c r="F63" s="3"/>
      <c r="G63" s="2"/>
    </row>
    <row r="64" spans="1:7" ht="18">
      <c r="A64" s="2" t="s">
        <v>2</v>
      </c>
      <c r="B64" s="2">
        <v>-6</v>
      </c>
      <c r="C64" s="2"/>
      <c r="D64" s="4" t="s">
        <v>3</v>
      </c>
      <c r="E64" s="4" t="s">
        <v>4</v>
      </c>
      <c r="F64" s="2" t="s">
        <v>2</v>
      </c>
      <c r="G64" s="2" t="s">
        <v>13</v>
      </c>
    </row>
    <row r="65" spans="1:7" ht="18">
      <c r="A65" s="5" t="s">
        <v>6</v>
      </c>
      <c r="B65" s="2">
        <v>22</v>
      </c>
      <c r="C65" s="2">
        <v>9.3424226808222066</v>
      </c>
      <c r="D65" s="2">
        <v>9.472413040489128</v>
      </c>
      <c r="E65" s="4">
        <v>0.15465622162650058</v>
      </c>
      <c r="F65" s="5" t="s">
        <v>6</v>
      </c>
      <c r="G65" s="2">
        <v>8</v>
      </c>
    </row>
    <row r="66" spans="1:7" ht="18">
      <c r="A66" s="5" t="s">
        <v>6</v>
      </c>
      <c r="B66" s="2">
        <v>27</v>
      </c>
      <c r="C66" s="2">
        <v>9.4313637641589878</v>
      </c>
      <c r="D66" s="2"/>
      <c r="E66" s="4"/>
      <c r="F66" s="5" t="s">
        <v>6</v>
      </c>
      <c r="G66" s="2">
        <v>10</v>
      </c>
    </row>
    <row r="67" spans="1:7" ht="18">
      <c r="A67" s="5" t="s">
        <v>6</v>
      </c>
      <c r="B67" s="2">
        <v>44</v>
      </c>
      <c r="C67" s="2">
        <v>9.6434526764861879</v>
      </c>
      <c r="D67" s="2"/>
      <c r="E67" s="4"/>
      <c r="F67" s="5" t="s">
        <v>6</v>
      </c>
      <c r="G67" s="2">
        <v>2</v>
      </c>
    </row>
    <row r="68" spans="1:7" ht="18">
      <c r="A68" s="6" t="s">
        <v>7</v>
      </c>
      <c r="B68" s="2">
        <v>50</v>
      </c>
      <c r="C68" s="2">
        <v>9.6989700043360187</v>
      </c>
      <c r="D68" s="2">
        <v>9.6178994039253922</v>
      </c>
      <c r="E68" s="4">
        <v>8.3873607557224575E-2</v>
      </c>
      <c r="F68" s="5" t="s">
        <v>6</v>
      </c>
      <c r="G68" s="2">
        <v>3</v>
      </c>
    </row>
    <row r="69" spans="1:7" ht="18">
      <c r="A69" s="6" t="s">
        <v>7</v>
      </c>
      <c r="B69" s="2">
        <v>34</v>
      </c>
      <c r="C69" s="2">
        <v>9.5314789170422554</v>
      </c>
      <c r="D69" s="2"/>
      <c r="E69" s="4"/>
      <c r="F69" s="5" t="s">
        <v>6</v>
      </c>
      <c r="G69" s="2">
        <v>2</v>
      </c>
    </row>
    <row r="70" spans="1:7" ht="18">
      <c r="A70" s="6" t="s">
        <v>7</v>
      </c>
      <c r="B70" s="2">
        <v>42</v>
      </c>
      <c r="C70" s="2">
        <v>9.6232492903979008</v>
      </c>
      <c r="D70" s="2"/>
      <c r="E70" s="4"/>
      <c r="F70" s="5" t="s">
        <v>6</v>
      </c>
      <c r="G70" s="2">
        <v>6</v>
      </c>
    </row>
    <row r="71" spans="1:7" ht="18">
      <c r="A71" s="6" t="s">
        <v>8</v>
      </c>
      <c r="B71" s="2">
        <v>30</v>
      </c>
      <c r="C71" s="2">
        <v>9.4771212547196626</v>
      </c>
      <c r="D71" s="2">
        <v>9.4960895384984862</v>
      </c>
      <c r="E71" s="4">
        <v>7.6006305717601585E-2</v>
      </c>
      <c r="F71" s="6" t="s">
        <v>7</v>
      </c>
      <c r="G71" s="2">
        <v>44</v>
      </c>
    </row>
    <row r="72" spans="1:7" ht="18">
      <c r="A72" s="6" t="s">
        <v>8</v>
      </c>
      <c r="B72" s="2">
        <v>38</v>
      </c>
      <c r="C72" s="2">
        <v>9.5797835966168101</v>
      </c>
      <c r="D72" s="2"/>
      <c r="E72" s="4"/>
      <c r="F72" s="6" t="s">
        <v>7</v>
      </c>
      <c r="G72" s="2">
        <v>69</v>
      </c>
    </row>
    <row r="73" spans="1:7" ht="18">
      <c r="A73" s="6" t="s">
        <v>8</v>
      </c>
      <c r="B73" s="2">
        <v>27</v>
      </c>
      <c r="C73" s="2">
        <v>9.4313637641589878</v>
      </c>
      <c r="D73" s="2"/>
      <c r="E73" s="4"/>
      <c r="F73" s="6" t="s">
        <v>7</v>
      </c>
      <c r="G73" s="2">
        <v>53</v>
      </c>
    </row>
    <row r="74" spans="1:7" ht="18">
      <c r="A74" s="6" t="s">
        <v>9</v>
      </c>
      <c r="B74" s="2">
        <v>43</v>
      </c>
      <c r="C74" s="2">
        <v>9.6334684555795871</v>
      </c>
      <c r="D74" s="2">
        <v>9.5373684679880224</v>
      </c>
      <c r="E74" s="4">
        <v>9.3294740755489811E-2</v>
      </c>
      <c r="F74" s="6" t="s">
        <v>7</v>
      </c>
      <c r="G74" s="2">
        <v>88</v>
      </c>
    </row>
    <row r="75" spans="1:7" ht="18">
      <c r="A75" s="6" t="s">
        <v>9</v>
      </c>
      <c r="B75" s="2">
        <v>28</v>
      </c>
      <c r="C75" s="2">
        <v>9.4471580313422194</v>
      </c>
      <c r="D75" s="2"/>
      <c r="E75" s="4"/>
      <c r="F75" s="6" t="s">
        <v>7</v>
      </c>
      <c r="G75" s="2">
        <v>63</v>
      </c>
    </row>
    <row r="76" spans="1:7" ht="18">
      <c r="A76" s="6" t="s">
        <v>9</v>
      </c>
      <c r="B76" s="2">
        <v>34</v>
      </c>
      <c r="C76" s="2">
        <v>9.5314789170422554</v>
      </c>
      <c r="D76" s="2"/>
      <c r="E76" s="4"/>
      <c r="F76" s="6" t="s">
        <v>7</v>
      </c>
      <c r="G76" s="2">
        <v>70</v>
      </c>
    </row>
    <row r="77" spans="1:7" ht="18">
      <c r="A77" s="7"/>
      <c r="B77" s="8"/>
      <c r="C77" s="8"/>
      <c r="F77" s="6" t="s">
        <v>8</v>
      </c>
      <c r="G77" s="2">
        <v>7</v>
      </c>
    </row>
    <row r="78" spans="1:7" ht="18">
      <c r="A78" s="7"/>
      <c r="B78" s="8"/>
      <c r="C78" s="8"/>
      <c r="F78" s="6" t="s">
        <v>8</v>
      </c>
      <c r="G78" s="2">
        <v>11</v>
      </c>
    </row>
    <row r="79" spans="1:7" ht="18">
      <c r="A79" s="7"/>
      <c r="B79" s="8"/>
      <c r="C79" s="8"/>
      <c r="F79" s="6" t="s">
        <v>8</v>
      </c>
      <c r="G79" s="2">
        <v>15</v>
      </c>
    </row>
    <row r="80" spans="1:7" ht="18">
      <c r="A80" s="7"/>
      <c r="B80" s="8"/>
      <c r="C80" s="8"/>
      <c r="F80" s="6" t="s">
        <v>8</v>
      </c>
      <c r="G80" s="2">
        <v>5</v>
      </c>
    </row>
    <row r="81" spans="1:18" ht="18">
      <c r="A81" s="7"/>
      <c r="B81" s="8"/>
      <c r="C81" s="8"/>
      <c r="F81" s="6" t="s">
        <v>8</v>
      </c>
      <c r="G81" s="2">
        <v>9</v>
      </c>
    </row>
    <row r="82" spans="1:18" ht="18">
      <c r="A82" s="7"/>
      <c r="B82" s="8"/>
      <c r="C82" s="8"/>
      <c r="F82" s="6" t="s">
        <v>8</v>
      </c>
      <c r="G82" s="2">
        <v>3</v>
      </c>
    </row>
    <row r="83" spans="1:18" ht="18">
      <c r="A83" s="7"/>
      <c r="B83" s="8"/>
      <c r="C83" s="8"/>
      <c r="F83" s="6" t="s">
        <v>9</v>
      </c>
      <c r="G83" s="2">
        <v>40</v>
      </c>
    </row>
    <row r="84" spans="1:18" ht="18">
      <c r="A84" s="7"/>
      <c r="B84" s="8"/>
      <c r="C84" s="8"/>
      <c r="F84" s="6" t="s">
        <v>9</v>
      </c>
      <c r="G84" s="2">
        <v>53</v>
      </c>
    </row>
    <row r="85" spans="1:18" ht="18">
      <c r="A85" s="7"/>
      <c r="B85" s="8"/>
      <c r="C85" s="8"/>
      <c r="F85" s="6" t="s">
        <v>9</v>
      </c>
      <c r="G85" s="2">
        <v>45</v>
      </c>
    </row>
    <row r="86" spans="1:18" ht="18">
      <c r="A86" s="7"/>
      <c r="B86" s="8"/>
      <c r="C86" s="8"/>
      <c r="F86" s="6" t="s">
        <v>9</v>
      </c>
      <c r="G86" s="2">
        <v>60</v>
      </c>
    </row>
    <row r="87" spans="1:18" ht="18">
      <c r="A87" s="7"/>
      <c r="B87" s="8"/>
      <c r="C87" s="8"/>
      <c r="F87" s="6" t="s">
        <v>9</v>
      </c>
      <c r="G87" s="2">
        <v>51</v>
      </c>
    </row>
    <row r="88" spans="1:18" ht="18">
      <c r="A88" s="7"/>
      <c r="B88" s="8"/>
      <c r="C88" s="8"/>
      <c r="F88" s="6" t="s">
        <v>9</v>
      </c>
      <c r="G88" s="2">
        <v>49</v>
      </c>
    </row>
    <row r="92" spans="1:18" ht="18">
      <c r="N92" s="11"/>
    </row>
    <row r="93" spans="1:18" ht="18">
      <c r="A93" s="12" t="s">
        <v>14</v>
      </c>
    </row>
    <row r="94" spans="1:18" ht="18">
      <c r="A94" s="2" t="s">
        <v>15</v>
      </c>
      <c r="B94" s="19" t="s">
        <v>16</v>
      </c>
      <c r="C94" s="19"/>
      <c r="D94" s="19"/>
      <c r="E94" s="19"/>
      <c r="F94" s="19"/>
      <c r="G94" s="2" t="s">
        <v>17</v>
      </c>
      <c r="H94" s="19" t="s">
        <v>16</v>
      </c>
      <c r="I94" s="19"/>
      <c r="J94" s="19"/>
      <c r="K94" s="19"/>
      <c r="L94" s="19"/>
      <c r="M94" s="2" t="s">
        <v>18</v>
      </c>
      <c r="N94" s="19" t="s">
        <v>16</v>
      </c>
      <c r="O94" s="19"/>
      <c r="P94" s="19"/>
      <c r="Q94" s="19"/>
      <c r="R94" s="19"/>
    </row>
    <row r="95" spans="1:18" ht="18">
      <c r="A95" s="2" t="s">
        <v>2</v>
      </c>
      <c r="B95" s="13" t="s">
        <v>3</v>
      </c>
      <c r="C95" s="2" t="s">
        <v>4</v>
      </c>
      <c r="D95" s="2" t="s">
        <v>19</v>
      </c>
      <c r="E95" s="2" t="s">
        <v>20</v>
      </c>
      <c r="F95" s="2" t="s">
        <v>21</v>
      </c>
      <c r="G95" s="2" t="s">
        <v>2</v>
      </c>
      <c r="H95" s="13" t="s">
        <v>3</v>
      </c>
      <c r="I95" s="2" t="s">
        <v>4</v>
      </c>
      <c r="J95" s="2" t="s">
        <v>19</v>
      </c>
      <c r="K95" s="13" t="s">
        <v>20</v>
      </c>
      <c r="L95" s="2" t="s">
        <v>21</v>
      </c>
      <c r="M95" s="2" t="s">
        <v>2</v>
      </c>
      <c r="N95" s="13" t="s">
        <v>3</v>
      </c>
      <c r="O95" s="2" t="s">
        <v>4</v>
      </c>
      <c r="P95" s="2" t="s">
        <v>19</v>
      </c>
      <c r="Q95" s="2" t="s">
        <v>20</v>
      </c>
      <c r="R95" s="2" t="s">
        <v>21</v>
      </c>
    </row>
    <row r="96" spans="1:18" ht="18">
      <c r="A96" s="5" t="s">
        <v>6</v>
      </c>
      <c r="B96" s="2" t="s">
        <v>22</v>
      </c>
      <c r="C96" s="2" t="s">
        <v>23</v>
      </c>
      <c r="D96" s="2">
        <v>6</v>
      </c>
      <c r="E96" s="2">
        <f>2.4/2.4</f>
        <v>1</v>
      </c>
      <c r="F96" s="14"/>
      <c r="G96" s="5" t="s">
        <v>6</v>
      </c>
      <c r="H96" s="2" t="s">
        <v>24</v>
      </c>
      <c r="I96" s="2" t="s">
        <v>25</v>
      </c>
      <c r="J96" s="2">
        <v>6</v>
      </c>
      <c r="K96" s="2">
        <f>3.4/3.4</f>
        <v>1</v>
      </c>
      <c r="L96" s="14"/>
      <c r="M96" s="5" t="s">
        <v>6</v>
      </c>
      <c r="N96" s="2" t="s">
        <v>26</v>
      </c>
      <c r="O96" s="2" t="s">
        <v>27</v>
      </c>
      <c r="P96" s="2">
        <v>6</v>
      </c>
      <c r="Q96" s="2">
        <f>1.4/1.4</f>
        <v>1</v>
      </c>
      <c r="R96" s="14"/>
    </row>
    <row r="97" spans="1:18" ht="18">
      <c r="A97" s="6" t="s">
        <v>7</v>
      </c>
      <c r="B97" s="2" t="s">
        <v>28</v>
      </c>
      <c r="C97" s="2" t="s">
        <v>29</v>
      </c>
      <c r="D97" s="2">
        <v>6</v>
      </c>
      <c r="E97" s="2">
        <f>13.5/2.4</f>
        <v>5.625</v>
      </c>
      <c r="F97" s="2" t="s">
        <v>30</v>
      </c>
      <c r="G97" s="6" t="s">
        <v>7</v>
      </c>
      <c r="H97" s="2" t="s">
        <v>31</v>
      </c>
      <c r="I97" s="2" t="s">
        <v>32</v>
      </c>
      <c r="J97" s="2">
        <v>6</v>
      </c>
      <c r="K97" s="2">
        <f>9.87/3.4</f>
        <v>2.9029411764705881</v>
      </c>
      <c r="L97" s="2" t="s">
        <v>30</v>
      </c>
      <c r="M97" s="6" t="s">
        <v>7</v>
      </c>
      <c r="N97" s="2" t="s">
        <v>33</v>
      </c>
      <c r="O97" s="2" t="s">
        <v>34</v>
      </c>
      <c r="P97" s="2">
        <v>6</v>
      </c>
      <c r="Q97" s="2">
        <f>12.8/1.4</f>
        <v>9.1428571428571441</v>
      </c>
      <c r="R97" s="2" t="s">
        <v>30</v>
      </c>
    </row>
    <row r="98" spans="1:18" ht="18">
      <c r="A98" s="6" t="s">
        <v>8</v>
      </c>
      <c r="B98" s="2" t="s">
        <v>35</v>
      </c>
      <c r="C98" s="2" t="s">
        <v>36</v>
      </c>
      <c r="D98" s="2">
        <v>6</v>
      </c>
      <c r="E98" s="2">
        <f>2.4/2.12</f>
        <v>1.1320754716981132</v>
      </c>
      <c r="F98" s="2" t="s">
        <v>37</v>
      </c>
      <c r="G98" s="6" t="s">
        <v>8</v>
      </c>
      <c r="H98" s="2" t="s">
        <v>38</v>
      </c>
      <c r="I98" s="2" t="s">
        <v>39</v>
      </c>
      <c r="J98" s="2">
        <v>6</v>
      </c>
      <c r="K98" s="2">
        <f>2.6/3.4</f>
        <v>0.76470588235294124</v>
      </c>
      <c r="L98" s="2" t="s">
        <v>40</v>
      </c>
      <c r="M98" s="6" t="s">
        <v>8</v>
      </c>
      <c r="N98" s="2" t="s">
        <v>41</v>
      </c>
      <c r="O98" s="2" t="s">
        <v>42</v>
      </c>
      <c r="P98" s="2">
        <v>6</v>
      </c>
      <c r="Q98" s="2">
        <f>2.2/1.4</f>
        <v>1.5714285714285716</v>
      </c>
      <c r="R98" s="2" t="s">
        <v>43</v>
      </c>
    </row>
    <row r="99" spans="1:18" ht="18">
      <c r="A99" s="6" t="s">
        <v>9</v>
      </c>
      <c r="B99" s="2" t="s">
        <v>44</v>
      </c>
      <c r="C99" s="2" t="s">
        <v>45</v>
      </c>
      <c r="D99" s="2">
        <v>6</v>
      </c>
      <c r="E99" s="2">
        <f>12.25/2.4</f>
        <v>5.104166666666667</v>
      </c>
      <c r="F99" s="2" t="s">
        <v>46</v>
      </c>
      <c r="G99" s="6" t="s">
        <v>9</v>
      </c>
      <c r="H99" s="2" t="s">
        <v>47</v>
      </c>
      <c r="I99" s="2" t="s">
        <v>48</v>
      </c>
      <c r="J99" s="2">
        <v>6</v>
      </c>
      <c r="K99" s="2">
        <f>10.23/3.4</f>
        <v>3.0088235294117651</v>
      </c>
      <c r="L99" s="2" t="s">
        <v>49</v>
      </c>
      <c r="M99" s="6" t="s">
        <v>9</v>
      </c>
      <c r="N99" s="2" t="s">
        <v>50</v>
      </c>
      <c r="O99" s="2" t="s">
        <v>51</v>
      </c>
      <c r="P99" s="2">
        <v>6</v>
      </c>
      <c r="Q99" s="2">
        <f>12.2/1.4</f>
        <v>8.7142857142857135</v>
      </c>
      <c r="R99" s="2" t="s">
        <v>46</v>
      </c>
    </row>
    <row r="105" spans="1:18" ht="19" customHeight="1">
      <c r="G105" s="15"/>
    </row>
    <row r="106" spans="1:18" ht="17" customHeight="1">
      <c r="G106" s="15"/>
    </row>
    <row r="107" spans="1:18" ht="19" customHeight="1">
      <c r="G107" s="15"/>
    </row>
    <row r="109" spans="1:18" ht="18">
      <c r="J109" s="11"/>
    </row>
    <row r="110" spans="1:18" ht="18">
      <c r="J110" s="11"/>
    </row>
    <row r="111" spans="1:18" ht="18">
      <c r="J111" s="11"/>
    </row>
  </sheetData>
  <mergeCells count="6">
    <mergeCell ref="N94:R94"/>
    <mergeCell ref="B4:E4"/>
    <mergeCell ref="B32:E32"/>
    <mergeCell ref="B63:E63"/>
    <mergeCell ref="B94:F94"/>
    <mergeCell ref="H94:L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data-Figure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2022-10-06T09:13:18Z</dcterms:created>
  <dcterms:modified xsi:type="dcterms:W3CDTF">2022-10-06T12:21:47Z</dcterms:modified>
</cp:coreProperties>
</file>