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Culture Medium Recipe" sheetId="1" r:id="rId1"/>
    <sheet name="Catalog Number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 l="1"/>
  <c r="F23" i="1" s="1"/>
  <c r="F13" i="1" l="1"/>
  <c r="F12" i="1"/>
  <c r="F11" i="1"/>
  <c r="F14" i="1"/>
  <c r="F10" i="1"/>
  <c r="E44" i="1" l="1"/>
  <c r="F44" i="1" s="1"/>
  <c r="F30" i="1" l="1"/>
  <c r="E37" i="1"/>
  <c r="F37" i="1" s="1"/>
  <c r="B19" i="1"/>
  <c r="E14" i="1"/>
  <c r="E13" i="1" l="1"/>
  <c r="E12" i="1"/>
  <c r="E11" i="1"/>
  <c r="E10" i="1"/>
</calcChain>
</file>

<file path=xl/sharedStrings.xml><?xml version="1.0" encoding="utf-8"?>
<sst xmlns="http://schemas.openxmlformats.org/spreadsheetml/2006/main" count="70" uniqueCount="36">
  <si>
    <t>Component</t>
  </si>
  <si>
    <t>MW (g/mol)</t>
  </si>
  <si>
    <t>Final Concentration (mM)</t>
  </si>
  <si>
    <t>Final Concentration (g/L)</t>
  </si>
  <si>
    <t>Mass Needed (g)</t>
  </si>
  <si>
    <t>Trisodium Citrate Dihydrate</t>
  </si>
  <si>
    <t>D-(+)-Trehalose Anhydrous</t>
  </si>
  <si>
    <t>Solution Volume (mL)</t>
  </si>
  <si>
    <t>Volume Needed (ml)</t>
  </si>
  <si>
    <t>Additive-1 (10X)</t>
  </si>
  <si>
    <t>Additive-2 (10X)</t>
  </si>
  <si>
    <t>N-Acetyl Cysteine</t>
  </si>
  <si>
    <t>Additive-3 (5X)</t>
  </si>
  <si>
    <t>Additive-4 (10X)</t>
  </si>
  <si>
    <t>Glutamine (0.2M Stock)</t>
  </si>
  <si>
    <t>The concentrations for the additives were defined so as to run through the solutions fairly quickly, thus avoiding them getting old.</t>
  </si>
  <si>
    <t>N.B. Prepare each additive solution using Schneider's medium.</t>
  </si>
  <si>
    <t>Schneider's Medium Volume (mL)</t>
  </si>
  <si>
    <t>Sodium Chloride</t>
  </si>
  <si>
    <t>Modified Schneider's Medium</t>
  </si>
  <si>
    <t>N.B. Do not filter the individual additive solutions, filter the final modifed medium instead.</t>
  </si>
  <si>
    <t>Reagent</t>
  </si>
  <si>
    <t>Vendor</t>
  </si>
  <si>
    <t>Catalog Number</t>
  </si>
  <si>
    <t>Schneider's medium</t>
  </si>
  <si>
    <t>Genesee Scientific</t>
  </si>
  <si>
    <t>25-515</t>
  </si>
  <si>
    <t>N.B. Store each solution at 4°C for no more than 1 month.</t>
  </si>
  <si>
    <t>Sigma-Aldrich</t>
  </si>
  <si>
    <t>S9888</t>
  </si>
  <si>
    <t>ThermoFisher Scientific</t>
  </si>
  <si>
    <t>BP327</t>
  </si>
  <si>
    <t>T0167</t>
  </si>
  <si>
    <t>Gibco</t>
  </si>
  <si>
    <t>A7250</t>
  </si>
  <si>
    <t>N.B. Add Glutamine only if using a batch of Schneider's medium without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</si>
</sst>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2" fontId="3" fillId="0" borderId="0" xfId="0" applyNumberFormat="1" applyFont="1" applyBorder="1"/>
    <xf numFmtId="164" fontId="3" fillId="0" borderId="0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165" fontId="3" fillId="0" borderId="10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8" xfId="0" applyFont="1" applyBorder="1"/>
    <xf numFmtId="164" fontId="3" fillId="0" borderId="9" xfId="0" applyNumberFormat="1" applyFont="1" applyBorder="1"/>
    <xf numFmtId="164" fontId="3" fillId="0" borderId="7" xfId="0" applyNumberFormat="1" applyFont="1" applyBorder="1"/>
    <xf numFmtId="164" fontId="3" fillId="0" borderId="10" xfId="0" applyNumberFormat="1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7"/>
  <sheetViews>
    <sheetView tabSelected="1" workbookViewId="0">
      <selection activeCell="B10" sqref="B10"/>
    </sheetView>
  </sheetViews>
  <sheetFormatPr defaultRowHeight="14" x14ac:dyDescent="0.3"/>
  <cols>
    <col min="1" max="1" width="8.7265625" style="1"/>
    <col min="2" max="2" width="40.90625" style="1" bestFit="1" customWidth="1"/>
    <col min="3" max="3" width="11.1796875" style="1" bestFit="1" customWidth="1"/>
    <col min="4" max="4" width="24.1796875" style="1" bestFit="1" customWidth="1"/>
    <col min="5" max="5" width="23.81640625" style="1" bestFit="1" customWidth="1"/>
    <col min="6" max="6" width="19.6328125" style="1" bestFit="1" customWidth="1"/>
    <col min="7" max="16384" width="8.7265625" style="1"/>
  </cols>
  <sheetData>
    <row r="2" spans="2:6" x14ac:dyDescent="0.3">
      <c r="B2" s="28" t="s">
        <v>15</v>
      </c>
      <c r="C2" s="28"/>
      <c r="D2" s="28"/>
      <c r="E2" s="28"/>
      <c r="F2" s="28"/>
    </row>
    <row r="3" spans="2:6" x14ac:dyDescent="0.3">
      <c r="B3" s="28" t="s">
        <v>16</v>
      </c>
      <c r="C3" s="28"/>
      <c r="D3" s="28"/>
      <c r="E3" s="28"/>
      <c r="F3" s="28"/>
    </row>
    <row r="4" spans="2:6" x14ac:dyDescent="0.3">
      <c r="B4" s="28" t="s">
        <v>20</v>
      </c>
      <c r="C4" s="28"/>
      <c r="D4" s="28"/>
      <c r="E4" s="28"/>
      <c r="F4" s="28"/>
    </row>
    <row r="5" spans="2:6" x14ac:dyDescent="0.3">
      <c r="B5" s="28" t="s">
        <v>27</v>
      </c>
      <c r="C5" s="28"/>
      <c r="D5" s="28"/>
      <c r="E5" s="28"/>
      <c r="F5" s="28"/>
    </row>
    <row r="6" spans="2:6" x14ac:dyDescent="0.3">
      <c r="B6" s="28" t="s">
        <v>35</v>
      </c>
      <c r="C6" s="28"/>
      <c r="D6" s="28"/>
      <c r="E6" s="28"/>
      <c r="F6" s="28"/>
    </row>
    <row r="7" spans="2:6" ht="14.5" thickBot="1" x14ac:dyDescent="0.35"/>
    <row r="8" spans="2:6" x14ac:dyDescent="0.3">
      <c r="B8" s="29" t="s">
        <v>19</v>
      </c>
      <c r="C8" s="30"/>
      <c r="D8" s="30"/>
      <c r="E8" s="30"/>
      <c r="F8" s="31"/>
    </row>
    <row r="9" spans="2:6" x14ac:dyDescent="0.3">
      <c r="B9" s="4" t="s">
        <v>0</v>
      </c>
      <c r="C9" s="5" t="s">
        <v>1</v>
      </c>
      <c r="D9" s="5" t="s">
        <v>2</v>
      </c>
      <c r="E9" s="5" t="s">
        <v>3</v>
      </c>
      <c r="F9" s="6" t="s">
        <v>8</v>
      </c>
    </row>
    <row r="10" spans="2:6" x14ac:dyDescent="0.3">
      <c r="B10" s="7" t="s">
        <v>5</v>
      </c>
      <c r="C10" s="8">
        <v>294.10000000000002</v>
      </c>
      <c r="D10" s="9">
        <v>1</v>
      </c>
      <c r="E10" s="8">
        <f t="shared" ref="E10:E14" si="0">C10*D10/1000</f>
        <v>0.29410000000000003</v>
      </c>
      <c r="F10" s="16">
        <f>$B$17/10</f>
        <v>2</v>
      </c>
    </row>
    <row r="11" spans="2:6" x14ac:dyDescent="0.3">
      <c r="B11" s="7" t="s">
        <v>18</v>
      </c>
      <c r="C11" s="8">
        <v>58.44</v>
      </c>
      <c r="D11" s="9">
        <v>55</v>
      </c>
      <c r="E11" s="8">
        <f t="shared" si="0"/>
        <v>3.2141999999999999</v>
      </c>
      <c r="F11" s="16">
        <f>$B$17/10</f>
        <v>2</v>
      </c>
    </row>
    <row r="12" spans="2:6" x14ac:dyDescent="0.3">
      <c r="B12" s="7" t="s">
        <v>6</v>
      </c>
      <c r="C12" s="8">
        <v>342.3</v>
      </c>
      <c r="D12" s="9">
        <v>50</v>
      </c>
      <c r="E12" s="8">
        <f t="shared" si="0"/>
        <v>17.114999999999998</v>
      </c>
      <c r="F12" s="16">
        <f>$B$17/5</f>
        <v>4</v>
      </c>
    </row>
    <row r="13" spans="2:6" x14ac:dyDescent="0.3">
      <c r="B13" s="7" t="s">
        <v>14</v>
      </c>
      <c r="C13" s="8">
        <v>146.13999999999999</v>
      </c>
      <c r="D13" s="9">
        <v>10</v>
      </c>
      <c r="E13" s="8">
        <f t="shared" si="0"/>
        <v>1.4613999999999998</v>
      </c>
      <c r="F13" s="16">
        <f>$B$17/20</f>
        <v>1</v>
      </c>
    </row>
    <row r="14" spans="2:6" ht="14.5" thickBot="1" x14ac:dyDescent="0.35">
      <c r="B14" s="10" t="s">
        <v>11</v>
      </c>
      <c r="C14" s="11">
        <v>163.19499999999999</v>
      </c>
      <c r="D14" s="11">
        <v>2</v>
      </c>
      <c r="E14" s="11">
        <f t="shared" si="0"/>
        <v>0.32639000000000001</v>
      </c>
      <c r="F14" s="17">
        <f>$B$17/10</f>
        <v>2</v>
      </c>
    </row>
    <row r="15" spans="2:6" ht="14.5" thickBot="1" x14ac:dyDescent="0.35">
      <c r="D15" s="2"/>
    </row>
    <row r="16" spans="2:6" x14ac:dyDescent="0.3">
      <c r="B16" s="3" t="s">
        <v>7</v>
      </c>
    </row>
    <row r="17" spans="2:6" ht="14.5" thickBot="1" x14ac:dyDescent="0.35">
      <c r="B17" s="13">
        <v>20</v>
      </c>
      <c r="D17" s="2"/>
    </row>
    <row r="18" spans="2:6" x14ac:dyDescent="0.3">
      <c r="B18" s="3" t="s">
        <v>17</v>
      </c>
    </row>
    <row r="19" spans="2:6" ht="14.5" thickBot="1" x14ac:dyDescent="0.35">
      <c r="B19" s="13">
        <f>B17-SUM(F10:F14)</f>
        <v>9</v>
      </c>
    </row>
    <row r="20" spans="2:6" ht="14.5" thickBot="1" x14ac:dyDescent="0.35"/>
    <row r="21" spans="2:6" x14ac:dyDescent="0.3">
      <c r="B21" s="25" t="s">
        <v>9</v>
      </c>
      <c r="C21" s="26"/>
      <c r="D21" s="26"/>
      <c r="E21" s="26"/>
      <c r="F21" s="27"/>
    </row>
    <row r="22" spans="2:6" x14ac:dyDescent="0.3">
      <c r="B22" s="4" t="s">
        <v>0</v>
      </c>
      <c r="C22" s="5" t="s">
        <v>1</v>
      </c>
      <c r="D22" s="5" t="s">
        <v>2</v>
      </c>
      <c r="E22" s="5" t="s">
        <v>3</v>
      </c>
      <c r="F22" s="6" t="s">
        <v>4</v>
      </c>
    </row>
    <row r="23" spans="2:6" ht="14.5" thickBot="1" x14ac:dyDescent="0.35">
      <c r="B23" s="14" t="s">
        <v>5</v>
      </c>
      <c r="C23" s="11">
        <v>294.10000000000002</v>
      </c>
      <c r="D23" s="15">
        <v>10</v>
      </c>
      <c r="E23" s="11">
        <f>C23*D23/1000</f>
        <v>2.9409999999999998</v>
      </c>
      <c r="F23" s="12">
        <f>E23*(B26/1000)</f>
        <v>1.7645999999999998E-2</v>
      </c>
    </row>
    <row r="24" spans="2:6" ht="14.5" thickBot="1" x14ac:dyDescent="0.35">
      <c r="D24" s="2"/>
    </row>
    <row r="25" spans="2:6" x14ac:dyDescent="0.3">
      <c r="B25" s="3" t="s">
        <v>7</v>
      </c>
    </row>
    <row r="26" spans="2:6" ht="14.5" thickBot="1" x14ac:dyDescent="0.35">
      <c r="B26" s="13">
        <v>6</v>
      </c>
      <c r="D26" s="2"/>
    </row>
    <row r="27" spans="2:6" ht="14.5" thickBot="1" x14ac:dyDescent="0.35"/>
    <row r="28" spans="2:6" x14ac:dyDescent="0.3">
      <c r="B28" s="25" t="s">
        <v>10</v>
      </c>
      <c r="C28" s="26"/>
      <c r="D28" s="26"/>
      <c r="E28" s="26"/>
      <c r="F28" s="27"/>
    </row>
    <row r="29" spans="2:6" x14ac:dyDescent="0.3">
      <c r="B29" s="4" t="s">
        <v>0</v>
      </c>
      <c r="C29" s="5" t="s">
        <v>1</v>
      </c>
      <c r="D29" s="5" t="s">
        <v>2</v>
      </c>
      <c r="E29" s="5" t="s">
        <v>3</v>
      </c>
      <c r="F29" s="6" t="s">
        <v>4</v>
      </c>
    </row>
    <row r="30" spans="2:6" ht="14.5" thickBot="1" x14ac:dyDescent="0.35">
      <c r="B30" s="14" t="s">
        <v>18</v>
      </c>
      <c r="C30" s="11">
        <v>58.44</v>
      </c>
      <c r="D30" s="15">
        <v>550</v>
      </c>
      <c r="E30" s="11">
        <f>C30*D30/1000</f>
        <v>32.142000000000003</v>
      </c>
      <c r="F30" s="12">
        <f>E30*(B33/1000)</f>
        <v>0.19285200000000002</v>
      </c>
    </row>
    <row r="31" spans="2:6" ht="14.5" thickBot="1" x14ac:dyDescent="0.35">
      <c r="D31" s="2"/>
    </row>
    <row r="32" spans="2:6" x14ac:dyDescent="0.3">
      <c r="B32" s="3" t="s">
        <v>7</v>
      </c>
    </row>
    <row r="33" spans="2:6" ht="14.5" thickBot="1" x14ac:dyDescent="0.35">
      <c r="B33" s="13">
        <v>6</v>
      </c>
      <c r="D33" s="2"/>
    </row>
    <row r="34" spans="2:6" ht="14.5" thickBot="1" x14ac:dyDescent="0.35"/>
    <row r="35" spans="2:6" x14ac:dyDescent="0.3">
      <c r="B35" s="25" t="s">
        <v>12</v>
      </c>
      <c r="C35" s="26"/>
      <c r="D35" s="26"/>
      <c r="E35" s="26"/>
      <c r="F35" s="27"/>
    </row>
    <row r="36" spans="2:6" x14ac:dyDescent="0.3">
      <c r="B36" s="4" t="s">
        <v>0</v>
      </c>
      <c r="C36" s="5" t="s">
        <v>1</v>
      </c>
      <c r="D36" s="5" t="s">
        <v>2</v>
      </c>
      <c r="E36" s="5" t="s">
        <v>3</v>
      </c>
      <c r="F36" s="6" t="s">
        <v>4</v>
      </c>
    </row>
    <row r="37" spans="2:6" ht="14.5" thickBot="1" x14ac:dyDescent="0.35">
      <c r="B37" s="14" t="s">
        <v>6</v>
      </c>
      <c r="C37" s="11">
        <v>342.3</v>
      </c>
      <c r="D37" s="15">
        <v>250</v>
      </c>
      <c r="E37" s="11">
        <f t="shared" ref="E37" si="1">C37*D37/1000</f>
        <v>85.575000000000003</v>
      </c>
      <c r="F37" s="12">
        <f>E37*(B40/1000)</f>
        <v>0.68459999999999999</v>
      </c>
    </row>
    <row r="38" spans="2:6" ht="14.5" thickBot="1" x14ac:dyDescent="0.35">
      <c r="D38" s="2"/>
    </row>
    <row r="39" spans="2:6" x14ac:dyDescent="0.3">
      <c r="B39" s="3" t="s">
        <v>7</v>
      </c>
    </row>
    <row r="40" spans="2:6" ht="14.5" thickBot="1" x14ac:dyDescent="0.35">
      <c r="B40" s="13">
        <v>8</v>
      </c>
      <c r="D40" s="2"/>
    </row>
    <row r="41" spans="2:6" ht="14.5" thickBot="1" x14ac:dyDescent="0.35"/>
    <row r="42" spans="2:6" x14ac:dyDescent="0.3">
      <c r="B42" s="25" t="s">
        <v>13</v>
      </c>
      <c r="C42" s="26"/>
      <c r="D42" s="26"/>
      <c r="E42" s="26"/>
      <c r="F42" s="27"/>
    </row>
    <row r="43" spans="2:6" x14ac:dyDescent="0.3">
      <c r="B43" s="4" t="s">
        <v>0</v>
      </c>
      <c r="C43" s="5" t="s">
        <v>1</v>
      </c>
      <c r="D43" s="5" t="s">
        <v>2</v>
      </c>
      <c r="E43" s="5" t="s">
        <v>3</v>
      </c>
      <c r="F43" s="6" t="s">
        <v>4</v>
      </c>
    </row>
    <row r="44" spans="2:6" ht="14.5" thickBot="1" x14ac:dyDescent="0.35">
      <c r="B44" s="10" t="s">
        <v>11</v>
      </c>
      <c r="C44" s="11">
        <v>163.19499999999999</v>
      </c>
      <c r="D44" s="11">
        <v>20</v>
      </c>
      <c r="E44" s="11">
        <f t="shared" ref="E44" si="2">C44*D44/1000</f>
        <v>3.2638999999999996</v>
      </c>
      <c r="F44" s="12">
        <f>E44*(B47/1000)</f>
        <v>1.9583399999999997E-2</v>
      </c>
    </row>
    <row r="45" spans="2:6" ht="14.5" thickBot="1" x14ac:dyDescent="0.35">
      <c r="D45" s="2"/>
    </row>
    <row r="46" spans="2:6" x14ac:dyDescent="0.3">
      <c r="B46" s="3" t="s">
        <v>7</v>
      </c>
    </row>
    <row r="47" spans="2:6" ht="14.5" thickBot="1" x14ac:dyDescent="0.35">
      <c r="B47" s="13">
        <v>6</v>
      </c>
      <c r="D47" s="2"/>
    </row>
  </sheetData>
  <mergeCells count="10">
    <mergeCell ref="B21:F21"/>
    <mergeCell ref="B28:F28"/>
    <mergeCell ref="B35:F35"/>
    <mergeCell ref="B42:F42"/>
    <mergeCell ref="B2:F2"/>
    <mergeCell ref="B4:F4"/>
    <mergeCell ref="B5:F5"/>
    <mergeCell ref="B3:F3"/>
    <mergeCell ref="B8:F8"/>
    <mergeCell ref="B6:F6"/>
  </mergeCells>
  <pageMargins left="0.7" right="0.7" top="0.75" bottom="0.75" header="0.3" footer="0.3"/>
  <pageSetup scale="7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B7" sqref="B7"/>
    </sheetView>
  </sheetViews>
  <sheetFormatPr defaultRowHeight="14.5" x14ac:dyDescent="0.35"/>
  <cols>
    <col min="2" max="2" width="25.1796875" bestFit="1" customWidth="1"/>
    <col min="3" max="3" width="21.81640625" bestFit="1" customWidth="1"/>
    <col min="4" max="4" width="15.90625" bestFit="1" customWidth="1"/>
  </cols>
  <sheetData>
    <row r="1" spans="2:4" ht="15" thickBot="1" x14ac:dyDescent="0.4"/>
    <row r="2" spans="2:4" ht="15" thickBot="1" x14ac:dyDescent="0.4">
      <c r="B2" s="22" t="s">
        <v>21</v>
      </c>
      <c r="C2" s="23" t="s">
        <v>22</v>
      </c>
      <c r="D2" s="24" t="s">
        <v>23</v>
      </c>
    </row>
    <row r="3" spans="2:4" x14ac:dyDescent="0.35">
      <c r="B3" s="7" t="s">
        <v>24</v>
      </c>
      <c r="C3" s="18" t="s">
        <v>25</v>
      </c>
      <c r="D3" s="19" t="s">
        <v>26</v>
      </c>
    </row>
    <row r="4" spans="2:4" x14ac:dyDescent="0.35">
      <c r="B4" s="7" t="s">
        <v>5</v>
      </c>
      <c r="C4" s="18" t="s">
        <v>30</v>
      </c>
      <c r="D4" s="19" t="s">
        <v>31</v>
      </c>
    </row>
    <row r="5" spans="2:4" x14ac:dyDescent="0.35">
      <c r="B5" s="7" t="s">
        <v>18</v>
      </c>
      <c r="C5" s="18" t="s">
        <v>28</v>
      </c>
      <c r="D5" s="19" t="s">
        <v>29</v>
      </c>
    </row>
    <row r="6" spans="2:4" x14ac:dyDescent="0.35">
      <c r="B6" s="7" t="s">
        <v>6</v>
      </c>
      <c r="C6" s="18" t="s">
        <v>28</v>
      </c>
      <c r="D6" s="19" t="s">
        <v>32</v>
      </c>
    </row>
    <row r="7" spans="2:4" x14ac:dyDescent="0.35">
      <c r="B7" s="7" t="s">
        <v>14</v>
      </c>
      <c r="C7" s="18" t="s">
        <v>33</v>
      </c>
      <c r="D7" s="19">
        <v>25030</v>
      </c>
    </row>
    <row r="8" spans="2:4" ht="15" thickBot="1" x14ac:dyDescent="0.4">
      <c r="B8" s="10" t="s">
        <v>11</v>
      </c>
      <c r="C8" s="20" t="s">
        <v>28</v>
      </c>
      <c r="D8" s="21" t="s">
        <v>34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Culture Medium Recipe</vt:lpstr>
      <vt:lpstr>Catalog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2021-10-14T20:22:50Z</dcterms:modified>
</cp:coreProperties>
</file>