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lei_staff_main_ntu_edu_sg/Documents/Arl/Arl15/Arl15-Smads-manuscript/manuscript/elife/2nd submission/Figures/"/>
    </mc:Choice>
  </mc:AlternateContent>
  <xr:revisionPtr revIDLastSave="3" documentId="8_{9D40DC84-6941-45DB-B9FE-69726614CA87}" xr6:coauthVersionLast="47" xr6:coauthVersionMax="47" xr10:uidLastSave="{6532BA76-3F5D-426D-B1F3-B31A1B32155B}"/>
  <bookViews>
    <workbookView xWindow="-93" yWindow="-93" windowWidth="20186" windowHeight="12920" xr2:uid="{02947B1D-D2C7-4679-8F5D-BDD4ABE8CFCE}"/>
  </bookViews>
  <sheets>
    <sheet name="Figure 2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H26" i="1" s="1"/>
  <c r="F25" i="1"/>
  <c r="F24" i="1"/>
  <c r="F23" i="1"/>
  <c r="F22" i="1"/>
  <c r="G21" i="1"/>
  <c r="F21" i="1"/>
  <c r="H21" i="1" s="1"/>
  <c r="F20" i="1"/>
  <c r="F19" i="1"/>
  <c r="F18" i="1"/>
  <c r="F17" i="1"/>
  <c r="G16" i="1"/>
  <c r="F16" i="1"/>
  <c r="H16" i="1" s="1"/>
  <c r="F15" i="1"/>
  <c r="F14" i="1"/>
  <c r="F13" i="1"/>
  <c r="F12" i="1"/>
  <c r="F11" i="1"/>
  <c r="G11" i="1" s="1"/>
  <c r="F10" i="1"/>
  <c r="F9" i="1"/>
  <c r="F8" i="1"/>
  <c r="F7" i="1"/>
  <c r="F6" i="1"/>
  <c r="H6" i="1" s="1"/>
  <c r="H11" i="1" l="1"/>
  <c r="G6" i="1"/>
  <c r="G26" i="1"/>
</calcChain>
</file>

<file path=xl/sharedStrings.xml><?xml version="1.0" encoding="utf-8"?>
<sst xmlns="http://schemas.openxmlformats.org/spreadsheetml/2006/main" count="14" uniqueCount="13">
  <si>
    <t>Co-expressed markers</t>
  </si>
  <si>
    <t>Cell ID</t>
  </si>
  <si>
    <t>Number of colocalizated red puncta</t>
  </si>
  <si>
    <t>Number of all red puncta</t>
  </si>
  <si>
    <t>Fraction of colocalized red puncta per cell</t>
  </si>
  <si>
    <t>Mean</t>
  </si>
  <si>
    <t>SD</t>
    <phoneticPr fontId="0" type="noConversion"/>
  </si>
  <si>
    <t>Lamp1-GFP and mCherry-Smad4-MH2</t>
  </si>
  <si>
    <t>GFP-Rab7 and mCherry-Smad4-MH2</t>
  </si>
  <si>
    <t>TfR-GFP and mCherry-Smad4-MH2</t>
  </si>
  <si>
    <t xml:space="preserve">Arl15-AL-GFP and Lamp1-mCherry </t>
  </si>
  <si>
    <t xml:space="preserve"> Arl15-AL-GFP and mCherry-Smad4-MH2</t>
  </si>
  <si>
    <t>Figure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</si>
</sst>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CFF9-F780-4D22-9512-9746FD16097D}">
  <dimension ref="A1:H30"/>
  <sheetViews>
    <sheetView tabSelected="1" workbookViewId="0">
      <selection activeCell="C9" sqref="C9"/>
    </sheetView>
  </sheetViews>
  <sheetFormatPr defaultRowHeight="14.35" x14ac:dyDescent="0.5"/>
  <cols>
    <col min="2" max="2" width="15.87890625" customWidth="1"/>
    <col min="3" max="3" width="13.29296875" customWidth="1"/>
    <col min="4" max="4" width="15.41015625" customWidth="1"/>
    <col min="5" max="5" width="15.87890625" customWidth="1"/>
    <col min="6" max="6" width="17.41015625" customWidth="1"/>
    <col min="7" max="7" width="12.5859375" customWidth="1"/>
    <col min="8" max="8" width="11.41015625" customWidth="1"/>
  </cols>
  <sheetData>
    <row r="1" spans="1:8" x14ac:dyDescent="0.5">
      <c r="A1" s="1" t="s">
        <v>12</v>
      </c>
    </row>
    <row r="2" spans="1:8" x14ac:dyDescent="0.5">
      <c r="A2" s="2"/>
    </row>
    <row r="3" spans="1:8" x14ac:dyDescent="0.5">
      <c r="A3" s="1"/>
      <c r="B3" s="1" t="s">
        <v>4</v>
      </c>
    </row>
    <row r="5" spans="1:8" ht="41.35" thickBot="1" x14ac:dyDescent="0.55000000000000004">
      <c r="B5" s="3" t="s">
        <v>0</v>
      </c>
      <c r="C5" s="4" t="s">
        <v>1</v>
      </c>
      <c r="D5" s="5" t="s">
        <v>2</v>
      </c>
      <c r="E5" s="5" t="s">
        <v>3</v>
      </c>
      <c r="F5" s="5" t="s">
        <v>4</v>
      </c>
      <c r="G5" s="4" t="s">
        <v>5</v>
      </c>
      <c r="H5" s="6" t="s">
        <v>6</v>
      </c>
    </row>
    <row r="6" spans="1:8" ht="14.7" thickTop="1" x14ac:dyDescent="0.5">
      <c r="B6" s="12" t="s">
        <v>7</v>
      </c>
      <c r="C6" s="7">
        <v>1</v>
      </c>
      <c r="D6" s="7">
        <v>86</v>
      </c>
      <c r="E6" s="7">
        <v>116</v>
      </c>
      <c r="F6" s="8">
        <f>D6/E6</f>
        <v>0.74137931034482762</v>
      </c>
      <c r="G6" s="14">
        <f>AVERAGE(F6:F10)</f>
        <v>0.76443255500217455</v>
      </c>
      <c r="H6" s="16">
        <f>STDEVA(F6:F10)</f>
        <v>5.0214727829760102E-2</v>
      </c>
    </row>
    <row r="7" spans="1:8" x14ac:dyDescent="0.5">
      <c r="B7" s="13"/>
      <c r="C7" s="9">
        <v>2</v>
      </c>
      <c r="D7" s="9">
        <v>108</v>
      </c>
      <c r="E7" s="9">
        <v>157</v>
      </c>
      <c r="F7" s="10">
        <f>D7/E7</f>
        <v>0.68789808917197448</v>
      </c>
      <c r="G7" s="14"/>
      <c r="H7" s="16"/>
    </row>
    <row r="8" spans="1:8" x14ac:dyDescent="0.5">
      <c r="B8" s="13"/>
      <c r="C8" s="9">
        <v>3</v>
      </c>
      <c r="D8" s="9">
        <v>72</v>
      </c>
      <c r="E8" s="9">
        <v>92</v>
      </c>
      <c r="F8" s="10">
        <f>D8/E8</f>
        <v>0.78260869565217395</v>
      </c>
      <c r="G8" s="14"/>
      <c r="H8" s="16"/>
    </row>
    <row r="9" spans="1:8" x14ac:dyDescent="0.5">
      <c r="B9" s="13"/>
      <c r="C9" s="9">
        <v>4</v>
      </c>
      <c r="D9" s="9">
        <v>253</v>
      </c>
      <c r="E9" s="9">
        <v>205</v>
      </c>
      <c r="F9" s="10">
        <f t="shared" ref="F9:F30" si="0">E9/D9</f>
        <v>0.81027667984189722</v>
      </c>
      <c r="G9" s="14"/>
      <c r="H9" s="16"/>
    </row>
    <row r="10" spans="1:8" ht="14.7" thickBot="1" x14ac:dyDescent="0.55000000000000004">
      <c r="B10" s="18"/>
      <c r="C10" s="4">
        <v>5</v>
      </c>
      <c r="D10" s="4">
        <v>110</v>
      </c>
      <c r="E10" s="4">
        <v>88</v>
      </c>
      <c r="F10" s="11">
        <f t="shared" si="0"/>
        <v>0.8</v>
      </c>
      <c r="G10" s="19"/>
      <c r="H10" s="20"/>
    </row>
    <row r="11" spans="1:8" ht="14.7" thickTop="1" x14ac:dyDescent="0.5">
      <c r="B11" s="12" t="s">
        <v>8</v>
      </c>
      <c r="C11" s="7">
        <v>1</v>
      </c>
      <c r="D11" s="7">
        <v>170</v>
      </c>
      <c r="E11" s="7">
        <v>114</v>
      </c>
      <c r="F11" s="8">
        <f t="shared" si="0"/>
        <v>0.6705882352941176</v>
      </c>
      <c r="G11" s="14">
        <f>AVERAGE(F11:F15)</f>
        <v>0.72709760695199432</v>
      </c>
      <c r="H11" s="16">
        <f>STDEVA(F11:F15)</f>
        <v>9.707438254131999E-2</v>
      </c>
    </row>
    <row r="12" spans="1:8" x14ac:dyDescent="0.5">
      <c r="B12" s="13"/>
      <c r="C12" s="9">
        <v>2</v>
      </c>
      <c r="D12" s="9">
        <v>74</v>
      </c>
      <c r="E12" s="9">
        <v>52</v>
      </c>
      <c r="F12" s="10">
        <f t="shared" si="0"/>
        <v>0.70270270270270274</v>
      </c>
      <c r="G12" s="14"/>
      <c r="H12" s="16"/>
    </row>
    <row r="13" spans="1:8" x14ac:dyDescent="0.5">
      <c r="B13" s="13"/>
      <c r="C13" s="9">
        <v>3</v>
      </c>
      <c r="D13" s="9">
        <v>59</v>
      </c>
      <c r="E13" s="9">
        <v>37</v>
      </c>
      <c r="F13" s="10">
        <f t="shared" si="0"/>
        <v>0.6271186440677966</v>
      </c>
      <c r="G13" s="14"/>
      <c r="H13" s="16"/>
    </row>
    <row r="14" spans="1:8" x14ac:dyDescent="0.5">
      <c r="B14" s="13"/>
      <c r="C14" s="9">
        <v>4</v>
      </c>
      <c r="D14" s="9">
        <v>157</v>
      </c>
      <c r="E14" s="9">
        <v>138</v>
      </c>
      <c r="F14" s="10">
        <f t="shared" si="0"/>
        <v>0.87898089171974525</v>
      </c>
      <c r="G14" s="14"/>
      <c r="H14" s="16"/>
    </row>
    <row r="15" spans="1:8" ht="14.7" thickBot="1" x14ac:dyDescent="0.55000000000000004">
      <c r="B15" s="18"/>
      <c r="C15" s="4">
        <v>5</v>
      </c>
      <c r="D15" s="4">
        <v>123</v>
      </c>
      <c r="E15" s="4">
        <v>93</v>
      </c>
      <c r="F15" s="11">
        <f t="shared" si="0"/>
        <v>0.75609756097560976</v>
      </c>
      <c r="G15" s="19"/>
      <c r="H15" s="20"/>
    </row>
    <row r="16" spans="1:8" ht="14.7" thickTop="1" x14ac:dyDescent="0.5">
      <c r="B16" s="12" t="s">
        <v>9</v>
      </c>
      <c r="C16" s="7">
        <v>1</v>
      </c>
      <c r="D16" s="7">
        <v>92</v>
      </c>
      <c r="E16" s="7">
        <v>4</v>
      </c>
      <c r="F16" s="8">
        <f t="shared" si="0"/>
        <v>4.3478260869565216E-2</v>
      </c>
      <c r="G16" s="14">
        <f>AVERAGE(F16:F20)</f>
        <v>4.6710843379486201E-2</v>
      </c>
      <c r="H16" s="16">
        <f>STDEVA(F16:F20)</f>
        <v>2.3908517147541965E-2</v>
      </c>
    </row>
    <row r="17" spans="2:8" x14ac:dyDescent="0.5">
      <c r="B17" s="13"/>
      <c r="C17" s="9">
        <v>2</v>
      </c>
      <c r="D17" s="9">
        <v>43</v>
      </c>
      <c r="E17" s="9">
        <v>3</v>
      </c>
      <c r="F17" s="10">
        <f t="shared" si="0"/>
        <v>6.9767441860465115E-2</v>
      </c>
      <c r="G17" s="14"/>
      <c r="H17" s="16"/>
    </row>
    <row r="18" spans="2:8" x14ac:dyDescent="0.5">
      <c r="B18" s="13"/>
      <c r="C18" s="9">
        <v>3</v>
      </c>
      <c r="D18" s="9">
        <v>107</v>
      </c>
      <c r="E18" s="9">
        <v>4</v>
      </c>
      <c r="F18" s="10">
        <f t="shared" si="0"/>
        <v>3.7383177570093455E-2</v>
      </c>
      <c r="G18" s="14"/>
      <c r="H18" s="16"/>
    </row>
    <row r="19" spans="2:8" x14ac:dyDescent="0.5">
      <c r="B19" s="13"/>
      <c r="C19" s="9">
        <v>4</v>
      </c>
      <c r="D19" s="9">
        <v>43</v>
      </c>
      <c r="E19" s="9">
        <v>3</v>
      </c>
      <c r="F19" s="10">
        <f t="shared" si="0"/>
        <v>6.9767441860465115E-2</v>
      </c>
      <c r="G19" s="14"/>
      <c r="H19" s="16"/>
    </row>
    <row r="20" spans="2:8" ht="14.7" thickBot="1" x14ac:dyDescent="0.55000000000000004">
      <c r="B20" s="18"/>
      <c r="C20" s="4">
        <v>5</v>
      </c>
      <c r="D20" s="4">
        <v>76</v>
      </c>
      <c r="E20" s="4">
        <v>1</v>
      </c>
      <c r="F20" s="11">
        <f t="shared" si="0"/>
        <v>1.3157894736842105E-2</v>
      </c>
      <c r="G20" s="19"/>
      <c r="H20" s="20"/>
    </row>
    <row r="21" spans="2:8" ht="14.7" thickTop="1" x14ac:dyDescent="0.5">
      <c r="B21" s="12" t="s">
        <v>10</v>
      </c>
      <c r="C21" s="7">
        <v>1</v>
      </c>
      <c r="D21" s="7">
        <v>244</v>
      </c>
      <c r="E21" s="7">
        <v>75</v>
      </c>
      <c r="F21" s="8">
        <f t="shared" si="0"/>
        <v>0.30737704918032788</v>
      </c>
      <c r="G21" s="14">
        <f>AVERAGE(F21:F25)</f>
        <v>0.35576003558811731</v>
      </c>
      <c r="H21" s="16">
        <f>STDEVA(F21:F25)</f>
        <v>0.14337431132974907</v>
      </c>
    </row>
    <row r="22" spans="2:8" x14ac:dyDescent="0.5">
      <c r="B22" s="13"/>
      <c r="C22" s="9">
        <v>2</v>
      </c>
      <c r="D22" s="9">
        <v>297</v>
      </c>
      <c r="E22" s="9">
        <v>104</v>
      </c>
      <c r="F22" s="10">
        <f t="shared" si="0"/>
        <v>0.35016835016835018</v>
      </c>
      <c r="G22" s="14"/>
      <c r="H22" s="16"/>
    </row>
    <row r="23" spans="2:8" x14ac:dyDescent="0.5">
      <c r="B23" s="13"/>
      <c r="C23" s="9">
        <v>3</v>
      </c>
      <c r="D23" s="9">
        <v>320</v>
      </c>
      <c r="E23" s="9">
        <v>122</v>
      </c>
      <c r="F23" s="10">
        <f t="shared" si="0"/>
        <v>0.38124999999999998</v>
      </c>
      <c r="G23" s="14"/>
      <c r="H23" s="16"/>
    </row>
    <row r="24" spans="2:8" x14ac:dyDescent="0.5">
      <c r="B24" s="13"/>
      <c r="C24" s="9">
        <v>4</v>
      </c>
      <c r="D24" s="9">
        <v>146</v>
      </c>
      <c r="E24" s="9">
        <v>83</v>
      </c>
      <c r="F24" s="10">
        <f t="shared" si="0"/>
        <v>0.56849315068493156</v>
      </c>
      <c r="G24" s="14"/>
      <c r="H24" s="16"/>
    </row>
    <row r="25" spans="2:8" ht="14.7" thickBot="1" x14ac:dyDescent="0.55000000000000004">
      <c r="B25" s="18"/>
      <c r="C25" s="4">
        <v>5</v>
      </c>
      <c r="D25" s="4">
        <v>344</v>
      </c>
      <c r="E25" s="4">
        <v>59</v>
      </c>
      <c r="F25" s="11">
        <f t="shared" si="0"/>
        <v>0.17151162790697674</v>
      </c>
      <c r="G25" s="19"/>
      <c r="H25" s="20"/>
    </row>
    <row r="26" spans="2:8" ht="14.7" thickTop="1" x14ac:dyDescent="0.5">
      <c r="B26" s="12" t="s">
        <v>11</v>
      </c>
      <c r="C26" s="7">
        <v>1</v>
      </c>
      <c r="D26" s="7">
        <v>66</v>
      </c>
      <c r="E26" s="7">
        <v>38</v>
      </c>
      <c r="F26" s="8">
        <f t="shared" si="0"/>
        <v>0.5757575757575758</v>
      </c>
      <c r="G26" s="14">
        <f>AVERAGE(F26:F30)</f>
        <v>0.45084894987437363</v>
      </c>
      <c r="H26" s="16">
        <f>STDEVA(F26:F30)</f>
        <v>7.2962183534509853E-2</v>
      </c>
    </row>
    <row r="27" spans="2:8" x14ac:dyDescent="0.5">
      <c r="B27" s="13"/>
      <c r="C27" s="9">
        <v>2</v>
      </c>
      <c r="D27" s="9">
        <v>185</v>
      </c>
      <c r="E27" s="9">
        <v>71</v>
      </c>
      <c r="F27" s="10">
        <f t="shared" si="0"/>
        <v>0.38378378378378381</v>
      </c>
      <c r="G27" s="14"/>
      <c r="H27" s="16"/>
    </row>
    <row r="28" spans="2:8" x14ac:dyDescent="0.5">
      <c r="B28" s="13"/>
      <c r="C28" s="9">
        <v>3</v>
      </c>
      <c r="D28" s="9">
        <v>112</v>
      </c>
      <c r="E28" s="9">
        <v>49</v>
      </c>
      <c r="F28" s="10">
        <f t="shared" si="0"/>
        <v>0.4375</v>
      </c>
      <c r="G28" s="14"/>
      <c r="H28" s="16"/>
    </row>
    <row r="29" spans="2:8" x14ac:dyDescent="0.5">
      <c r="B29" s="13"/>
      <c r="C29" s="9">
        <v>4</v>
      </c>
      <c r="D29" s="9">
        <v>160</v>
      </c>
      <c r="E29" s="9">
        <v>68</v>
      </c>
      <c r="F29" s="10">
        <f t="shared" si="0"/>
        <v>0.42499999999999999</v>
      </c>
      <c r="G29" s="14"/>
      <c r="H29" s="16"/>
    </row>
    <row r="30" spans="2:8" x14ac:dyDescent="0.5">
      <c r="B30" s="13"/>
      <c r="C30" s="9">
        <v>5</v>
      </c>
      <c r="D30" s="9">
        <v>118</v>
      </c>
      <c r="E30" s="9">
        <v>51</v>
      </c>
      <c r="F30" s="10">
        <f t="shared" si="0"/>
        <v>0.43220338983050849</v>
      </c>
      <c r="G30" s="15"/>
      <c r="H30" s="17"/>
    </row>
  </sheetData>
  <mergeCells count="15">
    <mergeCell ref="B6:B10"/>
    <mergeCell ref="G6:G10"/>
    <mergeCell ref="H6:H10"/>
    <mergeCell ref="B11:B15"/>
    <mergeCell ref="G11:G15"/>
    <mergeCell ref="H11:H15"/>
    <mergeCell ref="B26:B30"/>
    <mergeCell ref="G26:G30"/>
    <mergeCell ref="H26:H30"/>
    <mergeCell ref="B16:B20"/>
    <mergeCell ref="G16:G20"/>
    <mergeCell ref="H16:H20"/>
    <mergeCell ref="B21:B25"/>
    <mergeCell ref="G21:G25"/>
    <mergeCell ref="H21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Lu Lei</cp:lastModifiedBy>
  <dcterms:created xsi:type="dcterms:W3CDTF">2022-04-30T02:56:48Z</dcterms:created>
  <dcterms:modified xsi:type="dcterms:W3CDTF">2022-04-30T03:29:19Z</dcterms:modified>
</cp:coreProperties>
</file>