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tuedu-my.sharepoint.com/personal/lulei_staff_main_ntu_edu_sg/Documents/Arl/Arl15/Arl15-Smads-manuscript/manuscript/elife/2nd submission/Figures/"/>
    </mc:Choice>
  </mc:AlternateContent>
  <xr:revisionPtr revIDLastSave="4" documentId="8_{ACF2644F-4E86-474C-9E2B-857F1B533FF7}" xr6:coauthVersionLast="47" xr6:coauthVersionMax="47" xr10:uidLastSave="{237108F7-7917-4158-A14E-8C1352F20C1D}"/>
  <bookViews>
    <workbookView xWindow="28680" yWindow="-120" windowWidth="29040" windowHeight="17640" xr2:uid="{364A2AD9-8BA1-44BA-A86C-882F63A549D5}"/>
  </bookViews>
  <sheets>
    <sheet name="Figure 7b, d, 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6" i="1" l="1"/>
  <c r="E86" i="1"/>
  <c r="D86" i="1"/>
  <c r="H85" i="1"/>
  <c r="G85" i="1"/>
  <c r="F85" i="1"/>
  <c r="E85" i="1"/>
  <c r="D85" i="1"/>
  <c r="C85" i="1"/>
  <c r="B85" i="1"/>
  <c r="H84" i="1"/>
  <c r="G84" i="1"/>
  <c r="F84" i="1"/>
  <c r="E84" i="1"/>
  <c r="D84" i="1"/>
  <c r="C84" i="1"/>
  <c r="B84" i="1"/>
  <c r="B59" i="1"/>
  <c r="D57" i="1"/>
  <c r="B57" i="1"/>
  <c r="D56" i="1"/>
  <c r="C56" i="1"/>
  <c r="B56" i="1"/>
  <c r="D55" i="1"/>
  <c r="C55" i="1"/>
  <c r="B55" i="1"/>
  <c r="D54" i="1"/>
  <c r="D58" i="1" s="1"/>
  <c r="C54" i="1"/>
  <c r="C59" i="1" s="1"/>
  <c r="B54" i="1"/>
  <c r="B58" i="1" s="1"/>
  <c r="M27" i="1"/>
  <c r="L27" i="1"/>
  <c r="K27" i="1"/>
  <c r="I27" i="1"/>
  <c r="H27" i="1"/>
  <c r="G27" i="1"/>
  <c r="M25" i="1"/>
  <c r="K25" i="1"/>
  <c r="C25" i="1"/>
  <c r="J19" i="1"/>
  <c r="I19" i="1"/>
  <c r="H19" i="1"/>
  <c r="G19" i="1"/>
  <c r="F19" i="1"/>
  <c r="I25" i="1" s="1"/>
  <c r="E19" i="1"/>
  <c r="D19" i="1"/>
  <c r="E25" i="1" s="1"/>
  <c r="C19" i="1"/>
  <c r="B19" i="1"/>
  <c r="J18" i="1"/>
  <c r="I18" i="1"/>
  <c r="H18" i="1"/>
  <c r="L25" i="1" s="1"/>
  <c r="G18" i="1"/>
  <c r="F18" i="1"/>
  <c r="E18" i="1"/>
  <c r="H25" i="1" s="1"/>
  <c r="D18" i="1"/>
  <c r="C18" i="1"/>
  <c r="B18" i="1"/>
  <c r="D25" i="1" s="1"/>
  <c r="J17" i="1"/>
  <c r="I17" i="1"/>
  <c r="H17" i="1"/>
  <c r="G17" i="1"/>
  <c r="F17" i="1"/>
  <c r="G25" i="1" s="1"/>
  <c r="E17" i="1"/>
  <c r="D17" i="1"/>
  <c r="C17" i="1"/>
  <c r="B17" i="1"/>
  <c r="J16" i="1"/>
  <c r="I16" i="1"/>
  <c r="H16" i="1"/>
  <c r="J25" i="1" s="1"/>
  <c r="G16" i="1"/>
  <c r="F16" i="1"/>
  <c r="E16" i="1"/>
  <c r="F25" i="1" s="1"/>
  <c r="D16" i="1"/>
  <c r="C16" i="1"/>
  <c r="B16" i="1"/>
  <c r="B25" i="1" s="1"/>
  <c r="C57" i="1" l="1"/>
  <c r="C58" i="1"/>
</calcChain>
</file>

<file path=xl/sharedStrings.xml><?xml version="1.0" encoding="utf-8"?>
<sst xmlns="http://schemas.openxmlformats.org/spreadsheetml/2006/main" count="89" uniqueCount="36">
  <si>
    <t>Width of the wound gap (arbitrary unit)</t>
  </si>
  <si>
    <t>GL2-shRNA</t>
  </si>
  <si>
    <t>Arl15-shRNA1</t>
  </si>
  <si>
    <t>Arl15-shRNA2</t>
  </si>
  <si>
    <t>Time (h)</t>
  </si>
  <si>
    <r>
      <t>1</t>
    </r>
    <r>
      <rPr>
        <vertAlign val="superscript"/>
        <sz val="11"/>
        <color theme="1"/>
        <rFont val="Arial"/>
        <family val="2"/>
      </rPr>
      <t>st</t>
    </r>
    <r>
      <rPr>
        <sz val="11"/>
        <color theme="1"/>
        <rFont val="Arial"/>
        <family val="2"/>
      </rPr>
      <t xml:space="preserve"> exp.</t>
    </r>
  </si>
  <si>
    <r>
      <t>2</t>
    </r>
    <r>
      <rPr>
        <vertAlign val="superscript"/>
        <sz val="11"/>
        <color theme="1"/>
        <rFont val="Arial"/>
        <family val="2"/>
      </rPr>
      <t>nd</t>
    </r>
    <r>
      <rPr>
        <sz val="11"/>
        <color theme="1"/>
        <rFont val="Arial"/>
        <family val="2"/>
      </rPr>
      <t xml:space="preserve"> exp.</t>
    </r>
  </si>
  <si>
    <r>
      <t>3</t>
    </r>
    <r>
      <rPr>
        <vertAlign val="superscript"/>
        <sz val="11"/>
        <color theme="1"/>
        <rFont val="Arial"/>
        <family val="2"/>
      </rPr>
      <t>rd</t>
    </r>
    <r>
      <rPr>
        <sz val="11"/>
        <color theme="1"/>
        <rFont val="Arial"/>
        <family val="2"/>
      </rPr>
      <t xml:space="preserve"> exp.</t>
    </r>
  </si>
  <si>
    <t>Relative migration (%)</t>
  </si>
  <si>
    <t>Relavtive migration (%)</t>
  </si>
  <si>
    <t>Mean</t>
  </si>
  <si>
    <t>SD</t>
    <phoneticPr fontId="0" type="noConversion"/>
  </si>
  <si>
    <r>
      <rPr>
        <i/>
        <sz val="11"/>
        <color theme="1"/>
        <rFont val="Arial"/>
        <family val="2"/>
      </rPr>
      <t xml:space="preserve">P </t>
    </r>
    <r>
      <rPr>
        <sz val="11"/>
        <color theme="1"/>
        <rFont val="Arial"/>
        <family val="2"/>
      </rPr>
      <t>value</t>
    </r>
  </si>
  <si>
    <t>The number of cells in each image field</t>
  </si>
  <si>
    <r>
      <t>1</t>
    </r>
    <r>
      <rPr>
        <vertAlign val="superscript"/>
        <sz val="11"/>
        <color theme="1"/>
        <rFont val="Arial"/>
        <family val="2"/>
      </rPr>
      <t>st</t>
    </r>
    <r>
      <rPr>
        <sz val="11"/>
        <color theme="1"/>
        <rFont val="Arial"/>
        <family val="2"/>
      </rPr>
      <t xml:space="preserve"> exp. (5 image fields)</t>
    </r>
  </si>
  <si>
    <r>
      <t>2</t>
    </r>
    <r>
      <rPr>
        <vertAlign val="superscript"/>
        <sz val="11"/>
        <color theme="1"/>
        <rFont val="Arial"/>
        <family val="2"/>
      </rPr>
      <t xml:space="preserve">nd </t>
    </r>
    <r>
      <rPr>
        <sz val="11"/>
        <color theme="1"/>
        <rFont val="Arial"/>
        <family val="2"/>
      </rPr>
      <t>exp. (5 image fields)</t>
    </r>
  </si>
  <si>
    <r>
      <t>3</t>
    </r>
    <r>
      <rPr>
        <vertAlign val="superscript"/>
        <sz val="11"/>
        <color theme="1"/>
        <rFont val="Arial"/>
        <family val="2"/>
      </rPr>
      <t xml:space="preserve">rd </t>
    </r>
    <r>
      <rPr>
        <sz val="11"/>
        <color theme="1"/>
        <rFont val="Arial"/>
        <family val="2"/>
      </rPr>
      <t>exp. (5 image fields)</t>
    </r>
  </si>
  <si>
    <t>Relative invasion (%)</t>
  </si>
  <si>
    <t>SD</t>
  </si>
  <si>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 xml:space="preserve"> value</t>
    </r>
  </si>
  <si>
    <t>Luciferase reading</t>
    <phoneticPr fontId="0" type="noConversion"/>
  </si>
  <si>
    <t>Arl15-AL-Myc</t>
  </si>
  <si>
    <t>D58N</t>
    <phoneticPr fontId="0" type="noConversion"/>
  </si>
  <si>
    <t>E82K</t>
    <phoneticPr fontId="0" type="noConversion"/>
  </si>
  <si>
    <t>R90L</t>
    <phoneticPr fontId="0" type="noConversion"/>
  </si>
  <si>
    <t>R95C</t>
    <phoneticPr fontId="0" type="noConversion"/>
  </si>
  <si>
    <t>Y96F</t>
    <phoneticPr fontId="0" type="noConversion"/>
  </si>
  <si>
    <t>R150H</t>
    <phoneticPr fontId="0" type="noConversion"/>
  </si>
  <si>
    <t>-</t>
  </si>
  <si>
    <t>SBEx4-luc</t>
  </si>
  <si>
    <t>Renila-luciferase</t>
  </si>
  <si>
    <t>Relavtive luciferase activity of SBEx4-luc (normalized)</t>
  </si>
  <si>
    <t>Relative luciferase activity</t>
  </si>
  <si>
    <t>Figure 7b</t>
  </si>
  <si>
    <t>Figure 7d</t>
  </si>
  <si>
    <t>Figure 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</si>
</sst>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E+00"/>
    <numFmt numFmtId="166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0" fontId="4" fillId="0" borderId="0" xfId="0" applyFont="1"/>
    <xf numFmtId="164" fontId="2" fillId="0" borderId="0" xfId="0" applyNumberFormat="1" applyFont="1"/>
    <xf numFmtId="0" fontId="2" fillId="0" borderId="2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8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164" fontId="2" fillId="0" borderId="3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4" fontId="2" fillId="0" borderId="3" xfId="0" applyNumberFormat="1" applyFont="1" applyBorder="1"/>
    <xf numFmtId="164" fontId="7" fillId="0" borderId="1" xfId="0" applyNumberFormat="1" applyFont="1" applyBorder="1"/>
    <xf numFmtId="164" fontId="2" fillId="0" borderId="2" xfId="0" applyNumberFormat="1" applyFont="1" applyBorder="1"/>
    <xf numFmtId="165" fontId="2" fillId="0" borderId="1" xfId="0" applyNumberFormat="1" applyFont="1" applyBorder="1"/>
    <xf numFmtId="0" fontId="7" fillId="0" borderId="0" xfId="0" applyFont="1"/>
    <xf numFmtId="0" fontId="2" fillId="0" borderId="1" xfId="0" applyFont="1" applyBorder="1" applyAlignment="1">
      <alignment wrapText="1"/>
    </xf>
    <xf numFmtId="0" fontId="2" fillId="0" borderId="4" xfId="0" applyFont="1" applyBorder="1"/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164" fontId="2" fillId="0" borderId="8" xfId="0" applyNumberFormat="1" applyFont="1" applyBorder="1"/>
    <xf numFmtId="164" fontId="2" fillId="0" borderId="9" xfId="0" applyNumberFormat="1" applyFont="1" applyBorder="1"/>
    <xf numFmtId="166" fontId="2" fillId="0" borderId="3" xfId="0" applyNumberFormat="1" applyFont="1" applyBorder="1"/>
    <xf numFmtId="166" fontId="2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/>
    <xf numFmtId="0" fontId="2" fillId="0" borderId="14" xfId="0" applyFont="1" applyBorder="1" applyAlignment="1">
      <alignment horizontal="center"/>
    </xf>
    <xf numFmtId="2" fontId="2" fillId="0" borderId="8" xfId="0" applyNumberFormat="1" applyFont="1" applyBorder="1"/>
    <xf numFmtId="0" fontId="2" fillId="0" borderId="15" xfId="0" applyFont="1" applyBorder="1" applyAlignment="1">
      <alignment horizontal="center"/>
    </xf>
    <xf numFmtId="2" fontId="2" fillId="0" borderId="16" xfId="0" applyNumberFormat="1" applyFont="1" applyBorder="1"/>
    <xf numFmtId="2" fontId="0" fillId="0" borderId="0" xfId="0" applyNumberFormat="1"/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2" fillId="0" borderId="5" xfId="0" applyNumberFormat="1" applyFont="1" applyBorder="1"/>
    <xf numFmtId="164" fontId="2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43F59-A073-4BCB-9B0D-09CE4714F598}">
  <dimension ref="A1:R88"/>
  <sheetViews>
    <sheetView tabSelected="1" topLeftCell="A25" workbookViewId="0">
      <selection activeCell="E60" sqref="E60"/>
    </sheetView>
  </sheetViews>
  <sheetFormatPr defaultRowHeight="15" x14ac:dyDescent="0.25"/>
  <cols>
    <col min="1" max="1" width="10.85546875" customWidth="1"/>
    <col min="2" max="2" width="11.85546875" customWidth="1"/>
    <col min="3" max="3" width="12.5703125" customWidth="1"/>
    <col min="4" max="5" width="11" bestFit="1" customWidth="1"/>
    <col min="6" max="6" width="9.7109375" bestFit="1" customWidth="1"/>
    <col min="7" max="7" width="9.85546875" bestFit="1" customWidth="1"/>
    <col min="8" max="8" width="12.42578125" customWidth="1"/>
    <col min="9" max="10" width="10.85546875" bestFit="1" customWidth="1"/>
    <col min="11" max="12" width="9.5703125" bestFit="1" customWidth="1"/>
    <col min="13" max="13" width="14.28515625" bestFit="1" customWidth="1"/>
  </cols>
  <sheetData>
    <row r="1" spans="1:15" x14ac:dyDescent="0.25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3"/>
      <c r="B5" s="52" t="s">
        <v>1</v>
      </c>
      <c r="C5" s="52"/>
      <c r="D5" s="52"/>
      <c r="E5" s="52" t="s">
        <v>2</v>
      </c>
      <c r="F5" s="52"/>
      <c r="G5" s="52"/>
      <c r="H5" s="52" t="s">
        <v>3</v>
      </c>
      <c r="I5" s="52"/>
      <c r="J5" s="52"/>
      <c r="M5" s="2"/>
    </row>
    <row r="6" spans="1:15" ht="17.25" x14ac:dyDescent="0.25">
      <c r="A6" s="3" t="s">
        <v>4</v>
      </c>
      <c r="B6" s="3" t="s">
        <v>5</v>
      </c>
      <c r="C6" s="3" t="s">
        <v>6</v>
      </c>
      <c r="D6" s="3" t="s">
        <v>7</v>
      </c>
      <c r="E6" s="3" t="s">
        <v>5</v>
      </c>
      <c r="F6" s="3" t="s">
        <v>6</v>
      </c>
      <c r="G6" s="3" t="s">
        <v>7</v>
      </c>
      <c r="H6" s="3" t="s">
        <v>5</v>
      </c>
      <c r="I6" s="3" t="s">
        <v>6</v>
      </c>
      <c r="J6" s="3" t="s">
        <v>7</v>
      </c>
    </row>
    <row r="7" spans="1:15" x14ac:dyDescent="0.25">
      <c r="A7" s="3">
        <v>0</v>
      </c>
      <c r="B7" s="4">
        <v>0.34699999999999998</v>
      </c>
      <c r="C7" s="4">
        <v>0.32100000000000001</v>
      </c>
      <c r="D7" s="4">
        <v>0.311</v>
      </c>
      <c r="E7" s="4">
        <v>0.318</v>
      </c>
      <c r="F7" s="4">
        <v>0.33700000000000002</v>
      </c>
      <c r="G7" s="4">
        <v>0.34599999999999997</v>
      </c>
      <c r="H7" s="4">
        <v>0.35099999999999998</v>
      </c>
      <c r="I7" s="4">
        <v>0.32900000000000001</v>
      </c>
      <c r="J7" s="4">
        <v>0.32600000000000001</v>
      </c>
    </row>
    <row r="8" spans="1:15" x14ac:dyDescent="0.25">
      <c r="A8" s="3">
        <v>8</v>
      </c>
      <c r="B8" s="4">
        <v>0.22800000000000001</v>
      </c>
      <c r="C8" s="4">
        <v>0.214</v>
      </c>
      <c r="D8" s="4">
        <v>0.21099999999999999</v>
      </c>
      <c r="E8" s="4">
        <v>0.23200000000000001</v>
      </c>
      <c r="F8" s="4">
        <v>0.28000000000000003</v>
      </c>
      <c r="G8" s="4">
        <v>0.26900000000000002</v>
      </c>
      <c r="H8" s="4">
        <v>0.27700000000000002</v>
      </c>
      <c r="I8" s="4">
        <v>0.23400000000000001</v>
      </c>
      <c r="J8" s="4">
        <v>0.28000000000000003</v>
      </c>
    </row>
    <row r="9" spans="1:15" x14ac:dyDescent="0.25">
      <c r="A9" s="3">
        <v>16</v>
      </c>
      <c r="B9" s="4">
        <v>0.125</v>
      </c>
      <c r="C9" s="4">
        <v>0.16700000000000001</v>
      </c>
      <c r="D9" s="4">
        <v>0.14799999999999999</v>
      </c>
      <c r="E9" s="4">
        <v>0.186</v>
      </c>
      <c r="F9" s="4">
        <v>0.23599999999999999</v>
      </c>
      <c r="G9" s="4">
        <v>0.23</v>
      </c>
      <c r="H9" s="4">
        <v>0.23599999999999999</v>
      </c>
      <c r="I9" s="4">
        <v>0.23799999999999999</v>
      </c>
      <c r="J9" s="4">
        <v>0.23499999999999999</v>
      </c>
    </row>
    <row r="10" spans="1:15" x14ac:dyDescent="0.25">
      <c r="A10" s="3">
        <v>24</v>
      </c>
      <c r="B10" s="4">
        <v>0</v>
      </c>
      <c r="C10" s="4">
        <v>0</v>
      </c>
      <c r="D10" s="4">
        <v>0</v>
      </c>
      <c r="E10" s="4">
        <v>0.114</v>
      </c>
      <c r="F10" s="4">
        <v>8.7999999999999995E-2</v>
      </c>
      <c r="G10" s="4">
        <v>0.115</v>
      </c>
      <c r="H10" s="4">
        <v>0.13400000000000001</v>
      </c>
      <c r="I10" s="4">
        <v>0.13700000000000001</v>
      </c>
      <c r="J10" s="4">
        <v>0.128</v>
      </c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 t="s">
        <v>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3"/>
      <c r="B14" s="52" t="s">
        <v>1</v>
      </c>
      <c r="C14" s="52"/>
      <c r="D14" s="52"/>
      <c r="E14" s="52" t="s">
        <v>2</v>
      </c>
      <c r="F14" s="52"/>
      <c r="G14" s="52"/>
      <c r="H14" s="52" t="s">
        <v>3</v>
      </c>
      <c r="I14" s="52"/>
      <c r="J14" s="52"/>
      <c r="M14" s="2"/>
    </row>
    <row r="15" spans="1:15" ht="17.25" x14ac:dyDescent="0.25">
      <c r="A15" s="3" t="s">
        <v>4</v>
      </c>
      <c r="B15" s="3" t="s">
        <v>5</v>
      </c>
      <c r="C15" s="3" t="s">
        <v>6</v>
      </c>
      <c r="D15" s="3" t="s">
        <v>7</v>
      </c>
      <c r="E15" s="3" t="s">
        <v>5</v>
      </c>
      <c r="F15" s="3" t="s">
        <v>6</v>
      </c>
      <c r="G15" s="3" t="s">
        <v>7</v>
      </c>
      <c r="H15" s="3" t="s">
        <v>5</v>
      </c>
      <c r="I15" s="3" t="s">
        <v>6</v>
      </c>
      <c r="J15" s="3" t="s">
        <v>7</v>
      </c>
    </row>
    <row r="16" spans="1:15" x14ac:dyDescent="0.25">
      <c r="A16" s="3">
        <v>0</v>
      </c>
      <c r="B16" s="4">
        <f>100*(B$7-B7)/B$7</f>
        <v>0</v>
      </c>
      <c r="C16" s="4">
        <f>100*(C$7-C7)/C$7</f>
        <v>0</v>
      </c>
      <c r="D16" s="4">
        <f t="shared" ref="D16:J19" si="0">100*(D$7-D7)/D$7</f>
        <v>0</v>
      </c>
      <c r="E16" s="4">
        <f t="shared" si="0"/>
        <v>0</v>
      </c>
      <c r="F16" s="4">
        <f t="shared" si="0"/>
        <v>0</v>
      </c>
      <c r="G16" s="4">
        <f t="shared" si="0"/>
        <v>0</v>
      </c>
      <c r="H16" s="4">
        <f t="shared" si="0"/>
        <v>0</v>
      </c>
      <c r="I16" s="4">
        <f t="shared" si="0"/>
        <v>0</v>
      </c>
      <c r="J16" s="4">
        <f t="shared" si="0"/>
        <v>0</v>
      </c>
    </row>
    <row r="17" spans="1:15" x14ac:dyDescent="0.25">
      <c r="A17" s="3">
        <v>8</v>
      </c>
      <c r="B17" s="4">
        <f t="shared" ref="B17:C19" si="1">100*(B$7-B8)/B$7</f>
        <v>34.293948126801148</v>
      </c>
      <c r="C17" s="4">
        <f>100*(C$7-C8)/C$7</f>
        <v>33.333333333333336</v>
      </c>
      <c r="D17" s="4">
        <f t="shared" si="0"/>
        <v>32.154340836012864</v>
      </c>
      <c r="E17" s="4">
        <f t="shared" si="0"/>
        <v>27.044025157232703</v>
      </c>
      <c r="F17" s="4">
        <f t="shared" si="0"/>
        <v>16.91394658753709</v>
      </c>
      <c r="G17" s="4">
        <f t="shared" si="0"/>
        <v>22.254335260115596</v>
      </c>
      <c r="H17" s="4">
        <f t="shared" si="0"/>
        <v>21.08262108262107</v>
      </c>
      <c r="I17" s="4">
        <f t="shared" si="0"/>
        <v>28.875379939209726</v>
      </c>
      <c r="J17" s="4">
        <f t="shared" si="0"/>
        <v>14.110429447852756</v>
      </c>
    </row>
    <row r="18" spans="1:15" x14ac:dyDescent="0.25">
      <c r="A18" s="3">
        <v>16</v>
      </c>
      <c r="B18" s="4">
        <f t="shared" si="1"/>
        <v>63.976945244956767</v>
      </c>
      <c r="C18" s="4">
        <f>100*(C$7-C9)/C$7</f>
        <v>47.975077881619939</v>
      </c>
      <c r="D18" s="4">
        <f t="shared" si="0"/>
        <v>52.411575562700968</v>
      </c>
      <c r="E18" s="4">
        <f t="shared" si="0"/>
        <v>41.509433962264154</v>
      </c>
      <c r="F18" s="4">
        <f t="shared" si="0"/>
        <v>29.970326409495556</v>
      </c>
      <c r="G18" s="4">
        <f t="shared" si="0"/>
        <v>33.526011560693632</v>
      </c>
      <c r="H18" s="4">
        <f>100*(H$7-H9)/H$7</f>
        <v>32.763532763532766</v>
      </c>
      <c r="I18" s="4">
        <f>100*(I$7-I9)/I$7</f>
        <v>27.659574468085115</v>
      </c>
      <c r="J18" s="4">
        <f t="shared" si="0"/>
        <v>27.914110429447863</v>
      </c>
    </row>
    <row r="19" spans="1:15" x14ac:dyDescent="0.25">
      <c r="A19" s="3">
        <v>24</v>
      </c>
      <c r="B19" s="4">
        <f t="shared" si="1"/>
        <v>100</v>
      </c>
      <c r="C19" s="4">
        <f t="shared" si="1"/>
        <v>100</v>
      </c>
      <c r="D19" s="4">
        <f t="shared" si="0"/>
        <v>100</v>
      </c>
      <c r="E19" s="4">
        <f t="shared" si="0"/>
        <v>64.150943396226424</v>
      </c>
      <c r="F19" s="4">
        <f t="shared" si="0"/>
        <v>73.887240356083083</v>
      </c>
      <c r="G19" s="4">
        <f t="shared" si="0"/>
        <v>66.763005780346816</v>
      </c>
      <c r="H19" s="4">
        <f t="shared" si="0"/>
        <v>61.823361823361815</v>
      </c>
      <c r="I19" s="4">
        <f>100*(I$7-I10)/I$7</f>
        <v>58.358662613981757</v>
      </c>
      <c r="J19" s="4">
        <f t="shared" si="0"/>
        <v>60.736196319018404</v>
      </c>
    </row>
    <row r="20" spans="1:1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2" spans="1:15" ht="15.75" x14ac:dyDescent="0.25">
      <c r="A22" s="5" t="s">
        <v>9</v>
      </c>
      <c r="C22" s="6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s="7"/>
      <c r="B23" s="53" t="s">
        <v>1</v>
      </c>
      <c r="C23" s="52"/>
      <c r="D23" s="52"/>
      <c r="E23" s="54"/>
      <c r="F23" s="55" t="s">
        <v>2</v>
      </c>
      <c r="G23" s="56"/>
      <c r="H23" s="56"/>
      <c r="I23" s="57"/>
      <c r="J23" s="55" t="s">
        <v>3</v>
      </c>
      <c r="K23" s="56"/>
      <c r="L23" s="56"/>
      <c r="M23" s="56"/>
    </row>
    <row r="24" spans="1:15" ht="15.75" thickBot="1" x14ac:dyDescent="0.3">
      <c r="A24" s="8" t="s">
        <v>4</v>
      </c>
      <c r="B24" s="9">
        <v>0</v>
      </c>
      <c r="C24" s="10">
        <v>8</v>
      </c>
      <c r="D24" s="10">
        <v>16</v>
      </c>
      <c r="E24" s="8">
        <v>24</v>
      </c>
      <c r="F24" s="11">
        <v>0</v>
      </c>
      <c r="G24" s="12">
        <v>8</v>
      </c>
      <c r="H24" s="12">
        <v>16</v>
      </c>
      <c r="I24" s="13">
        <v>24</v>
      </c>
      <c r="J24" s="11">
        <v>0</v>
      </c>
      <c r="K24" s="12">
        <v>8</v>
      </c>
      <c r="L24" s="12">
        <v>16</v>
      </c>
      <c r="M24" s="12">
        <v>24</v>
      </c>
      <c r="O24" s="2"/>
    </row>
    <row r="25" spans="1:15" ht="15.75" thickTop="1" x14ac:dyDescent="0.25">
      <c r="A25" s="14" t="s">
        <v>10</v>
      </c>
      <c r="B25" s="15">
        <f>AVERAGE(B16:D16)</f>
        <v>0</v>
      </c>
      <c r="C25" s="16">
        <f>AVERAGE(B17:D17)</f>
        <v>33.260540765382451</v>
      </c>
      <c r="D25" s="16">
        <f>AVERAGE(B18:D18)</f>
        <v>54.787866229759224</v>
      </c>
      <c r="E25" s="17">
        <f>AVERAGE(B19:D19)</f>
        <v>100</v>
      </c>
      <c r="F25" s="18">
        <f>AVERAGE(E16:G16)</f>
        <v>0</v>
      </c>
      <c r="G25" s="19">
        <f>AVERAGE(E17:G17)</f>
        <v>22.070769001628463</v>
      </c>
      <c r="H25" s="19">
        <f>AVERAGE(E18:G18)</f>
        <v>35.001923977484445</v>
      </c>
      <c r="I25" s="20">
        <f>AVERAGE(E19:G19)</f>
        <v>68.267063177552117</v>
      </c>
      <c r="J25" s="18">
        <f>AVERAGE(H16:J16)</f>
        <v>0</v>
      </c>
      <c r="K25" s="19">
        <f>AVERAGE(H17:J17)</f>
        <v>21.356143489894517</v>
      </c>
      <c r="L25" s="19">
        <f>AVERAGE(H18:J18)</f>
        <v>29.445739220355247</v>
      </c>
      <c r="M25" s="19">
        <f>AVERAGE(H19:J19)</f>
        <v>60.306073585453987</v>
      </c>
      <c r="O25" s="2"/>
    </row>
    <row r="26" spans="1:15" x14ac:dyDescent="0.25">
      <c r="A26" s="21" t="s">
        <v>11</v>
      </c>
      <c r="B26" s="22">
        <v>0</v>
      </c>
      <c r="C26" s="23">
        <v>1.07165941798701</v>
      </c>
      <c r="D26" s="23">
        <v>8.2613562917487684</v>
      </c>
      <c r="E26" s="24">
        <v>0</v>
      </c>
      <c r="F26" s="25">
        <v>0</v>
      </c>
      <c r="G26" s="26">
        <v>5.0675334617042909</v>
      </c>
      <c r="H26" s="26">
        <v>5.9094406567050104</v>
      </c>
      <c r="I26" s="27">
        <v>5.0393959075661625</v>
      </c>
      <c r="J26" s="25">
        <v>0</v>
      </c>
      <c r="K26" s="26">
        <v>7.3862745436056017</v>
      </c>
      <c r="L26" s="26">
        <v>2.8761106785500354</v>
      </c>
      <c r="M26" s="26">
        <v>1.7719450689331153</v>
      </c>
      <c r="O26" s="2"/>
    </row>
    <row r="27" spans="1:15" x14ac:dyDescent="0.25">
      <c r="A27" s="21" t="s">
        <v>12</v>
      </c>
      <c r="B27" s="28"/>
      <c r="C27" s="4"/>
      <c r="D27" s="29"/>
      <c r="E27" s="30"/>
      <c r="F27" s="28"/>
      <c r="G27" s="4">
        <f>TTEST(B8:D8,E8:G8,2,2)</f>
        <v>5.062176254926018E-2</v>
      </c>
      <c r="H27" s="4">
        <f>TTEST(B9:D9,E9:G9,2,2)</f>
        <v>2.3763743416472541E-2</v>
      </c>
      <c r="I27" s="30">
        <f>TTEST(B10:D10,E10:G10,2,2)</f>
        <v>2.8043788475194838E-4</v>
      </c>
      <c r="J27" s="28"/>
      <c r="K27" s="4">
        <f>TTEST(B8:D8,H8:J8,2,2)</f>
        <v>4.3256645126932544E-2</v>
      </c>
      <c r="L27" s="4">
        <f>TTEST(B9:D9,H9:J9,2,2)</f>
        <v>1.8108302175007787E-3</v>
      </c>
      <c r="M27" s="31">
        <f>TTEST(B10:D10,H10:J10,2,2)</f>
        <v>9.3712147464718036E-7</v>
      </c>
      <c r="N27" s="2"/>
      <c r="O27" s="2"/>
    </row>
    <row r="28" spans="1:15" x14ac:dyDescent="0.25">
      <c r="A28" s="2"/>
      <c r="B28" s="2"/>
      <c r="C28" s="2"/>
      <c r="D28" s="32"/>
      <c r="E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1" t="s">
        <v>34</v>
      </c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5" x14ac:dyDescent="0.25">
      <c r="B32" s="2"/>
      <c r="D32" s="1"/>
      <c r="E32" s="2"/>
      <c r="F32" s="2"/>
      <c r="G32" s="2"/>
      <c r="H32" s="2"/>
      <c r="I32" s="2"/>
      <c r="J32" s="2"/>
      <c r="K32" s="2"/>
      <c r="L32" s="2"/>
      <c r="M32" s="2"/>
    </row>
    <row r="33" spans="1:18" ht="17.25" customHeight="1" x14ac:dyDescent="0.25">
      <c r="A33" s="2" t="s">
        <v>13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P33" s="2"/>
      <c r="Q33" s="2"/>
      <c r="R33" s="2"/>
    </row>
    <row r="34" spans="1:18" ht="29.25" x14ac:dyDescent="0.25">
      <c r="A34" s="3"/>
      <c r="B34" s="33" t="s">
        <v>2</v>
      </c>
      <c r="C34" s="33" t="s">
        <v>3</v>
      </c>
      <c r="D34" s="33" t="s">
        <v>1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5">
      <c r="A35" s="49" t="s">
        <v>14</v>
      </c>
      <c r="B35" s="3">
        <v>310</v>
      </c>
      <c r="C35" s="3">
        <v>270</v>
      </c>
      <c r="D35" s="3">
        <v>684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5">
      <c r="A36" s="50"/>
      <c r="B36" s="3">
        <v>351</v>
      </c>
      <c r="C36" s="3">
        <v>202</v>
      </c>
      <c r="D36" s="3">
        <v>731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5">
      <c r="A37" s="50"/>
      <c r="B37" s="3">
        <v>341</v>
      </c>
      <c r="C37" s="3">
        <v>221</v>
      </c>
      <c r="D37" s="3">
        <v>642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5" customHeight="1" x14ac:dyDescent="0.25">
      <c r="A38" s="50"/>
      <c r="B38" s="3">
        <v>325</v>
      </c>
      <c r="C38" s="3">
        <v>218</v>
      </c>
      <c r="D38" s="3">
        <v>671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5">
      <c r="A39" s="51"/>
      <c r="B39" s="3">
        <v>328</v>
      </c>
      <c r="C39" s="3">
        <v>257</v>
      </c>
      <c r="D39" s="3">
        <v>751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15" customHeight="1" x14ac:dyDescent="0.25">
      <c r="A40" s="49" t="s">
        <v>15</v>
      </c>
      <c r="B40" s="3">
        <v>293</v>
      </c>
      <c r="C40" s="3">
        <v>237</v>
      </c>
      <c r="D40" s="3">
        <v>703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5">
      <c r="A41" s="50"/>
      <c r="B41" s="3">
        <v>265</v>
      </c>
      <c r="C41" s="3">
        <v>197</v>
      </c>
      <c r="D41" s="3">
        <v>751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5">
      <c r="A42" s="50"/>
      <c r="B42" s="3">
        <v>277</v>
      </c>
      <c r="C42" s="3">
        <v>183</v>
      </c>
      <c r="D42" s="3">
        <v>782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15" customHeight="1" x14ac:dyDescent="0.25">
      <c r="A43" s="50"/>
      <c r="B43" s="3">
        <v>289</v>
      </c>
      <c r="C43" s="3">
        <v>251</v>
      </c>
      <c r="D43" s="3">
        <v>737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25">
      <c r="A44" s="51"/>
      <c r="B44" s="3">
        <v>281</v>
      </c>
      <c r="C44" s="3">
        <v>219</v>
      </c>
      <c r="D44" s="3">
        <v>761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25">
      <c r="A45" s="49" t="s">
        <v>16</v>
      </c>
      <c r="B45" s="3">
        <v>272</v>
      </c>
      <c r="C45" s="3">
        <v>171</v>
      </c>
      <c r="D45" s="3">
        <v>602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25">
      <c r="A46" s="50"/>
      <c r="B46" s="3">
        <v>303</v>
      </c>
      <c r="C46" s="3">
        <v>199</v>
      </c>
      <c r="D46" s="3">
        <v>780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15" customHeight="1" x14ac:dyDescent="0.25">
      <c r="A47" s="50"/>
      <c r="B47" s="3">
        <v>292</v>
      </c>
      <c r="C47" s="3">
        <v>176</v>
      </c>
      <c r="D47" s="3">
        <v>812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25">
      <c r="A48" s="50"/>
      <c r="B48" s="3">
        <v>288</v>
      </c>
      <c r="C48" s="3">
        <v>182</v>
      </c>
      <c r="D48" s="3">
        <v>721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25">
      <c r="A49" s="51"/>
      <c r="B49" s="3">
        <v>331</v>
      </c>
      <c r="C49" s="3">
        <v>217</v>
      </c>
      <c r="D49" s="3">
        <v>682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25">
      <c r="A52" s="1" t="s">
        <v>17</v>
      </c>
      <c r="J52" s="2"/>
      <c r="K52" s="2"/>
      <c r="L52" s="2"/>
      <c r="M52" s="2"/>
      <c r="N52" s="2"/>
      <c r="O52" s="2"/>
    </row>
    <row r="53" spans="1:18" ht="30" thickBot="1" x14ac:dyDescent="0.3">
      <c r="A53" s="34"/>
      <c r="B53" s="35" t="s">
        <v>2</v>
      </c>
      <c r="C53" s="36" t="s">
        <v>3</v>
      </c>
      <c r="D53" s="36" t="s">
        <v>1</v>
      </c>
      <c r="J53" s="2"/>
      <c r="K53" s="2"/>
      <c r="L53" s="2"/>
      <c r="M53" s="2"/>
      <c r="N53" s="2"/>
      <c r="O53" s="2"/>
    </row>
    <row r="54" spans="1:18" ht="18" thickTop="1" x14ac:dyDescent="0.25">
      <c r="A54" s="14" t="s">
        <v>5</v>
      </c>
      <c r="B54" s="37">
        <f>100*AVERAGE(B35:B39)/AVERAGE($D$35:$D$39)</f>
        <v>47.571141132509347</v>
      </c>
      <c r="C54" s="38">
        <f t="shared" ref="C54:D54" si="2">100*AVERAGE(C35:C39)/AVERAGE($D$35:$D$39)</f>
        <v>33.572865766024719</v>
      </c>
      <c r="D54" s="38">
        <f t="shared" si="2"/>
        <v>100</v>
      </c>
      <c r="J54" s="2"/>
      <c r="K54" s="2"/>
      <c r="L54" s="2"/>
      <c r="M54" s="2"/>
      <c r="N54" s="2"/>
      <c r="O54" s="2"/>
    </row>
    <row r="55" spans="1:18" ht="17.25" x14ac:dyDescent="0.25">
      <c r="A55" s="21" t="s">
        <v>6</v>
      </c>
      <c r="B55" s="28">
        <f>100*AVERAGE(B40:B44)/AVERAGE($D$40:$D$44)</f>
        <v>37.627209426888058</v>
      </c>
      <c r="C55" s="4">
        <f t="shared" ref="C55:D55" si="3">100*AVERAGE(C40:C44)/AVERAGE($D$40:$D$44)</f>
        <v>29.110873058382435</v>
      </c>
      <c r="D55" s="4">
        <f t="shared" si="3"/>
        <v>100</v>
      </c>
    </row>
    <row r="56" spans="1:18" ht="18" thickBot="1" x14ac:dyDescent="0.3">
      <c r="A56" s="8" t="s">
        <v>7</v>
      </c>
      <c r="B56" s="62">
        <f>100*AVERAGE(B45:B49)/AVERAGE($D$45:$D$49)</f>
        <v>41.312204614956912</v>
      </c>
      <c r="C56" s="63">
        <f t="shared" ref="C56:D56" si="4">100*AVERAGE(C45:C49)/AVERAGE($D$45:$D$49)</f>
        <v>26.271893244370311</v>
      </c>
      <c r="D56" s="63">
        <f t="shared" si="4"/>
        <v>100</v>
      </c>
    </row>
    <row r="57" spans="1:18" ht="15.75" thickTop="1" x14ac:dyDescent="0.25">
      <c r="A57" s="14" t="s">
        <v>10</v>
      </c>
      <c r="B57" s="37">
        <f>AVERAGE(B54:B56)</f>
        <v>42.170185058118101</v>
      </c>
      <c r="C57" s="38">
        <f>AVERAGE(C54:C56)</f>
        <v>29.65187735625916</v>
      </c>
      <c r="D57" s="38">
        <f>AVERAGE(D54:D56)</f>
        <v>100</v>
      </c>
    </row>
    <row r="58" spans="1:18" x14ac:dyDescent="0.25">
      <c r="A58" s="21" t="s">
        <v>18</v>
      </c>
      <c r="B58" s="28">
        <f>STDEV(B54:B56)</f>
        <v>5.0271803500720349</v>
      </c>
      <c r="C58" s="4">
        <f>STDEV(C54:C56)</f>
        <v>3.6804298904107231</v>
      </c>
      <c r="D58" s="4">
        <f>STDEV(D54:D56)</f>
        <v>0</v>
      </c>
    </row>
    <row r="59" spans="1:18" x14ac:dyDescent="0.25">
      <c r="A59" s="21" t="s">
        <v>19</v>
      </c>
      <c r="B59" s="39">
        <f>TTEST(B54:B56,$D$54:$D$56,2,2)</f>
        <v>3.7440461407887898E-5</v>
      </c>
      <c r="C59" s="31">
        <f>TTEST(C54:C56,$D$54:$D$56,2,2)</f>
        <v>4.9642759765123763E-6</v>
      </c>
      <c r="D59" s="40"/>
    </row>
    <row r="62" spans="1:18" x14ac:dyDescent="0.25">
      <c r="A62" s="1" t="s">
        <v>35</v>
      </c>
      <c r="B62" s="1"/>
      <c r="C62" s="2"/>
      <c r="D62" s="2"/>
      <c r="E62" s="2"/>
      <c r="F62" s="2"/>
      <c r="G62" s="2"/>
      <c r="H62" s="2"/>
      <c r="I62" s="2"/>
      <c r="J62" s="2"/>
    </row>
    <row r="63" spans="1:18" x14ac:dyDescent="0.25">
      <c r="A63" s="2" t="s">
        <v>20</v>
      </c>
      <c r="B63" s="1"/>
      <c r="C63" s="2"/>
      <c r="D63" s="2"/>
      <c r="E63" s="2"/>
      <c r="F63" s="2"/>
      <c r="G63" s="2"/>
      <c r="H63" s="2"/>
      <c r="I63" s="2"/>
      <c r="J63" s="2"/>
    </row>
    <row r="64" spans="1:18" x14ac:dyDescent="0.25">
      <c r="A64" s="60"/>
      <c r="B64" s="52" t="s">
        <v>21</v>
      </c>
      <c r="C64" s="52"/>
      <c r="D64" s="52"/>
      <c r="E64" s="52"/>
      <c r="F64" s="52"/>
      <c r="G64" s="52"/>
      <c r="H64" s="52"/>
      <c r="I64" s="41"/>
      <c r="J64" s="41"/>
    </row>
    <row r="65" spans="1:10" x14ac:dyDescent="0.25">
      <c r="A65" s="61"/>
      <c r="B65" s="42" t="s">
        <v>22</v>
      </c>
      <c r="C65" s="42" t="s">
        <v>23</v>
      </c>
      <c r="D65" s="42" t="s">
        <v>24</v>
      </c>
      <c r="E65" s="42" t="s">
        <v>25</v>
      </c>
      <c r="F65" s="42" t="s">
        <v>26</v>
      </c>
      <c r="G65" s="42" t="s">
        <v>27</v>
      </c>
      <c r="H65" s="42" t="s">
        <v>28</v>
      </c>
    </row>
    <row r="66" spans="1:10" x14ac:dyDescent="0.25">
      <c r="A66" s="49" t="s">
        <v>29</v>
      </c>
      <c r="B66" s="3">
        <v>6178</v>
      </c>
      <c r="C66" s="3">
        <v>5136</v>
      </c>
      <c r="D66" s="3">
        <v>5305</v>
      </c>
      <c r="E66" s="3">
        <v>7223</v>
      </c>
      <c r="F66" s="3">
        <v>5173</v>
      </c>
      <c r="G66" s="3">
        <v>6311</v>
      </c>
      <c r="H66" s="3">
        <v>5209</v>
      </c>
    </row>
    <row r="67" spans="1:10" x14ac:dyDescent="0.25">
      <c r="A67" s="50"/>
      <c r="B67" s="3">
        <v>5177</v>
      </c>
      <c r="C67" s="3">
        <v>4163</v>
      </c>
      <c r="D67" s="3">
        <v>7310</v>
      </c>
      <c r="E67" s="3">
        <v>6356</v>
      </c>
      <c r="F67" s="3">
        <v>4446</v>
      </c>
      <c r="G67" s="3">
        <v>5467</v>
      </c>
      <c r="H67" s="3">
        <v>6251</v>
      </c>
    </row>
    <row r="68" spans="1:10" x14ac:dyDescent="0.25">
      <c r="A68" s="51"/>
      <c r="B68" s="3">
        <v>6197</v>
      </c>
      <c r="C68" s="3">
        <v>5248</v>
      </c>
      <c r="D68" s="3">
        <v>6249</v>
      </c>
      <c r="E68" s="3">
        <v>5260</v>
      </c>
      <c r="F68" s="3">
        <v>4301</v>
      </c>
      <c r="G68" s="3">
        <v>5253</v>
      </c>
      <c r="H68" s="3">
        <v>7196</v>
      </c>
    </row>
    <row r="69" spans="1:10" x14ac:dyDescent="0.25">
      <c r="A69" s="49" t="s">
        <v>30</v>
      </c>
      <c r="B69" s="3">
        <v>5244</v>
      </c>
      <c r="C69" s="3">
        <v>4669</v>
      </c>
      <c r="D69" s="3">
        <v>9115</v>
      </c>
      <c r="E69" s="3">
        <v>18520</v>
      </c>
      <c r="F69" s="3">
        <v>7897</v>
      </c>
      <c r="G69" s="3">
        <v>5160</v>
      </c>
      <c r="H69" s="3">
        <v>4490</v>
      </c>
    </row>
    <row r="70" spans="1:10" x14ac:dyDescent="0.25">
      <c r="A70" s="50"/>
      <c r="B70" s="3">
        <v>5426</v>
      </c>
      <c r="C70" s="3">
        <v>5203</v>
      </c>
      <c r="D70" s="3">
        <v>10152</v>
      </c>
      <c r="E70" s="3">
        <v>14955</v>
      </c>
      <c r="F70" s="3">
        <v>8517</v>
      </c>
      <c r="G70" s="3">
        <v>4737</v>
      </c>
      <c r="H70" s="3">
        <v>6976</v>
      </c>
    </row>
    <row r="71" spans="1:10" x14ac:dyDescent="0.25">
      <c r="A71" s="51"/>
      <c r="B71" s="3">
        <v>7026</v>
      </c>
      <c r="C71" s="3">
        <v>6174</v>
      </c>
      <c r="D71" s="3">
        <v>10244</v>
      </c>
      <c r="E71" s="3">
        <v>11688</v>
      </c>
      <c r="F71" s="3">
        <v>7777</v>
      </c>
      <c r="G71" s="3">
        <v>4388</v>
      </c>
      <c r="H71" s="3">
        <v>7622</v>
      </c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 t="s">
        <v>31</v>
      </c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60"/>
      <c r="B74" s="52" t="s">
        <v>21</v>
      </c>
      <c r="C74" s="52"/>
      <c r="D74" s="52"/>
      <c r="E74" s="52"/>
      <c r="F74" s="52"/>
      <c r="G74" s="52"/>
      <c r="H74" s="52"/>
      <c r="I74" s="41"/>
      <c r="J74" s="41"/>
    </row>
    <row r="75" spans="1:10" x14ac:dyDescent="0.25">
      <c r="A75" s="61"/>
      <c r="B75" s="42" t="s">
        <v>22</v>
      </c>
      <c r="C75" s="42" t="s">
        <v>23</v>
      </c>
      <c r="D75" s="42" t="s">
        <v>24</v>
      </c>
      <c r="E75" s="42" t="s">
        <v>25</v>
      </c>
      <c r="F75" s="42" t="s">
        <v>26</v>
      </c>
      <c r="G75" s="42" t="s">
        <v>27</v>
      </c>
      <c r="H75" s="42" t="s">
        <v>28</v>
      </c>
    </row>
    <row r="76" spans="1:10" x14ac:dyDescent="0.25">
      <c r="A76" s="49" t="s">
        <v>32</v>
      </c>
      <c r="B76" s="43">
        <v>101.54936323756966</v>
      </c>
      <c r="C76" s="43">
        <v>94.818509621858581</v>
      </c>
      <c r="D76" s="43">
        <v>50.167296633205936</v>
      </c>
      <c r="E76" s="43">
        <v>33.617747900191027</v>
      </c>
      <c r="F76" s="43">
        <v>56.464088792658352</v>
      </c>
      <c r="G76" s="43">
        <v>105.42423593035907</v>
      </c>
      <c r="H76" s="43">
        <v>100</v>
      </c>
    </row>
    <row r="77" spans="1:10" x14ac:dyDescent="0.25">
      <c r="A77" s="50"/>
      <c r="B77" s="43">
        <v>106.476887767253</v>
      </c>
      <c r="C77" s="43">
        <v>89.291384721900187</v>
      </c>
      <c r="D77" s="43">
        <v>80.356819819782345</v>
      </c>
      <c r="E77" s="43">
        <v>47.430144109072266</v>
      </c>
      <c r="F77" s="43">
        <v>58.255882299409762</v>
      </c>
      <c r="G77" s="43">
        <v>128.79608504775612</v>
      </c>
      <c r="H77" s="43">
        <v>100</v>
      </c>
    </row>
    <row r="78" spans="1:10" x14ac:dyDescent="0.25">
      <c r="A78" s="51"/>
      <c r="B78" s="43">
        <v>93.422425907298674</v>
      </c>
      <c r="C78" s="43">
        <v>90.03367778197331</v>
      </c>
      <c r="D78" s="43">
        <v>64.612827226892293</v>
      </c>
      <c r="E78" s="43">
        <v>47.667604901803003</v>
      </c>
      <c r="F78" s="43">
        <v>58.578080074345877</v>
      </c>
      <c r="G78" s="43">
        <v>126.79980091238778</v>
      </c>
      <c r="H78" s="43">
        <v>100</v>
      </c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1" t="s">
        <v>31</v>
      </c>
      <c r="B81" s="6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58"/>
      <c r="B82" s="52" t="s">
        <v>21</v>
      </c>
      <c r="C82" s="52"/>
      <c r="D82" s="52"/>
      <c r="E82" s="52"/>
      <c r="F82" s="52"/>
      <c r="G82" s="52"/>
      <c r="H82" s="52"/>
      <c r="I82" s="41"/>
      <c r="J82" s="41"/>
    </row>
    <row r="83" spans="1:10" ht="15.75" thickBot="1" x14ac:dyDescent="0.3">
      <c r="A83" s="59"/>
      <c r="B83" s="44" t="s">
        <v>22</v>
      </c>
      <c r="C83" s="44" t="s">
        <v>23</v>
      </c>
      <c r="D83" s="44" t="s">
        <v>24</v>
      </c>
      <c r="E83" s="44" t="s">
        <v>25</v>
      </c>
      <c r="F83" s="44" t="s">
        <v>26</v>
      </c>
      <c r="G83" s="44" t="s">
        <v>27</v>
      </c>
      <c r="H83" s="44" t="s">
        <v>28</v>
      </c>
    </row>
    <row r="84" spans="1:10" ht="15.75" thickTop="1" x14ac:dyDescent="0.25">
      <c r="A84" s="14" t="s">
        <v>10</v>
      </c>
      <c r="B84" s="45">
        <f t="shared" ref="B84:H84" si="5">AVERAGE(B76:B78)</f>
        <v>100.48289230404043</v>
      </c>
      <c r="C84" s="45">
        <f t="shared" si="5"/>
        <v>91.381190708577364</v>
      </c>
      <c r="D84" s="45">
        <f t="shared" si="5"/>
        <v>65.04564789329352</v>
      </c>
      <c r="E84" s="45">
        <f t="shared" si="5"/>
        <v>42.905165637022094</v>
      </c>
      <c r="F84" s="45">
        <f t="shared" si="5"/>
        <v>57.76601705547133</v>
      </c>
      <c r="G84" s="45">
        <f t="shared" si="5"/>
        <v>120.34004063016766</v>
      </c>
      <c r="H84" s="45">
        <f t="shared" si="5"/>
        <v>100</v>
      </c>
    </row>
    <row r="85" spans="1:10" x14ac:dyDescent="0.25">
      <c r="A85" s="46" t="s">
        <v>11</v>
      </c>
      <c r="B85" s="47">
        <f t="shared" ref="B85:H85" si="6">STDEV(B76:B78)</f>
        <v>6.592250283651067</v>
      </c>
      <c r="C85" s="47">
        <f t="shared" si="6"/>
        <v>2.999853451497053</v>
      </c>
      <c r="D85" s="47">
        <f t="shared" si="6"/>
        <v>15.099414818301963</v>
      </c>
      <c r="E85" s="47">
        <f t="shared" si="6"/>
        <v>8.0440159790259944</v>
      </c>
      <c r="F85" s="47">
        <f t="shared" si="6"/>
        <v>1.1389537974285266</v>
      </c>
      <c r="G85" s="47">
        <f t="shared" si="6"/>
        <v>12.955971980882204</v>
      </c>
      <c r="H85" s="47">
        <f t="shared" si="6"/>
        <v>0</v>
      </c>
    </row>
    <row r="86" spans="1:10" x14ac:dyDescent="0.25">
      <c r="A86" s="21" t="s">
        <v>19</v>
      </c>
      <c r="B86" s="40"/>
      <c r="C86" s="40"/>
      <c r="D86" s="43">
        <f>TTEST(D76:D78,H76:H78,2,2)</f>
        <v>1.600182021698586E-2</v>
      </c>
      <c r="E86" s="31">
        <f>TTEST(E76:E78,H76:H78,2,2)</f>
        <v>2.5147518736566034E-4</v>
      </c>
      <c r="F86" s="31">
        <f>TTEST(F76:F78,H76:H78,2,2)</f>
        <v>3.520330663373636E-7</v>
      </c>
      <c r="G86" s="40"/>
      <c r="H86" s="40"/>
    </row>
    <row r="88" spans="1:10" x14ac:dyDescent="0.25">
      <c r="B88" s="48"/>
      <c r="C88" s="48"/>
      <c r="D88" s="48"/>
      <c r="E88" s="48"/>
      <c r="F88" s="48"/>
      <c r="G88" s="48"/>
      <c r="H88" s="48"/>
      <c r="I88" s="48"/>
      <c r="J88" s="48"/>
    </row>
  </sheetData>
  <mergeCells count="21">
    <mergeCell ref="A76:A78"/>
    <mergeCell ref="A82:A83"/>
    <mergeCell ref="B82:H82"/>
    <mergeCell ref="A64:A65"/>
    <mergeCell ref="B64:H64"/>
    <mergeCell ref="A66:A68"/>
    <mergeCell ref="A69:A71"/>
    <mergeCell ref="A74:A75"/>
    <mergeCell ref="B74:H74"/>
    <mergeCell ref="A45:A49"/>
    <mergeCell ref="B5:D5"/>
    <mergeCell ref="E5:G5"/>
    <mergeCell ref="H5:J5"/>
    <mergeCell ref="B14:D14"/>
    <mergeCell ref="E14:G14"/>
    <mergeCell ref="H14:J14"/>
    <mergeCell ref="B23:E23"/>
    <mergeCell ref="F23:I23"/>
    <mergeCell ref="J23:M23"/>
    <mergeCell ref="A35:A39"/>
    <mergeCell ref="A40:A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7b, d,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</dc:creator>
  <cp:lastModifiedBy>Lu Lei (Assoc Prof)</cp:lastModifiedBy>
  <dcterms:created xsi:type="dcterms:W3CDTF">2022-04-30T03:06:47Z</dcterms:created>
  <dcterms:modified xsi:type="dcterms:W3CDTF">2022-05-04T09:14:20Z</dcterms:modified>
</cp:coreProperties>
</file>