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95896E49-7FC6-473E-807F-5FE344206187}" xr6:coauthVersionLast="47" xr6:coauthVersionMax="47" xr10:uidLastSave="{00000000-0000-0000-0000-000000000000}"/>
  <bookViews>
    <workbookView xWindow="-120" yWindow="-120" windowWidth="29040" windowHeight="15840" activeTab="8" xr2:uid="{C2959A20-CC66-4C18-91C6-40D39C950B9F}"/>
  </bookViews>
  <sheets>
    <sheet name="WT" sheetId="1" r:id="rId1"/>
    <sheet name="V409I" sheetId="2" r:id="rId2"/>
    <sheet name="V409A" sheetId="3" r:id="rId3"/>
    <sheet name="V409I (2)" sheetId="4" r:id="rId4"/>
    <sheet name="V409A (2)" sheetId="5" r:id="rId5"/>
    <sheet name="WT (3)" sheetId="6" r:id="rId6"/>
    <sheet name="V409I (3)" sheetId="7" r:id="rId7"/>
    <sheet name="V409A (3)" sheetId="8" r:id="rId8"/>
    <sheet name="Growth rates" sheetId="9" r:id="rId9"/>
    <sheet name="Pauses" sheetId="10" r:id="rId10"/>
    <sheet name="Retraction rates" sheetId="11" r:id="rId11"/>
    <sheet name="Ratios" sheetId="12" r:id="rId12"/>
    <sheet name="Durations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1" i="12" l="1"/>
  <c r="J41" i="12"/>
  <c r="F41" i="12"/>
  <c r="B41" i="12"/>
  <c r="X39" i="12"/>
  <c r="W39" i="12"/>
  <c r="O39" i="12"/>
  <c r="K39" i="12"/>
  <c r="V39" i="12" s="1"/>
  <c r="G39" i="12"/>
  <c r="C39" i="12"/>
  <c r="X38" i="12"/>
  <c r="W38" i="12"/>
  <c r="V38" i="12"/>
  <c r="AA38" i="12" s="1"/>
  <c r="U38" i="12"/>
  <c r="O38" i="12"/>
  <c r="K38" i="12"/>
  <c r="G38" i="12"/>
  <c r="C38" i="12"/>
  <c r="O37" i="12"/>
  <c r="K37" i="12"/>
  <c r="X37" i="12" s="1"/>
  <c r="G37" i="12"/>
  <c r="C37" i="12"/>
  <c r="R31" i="12"/>
  <c r="N31" i="12"/>
  <c r="O27" i="12" s="1"/>
  <c r="J31" i="12"/>
  <c r="K28" i="12" s="1"/>
  <c r="F31" i="12"/>
  <c r="B31" i="12"/>
  <c r="C28" i="12" s="1"/>
  <c r="S29" i="12"/>
  <c r="K29" i="12"/>
  <c r="G29" i="12"/>
  <c r="S28" i="12"/>
  <c r="G28" i="12"/>
  <c r="S27" i="12"/>
  <c r="K27" i="12"/>
  <c r="G27" i="12"/>
  <c r="R20" i="12"/>
  <c r="N20" i="12"/>
  <c r="J20" i="12"/>
  <c r="K17" i="12" s="1"/>
  <c r="F20" i="12"/>
  <c r="G16" i="12" s="1"/>
  <c r="B20" i="12"/>
  <c r="C16" i="12" s="1"/>
  <c r="S18" i="12"/>
  <c r="O18" i="12"/>
  <c r="S17" i="12"/>
  <c r="O17" i="12"/>
  <c r="S16" i="12"/>
  <c r="O16" i="12"/>
  <c r="J6" i="12"/>
  <c r="K3" i="12" s="1"/>
  <c r="L3" i="12" s="1"/>
  <c r="F6" i="12"/>
  <c r="G3" i="12" s="1"/>
  <c r="H3" i="12" s="1"/>
  <c r="B6" i="12"/>
  <c r="C4" i="12" s="1"/>
  <c r="D4" i="12" s="1"/>
  <c r="K4" i="12"/>
  <c r="L4" i="12" s="1"/>
  <c r="H4" i="12"/>
  <c r="G4" i="12"/>
  <c r="C3" i="12"/>
  <c r="D3" i="12" s="1"/>
  <c r="K2" i="12"/>
  <c r="L2" i="12" s="1"/>
  <c r="H2" i="12"/>
  <c r="G2" i="12"/>
  <c r="C99" i="11"/>
  <c r="G91" i="11"/>
  <c r="C89" i="11"/>
  <c r="C83" i="11"/>
  <c r="G75" i="11"/>
  <c r="G64" i="11"/>
  <c r="K63" i="11"/>
  <c r="K56" i="11"/>
  <c r="C56" i="11"/>
  <c r="K50" i="11"/>
  <c r="G49" i="11"/>
  <c r="C38" i="11"/>
  <c r="G27" i="11"/>
  <c r="K24" i="11"/>
  <c r="K188" i="10"/>
  <c r="K179" i="10"/>
  <c r="K156" i="10"/>
  <c r="G156" i="10"/>
  <c r="G137" i="10"/>
  <c r="G131" i="10"/>
  <c r="G83" i="10"/>
  <c r="C66" i="10"/>
  <c r="C60" i="10"/>
  <c r="K55" i="10"/>
  <c r="C54" i="10"/>
  <c r="C32" i="10"/>
  <c r="G19" i="10"/>
  <c r="C16" i="10"/>
  <c r="F148" i="9"/>
  <c r="G146" i="9"/>
  <c r="J145" i="9"/>
  <c r="K143" i="9"/>
  <c r="K129" i="9"/>
  <c r="G122" i="9"/>
  <c r="B111" i="9"/>
  <c r="G109" i="9"/>
  <c r="C109" i="9"/>
  <c r="K98" i="9"/>
  <c r="C96" i="9"/>
  <c r="G82" i="9"/>
  <c r="C78" i="9"/>
  <c r="G48" i="9"/>
  <c r="K47" i="9"/>
  <c r="C39" i="9"/>
  <c r="C29" i="9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L37" i="7"/>
  <c r="E37" i="7"/>
  <c r="L36" i="7"/>
  <c r="E36" i="7"/>
  <c r="L35" i="7"/>
  <c r="E35" i="7"/>
  <c r="L34" i="7"/>
  <c r="E34" i="7"/>
  <c r="L33" i="7"/>
  <c r="E33" i="7"/>
  <c r="L32" i="7"/>
  <c r="E32" i="7"/>
  <c r="L31" i="7"/>
  <c r="E31" i="7"/>
  <c r="L30" i="7"/>
  <c r="E30" i="7"/>
  <c r="L29" i="7"/>
  <c r="E29" i="7"/>
  <c r="L28" i="7"/>
  <c r="E28" i="7"/>
  <c r="L27" i="7"/>
  <c r="E27" i="7"/>
  <c r="L26" i="7"/>
  <c r="E26" i="7"/>
  <c r="L25" i="7"/>
  <c r="E25" i="7"/>
  <c r="L24" i="7"/>
  <c r="E24" i="7"/>
  <c r="L23" i="7"/>
  <c r="E23" i="7"/>
  <c r="L22" i="7"/>
  <c r="E22" i="7"/>
  <c r="L21" i="7"/>
  <c r="E21" i="7"/>
  <c r="L20" i="7"/>
  <c r="E20" i="7"/>
  <c r="L19" i="7"/>
  <c r="E19" i="7"/>
  <c r="L18" i="7"/>
  <c r="E18" i="7"/>
  <c r="L17" i="7"/>
  <c r="E17" i="7"/>
  <c r="L16" i="7"/>
  <c r="E16" i="7"/>
  <c r="L15" i="7"/>
  <c r="E15" i="7"/>
  <c r="L14" i="7"/>
  <c r="E14" i="7"/>
  <c r="L13" i="7"/>
  <c r="E13" i="7"/>
  <c r="L12" i="7"/>
  <c r="E12" i="7"/>
  <c r="L11" i="7"/>
  <c r="E11" i="7"/>
  <c r="L10" i="7"/>
  <c r="E10" i="7"/>
  <c r="L9" i="7"/>
  <c r="E9" i="7"/>
  <c r="L8" i="7"/>
  <c r="E8" i="7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L37" i="6"/>
  <c r="E37" i="6"/>
  <c r="L36" i="6"/>
  <c r="E36" i="6"/>
  <c r="S35" i="6"/>
  <c r="L35" i="6"/>
  <c r="E35" i="6"/>
  <c r="S34" i="6"/>
  <c r="L34" i="6"/>
  <c r="E34" i="6"/>
  <c r="S33" i="6"/>
  <c r="L33" i="6"/>
  <c r="E33" i="6"/>
  <c r="S32" i="6"/>
  <c r="L32" i="6"/>
  <c r="E32" i="6"/>
  <c r="S31" i="6"/>
  <c r="L31" i="6"/>
  <c r="E31" i="6"/>
  <c r="S30" i="6"/>
  <c r="L30" i="6"/>
  <c r="E30" i="6"/>
  <c r="S29" i="6"/>
  <c r="L29" i="6"/>
  <c r="E29" i="6"/>
  <c r="S28" i="6"/>
  <c r="L28" i="6"/>
  <c r="E28" i="6"/>
  <c r="S27" i="6"/>
  <c r="L27" i="6"/>
  <c r="E27" i="6"/>
  <c r="S26" i="6"/>
  <c r="L26" i="6"/>
  <c r="E26" i="6"/>
  <c r="S25" i="6"/>
  <c r="L25" i="6"/>
  <c r="E25" i="6"/>
  <c r="S24" i="6"/>
  <c r="L24" i="6"/>
  <c r="E24" i="6"/>
  <c r="S23" i="6"/>
  <c r="L23" i="6"/>
  <c r="E23" i="6"/>
  <c r="S22" i="6"/>
  <c r="L22" i="6"/>
  <c r="E22" i="6"/>
  <c r="S21" i="6"/>
  <c r="L21" i="6"/>
  <c r="E21" i="6"/>
  <c r="S20" i="6"/>
  <c r="L20" i="6"/>
  <c r="E20" i="6"/>
  <c r="S19" i="6"/>
  <c r="L19" i="6"/>
  <c r="E19" i="6"/>
  <c r="S18" i="6"/>
  <c r="L18" i="6"/>
  <c r="E18" i="6"/>
  <c r="S17" i="6"/>
  <c r="L17" i="6"/>
  <c r="E17" i="6"/>
  <c r="S16" i="6"/>
  <c r="L16" i="6"/>
  <c r="E16" i="6"/>
  <c r="S15" i="6"/>
  <c r="L15" i="6"/>
  <c r="E15" i="6"/>
  <c r="S14" i="6"/>
  <c r="L14" i="6"/>
  <c r="E14" i="6"/>
  <c r="S13" i="6"/>
  <c r="L13" i="6"/>
  <c r="E13" i="6"/>
  <c r="S12" i="6"/>
  <c r="L12" i="6"/>
  <c r="E12" i="6"/>
  <c r="S11" i="6"/>
  <c r="L11" i="6"/>
  <c r="E11" i="6"/>
  <c r="S10" i="6"/>
  <c r="L10" i="6"/>
  <c r="E10" i="6"/>
  <c r="S9" i="6"/>
  <c r="L9" i="6"/>
  <c r="E9" i="6"/>
  <c r="S8" i="6"/>
  <c r="L8" i="6"/>
  <c r="E8" i="6"/>
  <c r="L73" i="5"/>
  <c r="E73" i="5"/>
  <c r="L72" i="5"/>
  <c r="E72" i="5"/>
  <c r="L71" i="5"/>
  <c r="E71" i="5"/>
  <c r="L70" i="5"/>
  <c r="E70" i="5"/>
  <c r="L69" i="5"/>
  <c r="E69" i="5"/>
  <c r="L68" i="5"/>
  <c r="E68" i="5"/>
  <c r="L67" i="5"/>
  <c r="E67" i="5"/>
  <c r="L66" i="5"/>
  <c r="E66" i="5"/>
  <c r="L65" i="5"/>
  <c r="E65" i="5"/>
  <c r="L64" i="5"/>
  <c r="E64" i="5"/>
  <c r="L63" i="5"/>
  <c r="E63" i="5"/>
  <c r="L62" i="5"/>
  <c r="E62" i="5"/>
  <c r="L61" i="5"/>
  <c r="E61" i="5"/>
  <c r="L60" i="5"/>
  <c r="E60" i="5"/>
  <c r="L59" i="5"/>
  <c r="E59" i="5"/>
  <c r="L58" i="5"/>
  <c r="E58" i="5"/>
  <c r="L57" i="5"/>
  <c r="E57" i="5"/>
  <c r="L56" i="5"/>
  <c r="E56" i="5"/>
  <c r="L55" i="5"/>
  <c r="E55" i="5"/>
  <c r="L54" i="5"/>
  <c r="E54" i="5"/>
  <c r="L53" i="5"/>
  <c r="E53" i="5"/>
  <c r="L52" i="5"/>
  <c r="E52" i="5"/>
  <c r="L51" i="5"/>
  <c r="E51" i="5"/>
  <c r="L50" i="5"/>
  <c r="E50" i="5"/>
  <c r="L49" i="5"/>
  <c r="E49" i="5"/>
  <c r="L48" i="5"/>
  <c r="E48" i="5"/>
  <c r="L47" i="5"/>
  <c r="E47" i="5"/>
  <c r="L46" i="5"/>
  <c r="E46" i="5"/>
  <c r="L45" i="5"/>
  <c r="E45" i="5"/>
  <c r="L44" i="5"/>
  <c r="E44" i="5"/>
  <c r="AN37" i="5"/>
  <c r="AG37" i="5"/>
  <c r="Z37" i="5"/>
  <c r="S37" i="5"/>
  <c r="L37" i="5"/>
  <c r="E37" i="5"/>
  <c r="AN36" i="5"/>
  <c r="AG36" i="5"/>
  <c r="Z36" i="5"/>
  <c r="S36" i="5"/>
  <c r="L36" i="5"/>
  <c r="E36" i="5"/>
  <c r="AN35" i="5"/>
  <c r="AG35" i="5"/>
  <c r="Z35" i="5"/>
  <c r="S35" i="5"/>
  <c r="L35" i="5"/>
  <c r="E35" i="5"/>
  <c r="AN34" i="5"/>
  <c r="AG34" i="5"/>
  <c r="Z34" i="5"/>
  <c r="S34" i="5"/>
  <c r="L34" i="5"/>
  <c r="E34" i="5"/>
  <c r="AN33" i="5"/>
  <c r="AG33" i="5"/>
  <c r="Z33" i="5"/>
  <c r="S33" i="5"/>
  <c r="L33" i="5"/>
  <c r="E33" i="5"/>
  <c r="AN32" i="5"/>
  <c r="AG32" i="5"/>
  <c r="Z32" i="5"/>
  <c r="S32" i="5"/>
  <c r="L32" i="5"/>
  <c r="E32" i="5"/>
  <c r="AN31" i="5"/>
  <c r="AG31" i="5"/>
  <c r="Z31" i="5"/>
  <c r="S31" i="5"/>
  <c r="L31" i="5"/>
  <c r="E31" i="5"/>
  <c r="AN30" i="5"/>
  <c r="AG30" i="5"/>
  <c r="Z30" i="5"/>
  <c r="S30" i="5"/>
  <c r="L30" i="5"/>
  <c r="E30" i="5"/>
  <c r="AN29" i="5"/>
  <c r="AG29" i="5"/>
  <c r="Z29" i="5"/>
  <c r="S29" i="5"/>
  <c r="L29" i="5"/>
  <c r="E29" i="5"/>
  <c r="AN28" i="5"/>
  <c r="AG28" i="5"/>
  <c r="Z28" i="5"/>
  <c r="S28" i="5"/>
  <c r="L28" i="5"/>
  <c r="E28" i="5"/>
  <c r="AN27" i="5"/>
  <c r="AG27" i="5"/>
  <c r="Z27" i="5"/>
  <c r="S27" i="5"/>
  <c r="L27" i="5"/>
  <c r="E27" i="5"/>
  <c r="AN26" i="5"/>
  <c r="AG26" i="5"/>
  <c r="Z26" i="5"/>
  <c r="S26" i="5"/>
  <c r="L26" i="5"/>
  <c r="E26" i="5"/>
  <c r="AN25" i="5"/>
  <c r="AG25" i="5"/>
  <c r="Z25" i="5"/>
  <c r="S25" i="5"/>
  <c r="L25" i="5"/>
  <c r="E25" i="5"/>
  <c r="AN24" i="5"/>
  <c r="AG24" i="5"/>
  <c r="Z24" i="5"/>
  <c r="S24" i="5"/>
  <c r="L24" i="5"/>
  <c r="E24" i="5"/>
  <c r="AN23" i="5"/>
  <c r="AG23" i="5"/>
  <c r="Z23" i="5"/>
  <c r="S23" i="5"/>
  <c r="L23" i="5"/>
  <c r="E23" i="5"/>
  <c r="AN22" i="5"/>
  <c r="AG22" i="5"/>
  <c r="Z22" i="5"/>
  <c r="S22" i="5"/>
  <c r="L22" i="5"/>
  <c r="E22" i="5"/>
  <c r="AN21" i="5"/>
  <c r="AG21" i="5"/>
  <c r="Z21" i="5"/>
  <c r="S21" i="5"/>
  <c r="L21" i="5"/>
  <c r="E21" i="5"/>
  <c r="AN20" i="5"/>
  <c r="AG20" i="5"/>
  <c r="Z20" i="5"/>
  <c r="S20" i="5"/>
  <c r="L20" i="5"/>
  <c r="E20" i="5"/>
  <c r="AN19" i="5"/>
  <c r="AG19" i="5"/>
  <c r="Z19" i="5"/>
  <c r="S19" i="5"/>
  <c r="L19" i="5"/>
  <c r="E19" i="5"/>
  <c r="AN18" i="5"/>
  <c r="AG18" i="5"/>
  <c r="Z18" i="5"/>
  <c r="S18" i="5"/>
  <c r="L18" i="5"/>
  <c r="E18" i="5"/>
  <c r="AN17" i="5"/>
  <c r="AG17" i="5"/>
  <c r="Z17" i="5"/>
  <c r="S17" i="5"/>
  <c r="L17" i="5"/>
  <c r="E17" i="5"/>
  <c r="AN16" i="5"/>
  <c r="AG16" i="5"/>
  <c r="Z16" i="5"/>
  <c r="S16" i="5"/>
  <c r="L16" i="5"/>
  <c r="E16" i="5"/>
  <c r="AN15" i="5"/>
  <c r="AG15" i="5"/>
  <c r="Z15" i="5"/>
  <c r="S15" i="5"/>
  <c r="L15" i="5"/>
  <c r="E15" i="5"/>
  <c r="AN14" i="5"/>
  <c r="AG14" i="5"/>
  <c r="Z14" i="5"/>
  <c r="S14" i="5"/>
  <c r="L14" i="5"/>
  <c r="E14" i="5"/>
  <c r="AN13" i="5"/>
  <c r="AG13" i="5"/>
  <c r="Z13" i="5"/>
  <c r="S13" i="5"/>
  <c r="L13" i="5"/>
  <c r="E13" i="5"/>
  <c r="AN12" i="5"/>
  <c r="AG12" i="5"/>
  <c r="Z12" i="5"/>
  <c r="S12" i="5"/>
  <c r="L12" i="5"/>
  <c r="E12" i="5"/>
  <c r="AN11" i="5"/>
  <c r="AG11" i="5"/>
  <c r="Z11" i="5"/>
  <c r="S11" i="5"/>
  <c r="L11" i="5"/>
  <c r="E11" i="5"/>
  <c r="AN10" i="5"/>
  <c r="AG10" i="5"/>
  <c r="Z10" i="5"/>
  <c r="S10" i="5"/>
  <c r="L10" i="5"/>
  <c r="E10" i="5"/>
  <c r="AN9" i="5"/>
  <c r="AG9" i="5"/>
  <c r="Z9" i="5"/>
  <c r="S9" i="5"/>
  <c r="L9" i="5"/>
  <c r="E9" i="5"/>
  <c r="AN8" i="5"/>
  <c r="AG8" i="5"/>
  <c r="Z8" i="5"/>
  <c r="S8" i="5"/>
  <c r="L8" i="5"/>
  <c r="E8" i="5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S37" i="4"/>
  <c r="L37" i="4"/>
  <c r="E37" i="4"/>
  <c r="S36" i="4"/>
  <c r="L36" i="4"/>
  <c r="E36" i="4"/>
  <c r="S35" i="4"/>
  <c r="L35" i="4"/>
  <c r="E35" i="4"/>
  <c r="S34" i="4"/>
  <c r="L34" i="4"/>
  <c r="E34" i="4"/>
  <c r="S33" i="4"/>
  <c r="L33" i="4"/>
  <c r="E33" i="4"/>
  <c r="S32" i="4"/>
  <c r="L32" i="4"/>
  <c r="E32" i="4"/>
  <c r="S31" i="4"/>
  <c r="L31" i="4"/>
  <c r="E31" i="4"/>
  <c r="S30" i="4"/>
  <c r="L30" i="4"/>
  <c r="E30" i="4"/>
  <c r="S29" i="4"/>
  <c r="L29" i="4"/>
  <c r="E29" i="4"/>
  <c r="S28" i="4"/>
  <c r="L28" i="4"/>
  <c r="E28" i="4"/>
  <c r="S27" i="4"/>
  <c r="L27" i="4"/>
  <c r="E27" i="4"/>
  <c r="S26" i="4"/>
  <c r="L26" i="4"/>
  <c r="E26" i="4"/>
  <c r="S25" i="4"/>
  <c r="L25" i="4"/>
  <c r="E25" i="4"/>
  <c r="S24" i="4"/>
  <c r="L24" i="4"/>
  <c r="E24" i="4"/>
  <c r="S23" i="4"/>
  <c r="L23" i="4"/>
  <c r="E23" i="4"/>
  <c r="S22" i="4"/>
  <c r="L22" i="4"/>
  <c r="E22" i="4"/>
  <c r="S21" i="4"/>
  <c r="L21" i="4"/>
  <c r="E21" i="4"/>
  <c r="S20" i="4"/>
  <c r="L20" i="4"/>
  <c r="E20" i="4"/>
  <c r="S19" i="4"/>
  <c r="L19" i="4"/>
  <c r="E19" i="4"/>
  <c r="S18" i="4"/>
  <c r="L18" i="4"/>
  <c r="E18" i="4"/>
  <c r="S17" i="4"/>
  <c r="L17" i="4"/>
  <c r="E17" i="4"/>
  <c r="S16" i="4"/>
  <c r="L16" i="4"/>
  <c r="E16" i="4"/>
  <c r="S15" i="4"/>
  <c r="L15" i="4"/>
  <c r="E15" i="4"/>
  <c r="S14" i="4"/>
  <c r="L14" i="4"/>
  <c r="E14" i="4"/>
  <c r="S13" i="4"/>
  <c r="L13" i="4"/>
  <c r="E13" i="4"/>
  <c r="S12" i="4"/>
  <c r="L12" i="4"/>
  <c r="E12" i="4"/>
  <c r="S11" i="4"/>
  <c r="L11" i="4"/>
  <c r="E11" i="4"/>
  <c r="S10" i="4"/>
  <c r="L10" i="4"/>
  <c r="E10" i="4"/>
  <c r="S9" i="4"/>
  <c r="L9" i="4"/>
  <c r="E9" i="4"/>
  <c r="S8" i="4"/>
  <c r="L8" i="4"/>
  <c r="E8" i="4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AA39" i="12" l="1"/>
  <c r="Y39" i="12"/>
  <c r="X16" i="12"/>
  <c r="V16" i="12"/>
  <c r="K16" i="12"/>
  <c r="U16" i="12" s="1"/>
  <c r="C27" i="12"/>
  <c r="C2" i="12"/>
  <c r="D2" i="12" s="1"/>
  <c r="O29" i="12"/>
  <c r="O28" i="12"/>
  <c r="V28" i="12" s="1"/>
  <c r="U39" i="12"/>
  <c r="U37" i="12"/>
  <c r="V37" i="12"/>
  <c r="C18" i="12"/>
  <c r="W37" i="12"/>
  <c r="Y38" i="12"/>
  <c r="C17" i="12"/>
  <c r="G18" i="12"/>
  <c r="G17" i="12"/>
  <c r="K18" i="12"/>
  <c r="C29" i="12"/>
  <c r="AA16" i="12" l="1"/>
  <c r="Y16" i="12"/>
  <c r="X27" i="12"/>
  <c r="U27" i="12"/>
  <c r="W27" i="12"/>
  <c r="V27" i="12"/>
  <c r="U28" i="12"/>
  <c r="W28" i="12"/>
  <c r="AA28" i="12" s="1"/>
  <c r="W17" i="12"/>
  <c r="V17" i="12"/>
  <c r="U17" i="12"/>
  <c r="X17" i="12"/>
  <c r="X28" i="12"/>
  <c r="Y28" i="12" s="1"/>
  <c r="W29" i="12"/>
  <c r="X29" i="12"/>
  <c r="V29" i="12"/>
  <c r="U29" i="12"/>
  <c r="X18" i="12"/>
  <c r="W18" i="12"/>
  <c r="V18" i="12"/>
  <c r="U18" i="12"/>
  <c r="AA37" i="12"/>
  <c r="Y37" i="12"/>
  <c r="W16" i="12"/>
  <c r="AA27" i="12" l="1"/>
  <c r="Y27" i="12"/>
  <c r="AA17" i="12"/>
  <c r="Y17" i="12"/>
  <c r="Y18" i="12"/>
  <c r="AA18" i="12"/>
  <c r="AA29" i="12"/>
  <c r="Y29" i="12"/>
</calcChain>
</file>

<file path=xl/sharedStrings.xml><?xml version="1.0" encoding="utf-8"?>
<sst xmlns="http://schemas.openxmlformats.org/spreadsheetml/2006/main" count="2158" uniqueCount="506">
  <si>
    <t>30sec_15min_0.6um step 6um</t>
  </si>
  <si>
    <t>MAX_30sec_15min_0.6um step 6um.nd2:1</t>
  </si>
  <si>
    <t>MAX_30sec_15min_0.6um step 6um.nd2:2</t>
  </si>
  <si>
    <t>MAX_30sec_15min_0.6um step 6um.nd2:3</t>
  </si>
  <si>
    <t>MAX_30sec_15min_0.6um step 6um.nd2:4</t>
  </si>
  <si>
    <t>MAX_30sec_15min_0.6um step 6um.nd2:5</t>
  </si>
  <si>
    <t>MAX_30sec_15min_0.6um step 6um.nd2:6</t>
  </si>
  <si>
    <t>MAX_30sec_15min_0.6um step 6um.nd2:7</t>
  </si>
  <si>
    <t>MAX_30sec_15min_0.6um step 6um.nd2:8</t>
  </si>
  <si>
    <t>MAX_30sec_15min_0.6um step 6um.nd2:9</t>
  </si>
  <si>
    <t>MAX_30sec_15min_0.6um step 6um.nd2:10</t>
  </si>
  <si>
    <t>MAX_30sec_15min_0.6um step 6um.nd2:11</t>
  </si>
  <si>
    <t>MAX_30sec_15min_0.6um step 6um.nd2:12</t>
  </si>
  <si>
    <t>MAX_30sec_15min_0.6um step 6um.nd2:13</t>
  </si>
  <si>
    <t>MAX_30sec_15min_0.6um step 6um.nd2:14</t>
  </si>
  <si>
    <t>MAX_30sec_15min_0.6um step 6um.nd2:15</t>
  </si>
  <si>
    <t>MAX_30sec_15min_0.6um step 6um.nd2:16</t>
  </si>
  <si>
    <t>MAX_30sec_15min_0.6um step 6um.nd2:17</t>
  </si>
  <si>
    <t>MAX_30sec_15min_0.6um step 6um.nd2:18</t>
  </si>
  <si>
    <t>MAX_30sec_15min_0.6um step 6um.nd2:19</t>
  </si>
  <si>
    <t>MAX_30sec_15min_0.6um step 6um.nd2:20</t>
  </si>
  <si>
    <t>MAX_30sec_15min_0.6um step 6um.nd2:21</t>
  </si>
  <si>
    <t>MAX_30sec_15min_0.6um step 6um.nd2:22</t>
  </si>
  <si>
    <t>MAX_30sec_15min_0.6um step 6um.nd2:23</t>
  </si>
  <si>
    <t>MAX_30sec_15min_0.6um step 6um.nd2:24</t>
  </si>
  <si>
    <t>MAX_30sec_15min_0.6um step 6um.nd2:25</t>
  </si>
  <si>
    <t>MAX_30sec_15min_0.6um step 6um.nd2:26</t>
  </si>
  <si>
    <t>MAX_30sec_15min_0.6um step 6um.nd2:27</t>
  </si>
  <si>
    <t>MAX_30sec_15min_0.6um step 6um.nd2:28</t>
  </si>
  <si>
    <t>MAX_30sec_15min_0.6um step 6um.nd2:29</t>
  </si>
  <si>
    <t>Label</t>
  </si>
  <si>
    <t>Length</t>
  </si>
  <si>
    <t>Soma x, y: x=13.4(32), y=61.12(146)</t>
  </si>
  <si>
    <t>Branch point x, y: x=121.82(291), y=130.61(312)</t>
  </si>
  <si>
    <t>Branch point x, y: x=131.45(314), y=180.01(430)</t>
  </si>
  <si>
    <t>30sec_15min_1um step 6um_001</t>
  </si>
  <si>
    <t>Soma x, y: x=42.28(101), y=93.35(223)</t>
  </si>
  <si>
    <t>MAX_30sec_15min_1um step 6um_001.nd2:1</t>
  </si>
  <si>
    <t>MAX_30sec_15min_1um step 6um_001.nd2:2</t>
  </si>
  <si>
    <t>MAX_30sec_15min_1um step 6um_001.nd2:3</t>
  </si>
  <si>
    <t>MAX_30sec_15min_1um step 6um_001.nd2:4</t>
  </si>
  <si>
    <t>MAX_30sec_15min_1um step 6um_001.nd2:5</t>
  </si>
  <si>
    <t>MAX_30sec_15min_1um step 6um_001.nd2:6</t>
  </si>
  <si>
    <t>MAX_30sec_15min_1um step 6um_001.nd2:7</t>
  </si>
  <si>
    <t>MAX_30sec_15min_1um step 6um_001.nd2:8</t>
  </si>
  <si>
    <t>MAX_30sec_15min_1um step 6um_001.nd2:9</t>
  </si>
  <si>
    <t>MAX_30sec_15min_1um step 6um_001.nd2:10</t>
  </si>
  <si>
    <t>MAX_30sec_15min_1um step 6um_001.nd2:11</t>
  </si>
  <si>
    <t>MAX_30sec_15min_1um step 6um_001.nd2:12</t>
  </si>
  <si>
    <t>MAX_30sec_15min_1um step 6um_001.nd2:13</t>
  </si>
  <si>
    <t>MAX_30sec_15min_1um step 6um_001.nd2:14</t>
  </si>
  <si>
    <t>MAX_30sec_15min_1um step 6um_001.nd2:15</t>
  </si>
  <si>
    <t>MAX_30sec_15min_1um step 6um_001.nd2:16</t>
  </si>
  <si>
    <t>MAX_30sec_15min_1um step 6um_001.nd2:17</t>
  </si>
  <si>
    <t>MAX_30sec_15min_1um step 6um_001.nd2:18</t>
  </si>
  <si>
    <t>MAX_30sec_15min_1um step 6um_001.nd2:19</t>
  </si>
  <si>
    <t>MAX_30sec_15min_1um step 6um_001.nd2:20</t>
  </si>
  <si>
    <t>MAX_30sec_15min_1um step 6um_001.nd2:21</t>
  </si>
  <si>
    <t>MAX_30sec_15min_1um step 6um_001.nd2:22</t>
  </si>
  <si>
    <t>Soma x, y: x=198.01(473), y=60.7(145)</t>
  </si>
  <si>
    <t>MAX_30sec_15min_1um step 6um_001.nd2:23</t>
  </si>
  <si>
    <t>MAX_30sec_15min_1um step 6um_001.nd2:24</t>
  </si>
  <si>
    <t>MAX_30sec_15min_1um step 6um_001.nd2:25</t>
  </si>
  <si>
    <t>30sec_15min_1um step 6um_002</t>
  </si>
  <si>
    <t>03.02.22</t>
  </si>
  <si>
    <t>30sec_15min_1um step 6um_</t>
  </si>
  <si>
    <t>Soma x, y: x=19.68(47), y=79.96(191)</t>
  </si>
  <si>
    <t>MAX_30sec_15min_1um step 6um_.nd2:1</t>
  </si>
  <si>
    <t>MAX_30sec_15min_1um step 6um_.nd2:2</t>
  </si>
  <si>
    <t>MAX_30sec_15min_1um step 6um_.nd2:3</t>
  </si>
  <si>
    <t>MAX_30sec_15min_1um step 6um_.nd2:4</t>
  </si>
  <si>
    <t>MAX_30sec_15min_1um step 6um_.nd2:5</t>
  </si>
  <si>
    <t>MAX_30sec_15min_1um step 6um_.nd2:6</t>
  </si>
  <si>
    <t>MAX_30sec_15min_1um step 6um_.nd2:7</t>
  </si>
  <si>
    <t>MAX_30sec_15min_1um step 6um_.nd2:8</t>
  </si>
  <si>
    <t>MAX_30sec_15min_1um step 6um_.nd2:9</t>
  </si>
  <si>
    <t>MAX_30sec_15min_1um step 6um_.nd2:10</t>
  </si>
  <si>
    <t>MAX_30sec_15min_1um step 6um_.nd2:11</t>
  </si>
  <si>
    <t>MAX_30sec_15min_1um step 6um_.nd2:12</t>
  </si>
  <si>
    <t>MAX_30sec_15min_1um step 6um_.nd2:13</t>
  </si>
  <si>
    <t>MAX_30sec_15min_1um step 6um_.nd2:14</t>
  </si>
  <si>
    <t>MAX_30sec_15min_1um step 6um_.nd2:15</t>
  </si>
  <si>
    <t>MAX_30sec_15min_1um step 6um_.nd2:16</t>
  </si>
  <si>
    <t>MAX_30sec_15min_1um step 6um_.nd2:17</t>
  </si>
  <si>
    <t>MAX_30sec_15min_1um step 6um_.nd2:18</t>
  </si>
  <si>
    <t>MAX_30sec_15min_1um step 6um_.nd2:19</t>
  </si>
  <si>
    <t>MAX_30sec_15min_1um step 6um_.nd2:20</t>
  </si>
  <si>
    <t>MAX_30sec_15min_1um step 6um_.nd2:21</t>
  </si>
  <si>
    <t>MAX_30sec_15min_1um step 6um_.nd2:22</t>
  </si>
  <si>
    <t>MAX_30sec_15min_1um step 6um_.nd2:23</t>
  </si>
  <si>
    <t>MAX_30sec_15min_1um step 6um_.nd2:24</t>
  </si>
  <si>
    <t>MAX_30sec_15min_1um step 6um_.nd2:25</t>
  </si>
  <si>
    <t>MAX_30sec_15min_1um step 6um_.nd2:26</t>
  </si>
  <si>
    <t>MAX_30sec_15min_1um step 6um_.nd2:27</t>
  </si>
  <si>
    <t>MAX_30sec_15min_1um step 6um_.nd2:28</t>
  </si>
  <si>
    <t>MAX_30sec_15min_1um step 6um_.nd2:29</t>
  </si>
  <si>
    <t>MAX_30sec_15min_1um step 6um_.nd2:30</t>
  </si>
  <si>
    <t>MAX_30sec_15min_1um step 6um_.nd2:31</t>
  </si>
  <si>
    <t>Branch point x,y: x=48.56(116), y=62.37(149)</t>
  </si>
  <si>
    <t>Soma x, y: x=108.42(259), y=132.7(317)</t>
  </si>
  <si>
    <t>MAX_30sec_15min_1um step 6um_002.nd2:1</t>
  </si>
  <si>
    <t>MAX_30sec_15min_1um step 6um_002.nd2:2</t>
  </si>
  <si>
    <t>MAX_30sec_15min_1um step 6um_002.nd2:3</t>
  </si>
  <si>
    <t>MAX_30sec_15min_1um step 6um_002.nd2:4</t>
  </si>
  <si>
    <t>MAX_30sec_15min_1um step 6um_002.nd2:5</t>
  </si>
  <si>
    <t>MAX_30sec_15min_1um step 6um_002.nd2:6</t>
  </si>
  <si>
    <t>MAX_30sec_15min_1um step 6um_002.nd2:7</t>
  </si>
  <si>
    <t>MAX_30sec_15min_1um step 6um_002.nd2:8</t>
  </si>
  <si>
    <t>MAX_30sec_15min_1um step 6um_002.nd2:9</t>
  </si>
  <si>
    <t>MAX_30sec_15min_1um step 6um_002.nd2:10</t>
  </si>
  <si>
    <t>MAX_30sec_15min_1um step 6um_002.nd2:11</t>
  </si>
  <si>
    <t>MAX_30sec_15min_1um step 6um_002.nd2:12</t>
  </si>
  <si>
    <t>MAX_30sec_15min_1um step 6um_002.nd2:13</t>
  </si>
  <si>
    <t>MAX_30sec_15min_1um step 6um_002.nd2:14</t>
  </si>
  <si>
    <t>MAX_30sec_15min_1um step 6um_002.nd2:15</t>
  </si>
  <si>
    <t>MAX_30sec_15min_1um step 6um_002.nd2:16</t>
  </si>
  <si>
    <t>MAX_30sec_15min_1um step 6um_002.nd2:17</t>
  </si>
  <si>
    <t>MAX_30sec_15min_1um step 6um_002.nd2:18</t>
  </si>
  <si>
    <t>MAX_30sec_15min_1um step 6um_002.nd2:19</t>
  </si>
  <si>
    <t>MAX_30sec_15min_1um step 6um_002.nd2:20</t>
  </si>
  <si>
    <t>MAX_30sec_15min_1um step 6um_002.nd2:21</t>
  </si>
  <si>
    <t>MAX_30sec_15min_1um step 6um_002.nd2:22</t>
  </si>
  <si>
    <t>MAX_30sec_15min_1um step 6um_002.nd2:23</t>
  </si>
  <si>
    <t>MAX_30sec_15min_1um step 6um_002.nd2:24</t>
  </si>
  <si>
    <t>MAX_30sec_15min_1um step 6um_002.nd2:25</t>
  </si>
  <si>
    <t>MAX_30sec_15min_1um step 6um_002.nd2:26</t>
  </si>
  <si>
    <t>MAX_30sec_15min_1um step 6um_002.nd2:27</t>
  </si>
  <si>
    <t>MAX_30sec_15min_1um step 6um_002.nd2:28</t>
  </si>
  <si>
    <t>MAX_30sec_15min_1um step 6um_002.nd2:29</t>
  </si>
  <si>
    <t>MAX_30sec_15min_1um step 6um_002.nd2:30</t>
  </si>
  <si>
    <t>MAX_30sec_15min_1um step 6um_002.nd2:31</t>
  </si>
  <si>
    <t>Soma x, y: x=95.03(227), y=167.45(400)</t>
  </si>
  <si>
    <t>Branch point x,y: x=82.05(196), y=156.98(375)</t>
  </si>
  <si>
    <t>Soma x, y: x=156.98(375), y=132.28(316)</t>
  </si>
  <si>
    <t>Branch point x, y: x=109.68(262), y=116.79(279)</t>
  </si>
  <si>
    <t>Branch point x, y: x=8.37(20), y=163.26(390)</t>
  </si>
  <si>
    <t>MAX_30sec_15min_1um step 6um_001.nd2:26</t>
  </si>
  <si>
    <t>MAX_30sec_15min_1um step 6um_001.nd2:27</t>
  </si>
  <si>
    <t>MAX_30sec_15min_1um step 6um_001.nd2:28</t>
  </si>
  <si>
    <t>MAX_30sec_15min_1um step 6um_001.nd2:29</t>
  </si>
  <si>
    <t>MAX_30sec_15min_1um step 6um_001.nd2:30</t>
  </si>
  <si>
    <t>MAX_30sec_15min_1um step 6um_001.nd2:31</t>
  </si>
  <si>
    <t>Branch point x, y: x=66.14(158), y=144.84(346)</t>
  </si>
  <si>
    <t>Soma x, y: x=154.05(368), y=145.68(348)</t>
  </si>
  <si>
    <t>Soma x, y: x=69.07(165), y=140.24(335)</t>
  </si>
  <si>
    <t>Time (min)</t>
  </si>
  <si>
    <t>Rate (um/min)</t>
  </si>
  <si>
    <t>Frames of growth, retraction, or pause</t>
  </si>
  <si>
    <t>0.5+</t>
  </si>
  <si>
    <t>0.5-</t>
  </si>
  <si>
    <t>1+</t>
  </si>
  <si>
    <t>1.5/</t>
  </si>
  <si>
    <t>0.5/</t>
  </si>
  <si>
    <t>1.5-</t>
  </si>
  <si>
    <t>1-</t>
  </si>
  <si>
    <t>1/</t>
  </si>
  <si>
    <t>2-</t>
  </si>
  <si>
    <t>2.5+</t>
  </si>
  <si>
    <t>2.5/</t>
  </si>
  <si>
    <t>1.5+</t>
  </si>
  <si>
    <t>2+</t>
  </si>
  <si>
    <t>3.5/</t>
  </si>
  <si>
    <t>2/</t>
  </si>
  <si>
    <t>8/</t>
  </si>
  <si>
    <t>4.5/</t>
  </si>
  <si>
    <t>03.09.22</t>
  </si>
  <si>
    <t>V409I_30sec_15min_1um step 6um_003</t>
  </si>
  <si>
    <t>Branch point x, y: x=115.54(276), y=46.05(110)</t>
  </si>
  <si>
    <t>Branch point x, y: x=117.63(281), y=48.98(117)</t>
  </si>
  <si>
    <t>Branch point x, y: x=63.63(152), y=128.52(307)</t>
  </si>
  <si>
    <t>MAX_V409I_30sec_15min_1um step 6um_003.nd2:1</t>
  </si>
  <si>
    <t>MAX_V409I_30sec_15min_1um step 6um_003.nd2:2</t>
  </si>
  <si>
    <t>MAX_V409I_30sec_15min_1um step 6um_003.nd2:3</t>
  </si>
  <si>
    <t>MAX_V409I_30sec_15min_1um step 6um_003.nd2:4</t>
  </si>
  <si>
    <t>MAX_V409I_30sec_15min_1um step 6um_003.nd2:5</t>
  </si>
  <si>
    <t>MAX_V409I_30sec_15min_1um step 6um_003.nd2:6</t>
  </si>
  <si>
    <t>MAX_V409I_30sec_15min_1um step 6um_003.nd2:7</t>
  </si>
  <si>
    <t>MAX_V409I_30sec_15min_1um step 6um_003.nd2:8</t>
  </si>
  <si>
    <t>MAX_V409I_30sec_15min_1um step 6um_003.nd2:9</t>
  </si>
  <si>
    <t>MAX_V409I_30sec_15min_1um step 6um_003.nd2:10</t>
  </si>
  <si>
    <t>MAX_V409I_30sec_15min_1um step 6um_003.nd2:11</t>
  </si>
  <si>
    <t>4+</t>
  </si>
  <si>
    <t>MAX_V409I_30sec_15min_1um step 6um_003.nd2:12</t>
  </si>
  <si>
    <t>MAX_V409I_30sec_15min_1um step 6um_003.nd2:13</t>
  </si>
  <si>
    <t>MAX_V409I_30sec_15min_1um step 6um_003.nd2:14</t>
  </si>
  <si>
    <t>MAX_V409I_30sec_15min_1um step 6um_003.nd2:15</t>
  </si>
  <si>
    <t>MAX_V409I_30sec_15min_1um step 6um_003.nd2:16</t>
  </si>
  <si>
    <t>MAX_V409I_30sec_15min_1um step 6um_003.nd2:17</t>
  </si>
  <si>
    <t>MAX_V409I_30sec_15min_1um step 6um_003.nd2:18</t>
  </si>
  <si>
    <t>MAX_V409I_30sec_15min_1um step 6um_003.nd2:19</t>
  </si>
  <si>
    <t>MAX_V409I_30sec_15min_1um step 6um_003.nd2:20</t>
  </si>
  <si>
    <t>MAX_V409I_30sec_15min_1um step 6um_003.nd2:21</t>
  </si>
  <si>
    <t>MAX_V409I_30sec_15min_1um step 6um_003.nd2:22</t>
  </si>
  <si>
    <t>MAX_V409I_30sec_15min_1um step 6um_003.nd2:23</t>
  </si>
  <si>
    <t>MAX_V409I_30sec_15min_1um step 6um_003.nd2:24</t>
  </si>
  <si>
    <t>MAX_V409I_30sec_15min_1um step 6um_003.nd2:25</t>
  </si>
  <si>
    <t>6.5/</t>
  </si>
  <si>
    <t>MAX_V409I_30sec_15min_1um step 6um_003.nd2:26</t>
  </si>
  <si>
    <t>MAX_V409I_30sec_15min_1um step 6um_003.nd2:27</t>
  </si>
  <si>
    <t>MAX_V409I_30sec_15min_1um step 6um_003.nd2:28</t>
  </si>
  <si>
    <t>MAX_V409I_30sec_15min_1um step 6um_003.nd2:29</t>
  </si>
  <si>
    <t>MAX_V409I_30sec_15min_1um step 6um_003.nd2:30</t>
  </si>
  <si>
    <t>MAX_V409I_30sec_15min_1um step 6um_003.nd2:31</t>
  </si>
  <si>
    <t>5/</t>
  </si>
  <si>
    <t>V409I_30sec_15min_1um step 6um_004</t>
  </si>
  <si>
    <t>MAX_V409I_30sec_15min_1um step 6um_004.nd2:1</t>
  </si>
  <si>
    <t>MAX_V409I_30sec_15min_1um step 6um_004.nd2:2</t>
  </si>
  <si>
    <t>MAX_V409I_30sec_15min_1um step 6um_004.nd2:3</t>
  </si>
  <si>
    <t>MAX_V409I_30sec_15min_1um step 6um_004.nd2:4</t>
  </si>
  <si>
    <t>MAX_V409I_30sec_15min_1um step 6um_004.nd2:5</t>
  </si>
  <si>
    <t>MAX_V409I_30sec_15min_1um step 6um_004.nd2:6</t>
  </si>
  <si>
    <t>MAX_V409I_30sec_15min_1um step 6um_004.nd2:7</t>
  </si>
  <si>
    <t>MAX_V409I_30sec_15min_1um step 6um_004.nd2:8</t>
  </si>
  <si>
    <t>MAX_V409I_30sec_15min_1um step 6um_004.nd2:9</t>
  </si>
  <si>
    <t>MAX_V409I_30sec_15min_1um step 6um_004.nd2:10</t>
  </si>
  <si>
    <t>MAX_V409I_30sec_15min_1um step 6um_004.nd2:11</t>
  </si>
  <si>
    <t>MAX_V409I_30sec_15min_1um step 6um_004.nd2:12</t>
  </si>
  <si>
    <t>MAX_V409I_30sec_15min_1um step 6um_004.nd2:13</t>
  </si>
  <si>
    <t>MAX_V409I_30sec_15min_1um step 6um_004.nd2:14</t>
  </si>
  <si>
    <t>MAX_V409I_30sec_15min_1um step 6um_004.nd2:15</t>
  </si>
  <si>
    <t>MAX_V409I_30sec_15min_1um step 6um_004.nd2:16</t>
  </si>
  <si>
    <t>MAX_V409I_30sec_15min_1um step 6um_004.nd2:17</t>
  </si>
  <si>
    <t>MAX_V409I_30sec_15min_1um step 6um_004.nd2:18</t>
  </si>
  <si>
    <t>MAX_V409I_30sec_15min_1um step 6um_004.nd2:19</t>
  </si>
  <si>
    <t>MAX_V409I_30sec_15min_1um step 6um_004.nd2:20</t>
  </si>
  <si>
    <t>MAX_V409I_30sec_15min_1um step 6um_004.nd2:21</t>
  </si>
  <si>
    <t>MAX_V409I_30sec_15min_1um step 6um_004.nd2:22</t>
  </si>
  <si>
    <t>MAX_V409I_30sec_15min_1um step 6um_004.nd2:23</t>
  </si>
  <si>
    <t>MAX_V409I_30sec_15min_1um step 6um_004.nd2:24</t>
  </si>
  <si>
    <t>MAX_V409I_30sec_15min_1um step 6um_004.nd2:25</t>
  </si>
  <si>
    <t>MAX_V409I_30sec_15min_1um step 6um_004.nd2:26</t>
  </si>
  <si>
    <t>MAX_V409I_30sec_15min_1um step 6um_004.nd2:27</t>
  </si>
  <si>
    <t>MAX_V409I_30sec_15min_1um step 6um_004.nd2:28</t>
  </si>
  <si>
    <t>MAX_V409I_30sec_15min_1um step 6um_004.nd2:29</t>
  </si>
  <si>
    <t>MAX_V409I_30sec_15min_1um step 6um_004.nd2:30</t>
  </si>
  <si>
    <t>MAX_V409I_30sec_15min_1um step 6um_004.nd2:31</t>
  </si>
  <si>
    <t>V409A_30sec_15min_1um step 6um_</t>
  </si>
  <si>
    <t>Branch point x, y: x=34.33(82), y=49.82(119)</t>
  </si>
  <si>
    <t>Branch point x, y: x=92.51(221), y=50.65(121)</t>
  </si>
  <si>
    <t>Branch point x, y: x=109.68(262), y=40.61(97)</t>
  </si>
  <si>
    <t>Branch point x, y: x=142.33(340), y=167.03(399)</t>
  </si>
  <si>
    <t>Branch point x, y: x=166.61(398), y=138.56(331)</t>
  </si>
  <si>
    <t>Branch point x, y: x=156.14(373), y=178.75(427)</t>
  </si>
  <si>
    <t>MAX_V409A_30sec_15min_1um step 6um_.nd2:1</t>
  </si>
  <si>
    <t>MAX_V409A_30sec_15min_1um step 6um_.nd2:2</t>
  </si>
  <si>
    <t>MAX_V409A_30sec_15min_1um step 6um_.nd2:3</t>
  </si>
  <si>
    <t>MAX_V409A_30sec_15min_1um step 6um_.nd2:4</t>
  </si>
  <si>
    <t>MAX_V409A_30sec_15min_1um step 6um_.nd2:5</t>
  </si>
  <si>
    <t>MAX_V409A_30sec_15min_1um step 6um_.nd2:6</t>
  </si>
  <si>
    <t>MAX_V409A_30sec_15min_1um step 6um_.nd2:7</t>
  </si>
  <si>
    <t>MAX_V409A_30sec_15min_1um step 6um_.nd2:8</t>
  </si>
  <si>
    <t>MAX_V409A_30sec_15min_1um step 6um_.nd2:9</t>
  </si>
  <si>
    <t>MAX_V409A_30sec_15min_1um step 6um_.nd2:10</t>
  </si>
  <si>
    <t>MAX_V409A_30sec_15min_1um step 6um_.nd2:11</t>
  </si>
  <si>
    <t>MAX_V409A_30sec_15min_1um step 6um_.nd2:12</t>
  </si>
  <si>
    <t>4/</t>
  </si>
  <si>
    <t>MAX_V409A_30sec_15min_1um step 6um_.nd2:13</t>
  </si>
  <si>
    <t>MAX_V409A_30sec_15min_1um step 6um_.nd2:14</t>
  </si>
  <si>
    <t>3/</t>
  </si>
  <si>
    <t>MAX_V409A_30sec_15min_1um step 6um_.nd2:15</t>
  </si>
  <si>
    <t>MAX_V409A_30sec_15min_1um step 6um_.nd2:17</t>
  </si>
  <si>
    <t>MAX_V409A_30sec_15min_1um step 6um_.nd2:16</t>
  </si>
  <si>
    <t>MAX_V409A_30sec_15min_1um step 6um_.nd2:18</t>
  </si>
  <si>
    <t>MAX_V409A_30sec_15min_1um step 6um_.nd2:19</t>
  </si>
  <si>
    <t>MAX_V409A_30sec_15min_1um step 6um_.nd2:20</t>
  </si>
  <si>
    <t>MAX_V409A_30sec_15min_1um step 6um_.nd2:21</t>
  </si>
  <si>
    <t>MAX_V409A_30sec_15min_1um step 6um_.nd2:22</t>
  </si>
  <si>
    <t>MAX_V409A_30sec_15min_1um step 6um_.nd2:23</t>
  </si>
  <si>
    <t>MAX_V409A_30sec_15min_1um step 6um_.nd2:24</t>
  </si>
  <si>
    <t>MAX_V409A_30sec_15min_1um step 6um_.nd2:25</t>
  </si>
  <si>
    <t>MAX_V409A_30sec_15min_1um step 6um_.nd2:26</t>
  </si>
  <si>
    <t>MAX_V409A_30sec_15min_1um step 6um_.nd2:27</t>
  </si>
  <si>
    <t>MAX_V409A_30sec_15min_1um step 6um_.nd2:28</t>
  </si>
  <si>
    <t>MAX_V409A_30sec_15min_1um step 6um_.nd2:29</t>
  </si>
  <si>
    <t>MAX_V409A_30sec_15min_1um step 6um_.nd2:30</t>
  </si>
  <si>
    <t>MAX_V409A_30sec_15min_1um step 6um_.nd2:31</t>
  </si>
  <si>
    <t>10/</t>
  </si>
  <si>
    <t>V409A_30sec_15min_1um step 6um_002</t>
  </si>
  <si>
    <t>Branch point x, y: x=136.89(327), y=34.33(82)</t>
  </si>
  <si>
    <t>Branch point x, y: x=181.68(434), y=61.54(147)</t>
  </si>
  <si>
    <t>MAX_V409A_30sec_15min_1um step 6um_002.nd2:1</t>
  </si>
  <si>
    <t>MAX_V409A_30sec_15min_1um step 6um_002.nd2:2</t>
  </si>
  <si>
    <t>MAX_V409A_30sec_15min_1um step 6um_002.nd2:3</t>
  </si>
  <si>
    <t>MAX_V409A_30sec_15min_1um step 6um_002.nd2:4</t>
  </si>
  <si>
    <t>MAX_V409A_30sec_15min_1um step 6um_002.nd2:5</t>
  </si>
  <si>
    <t>MAX_V409A_30sec_15min_1um step 6um_002.nd2:6</t>
  </si>
  <si>
    <t>MAX_V409A_30sec_15min_1um step 6um_002.nd2:7</t>
  </si>
  <si>
    <t>MAX_V409A_30sec_15min_1um step 6um_002.nd2:8</t>
  </si>
  <si>
    <t>MAX_V409A_30sec_15min_1um step 6um_002.nd2:9</t>
  </si>
  <si>
    <t>MAX_V409A_30sec_15min_1um step 6um_002.nd2:10</t>
  </si>
  <si>
    <t>MAX_V409A_30sec_15min_1um step 6um_002.nd2:11</t>
  </si>
  <si>
    <t>MAX_V409A_30sec_15min_1um step 6um_002.nd2:12</t>
  </si>
  <si>
    <t>MAX_V409A_30sec_15min_1um step 6um_002.nd2:13</t>
  </si>
  <si>
    <t>MAX_V409A_30sec_15min_1um step 6um_002.nd2:14</t>
  </si>
  <si>
    <t>MAX_V409A_30sec_15min_1um step 6um_002.nd2:15</t>
  </si>
  <si>
    <t>MAX_V409A_30sec_15min_1um step 6um_002.nd2:16</t>
  </si>
  <si>
    <t>MAX_V409A_30sec_15min_1um step 6um_002.nd2:17</t>
  </si>
  <si>
    <t>MAX_V409A_30sec_15min_1um step 6um_002.nd2:18</t>
  </si>
  <si>
    <t>MAX_V409A_30sec_15min_1um step 6um_002.nd2:19</t>
  </si>
  <si>
    <t>MAX_V409A_30sec_15min_1um step 6um_002.nd2:20</t>
  </si>
  <si>
    <t>MAX_V409A_30sec_15min_1um step 6um_002.nd2:21</t>
  </si>
  <si>
    <t>MAX_V409A_30sec_15min_1um step 6um_002.nd2:22</t>
  </si>
  <si>
    <t>MAX_V409A_30sec_15min_1um step 6um_002.nd2:23</t>
  </si>
  <si>
    <t>MAX_V409A_30sec_15min_1um step 6um_002.nd2:24</t>
  </si>
  <si>
    <t>MAX_V409A_30sec_15min_1um step 6um_002.nd2:25</t>
  </si>
  <si>
    <t>MAX_V409A_30sec_15min_1um step 6um_002.nd2:26</t>
  </si>
  <si>
    <t>MAX_V409A_30sec_15min_1um step 6um_002.nd2:27</t>
  </si>
  <si>
    <t>MAX_V409A_30sec_15min_1um step 6um_002.nd2:28</t>
  </si>
  <si>
    <t>MAX_V409A_30sec_15min_1um step 6um_002.nd2:29</t>
  </si>
  <si>
    <t>MAX_V409A_30sec_15min_1um step 6um_002.nd2:30</t>
  </si>
  <si>
    <t>MAX_V409A_30sec_15min_1um step 6um_002.nd2:31</t>
  </si>
  <si>
    <t>WT_30sec_15min_1um step 6um_001</t>
  </si>
  <si>
    <t>Branch point x, y: x=111.77(267), y=36.84(88)</t>
  </si>
  <si>
    <t>Branch point x, y: x=26.37(63), y=59.86(143)</t>
  </si>
  <si>
    <t>Branch point x, y: x=129.35(309), y=76.19(182)</t>
  </si>
  <si>
    <t>MAX_WT_30sec_15min_1um step 6um_001.nd2:1</t>
  </si>
  <si>
    <t>MAX_WT_30sec_15min_1um step 6um_001.nd2:2</t>
  </si>
  <si>
    <t>MAX_WT_30sec_15min_1um step 6um_001.nd2:3</t>
  </si>
  <si>
    <t>MAX_WT_30sec_15min_1um step 6um_001.nd2:4</t>
  </si>
  <si>
    <t>MAX_WT_30sec_15min_1um step 6um_001.nd2:5</t>
  </si>
  <si>
    <t>MAX_WT_30sec_15min_1um step 6um_001.nd2:6</t>
  </si>
  <si>
    <t>MAX_WT_30sec_15min_1um step 6um_001.nd2:7</t>
  </si>
  <si>
    <t>MAX_WT_30sec_15min_1um step 6um_001.nd2:8</t>
  </si>
  <si>
    <t>MAX_WT_30sec_15min_1um step 6um_001.nd2:9</t>
  </si>
  <si>
    <t>MAX_WT_30sec_15min_1um step 6um_001.nd2:10</t>
  </si>
  <si>
    <t>MAX_WT_30sec_15min_1um step 6um_001.nd2:11</t>
  </si>
  <si>
    <t>MAX_WT_30sec_15min_1um step 6um_001.nd2:12</t>
  </si>
  <si>
    <t>MAX_WT_30sec_15min_1um step 6um_001.nd2:13</t>
  </si>
  <si>
    <t>MAX_WT_30sec_15min_1um step 6um_001.nd2:14</t>
  </si>
  <si>
    <t>MAX_WT_30sec_15min_1um step 6um_001.nd2:15</t>
  </si>
  <si>
    <t>MAX_WT_30sec_15min_1um step 6um_001.nd2:16</t>
  </si>
  <si>
    <t>MAX_WT_30sec_15min_1um step 6um_001.nd2:17</t>
  </si>
  <si>
    <t>MAX_WT_30sec_15min_1um step 6um_001.nd2:18</t>
  </si>
  <si>
    <t>MAX_WT_30sec_15min_1um step 6um_001.nd2:19</t>
  </si>
  <si>
    <t>MAX_WT_30sec_15min_1um step 6um_001.nd2:20</t>
  </si>
  <si>
    <t>MAX_WT_30sec_15min_1um step 6um_001.nd2:21</t>
  </si>
  <si>
    <t>MAX_WT_30sec_15min_1um step 6um_001.nd2:22</t>
  </si>
  <si>
    <t>MAX_WT_30sec_15min_1um step 6um_001.nd2:23</t>
  </si>
  <si>
    <t>MAX_WT_30sec_15min_1um step 6um_001.nd2:24</t>
  </si>
  <si>
    <t>MAX_WT_30sec_15min_1um step 6um_001.nd2:25</t>
  </si>
  <si>
    <t>MAX_WT_30sec_15min_1um step 6um_001.nd2:26</t>
  </si>
  <si>
    <t>MAX_WT_30sec_15min_1um step 6um_001.nd2:28</t>
  </si>
  <si>
    <t>MAX_WT_30sec_15min_1um step 6um_001.nd2:27</t>
  </si>
  <si>
    <t>MAX_WT_30sec_15min_1um step 6um_001.nd2:29</t>
  </si>
  <si>
    <t>MAX_WT_30sec_15min_1um step 6um_001.nd2:30</t>
  </si>
  <si>
    <t>MAX_WT_30sec_15min_1um step 6um_001.nd2:31</t>
  </si>
  <si>
    <t>WT_30sec_15min_1um step 6um_002</t>
  </si>
  <si>
    <t>Soma x, y: x=160.75(384), y=65.72(157)</t>
  </si>
  <si>
    <t>MAX_WT_30sec_15min_1um step 6um_002.nd2:1</t>
  </si>
  <si>
    <t>MAX_WT_30sec_15min_1um step 6um_002.nd2:2</t>
  </si>
  <si>
    <t>MAX_WT_30sec_15min_1um step 6um_002.nd2:3</t>
  </si>
  <si>
    <t>MAX_WT_30sec_15min_1um step 6um_002.nd2:4</t>
  </si>
  <si>
    <t>MAX_WT_30sec_15min_1um step 6um_002.nd2:5</t>
  </si>
  <si>
    <t>MAX_WT_30sec_15min_1um step 6um_002.nd2:6</t>
  </si>
  <si>
    <t>MAX_WT_30sec_15min_1um step 6um_002.nd2:7</t>
  </si>
  <si>
    <t>MAX_WT_30sec_15min_1um step 6um_002.nd2:8</t>
  </si>
  <si>
    <t>MAX_WT_30sec_15min_1um step 6um_002.nd2:9</t>
  </si>
  <si>
    <t>MAX_WT_30sec_15min_1um step 6um_002.nd2:10</t>
  </si>
  <si>
    <t>MAX_WT_30sec_15min_1um step 6um_002.nd2:11</t>
  </si>
  <si>
    <t>MAX_WT_30sec_15min_1um step 6um_002.nd2:12</t>
  </si>
  <si>
    <t>MAX_WT_30sec_15min_1um step 6um_002.nd2:13</t>
  </si>
  <si>
    <t>MAX_WT_30sec_15min_1um step 6um_002.nd2:14</t>
  </si>
  <si>
    <t>MAX_WT_30sec_15min_1um step 6um_002.nd2:15</t>
  </si>
  <si>
    <t>MAX_WT_30sec_15min_1um step 6um_002.nd2:16</t>
  </si>
  <si>
    <t>MAX_WT_30sec_15min_1um step 6um_002.nd2:17</t>
  </si>
  <si>
    <t>MAX_WT_30sec_15min_1um step 6um_002.nd2:18</t>
  </si>
  <si>
    <t>MAX_WT_30sec_15min_1um step 6um_002.nd2:19</t>
  </si>
  <si>
    <t>MAX_WT_30sec_15min_1um step 6um_002.nd2:20</t>
  </si>
  <si>
    <t>MAX_WT_30sec_15min_1um step 6um_002.nd2:21</t>
  </si>
  <si>
    <t>MAX_WT_30sec_15min_1um step 6um_002.nd2:22</t>
  </si>
  <si>
    <t>3+</t>
  </si>
  <si>
    <t>MAX_WT_30sec_15min_1um step 6um_002.nd2:23</t>
  </si>
  <si>
    <t>MAX_WT_30sec_15min_1um step 6um_002.nd2:24</t>
  </si>
  <si>
    <t>MAX_WT_30sec_15min_1um step 6um_002.nd2:25</t>
  </si>
  <si>
    <t>MAX_WT_30sec_15min_1um step 6um_002.nd2:26</t>
  </si>
  <si>
    <t>MAX_WT_30sec_15min_1um step 6um_002.nd2:27</t>
  </si>
  <si>
    <t>MAX_WT_30sec_15min_1um step 6um_002.nd2:28</t>
  </si>
  <si>
    <t>MAX_WT_30sec_15min_1um step 6um_002.nd2:29</t>
  </si>
  <si>
    <t>MAX_WT_30sec_15min_1um step 6um_002.nd2:30</t>
  </si>
  <si>
    <t>MAX_WT_30sec_15min_1um step 6um_002.nd2:31</t>
  </si>
  <si>
    <t>WT_30sec_15min_1um step 6um_003</t>
  </si>
  <si>
    <t>Soma x, y: x=135.63(324), y=93.35(223)</t>
  </si>
  <si>
    <t>MAX_WT_30sec_15min_1um step 6um_003.nd2:1</t>
  </si>
  <si>
    <t>MAX_WT_30sec_15min_1um step 6um_003.nd2:2</t>
  </si>
  <si>
    <t>MAX_WT_30sec_15min_1um step 6um_003.nd2:3</t>
  </si>
  <si>
    <t>MAX_WT_30sec_15min_1um step 6um_003.nd2:4</t>
  </si>
  <si>
    <t>MAX_WT_30sec_15min_1um step 6um_003.nd2:5</t>
  </si>
  <si>
    <t>MAX_WT_30sec_15min_1um step 6um_003.nd2:6</t>
  </si>
  <si>
    <t>MAX_WT_30sec_15min_1um step 6um_003.nd2:7</t>
  </si>
  <si>
    <t>MAX_WT_30sec_15min_1um step 6um_003.nd2:8</t>
  </si>
  <si>
    <t>MAX_WT_30sec_15min_1um step 6um_003.nd2:9</t>
  </si>
  <si>
    <t>MAX_WT_30sec_15min_1um step 6um_003.nd2:10</t>
  </si>
  <si>
    <t>MAX_WT_30sec_15min_1um step 6um_003.nd2:11</t>
  </si>
  <si>
    <t>MAX_WT_30sec_15min_1um step 6um_003.nd2:12</t>
  </si>
  <si>
    <t>MAX_WT_30sec_15min_1um step 6um_003.nd2:13</t>
  </si>
  <si>
    <t>MAX_WT_30sec_15min_1um step 6um_003.nd2:14</t>
  </si>
  <si>
    <t>MAX_WT_30sec_15min_1um step 6um_003.nd2:15</t>
  </si>
  <si>
    <t>MAX_WT_30sec_15min_1um step 6um_003.nd2:16</t>
  </si>
  <si>
    <t>MAX_WT_30sec_15min_1um step 6um_003.nd2:17</t>
  </si>
  <si>
    <t>MAX_WT_30sec_15min_1um step 6um_003.nd2:18</t>
  </si>
  <si>
    <t>MAX_WT_30sec_15min_1um step 6um_003.nd2:19</t>
  </si>
  <si>
    <t>MAX_WT_30sec_15min_1um step 6um_003.nd2:20</t>
  </si>
  <si>
    <t>MAX_WT_30sec_15min_1um step 6um_003.nd2:21</t>
  </si>
  <si>
    <t>MAX_WT_30sec_15min_1um step 6um_003.nd2:22</t>
  </si>
  <si>
    <t>MAX_WT_30sec_15min_1um step 6um_003.nd2:23</t>
  </si>
  <si>
    <t>MAX_WT_30sec_15min_1um step 6um_003.nd2:24</t>
  </si>
  <si>
    <t>MAX_WT_30sec_15min_1um step 6um_003.nd2:25</t>
  </si>
  <si>
    <t>MAX_WT_30sec_15min_1um step 6um_003.nd2:26</t>
  </si>
  <si>
    <t>MAX_WT_30sec_15min_1um step 6um_003.nd2:27</t>
  </si>
  <si>
    <t>MAX_WT_30sec_15min_1um step 6um_003.nd2:28</t>
  </si>
  <si>
    <t>MAX_WT_30sec_15min_1um step 6um_003.nd2:29</t>
  </si>
  <si>
    <t>MAX_WT_30sec_15min_1um step 6um_003.nd2:30</t>
  </si>
  <si>
    <t>MAX_WT_30sec_15min_1um step 6um_003.nd2:31</t>
  </si>
  <si>
    <t>V409I_30sec_15min_1um step 6um_001</t>
  </si>
  <si>
    <t>Soma x, y: x=135.63(324), y=77.03(184)</t>
  </si>
  <si>
    <t>Branch point x, y: x=98.38(235), y=87.08(208)</t>
  </si>
  <si>
    <t>MAX_V409I_30sec_15min_1um step 6um_001.nd2:1</t>
  </si>
  <si>
    <t>MAX_V409I_30sec_15min_1um step 6um_001.nd2:2</t>
  </si>
  <si>
    <t>MAX_V409I_30sec_15min_1um step 6um_001.nd2:3</t>
  </si>
  <si>
    <t>MAX_V409I_30sec_15min_1um step 6um_001.nd2:4</t>
  </si>
  <si>
    <t>MAX_V409I_30sec_15min_1um step 6um_001.nd2:5</t>
  </si>
  <si>
    <t>MAX_V409I_30sec_15min_1um step 6um_001.nd2:6</t>
  </si>
  <si>
    <t>MAX_V409I_30sec_15min_1um step 6um_001.nd2:7</t>
  </si>
  <si>
    <t>MAX_V409I_30sec_15min_1um step 6um_001.nd2:8</t>
  </si>
  <si>
    <t>MAX_V409I_30sec_15min_1um step 6um_001.nd2:9</t>
  </si>
  <si>
    <t>MAX_V409I_30sec_15min_1um step 6um_001.nd2:10</t>
  </si>
  <si>
    <t>MAX_V409I_30sec_15min_1um step 6um_001.nd2:11</t>
  </si>
  <si>
    <t>MAX_V409I_30sec_15min_1um step 6um_001.nd2:12</t>
  </si>
  <si>
    <t>MAX_V409I_30sec_15min_1um step 6um_001.nd2:13</t>
  </si>
  <si>
    <t>MAX_V409I_30sec_15min_1um step 6um_001.nd2:14</t>
  </si>
  <si>
    <t>MAX_V409I_30sec_15min_1um step 6um_001.nd2:15</t>
  </si>
  <si>
    <t>MAX_V409I_30sec_15min_1um step 6um_001.nd2:16</t>
  </si>
  <si>
    <t>MAX_V409I_30sec_15min_1um step 6um_001.nd2:17</t>
  </si>
  <si>
    <t>MAX_V409I_30sec_15min_1um step 6um_001.nd2:18</t>
  </si>
  <si>
    <t>MAX_V409I_30sec_15min_1um step 6um_001.nd2:19</t>
  </si>
  <si>
    <t>MAX_V409I_30sec_15min_1um step 6um_001.nd2:20</t>
  </si>
  <si>
    <t>MAX_V409I_30sec_15min_1um step 6um_001.nd2:21</t>
  </si>
  <si>
    <t>MAX_V409I_30sec_15min_1um step 6um_001.nd2:22</t>
  </si>
  <si>
    <t>MAX_V409I_30sec_15min_1um step 6um_001.nd2:23</t>
  </si>
  <si>
    <t>MAX_V409I_30sec_15min_1um step 6um_001.nd2:24</t>
  </si>
  <si>
    <t>MAX_V409I_30sec_15min_1um step 6um_001.nd2:25</t>
  </si>
  <si>
    <t>MAX_V409I_30sec_15min_1um step 6um_001.nd2:26</t>
  </si>
  <si>
    <t>MAX_V409I_30sec_15min_1um step 6um_001.nd2:27</t>
  </si>
  <si>
    <t>MAX_V409I_30sec_15min_1um step 6um_001.nd2:28</t>
  </si>
  <si>
    <t>MAX_V409I_30sec_15min_1um step 6um_001.nd2:29</t>
  </si>
  <si>
    <t>MAX_V409I_30sec_15min_1um step 6um_001.nd2:30</t>
  </si>
  <si>
    <t>MAX_V409I_30sec_15min_1um step 6um_001.nd2:31</t>
  </si>
  <si>
    <t>V409A_30sec_15min_1um step 6um_001</t>
  </si>
  <si>
    <t>Branch point x, y: x=77.86(186), y=116.38(278)</t>
  </si>
  <si>
    <t>MAX_V409A_30sec_15min_1um step 6um_001.nd2:1</t>
  </si>
  <si>
    <t>MAX_V409A_30sec_15min_1um step 6um_001.nd2:2</t>
  </si>
  <si>
    <t>MAX_V409A_30sec_15min_1um step 6um_001.nd2:3</t>
  </si>
  <si>
    <t>MAX_V409A_30sec_15min_1um step 6um_001.nd2:4</t>
  </si>
  <si>
    <t>MAX_V409A_30sec_15min_1um step 6um_001.nd2:5</t>
  </si>
  <si>
    <t>MAX_V409A_30sec_15min_1um step 6um_001.nd2:6</t>
  </si>
  <si>
    <t>MAX_V409A_30sec_15min_1um step 6um_001.nd2:7</t>
  </si>
  <si>
    <t>MAX_V409A_30sec_15min_1um step 6um_001.nd2:8</t>
  </si>
  <si>
    <t>MAX_V409A_30sec_15min_1um step 6um_001.nd2:9</t>
  </si>
  <si>
    <t>MAX_V409A_30sec_15min_1um step 6um_001.nd2:10</t>
  </si>
  <si>
    <t>MAX_V409A_30sec_15min_1um step 6um_001.nd2:11</t>
  </si>
  <si>
    <t>MAX_V409A_30sec_15min_1um step 6um_001.nd2:12</t>
  </si>
  <si>
    <t>MAX_V409A_30sec_15min_1um step 6um_001.nd2:13</t>
  </si>
  <si>
    <t>MAX_V409A_30sec_15min_1um step 6um_001.nd2:14</t>
  </si>
  <si>
    <t>MAX_V409A_30sec_15min_1um step 6um_001.nd2:15</t>
  </si>
  <si>
    <t>MAX_V409A_30sec_15min_1um step 6um_001.nd2:16</t>
  </si>
  <si>
    <t>MAX_V409A_30sec_15min_1um step 6um_001.nd2:17</t>
  </si>
  <si>
    <t>MAX_V409A_30sec_15min_1um step 6um_001.nd2:18</t>
  </si>
  <si>
    <t>MAX_V409A_30sec_15min_1um step 6um_001.nd2:19</t>
  </si>
  <si>
    <t>MAX_V409A_30sec_15min_1um step 6um_001.nd2:20</t>
  </si>
  <si>
    <t>MAX_V409A_30sec_15min_1um step 6um_001.nd2:21</t>
  </si>
  <si>
    <t>MAX_V409A_30sec_15min_1um step 6um_001.nd2:22</t>
  </si>
  <si>
    <t>MAX_V409A_30sec_15min_1um step 6um_001.nd2:23</t>
  </si>
  <si>
    <t>MAX_V409A_30sec_15min_1um step 6um_001.nd2:24</t>
  </si>
  <si>
    <t>MAX_V409A_30sec_15min_1um step 6um_001.nd2:25</t>
  </si>
  <si>
    <t>MAX_V409A_30sec_15min_1um step 6um_001.nd2:26</t>
  </si>
  <si>
    <t>MAX_V409A_30sec_15min_1um step 6um_001.nd2:27</t>
  </si>
  <si>
    <t>MAX_V409A_30sec_15min_1um step 6um_001.nd2:28</t>
  </si>
  <si>
    <t>MAX_V409A_30sec_15min_1um step 6um_001.nd2:29</t>
  </si>
  <si>
    <t>MAX_V409A_30sec_15min_1um step 6um_001.nd2:30</t>
  </si>
  <si>
    <t>MAX_V409A_30sec_15min_1um step 6um_001.nd2:31</t>
  </si>
  <si>
    <t>WT</t>
  </si>
  <si>
    <t>V409I</t>
  </si>
  <si>
    <t>V409A</t>
  </si>
  <si>
    <t>Image</t>
  </si>
  <si>
    <t>30sec_15min_0.6um step 6um (03.02.22)</t>
  </si>
  <si>
    <t>Count</t>
  </si>
  <si>
    <t>Proportion</t>
  </si>
  <si>
    <t>Proportion*100</t>
  </si>
  <si>
    <t>Growth rates total</t>
  </si>
  <si>
    <t>Pauses total</t>
  </si>
  <si>
    <t>Retraction rates total</t>
  </si>
  <si>
    <t>Total</t>
  </si>
  <si>
    <t>Counts</t>
  </si>
  <si>
    <t>Average</t>
  </si>
  <si>
    <t>SD</t>
  </si>
  <si>
    <t>n</t>
  </si>
  <si>
    <t>SQRT of n</t>
  </si>
  <si>
    <t>SEM</t>
  </si>
  <si>
    <t>Significance level</t>
  </si>
  <si>
    <t>95% CI</t>
  </si>
  <si>
    <t>Growth rate counts</t>
  </si>
  <si>
    <t>Pause counts</t>
  </si>
  <si>
    <t>Retraction rate counts</t>
  </si>
  <si>
    <t>Growing</t>
  </si>
  <si>
    <t>Paused</t>
  </si>
  <si>
    <t>Retracting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</si>
</sst>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0" borderId="0" xfId="0" applyFont="1" applyFill="1"/>
    <xf numFmtId="0" fontId="0" fillId="0" borderId="0" xfId="0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06D0-9A81-4E98-B370-08477B9AB8D5}">
  <dimension ref="A1:V70"/>
  <sheetViews>
    <sheetView workbookViewId="0">
      <selection activeCell="O58" sqref="O58"/>
    </sheetView>
  </sheetViews>
  <sheetFormatPr defaultColWidth="8.85546875" defaultRowHeight="15" x14ac:dyDescent="0.25"/>
  <sheetData>
    <row r="1" spans="1:22" x14ac:dyDescent="0.25">
      <c r="A1" t="s">
        <v>64</v>
      </c>
    </row>
    <row r="4" spans="1:22" x14ac:dyDescent="0.25">
      <c r="A4" s="2" t="s">
        <v>0</v>
      </c>
      <c r="B4" s="2"/>
      <c r="C4" s="2"/>
      <c r="D4" s="2"/>
    </row>
    <row r="5" spans="1:22" x14ac:dyDescent="0.25">
      <c r="A5" s="1" t="s">
        <v>32</v>
      </c>
      <c r="B5" s="1"/>
      <c r="C5" s="1"/>
      <c r="D5" s="1"/>
      <c r="H5" s="1" t="s">
        <v>33</v>
      </c>
      <c r="O5" s="1" t="s">
        <v>34</v>
      </c>
      <c r="T5" s="1"/>
      <c r="U5" s="1"/>
      <c r="V5" s="1"/>
    </row>
    <row r="6" spans="1:22" x14ac:dyDescent="0.25">
      <c r="A6" s="1"/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  <c r="P6" s="1" t="s">
        <v>30</v>
      </c>
      <c r="Q6" s="1" t="s">
        <v>31</v>
      </c>
      <c r="R6" s="1" t="s">
        <v>145</v>
      </c>
      <c r="S6" s="1" t="s">
        <v>146</v>
      </c>
      <c r="T6" s="1" t="s">
        <v>147</v>
      </c>
      <c r="U6" s="1"/>
      <c r="V6" s="1"/>
    </row>
    <row r="7" spans="1:22" x14ac:dyDescent="0.25">
      <c r="A7">
        <v>1</v>
      </c>
      <c r="B7" t="s">
        <v>1</v>
      </c>
      <c r="C7">
        <v>21.856999999999999</v>
      </c>
      <c r="D7">
        <v>0</v>
      </c>
      <c r="H7">
        <v>1</v>
      </c>
      <c r="I7" t="s">
        <v>1</v>
      </c>
      <c r="J7">
        <v>31.106000000000002</v>
      </c>
      <c r="K7">
        <v>0</v>
      </c>
      <c r="O7">
        <v>1</v>
      </c>
      <c r="P7" t="s">
        <v>1</v>
      </c>
      <c r="Q7">
        <v>17.492999999999999</v>
      </c>
      <c r="R7">
        <v>0</v>
      </c>
    </row>
    <row r="8" spans="1:22" x14ac:dyDescent="0.25">
      <c r="A8">
        <v>2</v>
      </c>
      <c r="B8" t="s">
        <v>2</v>
      </c>
      <c r="C8">
        <v>23.751000000000001</v>
      </c>
      <c r="D8">
        <v>0.5</v>
      </c>
      <c r="E8">
        <f>(C8-C7)/(D8-D7)</f>
        <v>3.7880000000000038</v>
      </c>
      <c r="F8" t="s">
        <v>148</v>
      </c>
      <c r="H8">
        <v>2</v>
      </c>
      <c r="I8" t="s">
        <v>2</v>
      </c>
      <c r="J8">
        <v>29.513000000000002</v>
      </c>
      <c r="K8">
        <v>0.5</v>
      </c>
      <c r="L8">
        <f>(J8-J7)/(K8-K7)</f>
        <v>-3.1859999999999999</v>
      </c>
      <c r="O8">
        <v>2</v>
      </c>
      <c r="P8" t="s">
        <v>2</v>
      </c>
      <c r="Q8">
        <v>13.779</v>
      </c>
      <c r="R8">
        <v>0.5</v>
      </c>
      <c r="S8">
        <f>(Q8-Q7)/(R8-R7)</f>
        <v>-7.4279999999999973</v>
      </c>
    </row>
    <row r="9" spans="1:22" x14ac:dyDescent="0.25">
      <c r="A9">
        <v>3</v>
      </c>
      <c r="B9" t="s">
        <v>3</v>
      </c>
      <c r="C9">
        <v>20.637</v>
      </c>
      <c r="D9">
        <v>1</v>
      </c>
      <c r="E9">
        <f t="shared" ref="E9:E35" si="0">(C9-C8)/(D9-D8)</f>
        <v>-6.2280000000000015</v>
      </c>
      <c r="F9" t="s">
        <v>149</v>
      </c>
      <c r="H9">
        <v>3</v>
      </c>
      <c r="I9" t="s">
        <v>3</v>
      </c>
      <c r="J9">
        <v>28.927</v>
      </c>
      <c r="K9">
        <v>1</v>
      </c>
      <c r="L9">
        <f t="shared" ref="L9:L29" si="1">(J9-J8)/(K9-K8)</f>
        <v>-1.1720000000000041</v>
      </c>
      <c r="O9">
        <v>3</v>
      </c>
      <c r="P9" t="s">
        <v>3</v>
      </c>
      <c r="Q9">
        <v>11.134</v>
      </c>
      <c r="R9">
        <v>1</v>
      </c>
      <c r="S9">
        <f t="shared" ref="S9:S35" si="2">(Q9-Q8)/(R9-R8)</f>
        <v>-5.2899999999999991</v>
      </c>
      <c r="T9" t="s">
        <v>154</v>
      </c>
    </row>
    <row r="10" spans="1:22" x14ac:dyDescent="0.25">
      <c r="A10">
        <v>4</v>
      </c>
      <c r="B10" t="s">
        <v>4</v>
      </c>
      <c r="C10">
        <v>21.422999999999998</v>
      </c>
      <c r="D10">
        <v>1.5</v>
      </c>
      <c r="E10">
        <f t="shared" si="0"/>
        <v>1.5719999999999956</v>
      </c>
      <c r="H10">
        <v>4</v>
      </c>
      <c r="I10" t="s">
        <v>4</v>
      </c>
      <c r="J10">
        <v>27.686</v>
      </c>
      <c r="K10">
        <v>1.5</v>
      </c>
      <c r="L10">
        <f t="shared" si="1"/>
        <v>-2.4819999999999993</v>
      </c>
      <c r="O10">
        <v>4</v>
      </c>
      <c r="P10" t="s">
        <v>4</v>
      </c>
      <c r="Q10">
        <v>12.268000000000001</v>
      </c>
      <c r="R10">
        <v>1.5</v>
      </c>
      <c r="S10">
        <f t="shared" si="2"/>
        <v>2.2680000000000007</v>
      </c>
    </row>
    <row r="11" spans="1:22" x14ac:dyDescent="0.25">
      <c r="A11">
        <v>5</v>
      </c>
      <c r="B11" t="s">
        <v>5</v>
      </c>
      <c r="C11">
        <v>21.678999999999998</v>
      </c>
      <c r="D11">
        <v>2</v>
      </c>
      <c r="E11">
        <f t="shared" si="0"/>
        <v>0.51200000000000045</v>
      </c>
      <c r="F11" t="s">
        <v>150</v>
      </c>
      <c r="H11">
        <v>5</v>
      </c>
      <c r="I11" t="s">
        <v>5</v>
      </c>
      <c r="J11">
        <v>25.388999999999999</v>
      </c>
      <c r="K11">
        <v>2</v>
      </c>
      <c r="L11">
        <f t="shared" si="1"/>
        <v>-4.5940000000000012</v>
      </c>
      <c r="M11" t="s">
        <v>156</v>
      </c>
      <c r="O11">
        <v>5</v>
      </c>
      <c r="P11" t="s">
        <v>5</v>
      </c>
      <c r="Q11">
        <v>12.628</v>
      </c>
      <c r="R11">
        <v>2</v>
      </c>
      <c r="S11">
        <f t="shared" si="2"/>
        <v>0.71999999999999886</v>
      </c>
    </row>
    <row r="12" spans="1:22" x14ac:dyDescent="0.25">
      <c r="A12">
        <v>6</v>
      </c>
      <c r="B12" t="s">
        <v>6</v>
      </c>
      <c r="C12">
        <v>21.678999999999998</v>
      </c>
      <c r="D12">
        <v>2.5</v>
      </c>
      <c r="E12">
        <f t="shared" si="0"/>
        <v>0</v>
      </c>
      <c r="H12">
        <v>6</v>
      </c>
      <c r="I12" t="s">
        <v>6</v>
      </c>
      <c r="J12">
        <v>26.777999999999999</v>
      </c>
      <c r="K12">
        <v>2.5</v>
      </c>
      <c r="L12">
        <f t="shared" si="1"/>
        <v>2.7779999999999987</v>
      </c>
      <c r="O12">
        <v>6</v>
      </c>
      <c r="P12" t="s">
        <v>6</v>
      </c>
      <c r="Q12">
        <v>14.851000000000001</v>
      </c>
      <c r="R12">
        <v>2.5</v>
      </c>
      <c r="S12">
        <f t="shared" si="2"/>
        <v>4.4460000000000015</v>
      </c>
    </row>
    <row r="13" spans="1:22" x14ac:dyDescent="0.25">
      <c r="A13">
        <v>7</v>
      </c>
      <c r="B13" t="s">
        <v>7</v>
      </c>
      <c r="C13">
        <v>21.678999999999998</v>
      </c>
      <c r="D13">
        <v>3</v>
      </c>
      <c r="E13">
        <f t="shared" si="0"/>
        <v>0</v>
      </c>
      <c r="H13">
        <v>7</v>
      </c>
      <c r="I13" t="s">
        <v>7</v>
      </c>
      <c r="J13">
        <v>27.026</v>
      </c>
      <c r="K13">
        <v>3</v>
      </c>
      <c r="L13">
        <f t="shared" si="1"/>
        <v>0.49600000000000222</v>
      </c>
      <c r="M13" t="s">
        <v>150</v>
      </c>
      <c r="O13">
        <v>7</v>
      </c>
      <c r="P13" t="s">
        <v>7</v>
      </c>
      <c r="Q13">
        <v>16.268999999999998</v>
      </c>
      <c r="R13">
        <v>3</v>
      </c>
      <c r="S13">
        <f t="shared" si="2"/>
        <v>2.835999999999995</v>
      </c>
    </row>
    <row r="14" spans="1:22" x14ac:dyDescent="0.25">
      <c r="A14">
        <v>8</v>
      </c>
      <c r="B14" t="s">
        <v>8</v>
      </c>
      <c r="C14">
        <v>21.678999999999998</v>
      </c>
      <c r="D14">
        <v>3.5</v>
      </c>
      <c r="E14">
        <f t="shared" si="0"/>
        <v>0</v>
      </c>
      <c r="F14" t="s">
        <v>151</v>
      </c>
      <c r="H14">
        <v>8</v>
      </c>
      <c r="I14" t="s">
        <v>8</v>
      </c>
      <c r="J14">
        <v>26.838000000000001</v>
      </c>
      <c r="K14">
        <v>3.5</v>
      </c>
      <c r="L14">
        <f t="shared" si="1"/>
        <v>-0.37599999999999767</v>
      </c>
      <c r="O14">
        <v>8</v>
      </c>
      <c r="P14" t="s">
        <v>8</v>
      </c>
      <c r="Q14">
        <v>18.489999999999998</v>
      </c>
      <c r="R14">
        <v>3.5</v>
      </c>
      <c r="S14">
        <f t="shared" si="2"/>
        <v>4.4420000000000002</v>
      </c>
      <c r="T14" t="s">
        <v>157</v>
      </c>
    </row>
    <row r="15" spans="1:22" x14ac:dyDescent="0.25">
      <c r="A15">
        <v>9</v>
      </c>
      <c r="B15" t="s">
        <v>9</v>
      </c>
      <c r="C15">
        <v>22.585999999999999</v>
      </c>
      <c r="D15">
        <v>4</v>
      </c>
      <c r="E15">
        <f t="shared" si="0"/>
        <v>1.8140000000000001</v>
      </c>
      <c r="F15" t="s">
        <v>148</v>
      </c>
      <c r="H15">
        <v>9</v>
      </c>
      <c r="I15" t="s">
        <v>9</v>
      </c>
      <c r="J15">
        <v>26.079000000000001</v>
      </c>
      <c r="K15">
        <v>4</v>
      </c>
      <c r="L15">
        <f t="shared" si="1"/>
        <v>-1.5180000000000007</v>
      </c>
      <c r="M15" t="s">
        <v>154</v>
      </c>
      <c r="O15">
        <v>9</v>
      </c>
      <c r="P15" t="s">
        <v>9</v>
      </c>
      <c r="Q15">
        <v>17.119</v>
      </c>
      <c r="R15">
        <v>4</v>
      </c>
      <c r="S15">
        <f t="shared" si="2"/>
        <v>-2.7419999999999973</v>
      </c>
    </row>
    <row r="16" spans="1:22" x14ac:dyDescent="0.25">
      <c r="A16">
        <v>10</v>
      </c>
      <c r="B16" t="s">
        <v>10</v>
      </c>
      <c r="C16">
        <v>22.585999999999999</v>
      </c>
      <c r="D16">
        <v>4.5</v>
      </c>
      <c r="E16">
        <f t="shared" si="0"/>
        <v>0</v>
      </c>
      <c r="F16" t="s">
        <v>152</v>
      </c>
      <c r="H16">
        <v>10</v>
      </c>
      <c r="I16" t="s">
        <v>10</v>
      </c>
      <c r="J16">
        <v>26.103999999999999</v>
      </c>
      <c r="K16">
        <v>4.5</v>
      </c>
      <c r="L16">
        <f t="shared" si="1"/>
        <v>4.9999999999997158E-2</v>
      </c>
      <c r="O16">
        <v>10</v>
      </c>
      <c r="P16" t="s">
        <v>10</v>
      </c>
      <c r="Q16">
        <v>16.687000000000001</v>
      </c>
      <c r="R16">
        <v>4.5</v>
      </c>
      <c r="S16">
        <f t="shared" si="2"/>
        <v>-0.86399999999999721</v>
      </c>
      <c r="T16" t="s">
        <v>154</v>
      </c>
    </row>
    <row r="17" spans="1:20" x14ac:dyDescent="0.25">
      <c r="A17">
        <v>11</v>
      </c>
      <c r="B17" t="s">
        <v>11</v>
      </c>
      <c r="C17">
        <v>23.71</v>
      </c>
      <c r="D17">
        <v>5</v>
      </c>
      <c r="E17">
        <f t="shared" si="0"/>
        <v>2.2480000000000047</v>
      </c>
      <c r="F17" t="s">
        <v>148</v>
      </c>
      <c r="H17">
        <v>11</v>
      </c>
      <c r="I17" t="s">
        <v>11</v>
      </c>
      <c r="J17">
        <v>26.611000000000001</v>
      </c>
      <c r="K17">
        <v>5</v>
      </c>
      <c r="L17">
        <f t="shared" si="1"/>
        <v>1.0140000000000029</v>
      </c>
      <c r="M17" t="s">
        <v>150</v>
      </c>
      <c r="O17">
        <v>11</v>
      </c>
      <c r="P17" t="s">
        <v>11</v>
      </c>
      <c r="Q17">
        <v>17.585000000000001</v>
      </c>
      <c r="R17">
        <v>5</v>
      </c>
      <c r="S17">
        <f t="shared" si="2"/>
        <v>1.7959999999999994</v>
      </c>
    </row>
    <row r="18" spans="1:20" x14ac:dyDescent="0.25">
      <c r="A18">
        <v>12</v>
      </c>
      <c r="B18" t="s">
        <v>12</v>
      </c>
      <c r="C18">
        <v>22.045000000000002</v>
      </c>
      <c r="D18">
        <v>5.5</v>
      </c>
      <c r="E18">
        <f t="shared" si="0"/>
        <v>-3.3299999999999983</v>
      </c>
      <c r="H18">
        <v>12</v>
      </c>
      <c r="I18" t="s">
        <v>12</v>
      </c>
      <c r="J18">
        <v>26.611000000000001</v>
      </c>
      <c r="K18">
        <v>5.5</v>
      </c>
      <c r="L18">
        <f t="shared" si="1"/>
        <v>0</v>
      </c>
      <c r="M18" t="s">
        <v>152</v>
      </c>
      <c r="O18">
        <v>12</v>
      </c>
      <c r="P18" t="s">
        <v>12</v>
      </c>
      <c r="Q18">
        <v>19.484999999999999</v>
      </c>
      <c r="R18">
        <v>5.5</v>
      </c>
      <c r="S18">
        <f t="shared" si="2"/>
        <v>3.7999999999999972</v>
      </c>
      <c r="T18" t="s">
        <v>150</v>
      </c>
    </row>
    <row r="19" spans="1:20" x14ac:dyDescent="0.25">
      <c r="A19">
        <v>13</v>
      </c>
      <c r="B19" t="s">
        <v>13</v>
      </c>
      <c r="C19">
        <v>21.79</v>
      </c>
      <c r="D19">
        <v>6</v>
      </c>
      <c r="E19">
        <f t="shared" si="0"/>
        <v>-0.51000000000000512</v>
      </c>
      <c r="H19">
        <v>13</v>
      </c>
      <c r="I19" t="s">
        <v>13</v>
      </c>
      <c r="J19">
        <v>25.963000000000001</v>
      </c>
      <c r="K19">
        <v>6</v>
      </c>
      <c r="L19">
        <f t="shared" si="1"/>
        <v>-1.2959999999999994</v>
      </c>
      <c r="O19">
        <v>13</v>
      </c>
      <c r="P19" t="s">
        <v>13</v>
      </c>
      <c r="Q19">
        <v>18.998999999999999</v>
      </c>
      <c r="R19">
        <v>6</v>
      </c>
      <c r="S19">
        <f t="shared" si="2"/>
        <v>-0.97200000000000131</v>
      </c>
      <c r="T19" t="s">
        <v>149</v>
      </c>
    </row>
    <row r="20" spans="1:20" x14ac:dyDescent="0.25">
      <c r="A20">
        <v>14</v>
      </c>
      <c r="B20" t="s">
        <v>14</v>
      </c>
      <c r="C20">
        <v>20.594000000000001</v>
      </c>
      <c r="D20">
        <v>6.5</v>
      </c>
      <c r="E20">
        <f t="shared" si="0"/>
        <v>-2.3919999999999959</v>
      </c>
      <c r="F20" t="s">
        <v>153</v>
      </c>
      <c r="H20">
        <v>14</v>
      </c>
      <c r="I20" t="s">
        <v>14</v>
      </c>
      <c r="J20">
        <v>25.773</v>
      </c>
      <c r="K20">
        <v>6.5</v>
      </c>
      <c r="L20">
        <f t="shared" si="1"/>
        <v>-0.38000000000000256</v>
      </c>
      <c r="O20">
        <v>14</v>
      </c>
      <c r="P20" t="s">
        <v>14</v>
      </c>
      <c r="Q20">
        <v>21.361000000000001</v>
      </c>
      <c r="R20">
        <v>6.5</v>
      </c>
      <c r="S20">
        <f t="shared" si="2"/>
        <v>4.7240000000000038</v>
      </c>
      <c r="T20" t="s">
        <v>148</v>
      </c>
    </row>
    <row r="21" spans="1:20" x14ac:dyDescent="0.25">
      <c r="A21">
        <v>15</v>
      </c>
      <c r="B21" t="s">
        <v>15</v>
      </c>
      <c r="C21">
        <v>20.594000000000001</v>
      </c>
      <c r="D21">
        <v>7</v>
      </c>
      <c r="E21">
        <f t="shared" si="0"/>
        <v>0</v>
      </c>
      <c r="F21" t="s">
        <v>152</v>
      </c>
      <c r="H21">
        <v>15</v>
      </c>
      <c r="I21" t="s">
        <v>15</v>
      </c>
      <c r="J21">
        <v>25.518000000000001</v>
      </c>
      <c r="K21">
        <v>7</v>
      </c>
      <c r="L21">
        <f t="shared" si="1"/>
        <v>-0.50999999999999801</v>
      </c>
      <c r="M21" t="s">
        <v>153</v>
      </c>
      <c r="O21">
        <v>15</v>
      </c>
      <c r="P21" t="s">
        <v>15</v>
      </c>
      <c r="Q21">
        <v>20.954000000000001</v>
      </c>
      <c r="R21">
        <v>7</v>
      </c>
      <c r="S21">
        <f t="shared" si="2"/>
        <v>-0.81400000000000006</v>
      </c>
      <c r="T21" t="s">
        <v>149</v>
      </c>
    </row>
    <row r="22" spans="1:20" x14ac:dyDescent="0.25">
      <c r="A22">
        <v>16</v>
      </c>
      <c r="B22" t="s">
        <v>16</v>
      </c>
      <c r="C22">
        <v>22.716000000000001</v>
      </c>
      <c r="D22">
        <v>7.5</v>
      </c>
      <c r="E22">
        <f t="shared" si="0"/>
        <v>4.2439999999999998</v>
      </c>
      <c r="H22">
        <v>16</v>
      </c>
      <c r="I22" t="s">
        <v>16</v>
      </c>
      <c r="J22">
        <v>26.327999999999999</v>
      </c>
      <c r="K22">
        <v>7.5</v>
      </c>
      <c r="L22">
        <f t="shared" si="1"/>
        <v>1.6199999999999974</v>
      </c>
      <c r="M22" t="s">
        <v>148</v>
      </c>
      <c r="O22">
        <v>16</v>
      </c>
      <c r="P22" t="s">
        <v>16</v>
      </c>
      <c r="Q22">
        <v>23.719000000000001</v>
      </c>
      <c r="R22">
        <v>7.5</v>
      </c>
      <c r="S22">
        <f t="shared" si="2"/>
        <v>5.5300000000000011</v>
      </c>
    </row>
    <row r="23" spans="1:20" x14ac:dyDescent="0.25">
      <c r="A23">
        <v>17</v>
      </c>
      <c r="B23" t="s">
        <v>17</v>
      </c>
      <c r="C23">
        <v>23.766999999999999</v>
      </c>
      <c r="D23">
        <v>8</v>
      </c>
      <c r="E23">
        <f t="shared" si="0"/>
        <v>2.1019999999999968</v>
      </c>
      <c r="F23" t="s">
        <v>150</v>
      </c>
      <c r="H23">
        <v>17</v>
      </c>
      <c r="I23" t="s">
        <v>17</v>
      </c>
      <c r="J23">
        <v>25.452999999999999</v>
      </c>
      <c r="K23">
        <v>8</v>
      </c>
      <c r="L23">
        <f t="shared" si="1"/>
        <v>-1.75</v>
      </c>
      <c r="O23">
        <v>17</v>
      </c>
      <c r="P23" t="s">
        <v>17</v>
      </c>
      <c r="Q23">
        <v>24.010999999999999</v>
      </c>
      <c r="R23">
        <v>8</v>
      </c>
      <c r="S23">
        <f t="shared" si="2"/>
        <v>0.58399999999999608</v>
      </c>
      <c r="T23" t="s">
        <v>150</v>
      </c>
    </row>
    <row r="24" spans="1:20" x14ac:dyDescent="0.25">
      <c r="A24">
        <v>18</v>
      </c>
      <c r="B24" t="s">
        <v>18</v>
      </c>
      <c r="C24">
        <v>22.748000000000001</v>
      </c>
      <c r="D24">
        <v>8.5</v>
      </c>
      <c r="E24">
        <f t="shared" si="0"/>
        <v>-2.0379999999999967</v>
      </c>
      <c r="H24">
        <v>18</v>
      </c>
      <c r="I24" t="s">
        <v>18</v>
      </c>
      <c r="J24">
        <v>24.312000000000001</v>
      </c>
      <c r="K24">
        <v>8.5</v>
      </c>
      <c r="L24">
        <f t="shared" si="1"/>
        <v>-2.2819999999999965</v>
      </c>
      <c r="O24">
        <v>18</v>
      </c>
      <c r="P24" t="s">
        <v>18</v>
      </c>
      <c r="Q24">
        <v>23.666</v>
      </c>
      <c r="R24">
        <v>8.5</v>
      </c>
      <c r="S24">
        <f t="shared" si="2"/>
        <v>-0.68999999999999773</v>
      </c>
      <c r="T24" t="s">
        <v>149</v>
      </c>
    </row>
    <row r="25" spans="1:20" x14ac:dyDescent="0.25">
      <c r="A25">
        <v>19</v>
      </c>
      <c r="B25" t="s">
        <v>19</v>
      </c>
      <c r="C25">
        <v>21.164000000000001</v>
      </c>
      <c r="D25">
        <v>9</v>
      </c>
      <c r="E25">
        <f t="shared" si="0"/>
        <v>-3.1679999999999993</v>
      </c>
      <c r="F25" t="s">
        <v>154</v>
      </c>
      <c r="H25">
        <v>19</v>
      </c>
      <c r="I25" t="s">
        <v>19</v>
      </c>
      <c r="J25">
        <v>24.31</v>
      </c>
      <c r="K25">
        <v>9</v>
      </c>
      <c r="L25">
        <f t="shared" si="1"/>
        <v>-4.0000000000048885E-3</v>
      </c>
      <c r="M25" t="s">
        <v>153</v>
      </c>
      <c r="O25">
        <v>19</v>
      </c>
      <c r="P25" t="s">
        <v>19</v>
      </c>
      <c r="Q25">
        <v>23.666</v>
      </c>
      <c r="R25">
        <v>9</v>
      </c>
      <c r="S25">
        <f t="shared" si="2"/>
        <v>0</v>
      </c>
      <c r="T25" t="s">
        <v>152</v>
      </c>
    </row>
    <row r="26" spans="1:20" x14ac:dyDescent="0.25">
      <c r="A26">
        <v>20</v>
      </c>
      <c r="B26" t="s">
        <v>20</v>
      </c>
      <c r="C26">
        <v>21.164000000000001</v>
      </c>
      <c r="D26">
        <v>9.5</v>
      </c>
      <c r="E26">
        <f t="shared" si="0"/>
        <v>0</v>
      </c>
      <c r="H26">
        <v>20</v>
      </c>
      <c r="I26" t="s">
        <v>20</v>
      </c>
      <c r="J26">
        <v>24.760999999999999</v>
      </c>
      <c r="K26">
        <v>9.5</v>
      </c>
      <c r="L26">
        <f t="shared" si="1"/>
        <v>0.90200000000000102</v>
      </c>
      <c r="M26" t="s">
        <v>148</v>
      </c>
      <c r="O26">
        <v>20</v>
      </c>
      <c r="P26" t="s">
        <v>20</v>
      </c>
      <c r="Q26">
        <v>20.946999999999999</v>
      </c>
      <c r="R26">
        <v>9.5</v>
      </c>
      <c r="S26">
        <f t="shared" si="2"/>
        <v>-5.4380000000000024</v>
      </c>
      <c r="T26" t="s">
        <v>149</v>
      </c>
    </row>
    <row r="27" spans="1:20" x14ac:dyDescent="0.25">
      <c r="A27">
        <v>21</v>
      </c>
      <c r="B27" t="s">
        <v>21</v>
      </c>
      <c r="C27">
        <v>21.164000000000001</v>
      </c>
      <c r="D27">
        <v>10</v>
      </c>
      <c r="E27">
        <f t="shared" si="0"/>
        <v>0</v>
      </c>
      <c r="F27" t="s">
        <v>155</v>
      </c>
      <c r="H27">
        <v>21</v>
      </c>
      <c r="I27" t="s">
        <v>23</v>
      </c>
      <c r="J27">
        <v>24.760999999999999</v>
      </c>
      <c r="K27">
        <v>10</v>
      </c>
      <c r="L27">
        <f t="shared" si="1"/>
        <v>0</v>
      </c>
      <c r="M27" t="s">
        <v>152</v>
      </c>
      <c r="O27">
        <v>21</v>
      </c>
      <c r="P27" t="s">
        <v>21</v>
      </c>
      <c r="Q27">
        <v>20.946999999999999</v>
      </c>
      <c r="R27">
        <v>10</v>
      </c>
      <c r="S27">
        <f t="shared" si="2"/>
        <v>0</v>
      </c>
    </row>
    <row r="28" spans="1:20" x14ac:dyDescent="0.25">
      <c r="A28">
        <v>22</v>
      </c>
      <c r="B28" t="s">
        <v>22</v>
      </c>
      <c r="C28">
        <v>20.817</v>
      </c>
      <c r="D28">
        <v>10.5</v>
      </c>
      <c r="E28">
        <f t="shared" si="0"/>
        <v>-0.69400000000000261</v>
      </c>
      <c r="H28">
        <v>22</v>
      </c>
      <c r="I28" t="s">
        <v>24</v>
      </c>
      <c r="J28">
        <v>24.742999999999999</v>
      </c>
      <c r="K28">
        <v>10.5</v>
      </c>
      <c r="L28">
        <f t="shared" si="1"/>
        <v>-3.6000000000001364E-2</v>
      </c>
      <c r="O28">
        <v>22</v>
      </c>
      <c r="P28" t="s">
        <v>22</v>
      </c>
      <c r="Q28">
        <v>20.946999999999999</v>
      </c>
      <c r="R28">
        <v>10.5</v>
      </c>
      <c r="S28">
        <f t="shared" si="2"/>
        <v>0</v>
      </c>
      <c r="T28" t="s">
        <v>155</v>
      </c>
    </row>
    <row r="29" spans="1:20" x14ac:dyDescent="0.25">
      <c r="A29">
        <v>23</v>
      </c>
      <c r="B29" t="s">
        <v>23</v>
      </c>
      <c r="C29">
        <v>20.78</v>
      </c>
      <c r="D29">
        <v>11</v>
      </c>
      <c r="E29">
        <f t="shared" si="0"/>
        <v>-7.3999999999998067E-2</v>
      </c>
      <c r="H29">
        <v>23</v>
      </c>
      <c r="I29" t="s">
        <v>25</v>
      </c>
      <c r="J29">
        <v>23.931999999999999</v>
      </c>
      <c r="K29">
        <v>11</v>
      </c>
      <c r="L29">
        <f t="shared" si="1"/>
        <v>-1.6219999999999999</v>
      </c>
      <c r="M29" t="s">
        <v>154</v>
      </c>
      <c r="O29">
        <v>23</v>
      </c>
      <c r="P29" t="s">
        <v>23</v>
      </c>
      <c r="Q29">
        <v>21.504000000000001</v>
      </c>
      <c r="R29">
        <v>11</v>
      </c>
      <c r="S29">
        <f t="shared" si="2"/>
        <v>1.1140000000000043</v>
      </c>
      <c r="T29" t="s">
        <v>148</v>
      </c>
    </row>
    <row r="30" spans="1:20" x14ac:dyDescent="0.25">
      <c r="A30">
        <v>24</v>
      </c>
      <c r="B30" t="s">
        <v>24</v>
      </c>
      <c r="C30">
        <v>20.157</v>
      </c>
      <c r="D30">
        <v>11.5</v>
      </c>
      <c r="E30">
        <f t="shared" si="0"/>
        <v>-1.2460000000000022</v>
      </c>
      <c r="F30" t="s">
        <v>153</v>
      </c>
      <c r="O30">
        <v>24</v>
      </c>
      <c r="P30" t="s">
        <v>24</v>
      </c>
      <c r="Q30">
        <v>20.350999999999999</v>
      </c>
      <c r="R30">
        <v>11.5</v>
      </c>
      <c r="S30">
        <f t="shared" si="2"/>
        <v>-2.3060000000000045</v>
      </c>
    </row>
    <row r="31" spans="1:20" x14ac:dyDescent="0.25">
      <c r="A31">
        <v>25</v>
      </c>
      <c r="B31" t="s">
        <v>25</v>
      </c>
      <c r="C31">
        <v>21.951000000000001</v>
      </c>
      <c r="D31">
        <v>12</v>
      </c>
      <c r="E31">
        <f t="shared" si="0"/>
        <v>3.588000000000001</v>
      </c>
      <c r="O31">
        <v>25</v>
      </c>
      <c r="P31" t="s">
        <v>25</v>
      </c>
      <c r="Q31">
        <v>20.196000000000002</v>
      </c>
      <c r="R31">
        <v>12</v>
      </c>
      <c r="S31">
        <f t="shared" si="2"/>
        <v>-0.30999999999999517</v>
      </c>
      <c r="T31" t="s">
        <v>154</v>
      </c>
    </row>
    <row r="32" spans="1:20" x14ac:dyDescent="0.25">
      <c r="A32">
        <v>26</v>
      </c>
      <c r="B32" t="s">
        <v>26</v>
      </c>
      <c r="C32">
        <v>22.946000000000002</v>
      </c>
      <c r="D32">
        <v>12.5</v>
      </c>
      <c r="E32">
        <f t="shared" si="0"/>
        <v>1.990000000000002</v>
      </c>
      <c r="F32" t="s">
        <v>150</v>
      </c>
      <c r="O32">
        <v>26</v>
      </c>
      <c r="P32" t="s">
        <v>26</v>
      </c>
      <c r="Q32">
        <v>20.196000000000002</v>
      </c>
      <c r="R32">
        <v>12.5</v>
      </c>
      <c r="S32">
        <f t="shared" si="2"/>
        <v>0</v>
      </c>
    </row>
    <row r="33" spans="1:20" x14ac:dyDescent="0.25">
      <c r="A33">
        <v>27</v>
      </c>
      <c r="B33" t="s">
        <v>27</v>
      </c>
      <c r="C33">
        <v>19.472000000000001</v>
      </c>
      <c r="D33">
        <v>13</v>
      </c>
      <c r="E33">
        <f t="shared" si="0"/>
        <v>-6.9480000000000004</v>
      </c>
      <c r="F33" t="s">
        <v>149</v>
      </c>
      <c r="O33">
        <v>27</v>
      </c>
      <c r="P33" t="s">
        <v>27</v>
      </c>
      <c r="Q33">
        <v>20.196000000000002</v>
      </c>
      <c r="R33">
        <v>13</v>
      </c>
      <c r="S33">
        <f t="shared" si="2"/>
        <v>0</v>
      </c>
      <c r="T33" t="s">
        <v>155</v>
      </c>
    </row>
    <row r="34" spans="1:20" x14ac:dyDescent="0.25">
      <c r="A34">
        <v>28</v>
      </c>
      <c r="B34" t="s">
        <v>28</v>
      </c>
      <c r="C34">
        <v>20.295000000000002</v>
      </c>
      <c r="D34">
        <v>13.5</v>
      </c>
      <c r="E34">
        <f t="shared" si="0"/>
        <v>1.6460000000000008</v>
      </c>
      <c r="O34">
        <v>28</v>
      </c>
      <c r="P34" t="s">
        <v>28</v>
      </c>
      <c r="Q34">
        <v>17.602</v>
      </c>
      <c r="R34">
        <v>13.5</v>
      </c>
      <c r="S34">
        <f t="shared" si="2"/>
        <v>-5.1880000000000024</v>
      </c>
    </row>
    <row r="35" spans="1:20" x14ac:dyDescent="0.25">
      <c r="A35">
        <v>29</v>
      </c>
      <c r="B35" t="s">
        <v>29</v>
      </c>
      <c r="C35">
        <v>21.366</v>
      </c>
      <c r="D35">
        <v>14</v>
      </c>
      <c r="E35">
        <f t="shared" si="0"/>
        <v>2.1419999999999959</v>
      </c>
      <c r="F35" t="s">
        <v>150</v>
      </c>
      <c r="O35">
        <v>29</v>
      </c>
      <c r="P35" t="s">
        <v>29</v>
      </c>
      <c r="Q35">
        <v>16.367999999999999</v>
      </c>
      <c r="R35">
        <v>14</v>
      </c>
      <c r="S35">
        <f t="shared" si="2"/>
        <v>-2.4680000000000035</v>
      </c>
      <c r="T35" t="s">
        <v>154</v>
      </c>
    </row>
    <row r="38" spans="1:20" x14ac:dyDescent="0.25">
      <c r="A38" s="2" t="s">
        <v>35</v>
      </c>
      <c r="B38" s="3"/>
      <c r="C38" s="3"/>
      <c r="D38" s="3"/>
      <c r="E38" s="3"/>
      <c r="F38" s="3"/>
      <c r="G38" s="3"/>
    </row>
    <row r="39" spans="1:20" x14ac:dyDescent="0.25">
      <c r="A39" s="1" t="s">
        <v>36</v>
      </c>
      <c r="B39" s="1"/>
      <c r="C39" s="1"/>
      <c r="D39" s="1"/>
      <c r="H39" s="1" t="s">
        <v>59</v>
      </c>
      <c r="I39" s="1"/>
      <c r="J39" s="1"/>
    </row>
    <row r="40" spans="1:20" x14ac:dyDescent="0.25">
      <c r="A40" s="1"/>
      <c r="B40" s="1" t="s">
        <v>30</v>
      </c>
      <c r="C40" s="1" t="s">
        <v>31</v>
      </c>
      <c r="D40" s="1" t="s">
        <v>145</v>
      </c>
      <c r="E40" s="1" t="s">
        <v>146</v>
      </c>
      <c r="F40" s="1" t="s">
        <v>147</v>
      </c>
      <c r="I40" s="1" t="s">
        <v>30</v>
      </c>
      <c r="J40" s="1" t="s">
        <v>31</v>
      </c>
      <c r="K40" s="1" t="s">
        <v>145</v>
      </c>
      <c r="L40" s="1" t="s">
        <v>146</v>
      </c>
      <c r="M40" s="1" t="s">
        <v>147</v>
      </c>
    </row>
    <row r="41" spans="1:20" x14ac:dyDescent="0.25">
      <c r="A41">
        <v>1</v>
      </c>
      <c r="B41" t="s">
        <v>37</v>
      </c>
      <c r="C41">
        <v>28.698</v>
      </c>
      <c r="D41">
        <v>0</v>
      </c>
      <c r="H41">
        <v>1</v>
      </c>
      <c r="I41" t="s">
        <v>37</v>
      </c>
      <c r="J41">
        <v>24.024999999999999</v>
      </c>
      <c r="K41">
        <v>0</v>
      </c>
    </row>
    <row r="42" spans="1:20" x14ac:dyDescent="0.25">
      <c r="A42">
        <v>2</v>
      </c>
      <c r="B42" t="s">
        <v>38</v>
      </c>
      <c r="C42">
        <v>33.537999999999997</v>
      </c>
      <c r="D42">
        <v>0.5</v>
      </c>
      <c r="E42">
        <f>(C42-C41)/(D42-D41)</f>
        <v>9.6799999999999926</v>
      </c>
      <c r="F42" t="s">
        <v>148</v>
      </c>
      <c r="H42">
        <v>2</v>
      </c>
      <c r="I42" t="s">
        <v>38</v>
      </c>
      <c r="J42">
        <v>22.939</v>
      </c>
      <c r="K42">
        <v>0.5</v>
      </c>
      <c r="L42">
        <f>(J42-J41)/(K42-K41)</f>
        <v>-2.171999999999997</v>
      </c>
      <c r="M42" t="s">
        <v>149</v>
      </c>
    </row>
    <row r="43" spans="1:20" x14ac:dyDescent="0.25">
      <c r="A43">
        <v>3</v>
      </c>
      <c r="B43" t="s">
        <v>39</v>
      </c>
      <c r="C43">
        <v>32.494</v>
      </c>
      <c r="D43">
        <v>1</v>
      </c>
      <c r="E43">
        <f t="shared" ref="E43:E62" si="3">(C43-C42)/(D43-D42)</f>
        <v>-2.0879999999999939</v>
      </c>
      <c r="F43" t="s">
        <v>149</v>
      </c>
      <c r="H43">
        <v>3</v>
      </c>
      <c r="I43" t="s">
        <v>39</v>
      </c>
      <c r="J43">
        <v>22.939</v>
      </c>
      <c r="K43">
        <v>1</v>
      </c>
      <c r="L43">
        <f t="shared" ref="L43:L65" si="4">(J43-J42)/(K43-K42)</f>
        <v>0</v>
      </c>
      <c r="M43" t="s">
        <v>152</v>
      </c>
    </row>
    <row r="44" spans="1:20" x14ac:dyDescent="0.25">
      <c r="A44">
        <v>4</v>
      </c>
      <c r="B44" t="s">
        <v>40</v>
      </c>
      <c r="C44">
        <v>32.494</v>
      </c>
      <c r="D44">
        <v>1.5</v>
      </c>
      <c r="E44">
        <f t="shared" si="3"/>
        <v>0</v>
      </c>
      <c r="H44">
        <v>4</v>
      </c>
      <c r="I44" t="s">
        <v>40</v>
      </c>
      <c r="J44">
        <v>20.215</v>
      </c>
      <c r="K44">
        <v>1.5</v>
      </c>
      <c r="L44">
        <f t="shared" si="4"/>
        <v>-5.4480000000000004</v>
      </c>
    </row>
    <row r="45" spans="1:20" x14ac:dyDescent="0.25">
      <c r="A45">
        <v>5</v>
      </c>
      <c r="B45" t="s">
        <v>41</v>
      </c>
      <c r="C45">
        <v>32.494</v>
      </c>
      <c r="D45">
        <v>2</v>
      </c>
      <c r="E45">
        <f t="shared" si="3"/>
        <v>0</v>
      </c>
      <c r="H45">
        <v>5</v>
      </c>
      <c r="I45" t="s">
        <v>41</v>
      </c>
      <c r="J45">
        <v>18.433</v>
      </c>
      <c r="K45">
        <v>2</v>
      </c>
      <c r="L45">
        <f t="shared" si="4"/>
        <v>-3.5640000000000001</v>
      </c>
      <c r="M45" t="s">
        <v>154</v>
      </c>
    </row>
    <row r="46" spans="1:20" x14ac:dyDescent="0.25">
      <c r="A46">
        <v>6</v>
      </c>
      <c r="B46" t="s">
        <v>42</v>
      </c>
      <c r="C46">
        <v>32.494</v>
      </c>
      <c r="D46">
        <v>2.5</v>
      </c>
      <c r="E46">
        <f t="shared" si="3"/>
        <v>0</v>
      </c>
      <c r="H46">
        <v>6</v>
      </c>
      <c r="I46" t="s">
        <v>42</v>
      </c>
      <c r="J46">
        <v>18.433</v>
      </c>
      <c r="K46">
        <v>2.5</v>
      </c>
      <c r="L46">
        <f t="shared" si="4"/>
        <v>0</v>
      </c>
      <c r="M46" t="s">
        <v>152</v>
      </c>
    </row>
    <row r="47" spans="1:20" x14ac:dyDescent="0.25">
      <c r="A47">
        <v>7</v>
      </c>
      <c r="B47" t="s">
        <v>43</v>
      </c>
      <c r="C47">
        <v>32.494</v>
      </c>
      <c r="D47">
        <v>3</v>
      </c>
      <c r="E47">
        <f t="shared" si="3"/>
        <v>0</v>
      </c>
      <c r="H47">
        <v>7</v>
      </c>
      <c r="I47" t="s">
        <v>43</v>
      </c>
      <c r="J47">
        <v>20.097999999999999</v>
      </c>
      <c r="K47">
        <v>3</v>
      </c>
      <c r="L47">
        <f t="shared" si="4"/>
        <v>3.3299999999999983</v>
      </c>
    </row>
    <row r="48" spans="1:20" x14ac:dyDescent="0.25">
      <c r="A48">
        <v>8</v>
      </c>
      <c r="B48" t="s">
        <v>44</v>
      </c>
      <c r="C48">
        <v>32.494</v>
      </c>
      <c r="D48">
        <v>3.5</v>
      </c>
      <c r="E48">
        <f t="shared" si="3"/>
        <v>0</v>
      </c>
      <c r="F48" t="s">
        <v>158</v>
      </c>
      <c r="H48">
        <v>8</v>
      </c>
      <c r="I48" t="s">
        <v>44</v>
      </c>
      <c r="J48">
        <v>20.724</v>
      </c>
      <c r="K48">
        <v>3.5</v>
      </c>
      <c r="L48">
        <f t="shared" si="4"/>
        <v>1.2520000000000024</v>
      </c>
    </row>
    <row r="49" spans="1:13" x14ac:dyDescent="0.25">
      <c r="A49">
        <v>9</v>
      </c>
      <c r="B49" t="s">
        <v>45</v>
      </c>
      <c r="C49">
        <v>33.731000000000002</v>
      </c>
      <c r="D49">
        <v>4</v>
      </c>
      <c r="E49">
        <f t="shared" si="3"/>
        <v>2.4740000000000038</v>
      </c>
      <c r="F49" t="s">
        <v>148</v>
      </c>
      <c r="H49">
        <v>9</v>
      </c>
      <c r="I49" t="s">
        <v>45</v>
      </c>
      <c r="J49">
        <v>20.97</v>
      </c>
      <c r="K49">
        <v>4</v>
      </c>
      <c r="L49">
        <f t="shared" si="4"/>
        <v>0.49199999999999733</v>
      </c>
      <c r="M49" t="s">
        <v>159</v>
      </c>
    </row>
    <row r="50" spans="1:13" x14ac:dyDescent="0.25">
      <c r="A50">
        <v>10</v>
      </c>
      <c r="B50" t="s">
        <v>46</v>
      </c>
      <c r="C50">
        <v>33.731000000000002</v>
      </c>
      <c r="D50">
        <v>4.5</v>
      </c>
      <c r="E50">
        <f t="shared" si="3"/>
        <v>0</v>
      </c>
      <c r="H50">
        <v>10</v>
      </c>
      <c r="I50" t="s">
        <v>46</v>
      </c>
      <c r="J50">
        <v>20.884</v>
      </c>
      <c r="K50">
        <v>4.5</v>
      </c>
      <c r="L50">
        <f t="shared" si="4"/>
        <v>-0.17199999999999704</v>
      </c>
      <c r="M50" t="s">
        <v>149</v>
      </c>
    </row>
    <row r="51" spans="1:13" x14ac:dyDescent="0.25">
      <c r="A51">
        <v>11</v>
      </c>
      <c r="B51" t="s">
        <v>47</v>
      </c>
      <c r="C51">
        <v>33.731000000000002</v>
      </c>
      <c r="D51">
        <v>5</v>
      </c>
      <c r="E51">
        <f t="shared" si="3"/>
        <v>0</v>
      </c>
      <c r="H51">
        <v>11</v>
      </c>
      <c r="I51" t="s">
        <v>47</v>
      </c>
      <c r="J51">
        <v>20.884</v>
      </c>
      <c r="K51">
        <v>5</v>
      </c>
      <c r="L51">
        <f t="shared" si="4"/>
        <v>0</v>
      </c>
      <c r="M51" t="s">
        <v>152</v>
      </c>
    </row>
    <row r="52" spans="1:13" x14ac:dyDescent="0.25">
      <c r="A52">
        <v>12</v>
      </c>
      <c r="B52" t="s">
        <v>48</v>
      </c>
      <c r="C52">
        <v>33.731000000000002</v>
      </c>
      <c r="D52">
        <v>5.5</v>
      </c>
      <c r="E52">
        <f t="shared" si="3"/>
        <v>0</v>
      </c>
      <c r="F52" t="s">
        <v>151</v>
      </c>
      <c r="H52">
        <v>12</v>
      </c>
      <c r="I52" t="s">
        <v>48</v>
      </c>
      <c r="J52">
        <v>23.3</v>
      </c>
      <c r="K52">
        <v>5.5</v>
      </c>
      <c r="L52">
        <f t="shared" si="4"/>
        <v>4.8320000000000007</v>
      </c>
    </row>
    <row r="53" spans="1:13" x14ac:dyDescent="0.25">
      <c r="A53">
        <v>13</v>
      </c>
      <c r="B53" t="s">
        <v>49</v>
      </c>
      <c r="C53">
        <v>31.413</v>
      </c>
      <c r="D53">
        <v>6</v>
      </c>
      <c r="E53">
        <f t="shared" si="3"/>
        <v>-4.6360000000000028</v>
      </c>
      <c r="H53">
        <v>13</v>
      </c>
      <c r="I53" t="s">
        <v>49</v>
      </c>
      <c r="J53">
        <v>23.876000000000001</v>
      </c>
      <c r="K53">
        <v>6</v>
      </c>
      <c r="L53">
        <f t="shared" si="4"/>
        <v>1.152000000000001</v>
      </c>
      <c r="M53" t="s">
        <v>150</v>
      </c>
    </row>
    <row r="54" spans="1:13" x14ac:dyDescent="0.25">
      <c r="A54">
        <v>14</v>
      </c>
      <c r="B54" t="s">
        <v>50</v>
      </c>
      <c r="C54">
        <v>27.492000000000001</v>
      </c>
      <c r="D54">
        <v>6.5</v>
      </c>
      <c r="E54">
        <f t="shared" si="3"/>
        <v>-7.8419999999999987</v>
      </c>
      <c r="H54">
        <v>14</v>
      </c>
      <c r="I54" t="s">
        <v>50</v>
      </c>
      <c r="J54">
        <v>23.73</v>
      </c>
      <c r="K54">
        <v>6.5</v>
      </c>
      <c r="L54">
        <f t="shared" si="4"/>
        <v>-0.29200000000000159</v>
      </c>
    </row>
    <row r="55" spans="1:13" x14ac:dyDescent="0.25">
      <c r="A55">
        <v>15</v>
      </c>
      <c r="B55" t="s">
        <v>51</v>
      </c>
      <c r="C55">
        <v>24.199000000000002</v>
      </c>
      <c r="D55">
        <v>7</v>
      </c>
      <c r="E55">
        <f t="shared" si="3"/>
        <v>-6.5859999999999985</v>
      </c>
      <c r="H55">
        <v>15</v>
      </c>
      <c r="I55" t="s">
        <v>51</v>
      </c>
      <c r="J55">
        <v>23.053999999999998</v>
      </c>
      <c r="K55">
        <v>7</v>
      </c>
      <c r="L55">
        <f t="shared" si="4"/>
        <v>-1.3520000000000039</v>
      </c>
      <c r="M55" t="s">
        <v>154</v>
      </c>
    </row>
    <row r="56" spans="1:13" x14ac:dyDescent="0.25">
      <c r="A56">
        <v>16</v>
      </c>
      <c r="B56" t="s">
        <v>52</v>
      </c>
      <c r="C56">
        <v>23.643999999999998</v>
      </c>
      <c r="D56">
        <v>7.5</v>
      </c>
      <c r="E56">
        <f t="shared" si="3"/>
        <v>-1.1100000000000065</v>
      </c>
      <c r="F56" t="s">
        <v>156</v>
      </c>
      <c r="H56">
        <v>16</v>
      </c>
      <c r="I56" t="s">
        <v>52</v>
      </c>
      <c r="J56">
        <v>23.053999999999998</v>
      </c>
      <c r="K56">
        <v>7.5</v>
      </c>
      <c r="L56">
        <f t="shared" si="4"/>
        <v>0</v>
      </c>
      <c r="M56" t="s">
        <v>152</v>
      </c>
    </row>
    <row r="57" spans="1:13" x14ac:dyDescent="0.25">
      <c r="A57">
        <v>17</v>
      </c>
      <c r="B57" t="s">
        <v>53</v>
      </c>
      <c r="C57">
        <v>24.324999999999999</v>
      </c>
      <c r="D57">
        <v>8</v>
      </c>
      <c r="E57">
        <f t="shared" si="3"/>
        <v>1.3620000000000019</v>
      </c>
      <c r="F57" t="s">
        <v>148</v>
      </c>
      <c r="H57">
        <v>17</v>
      </c>
      <c r="I57" t="s">
        <v>53</v>
      </c>
      <c r="J57">
        <v>19.311</v>
      </c>
      <c r="K57">
        <v>8</v>
      </c>
      <c r="L57">
        <f t="shared" si="4"/>
        <v>-7.4859999999999971</v>
      </c>
      <c r="M57" t="s">
        <v>149</v>
      </c>
    </row>
    <row r="58" spans="1:13" x14ac:dyDescent="0.25">
      <c r="A58">
        <v>18</v>
      </c>
      <c r="B58" t="s">
        <v>54</v>
      </c>
      <c r="C58">
        <v>24.324999999999999</v>
      </c>
      <c r="D58">
        <v>8.5</v>
      </c>
      <c r="E58">
        <f t="shared" si="3"/>
        <v>0</v>
      </c>
      <c r="F58" t="s">
        <v>152</v>
      </c>
      <c r="H58">
        <v>18</v>
      </c>
      <c r="I58" t="s">
        <v>54</v>
      </c>
      <c r="J58">
        <v>19.311</v>
      </c>
      <c r="K58">
        <v>8.5</v>
      </c>
      <c r="L58">
        <f t="shared" si="4"/>
        <v>0</v>
      </c>
      <c r="M58" t="s">
        <v>152</v>
      </c>
    </row>
    <row r="59" spans="1:13" x14ac:dyDescent="0.25">
      <c r="A59">
        <v>19</v>
      </c>
      <c r="B59" t="s">
        <v>55</v>
      </c>
      <c r="C59">
        <v>25.669</v>
      </c>
      <c r="D59">
        <v>9</v>
      </c>
      <c r="E59">
        <f t="shared" si="3"/>
        <v>2.6880000000000024</v>
      </c>
      <c r="F59" t="s">
        <v>148</v>
      </c>
      <c r="H59">
        <v>19</v>
      </c>
      <c r="I59" t="s">
        <v>55</v>
      </c>
      <c r="J59">
        <v>18.158000000000001</v>
      </c>
      <c r="K59">
        <v>9</v>
      </c>
      <c r="L59">
        <f t="shared" si="4"/>
        <v>-2.3059999999999974</v>
      </c>
      <c r="M59" t="s">
        <v>149</v>
      </c>
    </row>
    <row r="60" spans="1:13" x14ac:dyDescent="0.25">
      <c r="A60">
        <v>20</v>
      </c>
      <c r="B60" t="s">
        <v>56</v>
      </c>
      <c r="C60">
        <v>24.306000000000001</v>
      </c>
      <c r="D60">
        <v>9.5</v>
      </c>
      <c r="E60">
        <f t="shared" si="3"/>
        <v>-2.7259999999999991</v>
      </c>
      <c r="F60" t="s">
        <v>149</v>
      </c>
      <c r="H60">
        <v>20</v>
      </c>
      <c r="I60" t="s">
        <v>56</v>
      </c>
      <c r="J60">
        <v>20.106000000000002</v>
      </c>
      <c r="K60">
        <v>9.5</v>
      </c>
      <c r="L60">
        <f t="shared" si="4"/>
        <v>3.8960000000000008</v>
      </c>
      <c r="M60" t="s">
        <v>148</v>
      </c>
    </row>
    <row r="61" spans="1:13" x14ac:dyDescent="0.25">
      <c r="A61">
        <v>21</v>
      </c>
      <c r="B61" t="s">
        <v>57</v>
      </c>
      <c r="C61">
        <v>24.306000000000001</v>
      </c>
      <c r="D61">
        <v>10</v>
      </c>
      <c r="E61">
        <f t="shared" si="3"/>
        <v>0</v>
      </c>
      <c r="F61" t="s">
        <v>152</v>
      </c>
      <c r="H61">
        <v>21</v>
      </c>
      <c r="I61" t="s">
        <v>57</v>
      </c>
      <c r="J61">
        <v>20.106000000000002</v>
      </c>
      <c r="K61">
        <v>10</v>
      </c>
      <c r="L61">
        <f t="shared" si="4"/>
        <v>0</v>
      </c>
      <c r="M61" t="s">
        <v>152</v>
      </c>
    </row>
    <row r="62" spans="1:13" x14ac:dyDescent="0.25">
      <c r="A62">
        <v>22</v>
      </c>
      <c r="B62" t="s">
        <v>58</v>
      </c>
      <c r="C62">
        <v>21.843</v>
      </c>
      <c r="D62">
        <v>10.5</v>
      </c>
      <c r="E62">
        <f t="shared" si="3"/>
        <v>-4.9260000000000019</v>
      </c>
      <c r="F62" t="s">
        <v>149</v>
      </c>
      <c r="H62">
        <v>22</v>
      </c>
      <c r="I62" t="s">
        <v>58</v>
      </c>
      <c r="J62">
        <v>18.388000000000002</v>
      </c>
      <c r="K62">
        <v>10.5</v>
      </c>
      <c r="L62">
        <f t="shared" si="4"/>
        <v>-3.4359999999999999</v>
      </c>
      <c r="M62" t="s">
        <v>149</v>
      </c>
    </row>
    <row r="63" spans="1:13" x14ac:dyDescent="0.25">
      <c r="H63">
        <v>23</v>
      </c>
      <c r="I63" t="s">
        <v>60</v>
      </c>
      <c r="J63">
        <v>18.388000000000002</v>
      </c>
      <c r="K63">
        <v>11</v>
      </c>
      <c r="L63">
        <f t="shared" si="4"/>
        <v>0</v>
      </c>
      <c r="M63" t="s">
        <v>152</v>
      </c>
    </row>
    <row r="64" spans="1:13" x14ac:dyDescent="0.25">
      <c r="H64">
        <v>24</v>
      </c>
      <c r="I64" t="s">
        <v>61</v>
      </c>
      <c r="J64">
        <v>17.318000000000001</v>
      </c>
      <c r="K64">
        <v>11.5</v>
      </c>
      <c r="L64">
        <f t="shared" si="4"/>
        <v>-2.1400000000000006</v>
      </c>
    </row>
    <row r="65" spans="1:13" x14ac:dyDescent="0.25">
      <c r="H65">
        <v>25</v>
      </c>
      <c r="I65" t="s">
        <v>62</v>
      </c>
      <c r="J65">
        <v>15.536</v>
      </c>
      <c r="K65">
        <v>12</v>
      </c>
      <c r="L65">
        <f t="shared" si="4"/>
        <v>-3.5640000000000036</v>
      </c>
      <c r="M65" t="s">
        <v>154</v>
      </c>
    </row>
    <row r="68" spans="1:13" x14ac:dyDescent="0.25">
      <c r="A68" s="5"/>
      <c r="B68" s="5"/>
      <c r="C68" s="5"/>
      <c r="D68" s="5"/>
      <c r="E68" s="5"/>
      <c r="F68" s="5"/>
      <c r="G68" s="5"/>
    </row>
    <row r="69" spans="1:13" x14ac:dyDescent="0.25">
      <c r="A69" s="1"/>
      <c r="B69" s="1"/>
      <c r="C69" s="1"/>
      <c r="D69" s="1"/>
    </row>
    <row r="70" spans="1:13" x14ac:dyDescent="0.25">
      <c r="A70" s="1"/>
      <c r="B70" s="1"/>
      <c r="C70" s="1"/>
      <c r="D70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9D1B-ADFC-4188-90BF-03538018FC95}">
  <dimension ref="A1:K188"/>
  <sheetViews>
    <sheetView zoomScale="99" workbookViewId="0">
      <selection activeCell="K143" sqref="K143"/>
    </sheetView>
  </sheetViews>
  <sheetFormatPr defaultColWidth="8.85546875" defaultRowHeight="15" x14ac:dyDescent="0.25"/>
  <sheetData>
    <row r="1" spans="1:10" x14ac:dyDescent="0.25">
      <c r="A1" s="1" t="s">
        <v>480</v>
      </c>
      <c r="E1" s="1" t="s">
        <v>481</v>
      </c>
      <c r="I1" s="1" t="s">
        <v>482</v>
      </c>
    </row>
    <row r="2" spans="1:10" x14ac:dyDescent="0.25">
      <c r="A2" t="s">
        <v>483</v>
      </c>
      <c r="B2" t="s">
        <v>146</v>
      </c>
      <c r="E2" s="1" t="s">
        <v>483</v>
      </c>
      <c r="F2" s="1" t="s">
        <v>146</v>
      </c>
      <c r="I2" s="1" t="s">
        <v>483</v>
      </c>
      <c r="J2" s="1" t="s">
        <v>146</v>
      </c>
    </row>
    <row r="3" spans="1:10" x14ac:dyDescent="0.25">
      <c r="A3" s="2" t="s">
        <v>484</v>
      </c>
      <c r="B3">
        <v>0</v>
      </c>
      <c r="E3" s="3" t="s">
        <v>65</v>
      </c>
      <c r="F3">
        <v>0</v>
      </c>
      <c r="I3" s="2" t="s">
        <v>35</v>
      </c>
      <c r="J3">
        <v>0</v>
      </c>
    </row>
    <row r="4" spans="1:10" x14ac:dyDescent="0.25">
      <c r="B4">
        <v>0</v>
      </c>
      <c r="F4">
        <v>0</v>
      </c>
      <c r="J4">
        <v>0</v>
      </c>
    </row>
    <row r="5" spans="1:10" x14ac:dyDescent="0.25">
      <c r="B5">
        <v>0</v>
      </c>
      <c r="F5">
        <v>0</v>
      </c>
      <c r="J5">
        <v>0</v>
      </c>
    </row>
    <row r="6" spans="1:10" x14ac:dyDescent="0.25">
      <c r="B6">
        <v>0</v>
      </c>
      <c r="F6">
        <v>0</v>
      </c>
      <c r="J6">
        <v>0</v>
      </c>
    </row>
    <row r="7" spans="1:10" x14ac:dyDescent="0.25">
      <c r="B7">
        <v>0</v>
      </c>
      <c r="F7">
        <v>0</v>
      </c>
      <c r="J7">
        <v>0</v>
      </c>
    </row>
    <row r="8" spans="1:10" x14ac:dyDescent="0.25">
      <c r="B8">
        <v>0</v>
      </c>
      <c r="F8">
        <v>0</v>
      </c>
      <c r="J8">
        <v>0</v>
      </c>
    </row>
    <row r="9" spans="1:10" x14ac:dyDescent="0.25">
      <c r="B9">
        <v>0</v>
      </c>
      <c r="F9">
        <v>0</v>
      </c>
      <c r="J9">
        <v>0</v>
      </c>
    </row>
    <row r="10" spans="1:10" x14ac:dyDescent="0.25">
      <c r="B10">
        <v>0</v>
      </c>
      <c r="F10">
        <v>0</v>
      </c>
      <c r="J10">
        <v>0</v>
      </c>
    </row>
    <row r="11" spans="1:10" x14ac:dyDescent="0.25">
      <c r="B11">
        <v>0</v>
      </c>
      <c r="F11">
        <v>0</v>
      </c>
      <c r="J11">
        <v>0</v>
      </c>
    </row>
    <row r="12" spans="1:10" x14ac:dyDescent="0.25">
      <c r="B12">
        <v>0</v>
      </c>
      <c r="F12">
        <v>0</v>
      </c>
      <c r="J12">
        <v>0</v>
      </c>
    </row>
    <row r="13" spans="1:10" x14ac:dyDescent="0.25">
      <c r="B13">
        <v>0</v>
      </c>
      <c r="F13">
        <v>0</v>
      </c>
      <c r="J13">
        <v>0</v>
      </c>
    </row>
    <row r="14" spans="1:10" x14ac:dyDescent="0.25">
      <c r="B14">
        <v>0</v>
      </c>
      <c r="F14">
        <v>0</v>
      </c>
      <c r="J14">
        <v>0</v>
      </c>
    </row>
    <row r="15" spans="1:10" x14ac:dyDescent="0.25">
      <c r="B15">
        <v>0</v>
      </c>
      <c r="F15">
        <v>0</v>
      </c>
      <c r="J15">
        <v>0</v>
      </c>
    </row>
    <row r="16" spans="1:10" x14ac:dyDescent="0.25">
      <c r="B16">
        <v>0</v>
      </c>
      <c r="C16">
        <f>COUNT(B3:B16)</f>
        <v>14</v>
      </c>
      <c r="F16">
        <v>0</v>
      </c>
      <c r="J16">
        <v>0</v>
      </c>
    </row>
    <row r="17" spans="1:10" x14ac:dyDescent="0.25">
      <c r="A17" s="2" t="s">
        <v>35</v>
      </c>
      <c r="B17">
        <v>0</v>
      </c>
      <c r="F17">
        <v>0</v>
      </c>
      <c r="J17">
        <v>0</v>
      </c>
    </row>
    <row r="18" spans="1:10" x14ac:dyDescent="0.25">
      <c r="B18">
        <v>0</v>
      </c>
      <c r="F18">
        <v>0</v>
      </c>
      <c r="J18">
        <v>0</v>
      </c>
    </row>
    <row r="19" spans="1:10" x14ac:dyDescent="0.25">
      <c r="B19">
        <v>0</v>
      </c>
      <c r="F19">
        <v>0</v>
      </c>
      <c r="G19">
        <f>COUNT(F3:F19)</f>
        <v>17</v>
      </c>
      <c r="J19">
        <v>0</v>
      </c>
    </row>
    <row r="20" spans="1:10" x14ac:dyDescent="0.25">
      <c r="B20">
        <v>0</v>
      </c>
      <c r="E20" s="2" t="s">
        <v>63</v>
      </c>
      <c r="F20">
        <v>0</v>
      </c>
      <c r="J20">
        <v>0</v>
      </c>
    </row>
    <row r="21" spans="1:10" x14ac:dyDescent="0.25">
      <c r="B21">
        <v>0</v>
      </c>
      <c r="F21">
        <v>0</v>
      </c>
      <c r="J21">
        <v>0</v>
      </c>
    </row>
    <row r="22" spans="1:10" x14ac:dyDescent="0.25">
      <c r="B22">
        <v>0</v>
      </c>
      <c r="F22">
        <v>0</v>
      </c>
      <c r="J22">
        <v>0</v>
      </c>
    </row>
    <row r="23" spans="1:10" x14ac:dyDescent="0.25">
      <c r="B23">
        <v>0</v>
      </c>
      <c r="F23">
        <v>0</v>
      </c>
      <c r="J23">
        <v>0</v>
      </c>
    </row>
    <row r="24" spans="1:10" x14ac:dyDescent="0.25">
      <c r="B24">
        <v>0</v>
      </c>
      <c r="F24">
        <v>0</v>
      </c>
      <c r="J24">
        <v>0</v>
      </c>
    </row>
    <row r="25" spans="1:10" x14ac:dyDescent="0.25">
      <c r="B25">
        <v>0</v>
      </c>
      <c r="F25">
        <v>0</v>
      </c>
      <c r="J25">
        <v>0</v>
      </c>
    </row>
    <row r="26" spans="1:10" x14ac:dyDescent="0.25">
      <c r="B26">
        <v>0</v>
      </c>
      <c r="F26">
        <v>0</v>
      </c>
      <c r="J26">
        <v>0</v>
      </c>
    </row>
    <row r="27" spans="1:10" x14ac:dyDescent="0.25">
      <c r="B27">
        <v>0</v>
      </c>
      <c r="F27">
        <v>0</v>
      </c>
      <c r="J27">
        <v>0</v>
      </c>
    </row>
    <row r="28" spans="1:10" x14ac:dyDescent="0.25">
      <c r="B28">
        <v>0</v>
      </c>
      <c r="F28">
        <v>0</v>
      </c>
      <c r="J28">
        <v>0</v>
      </c>
    </row>
    <row r="29" spans="1:10" x14ac:dyDescent="0.25">
      <c r="B29">
        <v>0</v>
      </c>
      <c r="F29">
        <v>0</v>
      </c>
      <c r="J29">
        <v>0</v>
      </c>
    </row>
    <row r="30" spans="1:10" x14ac:dyDescent="0.25">
      <c r="B30">
        <v>0</v>
      </c>
      <c r="F30">
        <v>0</v>
      </c>
      <c r="J30">
        <v>0</v>
      </c>
    </row>
    <row r="31" spans="1:10" x14ac:dyDescent="0.25">
      <c r="B31">
        <v>0</v>
      </c>
      <c r="F31">
        <v>0</v>
      </c>
      <c r="J31">
        <v>0</v>
      </c>
    </row>
    <row r="32" spans="1:10" x14ac:dyDescent="0.25">
      <c r="B32">
        <v>0</v>
      </c>
      <c r="C32">
        <f>COUNT(B17:B32)</f>
        <v>16</v>
      </c>
      <c r="F32">
        <v>0</v>
      </c>
      <c r="J32">
        <v>0</v>
      </c>
    </row>
    <row r="33" spans="1:10" x14ac:dyDescent="0.25">
      <c r="A33" s="2" t="s">
        <v>311</v>
      </c>
      <c r="B33">
        <v>0</v>
      </c>
      <c r="F33">
        <v>0</v>
      </c>
      <c r="J33">
        <v>0</v>
      </c>
    </row>
    <row r="34" spans="1:10" x14ac:dyDescent="0.25">
      <c r="B34">
        <v>0</v>
      </c>
      <c r="F34">
        <v>0</v>
      </c>
      <c r="J34">
        <v>0</v>
      </c>
    </row>
    <row r="35" spans="1:10" x14ac:dyDescent="0.25">
      <c r="B35">
        <v>0</v>
      </c>
      <c r="F35">
        <v>0</v>
      </c>
      <c r="J35">
        <v>0</v>
      </c>
    </row>
    <row r="36" spans="1:10" x14ac:dyDescent="0.25">
      <c r="B36">
        <v>0</v>
      </c>
      <c r="F36">
        <v>0</v>
      </c>
      <c r="J36">
        <v>0</v>
      </c>
    </row>
    <row r="37" spans="1:10" x14ac:dyDescent="0.25">
      <c r="B37">
        <v>0</v>
      </c>
      <c r="F37">
        <v>0</v>
      </c>
      <c r="J37">
        <v>0</v>
      </c>
    </row>
    <row r="38" spans="1:10" x14ac:dyDescent="0.25">
      <c r="B38">
        <v>0</v>
      </c>
      <c r="F38">
        <v>0</v>
      </c>
      <c r="J38">
        <v>0</v>
      </c>
    </row>
    <row r="39" spans="1:10" x14ac:dyDescent="0.25">
      <c r="B39">
        <v>0</v>
      </c>
      <c r="F39">
        <v>0</v>
      </c>
      <c r="J39">
        <v>0</v>
      </c>
    </row>
    <row r="40" spans="1:10" x14ac:dyDescent="0.25">
      <c r="B40">
        <v>0</v>
      </c>
      <c r="F40">
        <v>0</v>
      </c>
      <c r="J40">
        <v>0</v>
      </c>
    </row>
    <row r="41" spans="1:10" x14ac:dyDescent="0.25">
      <c r="B41">
        <v>0</v>
      </c>
      <c r="F41">
        <v>0</v>
      </c>
      <c r="J41">
        <v>0</v>
      </c>
    </row>
    <row r="42" spans="1:10" x14ac:dyDescent="0.25">
      <c r="B42">
        <v>0</v>
      </c>
      <c r="F42">
        <v>0</v>
      </c>
      <c r="J42">
        <v>0</v>
      </c>
    </row>
    <row r="43" spans="1:10" x14ac:dyDescent="0.25">
      <c r="B43">
        <v>0</v>
      </c>
      <c r="F43">
        <v>0</v>
      </c>
      <c r="J43">
        <v>0</v>
      </c>
    </row>
    <row r="44" spans="1:10" x14ac:dyDescent="0.25">
      <c r="B44">
        <v>0</v>
      </c>
      <c r="F44">
        <v>0</v>
      </c>
      <c r="J44">
        <v>0</v>
      </c>
    </row>
    <row r="45" spans="1:10" x14ac:dyDescent="0.25">
      <c r="B45">
        <v>0</v>
      </c>
      <c r="F45">
        <v>0</v>
      </c>
      <c r="J45">
        <v>0</v>
      </c>
    </row>
    <row r="46" spans="1:10" x14ac:dyDescent="0.25">
      <c r="B46">
        <v>0</v>
      </c>
      <c r="F46">
        <v>0</v>
      </c>
      <c r="J46">
        <v>0</v>
      </c>
    </row>
    <row r="47" spans="1:10" x14ac:dyDescent="0.25">
      <c r="B47">
        <v>0</v>
      </c>
      <c r="F47">
        <v>0</v>
      </c>
      <c r="J47">
        <v>0</v>
      </c>
    </row>
    <row r="48" spans="1:10" x14ac:dyDescent="0.25">
      <c r="B48">
        <v>0</v>
      </c>
      <c r="F48">
        <v>0</v>
      </c>
      <c r="J48">
        <v>0</v>
      </c>
    </row>
    <row r="49" spans="1:11" x14ac:dyDescent="0.25">
      <c r="B49">
        <v>0</v>
      </c>
      <c r="F49">
        <v>0</v>
      </c>
      <c r="J49">
        <v>0</v>
      </c>
    </row>
    <row r="50" spans="1:11" x14ac:dyDescent="0.25">
      <c r="B50">
        <v>0</v>
      </c>
      <c r="F50">
        <v>0</v>
      </c>
      <c r="J50">
        <v>0</v>
      </c>
    </row>
    <row r="51" spans="1:11" x14ac:dyDescent="0.25">
      <c r="B51">
        <v>0</v>
      </c>
      <c r="F51">
        <v>0</v>
      </c>
      <c r="J51">
        <v>0</v>
      </c>
    </row>
    <row r="52" spans="1:11" x14ac:dyDescent="0.25">
      <c r="B52">
        <v>0</v>
      </c>
      <c r="F52">
        <v>0</v>
      </c>
      <c r="J52">
        <v>0</v>
      </c>
    </row>
    <row r="53" spans="1:11" x14ac:dyDescent="0.25">
      <c r="B53">
        <v>0</v>
      </c>
      <c r="F53">
        <v>0</v>
      </c>
      <c r="J53">
        <v>0</v>
      </c>
    </row>
    <row r="54" spans="1:11" x14ac:dyDescent="0.25">
      <c r="B54">
        <v>0</v>
      </c>
      <c r="C54">
        <f>COUNT(B33:B54)</f>
        <v>22</v>
      </c>
      <c r="F54">
        <v>0</v>
      </c>
      <c r="J54">
        <v>0</v>
      </c>
    </row>
    <row r="55" spans="1:11" x14ac:dyDescent="0.25">
      <c r="A55" s="2" t="s">
        <v>346</v>
      </c>
      <c r="B55">
        <v>0</v>
      </c>
      <c r="F55">
        <v>0</v>
      </c>
      <c r="J55">
        <v>0</v>
      </c>
      <c r="K55">
        <f>COUNT(J3:J55)</f>
        <v>53</v>
      </c>
    </row>
    <row r="56" spans="1:11" x14ac:dyDescent="0.25">
      <c r="B56">
        <v>0</v>
      </c>
      <c r="F56">
        <v>0</v>
      </c>
      <c r="I56" s="2" t="s">
        <v>236</v>
      </c>
      <c r="J56">
        <v>0</v>
      </c>
    </row>
    <row r="57" spans="1:11" x14ac:dyDescent="0.25">
      <c r="B57">
        <v>0</v>
      </c>
      <c r="F57">
        <v>0</v>
      </c>
      <c r="J57">
        <v>0</v>
      </c>
    </row>
    <row r="58" spans="1:11" x14ac:dyDescent="0.25">
      <c r="B58">
        <v>0</v>
      </c>
      <c r="F58">
        <v>0</v>
      </c>
      <c r="J58">
        <v>0</v>
      </c>
    </row>
    <row r="59" spans="1:11" x14ac:dyDescent="0.25">
      <c r="B59">
        <v>0</v>
      </c>
      <c r="F59">
        <v>0</v>
      </c>
      <c r="J59">
        <v>0</v>
      </c>
    </row>
    <row r="60" spans="1:11" x14ac:dyDescent="0.25">
      <c r="B60">
        <v>0</v>
      </c>
      <c r="C60">
        <f>COUNT(B55:B60)</f>
        <v>6</v>
      </c>
      <c r="F60">
        <v>0</v>
      </c>
      <c r="J60">
        <v>0</v>
      </c>
    </row>
    <row r="61" spans="1:11" x14ac:dyDescent="0.25">
      <c r="A61" s="2" t="s">
        <v>380</v>
      </c>
      <c r="B61">
        <v>0</v>
      </c>
      <c r="F61">
        <v>0</v>
      </c>
      <c r="J61">
        <v>0</v>
      </c>
    </row>
    <row r="62" spans="1:11" x14ac:dyDescent="0.25">
      <c r="B62">
        <v>0</v>
      </c>
      <c r="F62">
        <v>0</v>
      </c>
      <c r="J62">
        <v>0</v>
      </c>
    </row>
    <row r="63" spans="1:11" x14ac:dyDescent="0.25">
      <c r="B63">
        <v>0</v>
      </c>
      <c r="F63">
        <v>0</v>
      </c>
      <c r="J63">
        <v>0</v>
      </c>
    </row>
    <row r="64" spans="1:11" x14ac:dyDescent="0.25">
      <c r="B64">
        <v>0</v>
      </c>
      <c r="F64">
        <v>0</v>
      </c>
      <c r="J64">
        <v>0</v>
      </c>
    </row>
    <row r="65" spans="2:10" x14ac:dyDescent="0.25">
      <c r="B65">
        <v>0</v>
      </c>
      <c r="F65">
        <v>0</v>
      </c>
      <c r="J65">
        <v>0</v>
      </c>
    </row>
    <row r="66" spans="2:10" x14ac:dyDescent="0.25">
      <c r="B66">
        <v>0</v>
      </c>
      <c r="C66">
        <f>COUNT(B61:B66)</f>
        <v>6</v>
      </c>
      <c r="F66">
        <v>0</v>
      </c>
      <c r="J66">
        <v>0</v>
      </c>
    </row>
    <row r="67" spans="2:10" x14ac:dyDescent="0.25">
      <c r="F67">
        <v>0</v>
      </c>
      <c r="J67">
        <v>0</v>
      </c>
    </row>
    <row r="68" spans="2:10" x14ac:dyDescent="0.25">
      <c r="F68">
        <v>0</v>
      </c>
      <c r="J68">
        <v>0</v>
      </c>
    </row>
    <row r="69" spans="2:10" x14ac:dyDescent="0.25">
      <c r="F69">
        <v>0</v>
      </c>
      <c r="J69">
        <v>0</v>
      </c>
    </row>
    <row r="70" spans="2:10" x14ac:dyDescent="0.25">
      <c r="F70">
        <v>0</v>
      </c>
      <c r="J70">
        <v>0</v>
      </c>
    </row>
    <row r="71" spans="2:10" x14ac:dyDescent="0.25">
      <c r="F71">
        <v>0</v>
      </c>
      <c r="J71">
        <v>0</v>
      </c>
    </row>
    <row r="72" spans="2:10" x14ac:dyDescent="0.25">
      <c r="F72">
        <v>0</v>
      </c>
      <c r="J72">
        <v>0</v>
      </c>
    </row>
    <row r="73" spans="2:10" x14ac:dyDescent="0.25">
      <c r="F73">
        <v>0</v>
      </c>
      <c r="J73">
        <v>0</v>
      </c>
    </row>
    <row r="74" spans="2:10" x14ac:dyDescent="0.25">
      <c r="F74">
        <v>0</v>
      </c>
      <c r="J74">
        <v>0</v>
      </c>
    </row>
    <row r="75" spans="2:10" x14ac:dyDescent="0.25">
      <c r="F75">
        <v>0</v>
      </c>
      <c r="J75">
        <v>0</v>
      </c>
    </row>
    <row r="76" spans="2:10" x14ac:dyDescent="0.25">
      <c r="F76">
        <v>0</v>
      </c>
      <c r="J76">
        <v>0</v>
      </c>
    </row>
    <row r="77" spans="2:10" x14ac:dyDescent="0.25">
      <c r="F77">
        <v>0</v>
      </c>
      <c r="J77">
        <v>0</v>
      </c>
    </row>
    <row r="78" spans="2:10" x14ac:dyDescent="0.25">
      <c r="F78">
        <v>0</v>
      </c>
      <c r="J78">
        <v>0</v>
      </c>
    </row>
    <row r="79" spans="2:10" x14ac:dyDescent="0.25">
      <c r="F79">
        <v>0</v>
      </c>
      <c r="J79">
        <v>0</v>
      </c>
    </row>
    <row r="80" spans="2:10" x14ac:dyDescent="0.25">
      <c r="F80">
        <v>0</v>
      </c>
      <c r="J80">
        <v>0</v>
      </c>
    </row>
    <row r="81" spans="5:10" x14ac:dyDescent="0.25">
      <c r="F81">
        <v>0</v>
      </c>
      <c r="J81">
        <v>0</v>
      </c>
    </row>
    <row r="82" spans="5:10" x14ac:dyDescent="0.25">
      <c r="F82">
        <v>0</v>
      </c>
      <c r="J82">
        <v>0</v>
      </c>
    </row>
    <row r="83" spans="5:10" x14ac:dyDescent="0.25">
      <c r="F83">
        <v>0</v>
      </c>
      <c r="G83">
        <f>COUNT(F20:F83)</f>
        <v>64</v>
      </c>
      <c r="J83">
        <v>0</v>
      </c>
    </row>
    <row r="84" spans="5:10" x14ac:dyDescent="0.25">
      <c r="E84" s="2" t="s">
        <v>166</v>
      </c>
      <c r="F84">
        <v>0</v>
      </c>
      <c r="J84">
        <v>0</v>
      </c>
    </row>
    <row r="85" spans="5:10" x14ac:dyDescent="0.25">
      <c r="F85">
        <v>0</v>
      </c>
      <c r="J85">
        <v>0</v>
      </c>
    </row>
    <row r="86" spans="5:10" x14ac:dyDescent="0.25">
      <c r="F86">
        <v>0</v>
      </c>
      <c r="J86">
        <v>0</v>
      </c>
    </row>
    <row r="87" spans="5:10" x14ac:dyDescent="0.25">
      <c r="F87">
        <v>0</v>
      </c>
      <c r="J87">
        <v>0</v>
      </c>
    </row>
    <row r="88" spans="5:10" x14ac:dyDescent="0.25">
      <c r="F88">
        <v>0</v>
      </c>
      <c r="J88">
        <v>0</v>
      </c>
    </row>
    <row r="89" spans="5:10" x14ac:dyDescent="0.25">
      <c r="F89">
        <v>0</v>
      </c>
      <c r="J89">
        <v>0</v>
      </c>
    </row>
    <row r="90" spans="5:10" x14ac:dyDescent="0.25">
      <c r="F90">
        <v>0</v>
      </c>
      <c r="J90">
        <v>0</v>
      </c>
    </row>
    <row r="91" spans="5:10" x14ac:dyDescent="0.25">
      <c r="F91">
        <v>0</v>
      </c>
      <c r="J91">
        <v>0</v>
      </c>
    </row>
    <row r="92" spans="5:10" x14ac:dyDescent="0.25">
      <c r="F92">
        <v>0</v>
      </c>
      <c r="J92">
        <v>0</v>
      </c>
    </row>
    <row r="93" spans="5:10" x14ac:dyDescent="0.25">
      <c r="F93">
        <v>0</v>
      </c>
      <c r="J93">
        <v>0</v>
      </c>
    </row>
    <row r="94" spans="5:10" x14ac:dyDescent="0.25">
      <c r="F94">
        <v>0</v>
      </c>
      <c r="J94">
        <v>0</v>
      </c>
    </row>
    <row r="95" spans="5:10" x14ac:dyDescent="0.25">
      <c r="F95">
        <v>0</v>
      </c>
      <c r="J95">
        <v>0</v>
      </c>
    </row>
    <row r="96" spans="5:10" x14ac:dyDescent="0.25">
      <c r="F96">
        <v>0</v>
      </c>
      <c r="J96">
        <v>0</v>
      </c>
    </row>
    <row r="97" spans="6:10" x14ac:dyDescent="0.25">
      <c r="F97">
        <v>0</v>
      </c>
      <c r="J97">
        <v>0</v>
      </c>
    </row>
    <row r="98" spans="6:10" x14ac:dyDescent="0.25">
      <c r="F98">
        <v>0</v>
      </c>
      <c r="J98">
        <v>0</v>
      </c>
    </row>
    <row r="99" spans="6:10" x14ac:dyDescent="0.25">
      <c r="F99">
        <v>0</v>
      </c>
      <c r="J99">
        <v>0</v>
      </c>
    </row>
    <row r="100" spans="6:10" x14ac:dyDescent="0.25">
      <c r="F100">
        <v>0</v>
      </c>
      <c r="J100">
        <v>0</v>
      </c>
    </row>
    <row r="101" spans="6:10" x14ac:dyDescent="0.25">
      <c r="F101">
        <v>0</v>
      </c>
      <c r="J101">
        <v>0</v>
      </c>
    </row>
    <row r="102" spans="6:10" x14ac:dyDescent="0.25">
      <c r="F102">
        <v>0</v>
      </c>
      <c r="J102">
        <v>0</v>
      </c>
    </row>
    <row r="103" spans="6:10" x14ac:dyDescent="0.25">
      <c r="F103">
        <v>0</v>
      </c>
      <c r="J103">
        <v>0</v>
      </c>
    </row>
    <row r="104" spans="6:10" x14ac:dyDescent="0.25">
      <c r="F104">
        <v>0</v>
      </c>
      <c r="J104">
        <v>0</v>
      </c>
    </row>
    <row r="105" spans="6:10" x14ac:dyDescent="0.25">
      <c r="F105">
        <v>0</v>
      </c>
      <c r="J105">
        <v>0</v>
      </c>
    </row>
    <row r="106" spans="6:10" x14ac:dyDescent="0.25">
      <c r="F106">
        <v>0</v>
      </c>
      <c r="J106">
        <v>0</v>
      </c>
    </row>
    <row r="107" spans="6:10" x14ac:dyDescent="0.25">
      <c r="F107">
        <v>0</v>
      </c>
      <c r="J107">
        <v>0</v>
      </c>
    </row>
    <row r="108" spans="6:10" x14ac:dyDescent="0.25">
      <c r="F108">
        <v>0</v>
      </c>
      <c r="J108">
        <v>0</v>
      </c>
    </row>
    <row r="109" spans="6:10" x14ac:dyDescent="0.25">
      <c r="F109">
        <v>0</v>
      </c>
      <c r="J109">
        <v>0</v>
      </c>
    </row>
    <row r="110" spans="6:10" x14ac:dyDescent="0.25">
      <c r="F110">
        <v>0</v>
      </c>
      <c r="J110">
        <v>0</v>
      </c>
    </row>
    <row r="111" spans="6:10" x14ac:dyDescent="0.25">
      <c r="F111">
        <v>0</v>
      </c>
      <c r="J111">
        <v>0</v>
      </c>
    </row>
    <row r="112" spans="6:10" x14ac:dyDescent="0.25">
      <c r="F112">
        <v>0</v>
      </c>
      <c r="J112">
        <v>0</v>
      </c>
    </row>
    <row r="113" spans="6:10" x14ac:dyDescent="0.25">
      <c r="F113">
        <v>0</v>
      </c>
      <c r="J113">
        <v>0</v>
      </c>
    </row>
    <row r="114" spans="6:10" x14ac:dyDescent="0.25">
      <c r="F114">
        <v>0</v>
      </c>
      <c r="J114">
        <v>0</v>
      </c>
    </row>
    <row r="115" spans="6:10" x14ac:dyDescent="0.25">
      <c r="F115">
        <v>0</v>
      </c>
      <c r="J115">
        <v>0</v>
      </c>
    </row>
    <row r="116" spans="6:10" x14ac:dyDescent="0.25">
      <c r="F116">
        <v>0</v>
      </c>
      <c r="J116">
        <v>0</v>
      </c>
    </row>
    <row r="117" spans="6:10" x14ac:dyDescent="0.25">
      <c r="F117">
        <v>0</v>
      </c>
      <c r="J117">
        <v>0</v>
      </c>
    </row>
    <row r="118" spans="6:10" x14ac:dyDescent="0.25">
      <c r="F118">
        <v>0</v>
      </c>
      <c r="J118">
        <v>0</v>
      </c>
    </row>
    <row r="119" spans="6:10" x14ac:dyDescent="0.25">
      <c r="F119">
        <v>0</v>
      </c>
      <c r="J119">
        <v>0</v>
      </c>
    </row>
    <row r="120" spans="6:10" x14ac:dyDescent="0.25">
      <c r="F120">
        <v>0</v>
      </c>
      <c r="J120">
        <v>0</v>
      </c>
    </row>
    <row r="121" spans="6:10" x14ac:dyDescent="0.25">
      <c r="F121">
        <v>0</v>
      </c>
      <c r="J121">
        <v>0</v>
      </c>
    </row>
    <row r="122" spans="6:10" x14ac:dyDescent="0.25">
      <c r="F122">
        <v>0</v>
      </c>
      <c r="J122">
        <v>0</v>
      </c>
    </row>
    <row r="123" spans="6:10" x14ac:dyDescent="0.25">
      <c r="F123">
        <v>0</v>
      </c>
      <c r="J123">
        <v>0</v>
      </c>
    </row>
    <row r="124" spans="6:10" x14ac:dyDescent="0.25">
      <c r="F124">
        <v>0</v>
      </c>
      <c r="J124">
        <v>0</v>
      </c>
    </row>
    <row r="125" spans="6:10" x14ac:dyDescent="0.25">
      <c r="F125">
        <v>0</v>
      </c>
      <c r="J125">
        <v>0</v>
      </c>
    </row>
    <row r="126" spans="6:10" x14ac:dyDescent="0.25">
      <c r="F126">
        <v>0</v>
      </c>
      <c r="J126">
        <v>0</v>
      </c>
    </row>
    <row r="127" spans="6:10" x14ac:dyDescent="0.25">
      <c r="F127">
        <v>0</v>
      </c>
      <c r="J127">
        <v>0</v>
      </c>
    </row>
    <row r="128" spans="6:10" x14ac:dyDescent="0.25">
      <c r="F128">
        <v>0</v>
      </c>
      <c r="J128">
        <v>0</v>
      </c>
    </row>
    <row r="129" spans="5:10" x14ac:dyDescent="0.25">
      <c r="F129">
        <v>0</v>
      </c>
      <c r="J129">
        <v>0</v>
      </c>
    </row>
    <row r="130" spans="5:10" x14ac:dyDescent="0.25">
      <c r="F130">
        <v>0</v>
      </c>
      <c r="J130">
        <v>0</v>
      </c>
    </row>
    <row r="131" spans="5:10" x14ac:dyDescent="0.25">
      <c r="F131">
        <v>0</v>
      </c>
      <c r="G131">
        <f>COUNT(F84:F131)</f>
        <v>48</v>
      </c>
      <c r="J131">
        <v>0</v>
      </c>
    </row>
    <row r="132" spans="5:10" x14ac:dyDescent="0.25">
      <c r="E132" s="2" t="s">
        <v>204</v>
      </c>
      <c r="F132">
        <v>0</v>
      </c>
      <c r="J132">
        <v>0</v>
      </c>
    </row>
    <row r="133" spans="5:10" x14ac:dyDescent="0.25">
      <c r="F133">
        <v>0</v>
      </c>
      <c r="J133">
        <v>0</v>
      </c>
    </row>
    <row r="134" spans="5:10" x14ac:dyDescent="0.25">
      <c r="F134">
        <v>0</v>
      </c>
      <c r="J134">
        <v>0</v>
      </c>
    </row>
    <row r="135" spans="5:10" x14ac:dyDescent="0.25">
      <c r="F135">
        <v>0</v>
      </c>
      <c r="J135">
        <v>0</v>
      </c>
    </row>
    <row r="136" spans="5:10" x14ac:dyDescent="0.25">
      <c r="F136">
        <v>0</v>
      </c>
      <c r="J136">
        <v>0</v>
      </c>
    </row>
    <row r="137" spans="5:10" x14ac:dyDescent="0.25">
      <c r="F137">
        <v>0</v>
      </c>
      <c r="G137">
        <f>COUNT(F132:F137)</f>
        <v>6</v>
      </c>
      <c r="J137">
        <v>0</v>
      </c>
    </row>
    <row r="138" spans="5:10" x14ac:dyDescent="0.25">
      <c r="E138" s="2" t="s">
        <v>413</v>
      </c>
      <c r="F138">
        <v>0</v>
      </c>
      <c r="J138">
        <v>0</v>
      </c>
    </row>
    <row r="139" spans="5:10" x14ac:dyDescent="0.25">
      <c r="F139">
        <v>0</v>
      </c>
      <c r="J139">
        <v>0</v>
      </c>
    </row>
    <row r="140" spans="5:10" x14ac:dyDescent="0.25">
      <c r="F140">
        <v>0</v>
      </c>
      <c r="J140">
        <v>0</v>
      </c>
    </row>
    <row r="141" spans="5:10" x14ac:dyDescent="0.25">
      <c r="F141">
        <v>0</v>
      </c>
      <c r="J141">
        <v>0</v>
      </c>
    </row>
    <row r="142" spans="5:10" x14ac:dyDescent="0.25">
      <c r="F142">
        <v>0</v>
      </c>
      <c r="J142">
        <v>0</v>
      </c>
    </row>
    <row r="143" spans="5:10" x14ac:dyDescent="0.25">
      <c r="F143">
        <v>0</v>
      </c>
      <c r="J143">
        <v>0</v>
      </c>
    </row>
    <row r="144" spans="5:10" x14ac:dyDescent="0.25">
      <c r="F144">
        <v>0</v>
      </c>
      <c r="J144">
        <v>0</v>
      </c>
    </row>
    <row r="145" spans="6:11" x14ac:dyDescent="0.25">
      <c r="F145">
        <v>0</v>
      </c>
      <c r="J145">
        <v>0</v>
      </c>
    </row>
    <row r="146" spans="6:11" x14ac:dyDescent="0.25">
      <c r="F146">
        <v>0</v>
      </c>
      <c r="J146">
        <v>0</v>
      </c>
    </row>
    <row r="147" spans="6:11" x14ac:dyDescent="0.25">
      <c r="F147">
        <v>0</v>
      </c>
      <c r="J147">
        <v>0</v>
      </c>
    </row>
    <row r="148" spans="6:11" x14ac:dyDescent="0.25">
      <c r="F148">
        <v>0</v>
      </c>
      <c r="J148">
        <v>0</v>
      </c>
    </row>
    <row r="149" spans="6:11" x14ac:dyDescent="0.25">
      <c r="F149">
        <v>0</v>
      </c>
      <c r="J149">
        <v>0</v>
      </c>
    </row>
    <row r="150" spans="6:11" x14ac:dyDescent="0.25">
      <c r="F150">
        <v>0</v>
      </c>
      <c r="J150">
        <v>0</v>
      </c>
    </row>
    <row r="151" spans="6:11" x14ac:dyDescent="0.25">
      <c r="F151">
        <v>0</v>
      </c>
      <c r="J151">
        <v>0</v>
      </c>
    </row>
    <row r="152" spans="6:11" x14ac:dyDescent="0.25">
      <c r="F152">
        <v>0</v>
      </c>
      <c r="J152">
        <v>0</v>
      </c>
    </row>
    <row r="153" spans="6:11" x14ac:dyDescent="0.25">
      <c r="F153">
        <v>0</v>
      </c>
      <c r="J153">
        <v>0</v>
      </c>
    </row>
    <row r="154" spans="6:11" x14ac:dyDescent="0.25">
      <c r="F154">
        <v>0</v>
      </c>
      <c r="J154">
        <v>0</v>
      </c>
    </row>
    <row r="155" spans="6:11" x14ac:dyDescent="0.25">
      <c r="F155">
        <v>0</v>
      </c>
      <c r="J155">
        <v>0</v>
      </c>
    </row>
    <row r="156" spans="6:11" x14ac:dyDescent="0.25">
      <c r="F156">
        <v>0</v>
      </c>
      <c r="G156">
        <f>COUNT(F138:F156)</f>
        <v>19</v>
      </c>
      <c r="J156">
        <v>0</v>
      </c>
      <c r="K156">
        <f>COUNT(J56:J156)</f>
        <v>101</v>
      </c>
    </row>
    <row r="157" spans="6:11" x14ac:dyDescent="0.25">
      <c r="I157" s="2" t="s">
        <v>277</v>
      </c>
      <c r="J157">
        <v>0</v>
      </c>
    </row>
    <row r="158" spans="6:11" x14ac:dyDescent="0.25">
      <c r="J158">
        <v>0</v>
      </c>
    </row>
    <row r="159" spans="6:11" x14ac:dyDescent="0.25">
      <c r="J159">
        <v>0</v>
      </c>
    </row>
    <row r="160" spans="6:11" x14ac:dyDescent="0.25">
      <c r="J160">
        <v>0</v>
      </c>
    </row>
    <row r="161" spans="10:10" x14ac:dyDescent="0.25">
      <c r="J161">
        <v>0</v>
      </c>
    </row>
    <row r="162" spans="10:10" x14ac:dyDescent="0.25">
      <c r="J162">
        <v>0</v>
      </c>
    </row>
    <row r="163" spans="10:10" x14ac:dyDescent="0.25">
      <c r="J163">
        <v>0</v>
      </c>
    </row>
    <row r="164" spans="10:10" x14ac:dyDescent="0.25">
      <c r="J164">
        <v>0</v>
      </c>
    </row>
    <row r="165" spans="10:10" x14ac:dyDescent="0.25">
      <c r="J165">
        <v>0</v>
      </c>
    </row>
    <row r="166" spans="10:10" x14ac:dyDescent="0.25">
      <c r="J166">
        <v>0</v>
      </c>
    </row>
    <row r="167" spans="10:10" x14ac:dyDescent="0.25">
      <c r="J167">
        <v>0</v>
      </c>
    </row>
    <row r="168" spans="10:10" x14ac:dyDescent="0.25">
      <c r="J168">
        <v>0</v>
      </c>
    </row>
    <row r="169" spans="10:10" x14ac:dyDescent="0.25">
      <c r="J169">
        <v>0</v>
      </c>
    </row>
    <row r="170" spans="10:10" x14ac:dyDescent="0.25">
      <c r="J170">
        <v>0</v>
      </c>
    </row>
    <row r="171" spans="10:10" x14ac:dyDescent="0.25">
      <c r="J171">
        <v>0</v>
      </c>
    </row>
    <row r="172" spans="10:10" x14ac:dyDescent="0.25">
      <c r="J172">
        <v>0</v>
      </c>
    </row>
    <row r="173" spans="10:10" x14ac:dyDescent="0.25">
      <c r="J173">
        <v>0</v>
      </c>
    </row>
    <row r="174" spans="10:10" x14ac:dyDescent="0.25">
      <c r="J174">
        <v>0</v>
      </c>
    </row>
    <row r="175" spans="10:10" x14ac:dyDescent="0.25">
      <c r="J175">
        <v>0</v>
      </c>
    </row>
    <row r="176" spans="10:10" x14ac:dyDescent="0.25">
      <c r="J176">
        <v>0</v>
      </c>
    </row>
    <row r="177" spans="9:11" x14ac:dyDescent="0.25">
      <c r="J177">
        <v>0</v>
      </c>
    </row>
    <row r="178" spans="9:11" x14ac:dyDescent="0.25">
      <c r="J178">
        <v>0</v>
      </c>
    </row>
    <row r="179" spans="9:11" x14ac:dyDescent="0.25">
      <c r="J179">
        <v>0</v>
      </c>
      <c r="K179">
        <f>COUNT(J157:J179)</f>
        <v>23</v>
      </c>
    </row>
    <row r="180" spans="9:11" x14ac:dyDescent="0.25">
      <c r="I180" s="2" t="s">
        <v>447</v>
      </c>
      <c r="J180">
        <v>0</v>
      </c>
    </row>
    <row r="181" spans="9:11" x14ac:dyDescent="0.25">
      <c r="J181">
        <v>0</v>
      </c>
    </row>
    <row r="182" spans="9:11" x14ac:dyDescent="0.25">
      <c r="J182">
        <v>0</v>
      </c>
    </row>
    <row r="183" spans="9:11" x14ac:dyDescent="0.25">
      <c r="J183">
        <v>0</v>
      </c>
    </row>
    <row r="184" spans="9:11" x14ac:dyDescent="0.25">
      <c r="J184">
        <v>0</v>
      </c>
    </row>
    <row r="185" spans="9:11" x14ac:dyDescent="0.25">
      <c r="J185">
        <v>0</v>
      </c>
    </row>
    <row r="186" spans="9:11" x14ac:dyDescent="0.25">
      <c r="J186">
        <v>0</v>
      </c>
    </row>
    <row r="187" spans="9:11" x14ac:dyDescent="0.25">
      <c r="J187">
        <v>0</v>
      </c>
    </row>
    <row r="188" spans="9:11" x14ac:dyDescent="0.25">
      <c r="J188">
        <v>0</v>
      </c>
      <c r="K188">
        <f>COUNT(J180:J188)</f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5985-6A14-4585-9963-A3C6BB291128}">
  <dimension ref="A1:K99"/>
  <sheetViews>
    <sheetView workbookViewId="0">
      <selection activeCell="K143" sqref="K143"/>
    </sheetView>
  </sheetViews>
  <sheetFormatPr defaultColWidth="8.85546875" defaultRowHeight="15" x14ac:dyDescent="0.25"/>
  <sheetData>
    <row r="1" spans="1:10" x14ac:dyDescent="0.25">
      <c r="A1" s="1" t="s">
        <v>480</v>
      </c>
      <c r="E1" s="1" t="s">
        <v>481</v>
      </c>
      <c r="I1" s="1" t="s">
        <v>482</v>
      </c>
    </row>
    <row r="2" spans="1:10" x14ac:dyDescent="0.25">
      <c r="A2" t="s">
        <v>483</v>
      </c>
      <c r="B2" t="s">
        <v>146</v>
      </c>
      <c r="E2" s="1" t="s">
        <v>483</v>
      </c>
      <c r="F2" s="1" t="s">
        <v>146</v>
      </c>
      <c r="I2" s="1" t="s">
        <v>483</v>
      </c>
      <c r="J2" s="1" t="s">
        <v>146</v>
      </c>
    </row>
    <row r="3" spans="1:10" x14ac:dyDescent="0.25">
      <c r="A3" s="2" t="s">
        <v>484</v>
      </c>
      <c r="B3">
        <v>-6.2280000000000015</v>
      </c>
      <c r="E3" s="3" t="s">
        <v>65</v>
      </c>
      <c r="F3">
        <v>-0.75200000000000244</v>
      </c>
      <c r="I3" s="2" t="s">
        <v>35</v>
      </c>
      <c r="J3">
        <v>-0.62199999999999989</v>
      </c>
    </row>
    <row r="4" spans="1:10" x14ac:dyDescent="0.25">
      <c r="B4">
        <v>-3.3299999999999983</v>
      </c>
      <c r="F4">
        <v>-3.1999999999996476E-2</v>
      </c>
      <c r="J4">
        <v>-9.2559999999999967</v>
      </c>
    </row>
    <row r="5" spans="1:10" x14ac:dyDescent="0.25">
      <c r="B5">
        <v>-0.51000000000000512</v>
      </c>
      <c r="F5">
        <v>-2.1640000000000015</v>
      </c>
      <c r="J5">
        <v>-1.9339999999999975</v>
      </c>
    </row>
    <row r="6" spans="1:10" x14ac:dyDescent="0.25">
      <c r="B6">
        <v>-2.3919999999999959</v>
      </c>
      <c r="F6">
        <v>-4.5020000000000024</v>
      </c>
      <c r="J6">
        <v>-3.7760000000000034</v>
      </c>
    </row>
    <row r="7" spans="1:10" x14ac:dyDescent="0.25">
      <c r="B7">
        <v>-2.0379999999999967</v>
      </c>
      <c r="F7">
        <v>-0.92399999999999949</v>
      </c>
      <c r="J7">
        <v>-9.66</v>
      </c>
    </row>
    <row r="8" spans="1:10" x14ac:dyDescent="0.25">
      <c r="B8">
        <v>-3.1679999999999993</v>
      </c>
      <c r="F8">
        <v>-0.45000000000000018</v>
      </c>
      <c r="J8">
        <v>-0.56400000000000006</v>
      </c>
    </row>
    <row r="9" spans="1:10" x14ac:dyDescent="0.25">
      <c r="B9">
        <v>-0.69400000000000261</v>
      </c>
      <c r="F9">
        <v>-1.3879999999999999</v>
      </c>
      <c r="J9">
        <v>-7.7999999999999403E-2</v>
      </c>
    </row>
    <row r="10" spans="1:10" x14ac:dyDescent="0.25">
      <c r="B10">
        <v>-7.3999999999998067E-2</v>
      </c>
      <c r="F10">
        <v>-0.36000000000000032</v>
      </c>
      <c r="J10">
        <v>-1.8819999999999979</v>
      </c>
    </row>
    <row r="11" spans="1:10" x14ac:dyDescent="0.25">
      <c r="B11">
        <v>-1.2460000000000022</v>
      </c>
      <c r="F11">
        <v>-0.33199999999999985</v>
      </c>
      <c r="J11">
        <v>-5.75</v>
      </c>
    </row>
    <row r="12" spans="1:10" x14ac:dyDescent="0.25">
      <c r="B12">
        <v>-6.9480000000000004</v>
      </c>
      <c r="F12">
        <v>-1.6639999999999997</v>
      </c>
      <c r="J12">
        <v>-2.4539999999999971</v>
      </c>
    </row>
    <row r="13" spans="1:10" x14ac:dyDescent="0.25">
      <c r="B13">
        <v>-3.1859999999999999</v>
      </c>
      <c r="F13">
        <v>-2.8119999999999998</v>
      </c>
      <c r="J13">
        <v>-3.6359999999999992</v>
      </c>
    </row>
    <row r="14" spans="1:10" x14ac:dyDescent="0.25">
      <c r="B14">
        <v>-1.1720000000000041</v>
      </c>
      <c r="F14">
        <v>-1.6840000000000002</v>
      </c>
      <c r="J14">
        <v>-3.3740000000000023</v>
      </c>
    </row>
    <row r="15" spans="1:10" x14ac:dyDescent="0.25">
      <c r="B15">
        <v>-2.4819999999999993</v>
      </c>
      <c r="F15">
        <v>-3.8939999999999992</v>
      </c>
      <c r="J15">
        <v>-0.30399999999999849</v>
      </c>
    </row>
    <row r="16" spans="1:10" x14ac:dyDescent="0.25">
      <c r="B16">
        <v>-4.5940000000000012</v>
      </c>
      <c r="F16">
        <v>-1.0300000000000002</v>
      </c>
      <c r="J16">
        <v>-1.5539999999999985</v>
      </c>
    </row>
    <row r="17" spans="2:11" x14ac:dyDescent="0.25">
      <c r="B17">
        <v>-0.37599999999999767</v>
      </c>
      <c r="F17">
        <v>-1.2460000000000004</v>
      </c>
      <c r="J17">
        <v>-1.3520000000000003</v>
      </c>
    </row>
    <row r="18" spans="2:11" x14ac:dyDescent="0.25">
      <c r="B18">
        <v>-1.5180000000000007</v>
      </c>
      <c r="F18">
        <v>-0.82199999999999562</v>
      </c>
      <c r="J18">
        <v>-4.3559999999999981</v>
      </c>
    </row>
    <row r="19" spans="2:11" x14ac:dyDescent="0.25">
      <c r="B19">
        <v>-1.2959999999999994</v>
      </c>
      <c r="F19">
        <v>-5.1140000000000043</v>
      </c>
      <c r="J19">
        <v>-3.5719999999999992</v>
      </c>
    </row>
    <row r="20" spans="2:11" x14ac:dyDescent="0.25">
      <c r="B20">
        <v>-0.38000000000000256</v>
      </c>
      <c r="F20">
        <v>-2.9440000000000026</v>
      </c>
      <c r="J20">
        <v>-0.2240000000000002</v>
      </c>
    </row>
    <row r="21" spans="2:11" x14ac:dyDescent="0.25">
      <c r="B21">
        <v>-0.50999999999999801</v>
      </c>
      <c r="F21">
        <v>-2.607999999999997</v>
      </c>
      <c r="J21">
        <v>-0.15599999999999881</v>
      </c>
    </row>
    <row r="22" spans="2:11" x14ac:dyDescent="0.25">
      <c r="B22">
        <v>-1.75</v>
      </c>
      <c r="F22">
        <v>-4.3140000000000001</v>
      </c>
      <c r="J22">
        <v>-5.0279999999999987</v>
      </c>
    </row>
    <row r="23" spans="2:11" x14ac:dyDescent="0.25">
      <c r="B23">
        <v>-2.2819999999999965</v>
      </c>
      <c r="F23">
        <v>-0.39799999999999613</v>
      </c>
      <c r="J23">
        <v>-6.4000000000000057E-2</v>
      </c>
    </row>
    <row r="24" spans="2:11" x14ac:dyDescent="0.25">
      <c r="B24">
        <v>-4.0000000000048885E-3</v>
      </c>
      <c r="F24">
        <v>-3.2800000000000011</v>
      </c>
      <c r="J24">
        <v>-1.1379999999999981</v>
      </c>
      <c r="K24">
        <f>COUNT(J3:J24)</f>
        <v>22</v>
      </c>
    </row>
    <row r="25" spans="2:11" x14ac:dyDescent="0.25">
      <c r="B25">
        <v>-3.6000000000001364E-2</v>
      </c>
      <c r="F25">
        <v>-0.9199999999999946</v>
      </c>
      <c r="I25" s="2" t="s">
        <v>236</v>
      </c>
      <c r="J25">
        <v>-1.0159999999999982</v>
      </c>
    </row>
    <row r="26" spans="2:11" x14ac:dyDescent="0.25">
      <c r="B26">
        <v>-1.6219999999999999</v>
      </c>
      <c r="F26">
        <v>-3.6000000000001364E-2</v>
      </c>
      <c r="J26">
        <v>-4.5219999999999985</v>
      </c>
    </row>
    <row r="27" spans="2:11" x14ac:dyDescent="0.25">
      <c r="B27">
        <v>-7.4279999999999973</v>
      </c>
      <c r="F27">
        <v>-0.61599999999999966</v>
      </c>
      <c r="G27">
        <f>COUNT(F3:F27)</f>
        <v>25</v>
      </c>
      <c r="J27">
        <v>-2.945999999999998</v>
      </c>
    </row>
    <row r="28" spans="2:11" x14ac:dyDescent="0.25">
      <c r="B28">
        <v>-5.2899999999999991</v>
      </c>
      <c r="E28" s="2" t="s">
        <v>63</v>
      </c>
      <c r="F28">
        <v>-3.3019999999999996</v>
      </c>
      <c r="J28">
        <v>-3.0779999999999994</v>
      </c>
    </row>
    <row r="29" spans="2:11" x14ac:dyDescent="0.25">
      <c r="B29">
        <v>-2.7419999999999973</v>
      </c>
      <c r="F29">
        <v>-1.3419999999999987</v>
      </c>
      <c r="J29">
        <v>-1.1060000000000016</v>
      </c>
    </row>
    <row r="30" spans="2:11" x14ac:dyDescent="0.25">
      <c r="B30">
        <v>-0.86399999999999721</v>
      </c>
      <c r="F30">
        <v>-1.6239999999999952</v>
      </c>
      <c r="J30">
        <v>-2.3699999999999974</v>
      </c>
    </row>
    <row r="31" spans="2:11" x14ac:dyDescent="0.25">
      <c r="B31">
        <v>-0.97200000000000131</v>
      </c>
      <c r="F31">
        <v>-0.4139999999999997</v>
      </c>
      <c r="J31">
        <v>-0.82799999999999585</v>
      </c>
    </row>
    <row r="32" spans="2:11" x14ac:dyDescent="0.25">
      <c r="B32">
        <v>-0.81400000000000006</v>
      </c>
      <c r="F32">
        <v>-4.7860000000000014</v>
      </c>
      <c r="J32">
        <v>-1.0180000000000007</v>
      </c>
    </row>
    <row r="33" spans="1:10" x14ac:dyDescent="0.25">
      <c r="B33">
        <v>-0.68999999999999773</v>
      </c>
      <c r="F33">
        <v>-5.2220000000000013</v>
      </c>
      <c r="J33">
        <v>-5.7999999999999829E-2</v>
      </c>
    </row>
    <row r="34" spans="1:10" x14ac:dyDescent="0.25">
      <c r="B34">
        <v>-5.4380000000000024</v>
      </c>
      <c r="F34">
        <v>-6.8460000000000001</v>
      </c>
      <c r="J34">
        <v>-3.3980000000000032</v>
      </c>
    </row>
    <row r="35" spans="1:10" x14ac:dyDescent="0.25">
      <c r="B35">
        <v>-2.3060000000000045</v>
      </c>
      <c r="F35">
        <v>-4.7860000000000014</v>
      </c>
      <c r="J35">
        <v>-4.2759999999999962</v>
      </c>
    </row>
    <row r="36" spans="1:10" x14ac:dyDescent="0.25">
      <c r="B36">
        <v>-0.30999999999999517</v>
      </c>
      <c r="F36">
        <v>-3.5540000000000003</v>
      </c>
      <c r="J36">
        <v>-1.8339999999999996</v>
      </c>
    </row>
    <row r="37" spans="1:10" x14ac:dyDescent="0.25">
      <c r="B37">
        <v>-5.1880000000000024</v>
      </c>
      <c r="F37">
        <v>-4.1359999999999992</v>
      </c>
      <c r="J37">
        <v>-0.17400000000000304</v>
      </c>
    </row>
    <row r="38" spans="1:10" x14ac:dyDescent="0.25">
      <c r="B38">
        <v>-2.4680000000000035</v>
      </c>
      <c r="C38">
        <f>COUNT(B3:B38)</f>
        <v>36</v>
      </c>
      <c r="F38">
        <v>-5.4059999999999988</v>
      </c>
      <c r="J38">
        <v>-2.1159999999999997</v>
      </c>
    </row>
    <row r="39" spans="1:10" x14ac:dyDescent="0.25">
      <c r="A39" s="2" t="s">
        <v>35</v>
      </c>
      <c r="B39">
        <v>-2.0879999999999939</v>
      </c>
      <c r="F39">
        <v>-2.5360000000000014</v>
      </c>
      <c r="J39">
        <v>-6.8919999999999959</v>
      </c>
    </row>
    <row r="40" spans="1:10" x14ac:dyDescent="0.25">
      <c r="B40">
        <v>-4.6360000000000028</v>
      </c>
      <c r="F40">
        <v>-4.032</v>
      </c>
      <c r="J40">
        <v>-0.94400000000000261</v>
      </c>
    </row>
    <row r="41" spans="1:10" x14ac:dyDescent="0.25">
      <c r="B41">
        <v>-7.8419999999999987</v>
      </c>
      <c r="F41">
        <v>-3</v>
      </c>
      <c r="J41">
        <v>-4.3460000000000001</v>
      </c>
    </row>
    <row r="42" spans="1:10" x14ac:dyDescent="0.25">
      <c r="B42">
        <v>-6.5859999999999985</v>
      </c>
      <c r="F42">
        <v>-2.0239999999999974</v>
      </c>
      <c r="J42">
        <v>-0.58000000000000185</v>
      </c>
    </row>
    <row r="43" spans="1:10" x14ac:dyDescent="0.25">
      <c r="B43">
        <v>-1.1100000000000065</v>
      </c>
      <c r="F43">
        <v>-1.3540000000000028</v>
      </c>
      <c r="J43">
        <v>-1.6759999999999984</v>
      </c>
    </row>
    <row r="44" spans="1:10" x14ac:dyDescent="0.25">
      <c r="B44">
        <v>-2.7259999999999991</v>
      </c>
      <c r="F44">
        <v>-0.33799999999999741</v>
      </c>
      <c r="J44">
        <v>-2.3019999999999996</v>
      </c>
    </row>
    <row r="45" spans="1:10" x14ac:dyDescent="0.25">
      <c r="B45">
        <v>-4.9260000000000019</v>
      </c>
      <c r="F45">
        <v>-3.718</v>
      </c>
      <c r="J45">
        <v>-5.8999999999999986</v>
      </c>
    </row>
    <row r="46" spans="1:10" x14ac:dyDescent="0.25">
      <c r="B46">
        <v>-2.171999999999997</v>
      </c>
      <c r="F46">
        <v>-5.8939999999999984</v>
      </c>
      <c r="J46">
        <v>-4.1499999999999986</v>
      </c>
    </row>
    <row r="47" spans="1:10" x14ac:dyDescent="0.25">
      <c r="B47">
        <v>-5.4480000000000004</v>
      </c>
      <c r="F47">
        <v>-0.75</v>
      </c>
      <c r="J47">
        <v>-1.4660000000000011</v>
      </c>
    </row>
    <row r="48" spans="1:10" x14ac:dyDescent="0.25">
      <c r="B48">
        <v>-3.5640000000000001</v>
      </c>
      <c r="F48">
        <v>-3.9239999999999999</v>
      </c>
      <c r="J48">
        <v>-2.2360000000000007</v>
      </c>
    </row>
    <row r="49" spans="1:11" x14ac:dyDescent="0.25">
      <c r="B49">
        <v>-0.17199999999999704</v>
      </c>
      <c r="F49">
        <v>-0.91999999999999993</v>
      </c>
      <c r="G49">
        <f>COUNT(F28:F49)</f>
        <v>22</v>
      </c>
      <c r="J49">
        <v>-0.34199999999999875</v>
      </c>
    </row>
    <row r="50" spans="1:11" x14ac:dyDescent="0.25">
      <c r="B50">
        <v>-0.29200000000000159</v>
      </c>
      <c r="E50" s="2" t="s">
        <v>166</v>
      </c>
      <c r="F50">
        <v>-1.0100000000000051</v>
      </c>
      <c r="J50">
        <v>-0.78999999999999915</v>
      </c>
      <c r="K50">
        <f>COUNT(J25:J50)</f>
        <v>26</v>
      </c>
    </row>
    <row r="51" spans="1:11" x14ac:dyDescent="0.25">
      <c r="B51">
        <v>-1.3520000000000039</v>
      </c>
      <c r="F51">
        <v>-0.33799999999999386</v>
      </c>
      <c r="I51" s="2" t="s">
        <v>277</v>
      </c>
      <c r="J51">
        <v>-5.7839999999999989</v>
      </c>
    </row>
    <row r="52" spans="1:11" x14ac:dyDescent="0.25">
      <c r="B52">
        <v>-7.4859999999999971</v>
      </c>
      <c r="F52">
        <v>-4.2959999999999923</v>
      </c>
      <c r="J52">
        <v>-0.80800000000000693</v>
      </c>
    </row>
    <row r="53" spans="1:11" x14ac:dyDescent="0.25">
      <c r="B53">
        <v>-2.3059999999999974</v>
      </c>
      <c r="F53">
        <v>-4.870000000000001</v>
      </c>
      <c r="J53">
        <v>-0.16199999999999193</v>
      </c>
    </row>
    <row r="54" spans="1:11" x14ac:dyDescent="0.25">
      <c r="B54">
        <v>-3.4359999999999999</v>
      </c>
      <c r="F54">
        <v>-4.7559999999999985</v>
      </c>
      <c r="J54">
        <v>-2.7779999999999987</v>
      </c>
    </row>
    <row r="55" spans="1:11" x14ac:dyDescent="0.25">
      <c r="B55">
        <v>-2.1400000000000006</v>
      </c>
      <c r="F55">
        <v>-3.484</v>
      </c>
      <c r="J55">
        <v>-0.74799999999999933</v>
      </c>
    </row>
    <row r="56" spans="1:11" x14ac:dyDescent="0.25">
      <c r="B56">
        <v>-3.5640000000000036</v>
      </c>
      <c r="C56">
        <f>COUNT(B39:B56)</f>
        <v>18</v>
      </c>
      <c r="F56">
        <v>-1.5240000000000009</v>
      </c>
      <c r="J56">
        <v>-1.1879999999999988</v>
      </c>
      <c r="K56">
        <f>COUNT(J51:J56)</f>
        <v>6</v>
      </c>
    </row>
    <row r="57" spans="1:11" x14ac:dyDescent="0.25">
      <c r="A57" s="2" t="s">
        <v>311</v>
      </c>
      <c r="B57">
        <v>-3.0619999999999976</v>
      </c>
      <c r="F57">
        <v>-2.9440000000000008</v>
      </c>
      <c r="I57" s="2" t="s">
        <v>447</v>
      </c>
      <c r="J57">
        <v>-0.99799999999999933</v>
      </c>
    </row>
    <row r="58" spans="1:11" x14ac:dyDescent="0.25">
      <c r="B58">
        <v>-4.1380000000000052</v>
      </c>
      <c r="F58">
        <v>-5.1080000000000005</v>
      </c>
      <c r="J58">
        <v>-6.0000000000002274E-3</v>
      </c>
    </row>
    <row r="59" spans="1:11" x14ac:dyDescent="0.25">
      <c r="B59">
        <v>-0.74799999999999045</v>
      </c>
      <c r="F59">
        <v>-1.0139999999999993</v>
      </c>
      <c r="J59">
        <v>-0.5519999999999996</v>
      </c>
    </row>
    <row r="60" spans="1:11" x14ac:dyDescent="0.25">
      <c r="B60">
        <v>-2.8419999999999987</v>
      </c>
      <c r="F60">
        <v>-1.3279999999999959</v>
      </c>
      <c r="J60">
        <v>-3.7240000000000002</v>
      </c>
    </row>
    <row r="61" spans="1:11" x14ac:dyDescent="0.25">
      <c r="B61">
        <v>-7.3999999999998067E-2</v>
      </c>
      <c r="F61">
        <v>-0.38000000000000256</v>
      </c>
      <c r="J61">
        <v>-1.6380000000000017</v>
      </c>
    </row>
    <row r="62" spans="1:11" x14ac:dyDescent="0.25">
      <c r="B62">
        <v>-0.49800000000000466</v>
      </c>
      <c r="F62">
        <v>-4.0779999999999887</v>
      </c>
      <c r="J62">
        <v>-3.6579999999999977</v>
      </c>
    </row>
    <row r="63" spans="1:11" x14ac:dyDescent="0.25">
      <c r="B63">
        <v>-0.51999999999999602</v>
      </c>
      <c r="F63">
        <v>-3.0940000000000083</v>
      </c>
      <c r="J63">
        <v>-1.3399999999999999</v>
      </c>
      <c r="K63">
        <f>COUNT(J57:J63)</f>
        <v>7</v>
      </c>
    </row>
    <row r="64" spans="1:11" x14ac:dyDescent="0.25">
      <c r="B64">
        <v>-0.66599999999999682</v>
      </c>
      <c r="F64">
        <v>-0.98799999999999955</v>
      </c>
      <c r="G64">
        <f>COUNT(F50:F64)</f>
        <v>15</v>
      </c>
    </row>
    <row r="65" spans="2:7" x14ac:dyDescent="0.25">
      <c r="B65">
        <v>-1.784000000000006</v>
      </c>
      <c r="E65" s="2" t="s">
        <v>204</v>
      </c>
      <c r="F65">
        <v>-3.9859999999999971</v>
      </c>
    </row>
    <row r="66" spans="2:7" x14ac:dyDescent="0.25">
      <c r="B66">
        <v>-2.6580000000000013</v>
      </c>
      <c r="F66">
        <v>-0.2640000000000029</v>
      </c>
    </row>
    <row r="67" spans="2:7" x14ac:dyDescent="0.25">
      <c r="B67">
        <v>-2.5619999999999976</v>
      </c>
      <c r="F67">
        <v>-4.0360000000000014</v>
      </c>
    </row>
    <row r="68" spans="2:7" x14ac:dyDescent="0.25">
      <c r="B68">
        <v>-1.161999999999999</v>
      </c>
      <c r="F68">
        <v>-1.7760000000000034</v>
      </c>
    </row>
    <row r="69" spans="2:7" x14ac:dyDescent="0.25">
      <c r="B69">
        <v>-3.3540000000000001</v>
      </c>
      <c r="F69">
        <v>-1.1900000000000048</v>
      </c>
    </row>
    <row r="70" spans="2:7" x14ac:dyDescent="0.25">
      <c r="B70">
        <v>-1.6980000000000004</v>
      </c>
      <c r="F70">
        <v>-1.759999999999998</v>
      </c>
    </row>
    <row r="71" spans="2:7" x14ac:dyDescent="0.25">
      <c r="B71">
        <v>-1.3759999999999994</v>
      </c>
      <c r="F71">
        <v>-2.7960000000000065</v>
      </c>
    </row>
    <row r="72" spans="2:7" x14ac:dyDescent="0.25">
      <c r="B72">
        <v>-1.2539999999999996</v>
      </c>
      <c r="F72">
        <v>-2.0739999999999981</v>
      </c>
    </row>
    <row r="73" spans="2:7" x14ac:dyDescent="0.25">
      <c r="B73">
        <v>-1.4080000000000013</v>
      </c>
      <c r="F73">
        <v>-4.2519999999999953</v>
      </c>
    </row>
    <row r="74" spans="2:7" x14ac:dyDescent="0.25">
      <c r="B74">
        <v>-3.9399999999999995</v>
      </c>
      <c r="F74">
        <v>-1.2880000000000038</v>
      </c>
    </row>
    <row r="75" spans="2:7" x14ac:dyDescent="0.25">
      <c r="B75">
        <v>-0.54600000000000026</v>
      </c>
      <c r="F75">
        <v>-1.8780000000000001</v>
      </c>
      <c r="G75">
        <f>COUNT(F65:F75)</f>
        <v>11</v>
      </c>
    </row>
    <row r="76" spans="2:7" x14ac:dyDescent="0.25">
      <c r="B76">
        <v>-3.831999999999999</v>
      </c>
      <c r="E76" s="2" t="s">
        <v>413</v>
      </c>
      <c r="F76">
        <v>-4.1239999999999952</v>
      </c>
    </row>
    <row r="77" spans="2:7" x14ac:dyDescent="0.25">
      <c r="B77">
        <v>-3.7920000000000016</v>
      </c>
      <c r="F77">
        <v>-2.2180000000000035</v>
      </c>
    </row>
    <row r="78" spans="2:7" x14ac:dyDescent="0.25">
      <c r="B78">
        <v>-1.0399999999999991</v>
      </c>
      <c r="F78">
        <v>-0.12399999999999523</v>
      </c>
    </row>
    <row r="79" spans="2:7" x14ac:dyDescent="0.25">
      <c r="B79">
        <v>-3.5780000000000012</v>
      </c>
      <c r="F79">
        <v>-1.7000000000000028</v>
      </c>
    </row>
    <row r="80" spans="2:7" x14ac:dyDescent="0.25">
      <c r="B80">
        <v>-3.6240000000000006</v>
      </c>
      <c r="F80">
        <v>-2.9399999999999977</v>
      </c>
    </row>
    <row r="81" spans="1:7" x14ac:dyDescent="0.25">
      <c r="B81">
        <v>-0.65599999999999881</v>
      </c>
      <c r="F81">
        <v>-2.6159999999999997</v>
      </c>
    </row>
    <row r="82" spans="1:7" x14ac:dyDescent="0.25">
      <c r="B82">
        <v>-0.53399999999999892</v>
      </c>
      <c r="F82">
        <v>-1.3220000000000027</v>
      </c>
    </row>
    <row r="83" spans="1:7" x14ac:dyDescent="0.25">
      <c r="B83">
        <v>-0.44000000000000483</v>
      </c>
      <c r="C83">
        <f>COUNT(B57:B83)</f>
        <v>27</v>
      </c>
      <c r="F83">
        <v>-0.33400000000000318</v>
      </c>
    </row>
    <row r="84" spans="1:7" x14ac:dyDescent="0.25">
      <c r="A84" s="2" t="s">
        <v>346</v>
      </c>
      <c r="B84">
        <v>-9.3539999999999992</v>
      </c>
      <c r="F84">
        <v>-1.4319999999999951</v>
      </c>
    </row>
    <row r="85" spans="1:7" x14ac:dyDescent="0.25">
      <c r="B85">
        <v>-1.7259999999999991</v>
      </c>
      <c r="F85">
        <v>-4.3060000000000045</v>
      </c>
    </row>
    <row r="86" spans="1:7" x14ac:dyDescent="0.25">
      <c r="B86">
        <v>-2.195999999999998</v>
      </c>
      <c r="F86">
        <v>-6.1999999999997613E-2</v>
      </c>
    </row>
    <row r="87" spans="1:7" x14ac:dyDescent="0.25">
      <c r="B87">
        <v>-7.5579999999999927</v>
      </c>
      <c r="F87">
        <v>-2.0600000000000023</v>
      </c>
    </row>
    <row r="88" spans="1:7" x14ac:dyDescent="0.25">
      <c r="B88">
        <v>-3.5060000000000002</v>
      </c>
      <c r="F88">
        <v>-2.25</v>
      </c>
    </row>
    <row r="89" spans="1:7" x14ac:dyDescent="0.25">
      <c r="B89">
        <v>-3.3960000000000008</v>
      </c>
      <c r="C89">
        <f>COUNT(B84:B89)</f>
        <v>6</v>
      </c>
      <c r="F89">
        <v>-0.69200000000000017</v>
      </c>
    </row>
    <row r="90" spans="1:7" x14ac:dyDescent="0.25">
      <c r="A90" s="2" t="s">
        <v>380</v>
      </c>
      <c r="B90">
        <v>-6.4720000000000013</v>
      </c>
      <c r="F90">
        <v>-4.4879999999999995</v>
      </c>
    </row>
    <row r="91" spans="1:7" x14ac:dyDescent="0.25">
      <c r="B91">
        <v>-1.392000000000003</v>
      </c>
      <c r="F91">
        <v>-0.30999999999999517</v>
      </c>
      <c r="G91">
        <f>COUNT(F76:F91)</f>
        <v>16</v>
      </c>
    </row>
    <row r="92" spans="1:7" x14ac:dyDescent="0.25">
      <c r="B92">
        <v>-2.3900000000000006</v>
      </c>
    </row>
    <row r="93" spans="1:7" x14ac:dyDescent="0.25">
      <c r="B93">
        <v>-1.0240000000000009</v>
      </c>
    </row>
    <row r="94" spans="1:7" x14ac:dyDescent="0.25">
      <c r="B94">
        <v>-4.0320000000000036</v>
      </c>
    </row>
    <row r="95" spans="1:7" x14ac:dyDescent="0.25">
      <c r="B95">
        <v>-3.2759999999999962</v>
      </c>
    </row>
    <row r="96" spans="1:7" x14ac:dyDescent="0.25">
      <c r="B96">
        <v>-6.9699999999999918</v>
      </c>
    </row>
    <row r="97" spans="2:3" x14ac:dyDescent="0.25">
      <c r="B97">
        <v>-2.838000000000001</v>
      </c>
    </row>
    <row r="98" spans="2:3" x14ac:dyDescent="0.25">
      <c r="B98">
        <v>-7.7980000000000018</v>
      </c>
    </row>
    <row r="99" spans="2:3" x14ac:dyDescent="0.25">
      <c r="B99">
        <v>-12.597999999999999</v>
      </c>
      <c r="C99">
        <f>COUNT(B90:B99)</f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3775-3003-4587-8974-93E8FB70B843}">
  <dimension ref="A1:AA41"/>
  <sheetViews>
    <sheetView topLeftCell="G1" workbookViewId="0">
      <selection activeCell="K143" sqref="K143"/>
    </sheetView>
  </sheetViews>
  <sheetFormatPr defaultColWidth="11.42578125" defaultRowHeight="15" x14ac:dyDescent="0.25"/>
  <cols>
    <col min="1" max="1" width="18.28515625" customWidth="1"/>
  </cols>
  <sheetData>
    <row r="1" spans="1:27" x14ac:dyDescent="0.25">
      <c r="A1" s="6"/>
      <c r="B1" s="7" t="s">
        <v>480</v>
      </c>
      <c r="C1" s="6" t="s">
        <v>486</v>
      </c>
      <c r="D1" s="6" t="s">
        <v>487</v>
      </c>
      <c r="E1" s="6"/>
      <c r="F1" s="7" t="s">
        <v>481</v>
      </c>
      <c r="G1" s="6" t="s">
        <v>486</v>
      </c>
      <c r="H1" s="6" t="s">
        <v>487</v>
      </c>
      <c r="I1" s="6"/>
      <c r="J1" s="7" t="s">
        <v>482</v>
      </c>
      <c r="K1" s="6" t="s">
        <v>486</v>
      </c>
      <c r="L1" s="6" t="s">
        <v>487</v>
      </c>
    </row>
    <row r="2" spans="1:27" x14ac:dyDescent="0.25">
      <c r="A2" s="6" t="s">
        <v>488</v>
      </c>
      <c r="B2" s="6">
        <v>107</v>
      </c>
      <c r="C2" s="6">
        <f>B2/B6</f>
        <v>0.39925373134328357</v>
      </c>
      <c r="D2" s="6">
        <f>C2*100</f>
        <v>39.925373134328353</v>
      </c>
      <c r="E2" s="6"/>
      <c r="F2" s="6">
        <v>144</v>
      </c>
      <c r="G2" s="6">
        <f>F2/F6</f>
        <v>0.37209302325581395</v>
      </c>
      <c r="H2" s="6">
        <f>G2*100</f>
        <v>37.209302325581397</v>
      </c>
      <c r="I2" s="6"/>
      <c r="J2" s="6">
        <v>141</v>
      </c>
      <c r="K2" s="6">
        <f>J2/J6</f>
        <v>0.36340206185567009</v>
      </c>
      <c r="L2" s="6">
        <f>K2*100</f>
        <v>36.340206185567006</v>
      </c>
    </row>
    <row r="3" spans="1:27" x14ac:dyDescent="0.25">
      <c r="A3" s="6" t="s">
        <v>489</v>
      </c>
      <c r="B3" s="6">
        <v>64</v>
      </c>
      <c r="C3" s="6">
        <f>B3/B6</f>
        <v>0.23880597014925373</v>
      </c>
      <c r="D3" s="6">
        <f t="shared" ref="D3:D4" si="0">C3*100</f>
        <v>23.880597014925371</v>
      </c>
      <c r="E3" s="6"/>
      <c r="F3" s="6">
        <v>154</v>
      </c>
      <c r="G3" s="6">
        <f>F3/F6</f>
        <v>0.3979328165374677</v>
      </c>
      <c r="H3" s="6">
        <f t="shared" ref="H3:H4" si="1">G3*100</f>
        <v>39.793281653746767</v>
      </c>
      <c r="I3" s="6"/>
      <c r="J3" s="6">
        <v>186</v>
      </c>
      <c r="K3" s="6">
        <f>J3/J6</f>
        <v>0.47938144329896909</v>
      </c>
      <c r="L3" s="6">
        <f t="shared" ref="L3:L4" si="2">K3*100</f>
        <v>47.938144329896907</v>
      </c>
    </row>
    <row r="4" spans="1:27" x14ac:dyDescent="0.25">
      <c r="A4" s="6" t="s">
        <v>490</v>
      </c>
      <c r="B4" s="6">
        <v>97</v>
      </c>
      <c r="C4" s="6">
        <f>B4/B6</f>
        <v>0.36194029850746268</v>
      </c>
      <c r="D4" s="6">
        <f t="shared" si="0"/>
        <v>36.194029850746269</v>
      </c>
      <c r="E4" s="6"/>
      <c r="F4" s="6">
        <v>89</v>
      </c>
      <c r="G4" s="6">
        <f>F4/F6</f>
        <v>0.22997416020671835</v>
      </c>
      <c r="H4" s="6">
        <f t="shared" si="1"/>
        <v>22.997416020671835</v>
      </c>
      <c r="I4" s="6"/>
      <c r="J4" s="6">
        <v>61</v>
      </c>
      <c r="K4" s="6">
        <f>J4/J6</f>
        <v>0.15721649484536082</v>
      </c>
      <c r="L4" s="6">
        <f t="shared" si="2"/>
        <v>15.721649484536082</v>
      </c>
    </row>
    <row r="5" spans="1:2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27" x14ac:dyDescent="0.25">
      <c r="A6" s="6" t="s">
        <v>491</v>
      </c>
      <c r="B6" s="6">
        <f>SUM(B2:B4)</f>
        <v>268</v>
      </c>
      <c r="C6" s="6"/>
      <c r="D6" s="6"/>
      <c r="E6" s="6"/>
      <c r="F6" s="6">
        <f>SUM(F2:F4)</f>
        <v>387</v>
      </c>
      <c r="G6" s="6"/>
      <c r="H6" s="6"/>
      <c r="I6" s="6"/>
      <c r="J6" s="6">
        <f>SUM(J2:J4)</f>
        <v>388</v>
      </c>
      <c r="K6" s="6"/>
      <c r="L6" s="6"/>
    </row>
    <row r="13" spans="1:27" x14ac:dyDescent="0.25">
      <c r="A13" s="1" t="s">
        <v>480</v>
      </c>
    </row>
    <row r="14" spans="1:27" x14ac:dyDescent="0.25">
      <c r="A14" s="1" t="s">
        <v>483</v>
      </c>
    </row>
    <row r="15" spans="1:27" x14ac:dyDescent="0.25">
      <c r="A15" s="2" t="s">
        <v>484</v>
      </c>
      <c r="B15" t="s">
        <v>492</v>
      </c>
      <c r="C15" s="6" t="s">
        <v>486</v>
      </c>
      <c r="E15" s="2" t="s">
        <v>35</v>
      </c>
      <c r="F15" t="s">
        <v>492</v>
      </c>
      <c r="G15" s="6" t="s">
        <v>486</v>
      </c>
      <c r="I15" s="2" t="s">
        <v>311</v>
      </c>
      <c r="J15" t="s">
        <v>492</v>
      </c>
      <c r="K15" s="6" t="s">
        <v>486</v>
      </c>
      <c r="M15" s="2" t="s">
        <v>346</v>
      </c>
      <c r="N15" t="s">
        <v>492</v>
      </c>
      <c r="O15" s="6" t="s">
        <v>486</v>
      </c>
      <c r="Q15" s="2" t="s">
        <v>380</v>
      </c>
      <c r="R15" t="s">
        <v>492</v>
      </c>
      <c r="S15" s="6" t="s">
        <v>486</v>
      </c>
      <c r="U15" s="1" t="s">
        <v>493</v>
      </c>
      <c r="V15" s="1" t="s">
        <v>494</v>
      </c>
      <c r="W15" s="1" t="s">
        <v>495</v>
      </c>
      <c r="X15" s="1" t="s">
        <v>496</v>
      </c>
      <c r="Y15" s="1" t="s">
        <v>497</v>
      </c>
      <c r="Z15" s="1" t="s">
        <v>498</v>
      </c>
      <c r="AA15" s="1" t="s">
        <v>499</v>
      </c>
    </row>
    <row r="16" spans="1:27" x14ac:dyDescent="0.25">
      <c r="A16" s="6" t="s">
        <v>500</v>
      </c>
      <c r="B16">
        <v>27</v>
      </c>
      <c r="C16" s="6">
        <f>B16/B20</f>
        <v>0.35064935064935066</v>
      </c>
      <c r="E16" s="6" t="s">
        <v>500</v>
      </c>
      <c r="F16">
        <v>10</v>
      </c>
      <c r="G16" s="6">
        <f>F16/F20</f>
        <v>0.22727272727272727</v>
      </c>
      <c r="I16" s="6" t="s">
        <v>500</v>
      </c>
      <c r="J16">
        <v>39</v>
      </c>
      <c r="K16" s="6">
        <f>J16/J20</f>
        <v>0.44318181818181818</v>
      </c>
      <c r="M16" s="6" t="s">
        <v>500</v>
      </c>
      <c r="N16">
        <v>18</v>
      </c>
      <c r="O16" s="6">
        <f>N16/N20</f>
        <v>0.6</v>
      </c>
      <c r="Q16" s="6" t="s">
        <v>500</v>
      </c>
      <c r="R16">
        <v>13</v>
      </c>
      <c r="S16" s="6">
        <f>R16/R20</f>
        <v>0.44827586206896552</v>
      </c>
      <c r="U16">
        <f>AVERAGE(C16,G16,K16,O16,S16)</f>
        <v>0.41387595163457236</v>
      </c>
      <c r="V16">
        <f>STDEV(C16,G16,K16,O16,S16)</f>
        <v>0.13738878724835654</v>
      </c>
      <c r="W16">
        <f>COUNT(C16,G16,K16,O16,S16)</f>
        <v>5</v>
      </c>
      <c r="X16">
        <f>SQRT(COUNT(C16,G16,K16,O16,S16))</f>
        <v>2.2360679774997898</v>
      </c>
      <c r="Y16">
        <f>V16/X16</f>
        <v>6.1442133526716299E-2</v>
      </c>
      <c r="Z16">
        <v>0.05</v>
      </c>
      <c r="AA16">
        <f>CONFIDENCE(Z16,V16,W16)</f>
        <v>0.12042436884566489</v>
      </c>
    </row>
    <row r="17" spans="1:27" x14ac:dyDescent="0.25">
      <c r="A17" s="6" t="s">
        <v>501</v>
      </c>
      <c r="B17">
        <v>14</v>
      </c>
      <c r="C17" s="6">
        <f>B17/B20</f>
        <v>0.18181818181818182</v>
      </c>
      <c r="E17" s="6" t="s">
        <v>501</v>
      </c>
      <c r="F17">
        <v>16</v>
      </c>
      <c r="G17" s="6">
        <f>F17/F20</f>
        <v>0.36363636363636365</v>
      </c>
      <c r="I17" s="6" t="s">
        <v>501</v>
      </c>
      <c r="J17">
        <v>22</v>
      </c>
      <c r="K17" s="6">
        <f>J17/J20</f>
        <v>0.25</v>
      </c>
      <c r="M17" s="6" t="s">
        <v>501</v>
      </c>
      <c r="N17">
        <v>6</v>
      </c>
      <c r="O17" s="6">
        <f>N17/N20</f>
        <v>0.2</v>
      </c>
      <c r="Q17" s="6" t="s">
        <v>501</v>
      </c>
      <c r="R17">
        <v>6</v>
      </c>
      <c r="S17" s="6">
        <f>R17/R20</f>
        <v>0.20689655172413793</v>
      </c>
      <c r="U17">
        <f t="shared" ref="U17:U18" si="3">AVERAGE(C17,G17,K17,O17,S17)</f>
        <v>0.24047021943573665</v>
      </c>
      <c r="V17">
        <f>STDEV(C17,G17,K17,O17,S17)</f>
        <v>7.3256069947017596E-2</v>
      </c>
      <c r="W17">
        <f>COUNT(C17,G17,K17,O17,S17)</f>
        <v>5</v>
      </c>
      <c r="X17">
        <f>SQRT(COUNT(C17,G17,K17,O17,S17))</f>
        <v>2.2360679774997898</v>
      </c>
      <c r="Y17">
        <f>V17/X17</f>
        <v>3.2761110433202151E-2</v>
      </c>
      <c r="Z17">
        <v>0.05</v>
      </c>
      <c r="AA17">
        <f>CONFIDENCE(Z17,V17,W17)</f>
        <v>6.4210596542615614E-2</v>
      </c>
    </row>
    <row r="18" spans="1:27" x14ac:dyDescent="0.25">
      <c r="A18" s="6" t="s">
        <v>502</v>
      </c>
      <c r="B18">
        <v>36</v>
      </c>
      <c r="C18" s="6">
        <f>B18/B20</f>
        <v>0.46753246753246752</v>
      </c>
      <c r="E18" s="6" t="s">
        <v>502</v>
      </c>
      <c r="F18">
        <v>18</v>
      </c>
      <c r="G18" s="6">
        <f>F18/F20</f>
        <v>0.40909090909090912</v>
      </c>
      <c r="I18" s="6" t="s">
        <v>502</v>
      </c>
      <c r="J18">
        <v>27</v>
      </c>
      <c r="K18" s="6">
        <f>J18/J20</f>
        <v>0.30681818181818182</v>
      </c>
      <c r="M18" s="6" t="s">
        <v>502</v>
      </c>
      <c r="N18">
        <v>6</v>
      </c>
      <c r="O18" s="6">
        <f>N18/N20</f>
        <v>0.2</v>
      </c>
      <c r="Q18" s="6" t="s">
        <v>502</v>
      </c>
      <c r="R18">
        <v>10</v>
      </c>
      <c r="S18" s="6">
        <f>R18/R20</f>
        <v>0.34482758620689657</v>
      </c>
      <c r="U18">
        <f t="shared" si="3"/>
        <v>0.34565382892969099</v>
      </c>
      <c r="V18">
        <f>STDEV(C18,G18,K18,O18,S18)</f>
        <v>0.10198356942730209</v>
      </c>
      <c r="W18">
        <f>COUNT(C18,G18,K18,O18,S18)</f>
        <v>5</v>
      </c>
      <c r="X18">
        <f>SQRT(COUNT(C18,G18,K18,O18,S18))</f>
        <v>2.2360679774997898</v>
      </c>
      <c r="Y18">
        <f>V18/X18</f>
        <v>4.5608438765503356E-2</v>
      </c>
      <c r="Z18">
        <v>0.05</v>
      </c>
      <c r="AA18">
        <f>CONFIDENCE(Z18,V18,W18)</f>
        <v>8.9390897371487005E-2</v>
      </c>
    </row>
    <row r="20" spans="1:27" x14ac:dyDescent="0.25">
      <c r="A20" s="6" t="s">
        <v>491</v>
      </c>
      <c r="B20">
        <f>SUM(B16:B18)</f>
        <v>77</v>
      </c>
      <c r="E20" s="6" t="s">
        <v>491</v>
      </c>
      <c r="F20">
        <f>SUM(F16:F18)</f>
        <v>44</v>
      </c>
      <c r="I20" s="6" t="s">
        <v>491</v>
      </c>
      <c r="J20">
        <f>SUM(J16:J18)</f>
        <v>88</v>
      </c>
      <c r="M20" s="6" t="s">
        <v>491</v>
      </c>
      <c r="N20">
        <f>SUM(N16:N18)</f>
        <v>30</v>
      </c>
      <c r="Q20" s="6" t="s">
        <v>491</v>
      </c>
      <c r="R20">
        <f>SUM(R16:R18)</f>
        <v>29</v>
      </c>
    </row>
    <row r="24" spans="1:27" x14ac:dyDescent="0.25">
      <c r="A24" s="1" t="s">
        <v>481</v>
      </c>
    </row>
    <row r="25" spans="1:27" x14ac:dyDescent="0.25">
      <c r="A25" s="1" t="s">
        <v>483</v>
      </c>
    </row>
    <row r="26" spans="1:27" x14ac:dyDescent="0.25">
      <c r="A26" s="2" t="s">
        <v>65</v>
      </c>
      <c r="B26" t="s">
        <v>492</v>
      </c>
      <c r="C26" s="6" t="s">
        <v>486</v>
      </c>
      <c r="E26" s="2" t="s">
        <v>63</v>
      </c>
      <c r="F26" t="s">
        <v>492</v>
      </c>
      <c r="G26" s="6" t="s">
        <v>486</v>
      </c>
      <c r="I26" s="2" t="s">
        <v>166</v>
      </c>
      <c r="J26" t="s">
        <v>492</v>
      </c>
      <c r="K26" s="6" t="s">
        <v>486</v>
      </c>
      <c r="M26" s="2" t="s">
        <v>204</v>
      </c>
      <c r="N26" t="s">
        <v>492</v>
      </c>
      <c r="O26" s="6" t="s">
        <v>486</v>
      </c>
      <c r="Q26" s="2" t="s">
        <v>413</v>
      </c>
      <c r="R26" t="s">
        <v>492</v>
      </c>
      <c r="S26" s="6" t="s">
        <v>486</v>
      </c>
      <c r="U26" s="1" t="s">
        <v>493</v>
      </c>
      <c r="V26" s="1" t="s">
        <v>494</v>
      </c>
      <c r="W26" s="1" t="s">
        <v>495</v>
      </c>
      <c r="X26" s="1" t="s">
        <v>496</v>
      </c>
      <c r="Y26" s="1" t="s">
        <v>497</v>
      </c>
      <c r="Z26" s="1" t="s">
        <v>498</v>
      </c>
      <c r="AA26" s="1" t="s">
        <v>499</v>
      </c>
    </row>
    <row r="27" spans="1:27" x14ac:dyDescent="0.25">
      <c r="A27" s="6" t="s">
        <v>500</v>
      </c>
      <c r="B27">
        <v>46</v>
      </c>
      <c r="C27" s="6">
        <f>B27/B31</f>
        <v>0.52272727272727271</v>
      </c>
      <c r="E27" s="6" t="s">
        <v>500</v>
      </c>
      <c r="F27">
        <v>34</v>
      </c>
      <c r="G27" s="6">
        <f>F27/F31</f>
        <v>0.28333333333333333</v>
      </c>
      <c r="I27" s="6" t="s">
        <v>500</v>
      </c>
      <c r="J27">
        <v>27</v>
      </c>
      <c r="K27" s="6">
        <f>J27/J31</f>
        <v>0.3</v>
      </c>
      <c r="M27" s="6" t="s">
        <v>500</v>
      </c>
      <c r="N27">
        <v>13</v>
      </c>
      <c r="O27" s="6">
        <f>N27/N31</f>
        <v>0.43333333333333335</v>
      </c>
      <c r="Q27" s="6" t="s">
        <v>500</v>
      </c>
      <c r="R27">
        <v>24</v>
      </c>
      <c r="S27" s="6">
        <f>R27/R31</f>
        <v>0.40677966101694918</v>
      </c>
      <c r="U27">
        <f>AVERAGE(C27,G27,K27,O27,S27)</f>
        <v>0.38923472008217769</v>
      </c>
      <c r="V27">
        <f>STDEV(C27,G27,K27,O27,S27)</f>
        <v>9.9058963802192104E-2</v>
      </c>
      <c r="W27">
        <f>COUNT(C27,G27,K27,O27,S27)</f>
        <v>5</v>
      </c>
      <c r="X27">
        <f>SQRT(COUNT(C27,G27,K27,O27,S27))</f>
        <v>2.2360679774997898</v>
      </c>
      <c r="Y27">
        <f>V27/X27</f>
        <v>4.430051536847851E-2</v>
      </c>
      <c r="Z27">
        <v>0.05</v>
      </c>
      <c r="AA27">
        <f>CONFIDENCE(Z27,V27,W27)</f>
        <v>8.6827414618781018E-2</v>
      </c>
    </row>
    <row r="28" spans="1:27" x14ac:dyDescent="0.25">
      <c r="A28" s="6" t="s">
        <v>501</v>
      </c>
      <c r="B28">
        <v>17</v>
      </c>
      <c r="C28" s="6">
        <f>B28/B31</f>
        <v>0.19318181818181818</v>
      </c>
      <c r="E28" s="6" t="s">
        <v>501</v>
      </c>
      <c r="F28">
        <v>64</v>
      </c>
      <c r="G28" s="6">
        <f>F28/F31</f>
        <v>0.53333333333333333</v>
      </c>
      <c r="I28" s="6" t="s">
        <v>501</v>
      </c>
      <c r="J28">
        <v>48</v>
      </c>
      <c r="K28" s="6">
        <f>J28/J31</f>
        <v>0.53333333333333333</v>
      </c>
      <c r="M28" s="6" t="s">
        <v>501</v>
      </c>
      <c r="N28">
        <v>6</v>
      </c>
      <c r="O28" s="6">
        <f>N28/N31</f>
        <v>0.2</v>
      </c>
      <c r="Q28" s="6" t="s">
        <v>501</v>
      </c>
      <c r="R28">
        <v>19</v>
      </c>
      <c r="S28" s="6">
        <f>R28/R31</f>
        <v>0.32203389830508472</v>
      </c>
      <c r="U28">
        <f>AVERAGE(C28,G28,K28,O28,S28)</f>
        <v>0.35637647663071392</v>
      </c>
      <c r="V28">
        <f>STDEV(C28,G28,K28,O28,S28)</f>
        <v>0.16947932760655704</v>
      </c>
      <c r="W28">
        <f>COUNT(C28,G28,K28,O28,S28)</f>
        <v>5</v>
      </c>
      <c r="X28">
        <f>SQRT(COUNT(C28,G28,K28,O28,S28))</f>
        <v>2.2360679774997898</v>
      </c>
      <c r="Y28">
        <f>V28/X28</f>
        <v>7.5793459461843654E-2</v>
      </c>
      <c r="Z28">
        <v>0.05</v>
      </c>
      <c r="AA28">
        <f>CONFIDENCE(Z28,V28,W28)</f>
        <v>0.14855245080891011</v>
      </c>
    </row>
    <row r="29" spans="1:27" x14ac:dyDescent="0.25">
      <c r="A29" s="6" t="s">
        <v>502</v>
      </c>
      <c r="B29">
        <v>25</v>
      </c>
      <c r="C29" s="6">
        <f>B29/B31</f>
        <v>0.28409090909090912</v>
      </c>
      <c r="E29" s="6" t="s">
        <v>502</v>
      </c>
      <c r="F29">
        <v>22</v>
      </c>
      <c r="G29" s="6">
        <f>F29/F31</f>
        <v>0.18333333333333332</v>
      </c>
      <c r="I29" s="6" t="s">
        <v>502</v>
      </c>
      <c r="J29">
        <v>15</v>
      </c>
      <c r="K29" s="6">
        <f>J29/J31</f>
        <v>0.16666666666666666</v>
      </c>
      <c r="M29" s="6" t="s">
        <v>502</v>
      </c>
      <c r="N29">
        <v>11</v>
      </c>
      <c r="O29" s="6">
        <f>N29/N31</f>
        <v>0.36666666666666664</v>
      </c>
      <c r="Q29" s="6" t="s">
        <v>502</v>
      </c>
      <c r="R29">
        <v>16</v>
      </c>
      <c r="S29" s="6">
        <f>R29/R31</f>
        <v>0.2711864406779661</v>
      </c>
      <c r="U29">
        <f>AVERAGE(C29,G29,K29,O29,S29)</f>
        <v>0.25438880328710833</v>
      </c>
      <c r="V29">
        <f>STDEV(C29,G29,K29,O29,S29)</f>
        <v>8.1416747938893058E-2</v>
      </c>
      <c r="W29">
        <f>COUNT(C29,G29,K29,O29,S29)</f>
        <v>5</v>
      </c>
      <c r="X29">
        <f>SQRT(COUNT(C29,G29,K29,O29,S29))</f>
        <v>2.2360679774997898</v>
      </c>
      <c r="Y29">
        <f>V29/X29</f>
        <v>3.6410676579666151E-2</v>
      </c>
      <c r="Z29">
        <v>0.05</v>
      </c>
      <c r="AA29">
        <f>CONFIDENCE(Z29,V29,W29)</f>
        <v>7.1363614748881685E-2</v>
      </c>
    </row>
    <row r="31" spans="1:27" x14ac:dyDescent="0.25">
      <c r="A31" s="6" t="s">
        <v>491</v>
      </c>
      <c r="B31">
        <f>SUM(B27:B29)</f>
        <v>88</v>
      </c>
      <c r="E31" s="6" t="s">
        <v>491</v>
      </c>
      <c r="F31">
        <f>SUM(F27:F29)</f>
        <v>120</v>
      </c>
      <c r="I31" s="6" t="s">
        <v>491</v>
      </c>
      <c r="J31">
        <f>SUM(J27:J29)</f>
        <v>90</v>
      </c>
      <c r="M31" s="6" t="s">
        <v>491</v>
      </c>
      <c r="N31">
        <f>SUM(N27:N29)</f>
        <v>30</v>
      </c>
      <c r="Q31" s="6" t="s">
        <v>491</v>
      </c>
      <c r="R31">
        <f>SUM(R27:R29)</f>
        <v>59</v>
      </c>
    </row>
    <row r="34" spans="1:27" x14ac:dyDescent="0.25">
      <c r="A34" s="1" t="s">
        <v>482</v>
      </c>
    </row>
    <row r="35" spans="1:27" x14ac:dyDescent="0.25">
      <c r="A35" s="1" t="s">
        <v>483</v>
      </c>
    </row>
    <row r="36" spans="1:27" x14ac:dyDescent="0.25">
      <c r="A36" s="2" t="s">
        <v>35</v>
      </c>
      <c r="B36" t="s">
        <v>492</v>
      </c>
      <c r="C36" s="6" t="s">
        <v>486</v>
      </c>
      <c r="E36" s="2" t="s">
        <v>236</v>
      </c>
      <c r="F36" t="s">
        <v>492</v>
      </c>
      <c r="G36" s="6" t="s">
        <v>486</v>
      </c>
      <c r="I36" s="2" t="s">
        <v>277</v>
      </c>
      <c r="J36" t="s">
        <v>492</v>
      </c>
      <c r="K36" s="6" t="s">
        <v>486</v>
      </c>
      <c r="M36" s="2" t="s">
        <v>447</v>
      </c>
      <c r="N36" t="s">
        <v>492</v>
      </c>
      <c r="O36" s="6" t="s">
        <v>486</v>
      </c>
      <c r="U36" s="1" t="s">
        <v>493</v>
      </c>
      <c r="V36" s="1" t="s">
        <v>494</v>
      </c>
      <c r="W36" s="1" t="s">
        <v>495</v>
      </c>
      <c r="X36" s="1" t="s">
        <v>496</v>
      </c>
      <c r="Y36" s="1" t="s">
        <v>497</v>
      </c>
      <c r="Z36" s="1" t="s">
        <v>498</v>
      </c>
      <c r="AA36" s="1" t="s">
        <v>499</v>
      </c>
    </row>
    <row r="37" spans="1:27" x14ac:dyDescent="0.25">
      <c r="A37" s="6" t="s">
        <v>500</v>
      </c>
      <c r="B37">
        <v>45</v>
      </c>
      <c r="C37" s="6">
        <f>B37/B41</f>
        <v>0.375</v>
      </c>
      <c r="E37" s="6" t="s">
        <v>500</v>
      </c>
      <c r="F37">
        <v>51</v>
      </c>
      <c r="G37" s="6">
        <f>F37/F41</f>
        <v>0.28651685393258425</v>
      </c>
      <c r="I37" s="6" t="s">
        <v>500</v>
      </c>
      <c r="J37">
        <v>31</v>
      </c>
      <c r="K37" s="6">
        <f>J37/J41</f>
        <v>0.51666666666666672</v>
      </c>
      <c r="M37" s="6" t="s">
        <v>500</v>
      </c>
      <c r="N37">
        <v>14</v>
      </c>
      <c r="O37" s="6">
        <f>N37/N41</f>
        <v>0.46666666666666667</v>
      </c>
      <c r="U37">
        <f>AVERAGE(C37,G37,K37,O37)</f>
        <v>0.41121254681647945</v>
      </c>
      <c r="V37">
        <f>STDEV(C37,G37,K37,O37)</f>
        <v>0.10174493463635242</v>
      </c>
      <c r="W37">
        <f>COUNT(C37,G37,K37,O37)</f>
        <v>4</v>
      </c>
      <c r="X37">
        <f>SQRT(COUNT(C37,G37,K37,O37,S37))</f>
        <v>2</v>
      </c>
      <c r="Y37">
        <f>V37/X37</f>
        <v>5.0872467318176212E-2</v>
      </c>
      <c r="Z37">
        <v>0.05</v>
      </c>
      <c r="AA37">
        <f>CONFIDENCE(Z37,V37,W37)</f>
        <v>9.9708203748316307E-2</v>
      </c>
    </row>
    <row r="38" spans="1:27" x14ac:dyDescent="0.25">
      <c r="A38" s="6" t="s">
        <v>501</v>
      </c>
      <c r="B38">
        <v>53</v>
      </c>
      <c r="C38" s="6">
        <f>B38/B41</f>
        <v>0.44166666666666665</v>
      </c>
      <c r="E38" s="6" t="s">
        <v>501</v>
      </c>
      <c r="F38">
        <v>101</v>
      </c>
      <c r="G38" s="6">
        <f>F38/F41</f>
        <v>0.56741573033707871</v>
      </c>
      <c r="I38" s="6" t="s">
        <v>501</v>
      </c>
      <c r="J38">
        <v>23</v>
      </c>
      <c r="K38" s="6">
        <f>J38/J41</f>
        <v>0.38333333333333336</v>
      </c>
      <c r="M38" s="6" t="s">
        <v>501</v>
      </c>
      <c r="N38">
        <v>9</v>
      </c>
      <c r="O38" s="6">
        <f>N38/N41</f>
        <v>0.3</v>
      </c>
      <c r="U38">
        <f t="shared" ref="U38:U39" si="4">AVERAGE(C38,G38,K38,O38)</f>
        <v>0.42310393258426965</v>
      </c>
      <c r="V38">
        <f t="shared" ref="V38:V39" si="5">STDEV(C38,G38,K38,O38)</f>
        <v>0.11240810891531569</v>
      </c>
      <c r="W38">
        <f t="shared" ref="W38:W39" si="6">COUNT(C38,G38,K38,O38)</f>
        <v>4</v>
      </c>
      <c r="X38">
        <f>SQRT(COUNT(C38,G38,K38,O38,S38))</f>
        <v>2</v>
      </c>
      <c r="Y38">
        <f>V38/X38</f>
        <v>5.6204054457657845E-2</v>
      </c>
      <c r="Z38">
        <v>0.05</v>
      </c>
      <c r="AA38">
        <f>CONFIDENCE(Z38,V38,W38)</f>
        <v>0.11015792252213723</v>
      </c>
    </row>
    <row r="39" spans="1:27" x14ac:dyDescent="0.25">
      <c r="A39" s="6" t="s">
        <v>502</v>
      </c>
      <c r="B39">
        <v>22</v>
      </c>
      <c r="C39" s="6">
        <f>B39/B41</f>
        <v>0.18333333333333332</v>
      </c>
      <c r="E39" s="6" t="s">
        <v>502</v>
      </c>
      <c r="F39">
        <v>26</v>
      </c>
      <c r="G39" s="6">
        <f>F39/F41</f>
        <v>0.14606741573033707</v>
      </c>
      <c r="I39" s="6" t="s">
        <v>502</v>
      </c>
      <c r="J39">
        <v>6</v>
      </c>
      <c r="K39" s="6">
        <f>J39/J41</f>
        <v>0.1</v>
      </c>
      <c r="M39" s="6" t="s">
        <v>502</v>
      </c>
      <c r="N39">
        <v>7</v>
      </c>
      <c r="O39" s="6">
        <f>N39/N41</f>
        <v>0.23333333333333334</v>
      </c>
      <c r="U39">
        <f t="shared" si="4"/>
        <v>0.16568352059925096</v>
      </c>
      <c r="V39">
        <f t="shared" si="5"/>
        <v>5.6530609705553993E-2</v>
      </c>
      <c r="W39">
        <f t="shared" si="6"/>
        <v>4</v>
      </c>
      <c r="X39">
        <f>SQRT(COUNT(C39,G39,K39,O39,S39))</f>
        <v>2</v>
      </c>
      <c r="Y39">
        <f>V39/X39</f>
        <v>2.8265304852776996E-2</v>
      </c>
      <c r="Z39">
        <v>0.05</v>
      </c>
      <c r="AA39">
        <f>CONFIDENCE(Z39,V39,W39)</f>
        <v>5.5398979523488115E-2</v>
      </c>
    </row>
    <row r="41" spans="1:27" x14ac:dyDescent="0.25">
      <c r="A41" s="6" t="s">
        <v>491</v>
      </c>
      <c r="B41">
        <f>SUM(B37:B39)</f>
        <v>120</v>
      </c>
      <c r="E41" s="6" t="s">
        <v>491</v>
      </c>
      <c r="F41">
        <f>SUM(F37:F39)</f>
        <v>178</v>
      </c>
      <c r="I41" s="6" t="s">
        <v>491</v>
      </c>
      <c r="J41">
        <f>SUM(J37:J39)</f>
        <v>60</v>
      </c>
      <c r="M41" s="6" t="s">
        <v>491</v>
      </c>
      <c r="N41">
        <f>SUM(N37:N39)</f>
        <v>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F5EB-C076-4F32-8127-FC7DCC9C436B}">
  <dimension ref="A1:AB87"/>
  <sheetViews>
    <sheetView workbookViewId="0">
      <selection activeCell="K143" sqref="K143"/>
    </sheetView>
  </sheetViews>
  <sheetFormatPr defaultColWidth="11.42578125" defaultRowHeight="15" x14ac:dyDescent="0.25"/>
  <sheetData>
    <row r="1" spans="1:28" x14ac:dyDescent="0.25">
      <c r="A1" s="1" t="s">
        <v>480</v>
      </c>
      <c r="K1" s="1" t="s">
        <v>481</v>
      </c>
      <c r="U1" s="1" t="s">
        <v>482</v>
      </c>
    </row>
    <row r="2" spans="1:28" x14ac:dyDescent="0.25">
      <c r="B2" s="1" t="s">
        <v>503</v>
      </c>
      <c r="E2" s="1" t="s">
        <v>504</v>
      </c>
      <c r="H2" s="1" t="s">
        <v>505</v>
      </c>
      <c r="L2" s="1" t="s">
        <v>503</v>
      </c>
      <c r="O2" s="1" t="s">
        <v>504</v>
      </c>
      <c r="R2" s="1" t="s">
        <v>505</v>
      </c>
      <c r="V2" s="1" t="s">
        <v>503</v>
      </c>
      <c r="Y2" s="1" t="s">
        <v>504</v>
      </c>
      <c r="AB2" s="1" t="s">
        <v>505</v>
      </c>
    </row>
    <row r="3" spans="1:28" x14ac:dyDescent="0.25">
      <c r="A3" s="2" t="s">
        <v>0</v>
      </c>
      <c r="B3">
        <v>0.5</v>
      </c>
      <c r="D3" s="2" t="s">
        <v>0</v>
      </c>
      <c r="E3">
        <v>1.5</v>
      </c>
      <c r="G3" s="2" t="s">
        <v>0</v>
      </c>
      <c r="H3">
        <v>0.5</v>
      </c>
      <c r="K3" s="2" t="s">
        <v>65</v>
      </c>
      <c r="L3">
        <v>2</v>
      </c>
      <c r="N3" s="2" t="s">
        <v>65</v>
      </c>
      <c r="O3">
        <v>3.5</v>
      </c>
      <c r="Q3" s="2" t="s">
        <v>65</v>
      </c>
      <c r="R3">
        <v>0.5</v>
      </c>
      <c r="U3" s="2" t="s">
        <v>35</v>
      </c>
      <c r="V3">
        <v>2</v>
      </c>
      <c r="X3" s="2" t="s">
        <v>35</v>
      </c>
      <c r="Y3">
        <v>2</v>
      </c>
      <c r="AA3" s="2" t="s">
        <v>35</v>
      </c>
      <c r="AB3">
        <v>0.5</v>
      </c>
    </row>
    <row r="4" spans="1:28" x14ac:dyDescent="0.25">
      <c r="B4">
        <v>1</v>
      </c>
      <c r="E4">
        <v>0.5</v>
      </c>
      <c r="H4">
        <v>1.5</v>
      </c>
      <c r="L4">
        <v>0.5</v>
      </c>
      <c r="O4">
        <v>1</v>
      </c>
      <c r="R4">
        <v>0.5</v>
      </c>
      <c r="V4">
        <v>2.5</v>
      </c>
      <c r="Y4">
        <v>0.5</v>
      </c>
      <c r="AB4">
        <v>0.5</v>
      </c>
    </row>
    <row r="5" spans="1:28" x14ac:dyDescent="0.25">
      <c r="B5">
        <v>0.5</v>
      </c>
      <c r="E5">
        <v>0.5</v>
      </c>
      <c r="H5">
        <v>1</v>
      </c>
      <c r="L5">
        <v>0.5</v>
      </c>
      <c r="O5">
        <v>1.5</v>
      </c>
      <c r="R5">
        <v>0.5</v>
      </c>
      <c r="V5">
        <v>0.5</v>
      </c>
      <c r="Y5">
        <v>0.5</v>
      </c>
      <c r="AB5">
        <v>1.5</v>
      </c>
    </row>
    <row r="6" spans="1:28" x14ac:dyDescent="0.25">
      <c r="B6">
        <v>0.5</v>
      </c>
      <c r="E6">
        <v>1</v>
      </c>
      <c r="H6">
        <v>1.5</v>
      </c>
      <c r="L6">
        <v>0.5</v>
      </c>
      <c r="O6">
        <v>0.5</v>
      </c>
      <c r="R6">
        <v>0.5</v>
      </c>
      <c r="V6">
        <v>0.5</v>
      </c>
      <c r="Y6">
        <v>4.5</v>
      </c>
      <c r="AB6">
        <v>1</v>
      </c>
    </row>
    <row r="7" spans="1:28" x14ac:dyDescent="0.25">
      <c r="B7">
        <v>1</v>
      </c>
      <c r="E7">
        <v>0.5</v>
      </c>
      <c r="H7">
        <v>0.5</v>
      </c>
      <c r="L7">
        <v>0.5</v>
      </c>
      <c r="O7">
        <v>1</v>
      </c>
      <c r="R7">
        <v>0.5</v>
      </c>
      <c r="V7">
        <v>0.5</v>
      </c>
      <c r="Y7">
        <v>0.5</v>
      </c>
      <c r="AB7">
        <v>1</v>
      </c>
    </row>
    <row r="8" spans="1:28" x14ac:dyDescent="0.25">
      <c r="B8">
        <v>1</v>
      </c>
      <c r="E8">
        <v>0.5</v>
      </c>
      <c r="H8">
        <v>2</v>
      </c>
      <c r="L8">
        <v>1</v>
      </c>
      <c r="O8">
        <v>1</v>
      </c>
      <c r="R8">
        <v>1</v>
      </c>
      <c r="V8">
        <v>0.5</v>
      </c>
      <c r="Y8">
        <v>0.5</v>
      </c>
      <c r="AB8">
        <v>0.5</v>
      </c>
    </row>
    <row r="9" spans="1:28" x14ac:dyDescent="0.25">
      <c r="B9">
        <v>1</v>
      </c>
      <c r="E9">
        <v>0.5</v>
      </c>
      <c r="H9">
        <v>1</v>
      </c>
      <c r="L9">
        <v>1</v>
      </c>
      <c r="N9" s="2" t="s">
        <v>63</v>
      </c>
      <c r="O9">
        <v>1.5</v>
      </c>
      <c r="R9">
        <v>1</v>
      </c>
      <c r="V9">
        <v>0.5</v>
      </c>
      <c r="Y9">
        <v>0.5</v>
      </c>
      <c r="AB9">
        <v>0.5</v>
      </c>
    </row>
    <row r="10" spans="1:28" x14ac:dyDescent="0.25">
      <c r="B10">
        <v>1</v>
      </c>
      <c r="E10">
        <v>1</v>
      </c>
      <c r="H10">
        <v>1.5</v>
      </c>
      <c r="L10">
        <v>1</v>
      </c>
      <c r="O10">
        <v>0.5</v>
      </c>
      <c r="R10">
        <v>1</v>
      </c>
      <c r="V10">
        <v>0.5</v>
      </c>
      <c r="Y10">
        <v>1.5</v>
      </c>
      <c r="AB10">
        <v>0.5</v>
      </c>
    </row>
    <row r="11" spans="1:28" x14ac:dyDescent="0.25">
      <c r="B11">
        <v>1</v>
      </c>
      <c r="E11">
        <v>1</v>
      </c>
      <c r="H11">
        <v>1.5</v>
      </c>
      <c r="L11">
        <v>1</v>
      </c>
      <c r="O11">
        <v>0.5</v>
      </c>
      <c r="R11">
        <v>0.5</v>
      </c>
      <c r="V11">
        <v>1</v>
      </c>
      <c r="Y11">
        <v>1</v>
      </c>
      <c r="AB11">
        <v>0.5</v>
      </c>
    </row>
    <row r="12" spans="1:28" x14ac:dyDescent="0.25">
      <c r="B12">
        <v>0.5</v>
      </c>
      <c r="D12" s="2" t="s">
        <v>35</v>
      </c>
      <c r="E12">
        <v>2.5</v>
      </c>
      <c r="H12">
        <v>1</v>
      </c>
      <c r="L12">
        <v>2</v>
      </c>
      <c r="O12">
        <v>0.5</v>
      </c>
      <c r="R12">
        <v>0.5</v>
      </c>
      <c r="V12">
        <v>0.5</v>
      </c>
      <c r="Y12">
        <v>2.5</v>
      </c>
      <c r="AB12">
        <v>1</v>
      </c>
    </row>
    <row r="13" spans="1:28" x14ac:dyDescent="0.25">
      <c r="B13">
        <v>0.5</v>
      </c>
      <c r="E13">
        <v>1.5</v>
      </c>
      <c r="H13">
        <v>1</v>
      </c>
      <c r="L13">
        <v>0.5</v>
      </c>
      <c r="O13">
        <v>0.5</v>
      </c>
      <c r="R13">
        <v>0.5</v>
      </c>
      <c r="V13">
        <v>1</v>
      </c>
      <c r="Y13">
        <v>1</v>
      </c>
      <c r="AB13">
        <v>0.5</v>
      </c>
    </row>
    <row r="14" spans="1:28" x14ac:dyDescent="0.25">
      <c r="B14">
        <v>2.5</v>
      </c>
      <c r="E14">
        <v>0.5</v>
      </c>
      <c r="H14">
        <v>1</v>
      </c>
      <c r="L14">
        <v>2</v>
      </c>
      <c r="O14">
        <v>2</v>
      </c>
      <c r="R14">
        <v>0.5</v>
      </c>
      <c r="V14">
        <v>0.5</v>
      </c>
      <c r="Y14">
        <v>1</v>
      </c>
      <c r="AB14">
        <v>0.5</v>
      </c>
    </row>
    <row r="15" spans="1:28" x14ac:dyDescent="0.25">
      <c r="B15">
        <v>1</v>
      </c>
      <c r="E15">
        <v>0.5</v>
      </c>
      <c r="H15">
        <v>0.5</v>
      </c>
      <c r="L15">
        <v>1.5</v>
      </c>
      <c r="O15">
        <v>1</v>
      </c>
      <c r="R15">
        <v>0.5</v>
      </c>
      <c r="V15">
        <v>1.5</v>
      </c>
      <c r="Y15">
        <v>3.5</v>
      </c>
      <c r="AB15">
        <v>0.5</v>
      </c>
    </row>
    <row r="16" spans="1:28" x14ac:dyDescent="0.25">
      <c r="B16">
        <v>0.5</v>
      </c>
      <c r="E16">
        <v>0.5</v>
      </c>
      <c r="H16">
        <v>0.5</v>
      </c>
      <c r="L16">
        <v>0.5</v>
      </c>
      <c r="O16">
        <v>0.5</v>
      </c>
      <c r="R16">
        <v>0.5</v>
      </c>
      <c r="V16">
        <v>1</v>
      </c>
      <c r="Y16">
        <v>0.5</v>
      </c>
      <c r="AB16">
        <v>0.5</v>
      </c>
    </row>
    <row r="17" spans="1:28" x14ac:dyDescent="0.25">
      <c r="B17">
        <v>1</v>
      </c>
      <c r="E17">
        <v>0.5</v>
      </c>
      <c r="H17">
        <v>0.5</v>
      </c>
      <c r="L17">
        <v>0.5</v>
      </c>
      <c r="O17">
        <v>0.5</v>
      </c>
      <c r="R17">
        <v>0.5</v>
      </c>
      <c r="V17">
        <v>1</v>
      </c>
      <c r="Y17">
        <v>0.5</v>
      </c>
      <c r="AB17">
        <v>0.5</v>
      </c>
    </row>
    <row r="18" spans="1:28" x14ac:dyDescent="0.25">
      <c r="B18">
        <v>0.5</v>
      </c>
      <c r="E18">
        <v>0.5</v>
      </c>
      <c r="H18">
        <v>0.5</v>
      </c>
      <c r="L18">
        <v>1.5</v>
      </c>
      <c r="O18">
        <v>1.5</v>
      </c>
      <c r="R18">
        <v>0.5</v>
      </c>
      <c r="V18">
        <v>0.5</v>
      </c>
      <c r="Y18">
        <v>2</v>
      </c>
      <c r="AB18">
        <v>0.5</v>
      </c>
    </row>
    <row r="19" spans="1:28" x14ac:dyDescent="0.25">
      <c r="A19" s="2" t="s">
        <v>35</v>
      </c>
      <c r="B19">
        <v>0.5</v>
      </c>
      <c r="E19">
        <v>0.5</v>
      </c>
      <c r="H19">
        <v>1</v>
      </c>
      <c r="L19">
        <v>0.5</v>
      </c>
      <c r="O19">
        <v>0.5</v>
      </c>
      <c r="R19">
        <v>2</v>
      </c>
      <c r="V19">
        <v>1</v>
      </c>
      <c r="Y19">
        <v>0.5</v>
      </c>
      <c r="AB19">
        <v>0.5</v>
      </c>
    </row>
    <row r="20" spans="1:28" x14ac:dyDescent="0.25">
      <c r="B20">
        <v>0.5</v>
      </c>
      <c r="E20">
        <v>0.5</v>
      </c>
      <c r="H20">
        <v>1</v>
      </c>
      <c r="L20">
        <v>2</v>
      </c>
      <c r="O20">
        <v>0.5</v>
      </c>
      <c r="R20">
        <v>0.5</v>
      </c>
      <c r="V20">
        <v>0.5</v>
      </c>
      <c r="Y20">
        <v>0.5</v>
      </c>
      <c r="AA20" s="2" t="s">
        <v>236</v>
      </c>
      <c r="AB20">
        <v>0.5</v>
      </c>
    </row>
    <row r="21" spans="1:28" x14ac:dyDescent="0.25">
      <c r="B21">
        <v>0.5</v>
      </c>
      <c r="E21">
        <v>0.5</v>
      </c>
      <c r="G21" s="2" t="s">
        <v>35</v>
      </c>
      <c r="H21">
        <v>0.5</v>
      </c>
      <c r="L21">
        <v>0.5</v>
      </c>
      <c r="O21">
        <v>0.5</v>
      </c>
      <c r="R21">
        <v>1</v>
      </c>
      <c r="V21">
        <v>0.5</v>
      </c>
      <c r="Y21">
        <v>1</v>
      </c>
      <c r="AB21">
        <v>0.5</v>
      </c>
    </row>
    <row r="22" spans="1:28" x14ac:dyDescent="0.25">
      <c r="B22">
        <v>0.5</v>
      </c>
      <c r="E22">
        <v>0.5</v>
      </c>
      <c r="H22">
        <v>2</v>
      </c>
      <c r="L22">
        <v>1</v>
      </c>
      <c r="O22">
        <v>0.5</v>
      </c>
      <c r="R22">
        <v>0.5</v>
      </c>
      <c r="V22">
        <v>1</v>
      </c>
      <c r="Y22">
        <v>2</v>
      </c>
      <c r="AB22">
        <v>0.5</v>
      </c>
    </row>
    <row r="23" spans="1:28" x14ac:dyDescent="0.25">
      <c r="B23">
        <v>1.5</v>
      </c>
      <c r="D23" s="2" t="s">
        <v>311</v>
      </c>
      <c r="E23">
        <v>1</v>
      </c>
      <c r="H23">
        <v>0.5</v>
      </c>
      <c r="L23">
        <v>1.5</v>
      </c>
      <c r="O23">
        <v>1</v>
      </c>
      <c r="Q23" s="2" t="s">
        <v>63</v>
      </c>
      <c r="R23">
        <v>0.5</v>
      </c>
      <c r="V23">
        <v>1</v>
      </c>
      <c r="X23" s="2" t="s">
        <v>236</v>
      </c>
      <c r="Y23">
        <v>1</v>
      </c>
      <c r="AB23">
        <v>0.5</v>
      </c>
    </row>
    <row r="24" spans="1:28" x14ac:dyDescent="0.25">
      <c r="B24">
        <v>1</v>
      </c>
      <c r="E24">
        <v>0.5</v>
      </c>
      <c r="H24">
        <v>0.5</v>
      </c>
      <c r="L24">
        <v>1</v>
      </c>
      <c r="O24">
        <v>2</v>
      </c>
      <c r="R24">
        <v>0.5</v>
      </c>
      <c r="V24">
        <v>0.5</v>
      </c>
      <c r="Y24">
        <v>1.5</v>
      </c>
      <c r="AB24">
        <v>0.5</v>
      </c>
    </row>
    <row r="25" spans="1:28" x14ac:dyDescent="0.25">
      <c r="B25">
        <v>0.5</v>
      </c>
      <c r="E25">
        <v>1</v>
      </c>
      <c r="H25">
        <v>0.5</v>
      </c>
      <c r="K25" s="2" t="s">
        <v>63</v>
      </c>
      <c r="L25">
        <v>0.5</v>
      </c>
      <c r="O25">
        <v>1</v>
      </c>
      <c r="R25">
        <v>0.5</v>
      </c>
      <c r="V25">
        <v>0.5</v>
      </c>
      <c r="Y25">
        <v>2</v>
      </c>
      <c r="AB25">
        <v>1</v>
      </c>
    </row>
    <row r="26" spans="1:28" x14ac:dyDescent="0.25">
      <c r="A26" s="2" t="s">
        <v>311</v>
      </c>
      <c r="B26">
        <v>1.5</v>
      </c>
      <c r="E26">
        <v>0.5</v>
      </c>
      <c r="H26">
        <v>1</v>
      </c>
      <c r="L26">
        <v>0.5</v>
      </c>
      <c r="O26">
        <v>1</v>
      </c>
      <c r="R26">
        <v>0.5</v>
      </c>
      <c r="V26">
        <v>0.5</v>
      </c>
      <c r="Y26">
        <v>1</v>
      </c>
      <c r="AB26">
        <v>0.5</v>
      </c>
    </row>
    <row r="27" spans="1:28" x14ac:dyDescent="0.25">
      <c r="B27">
        <v>0.5</v>
      </c>
      <c r="E27">
        <v>0.5</v>
      </c>
      <c r="H27">
        <v>0.5</v>
      </c>
      <c r="L27">
        <v>0.5</v>
      </c>
      <c r="O27">
        <v>0.5</v>
      </c>
      <c r="R27">
        <v>0.5</v>
      </c>
      <c r="V27">
        <v>0.5</v>
      </c>
      <c r="Y27">
        <v>1.5</v>
      </c>
      <c r="AB27">
        <v>0.5</v>
      </c>
    </row>
    <row r="28" spans="1:28" x14ac:dyDescent="0.25">
      <c r="B28">
        <v>0.5</v>
      </c>
      <c r="E28">
        <v>1</v>
      </c>
      <c r="H28">
        <v>1</v>
      </c>
      <c r="L28">
        <v>0.5</v>
      </c>
      <c r="O28">
        <v>2</v>
      </c>
      <c r="R28">
        <v>1</v>
      </c>
      <c r="V28">
        <v>0.5</v>
      </c>
      <c r="Y28">
        <v>1.5</v>
      </c>
      <c r="AB28">
        <v>2</v>
      </c>
    </row>
    <row r="29" spans="1:28" x14ac:dyDescent="0.25">
      <c r="B29">
        <v>0.5</v>
      </c>
      <c r="E29">
        <v>0.5</v>
      </c>
      <c r="H29">
        <v>0.5</v>
      </c>
      <c r="L29">
        <v>0.5</v>
      </c>
      <c r="O29">
        <v>2.5</v>
      </c>
      <c r="R29">
        <v>1</v>
      </c>
      <c r="V29">
        <v>0.5</v>
      </c>
      <c r="Y29">
        <v>0.5</v>
      </c>
      <c r="AB29">
        <v>0.5</v>
      </c>
    </row>
    <row r="30" spans="1:28" x14ac:dyDescent="0.25">
      <c r="B30">
        <v>1.5</v>
      </c>
      <c r="E30">
        <v>0.5</v>
      </c>
      <c r="H30">
        <v>0.5</v>
      </c>
      <c r="L30">
        <v>0.5</v>
      </c>
      <c r="O30">
        <v>0.5</v>
      </c>
      <c r="R30">
        <v>1</v>
      </c>
      <c r="V30">
        <v>1</v>
      </c>
      <c r="Y30">
        <v>0.5</v>
      </c>
      <c r="AB30">
        <v>0.5</v>
      </c>
    </row>
    <row r="31" spans="1:28" x14ac:dyDescent="0.25">
      <c r="B31">
        <v>2</v>
      </c>
      <c r="E31">
        <v>0.5</v>
      </c>
      <c r="H31">
        <v>0.5</v>
      </c>
      <c r="L31">
        <v>0.5</v>
      </c>
      <c r="O31">
        <v>0.5</v>
      </c>
      <c r="R31">
        <v>0.5</v>
      </c>
      <c r="U31" s="2" t="s">
        <v>236</v>
      </c>
      <c r="V31">
        <v>0.5</v>
      </c>
      <c r="Y31">
        <v>3</v>
      </c>
      <c r="AB31">
        <v>0.5</v>
      </c>
    </row>
    <row r="32" spans="1:28" x14ac:dyDescent="0.25">
      <c r="B32">
        <v>0.5</v>
      </c>
      <c r="E32">
        <v>1.5</v>
      </c>
      <c r="H32">
        <v>1</v>
      </c>
      <c r="L32">
        <v>1</v>
      </c>
      <c r="O32">
        <v>8</v>
      </c>
      <c r="R32">
        <v>0.5</v>
      </c>
      <c r="V32">
        <v>1</v>
      </c>
      <c r="Y32">
        <v>1</v>
      </c>
      <c r="AB32">
        <v>0.5</v>
      </c>
    </row>
    <row r="33" spans="1:28" x14ac:dyDescent="0.25">
      <c r="B33">
        <v>1.5</v>
      </c>
      <c r="E33">
        <v>0.5</v>
      </c>
      <c r="G33" s="2" t="s">
        <v>311</v>
      </c>
      <c r="H33">
        <v>1.5</v>
      </c>
      <c r="L33">
        <v>0.5</v>
      </c>
      <c r="O33">
        <v>0.5</v>
      </c>
      <c r="R33">
        <v>1</v>
      </c>
      <c r="V33">
        <v>0.5</v>
      </c>
      <c r="Y33">
        <v>3.5</v>
      </c>
      <c r="AB33">
        <v>0.5</v>
      </c>
    </row>
    <row r="34" spans="1:28" x14ac:dyDescent="0.25">
      <c r="B34">
        <v>0.5</v>
      </c>
      <c r="E34">
        <v>1</v>
      </c>
      <c r="H34">
        <v>1.5</v>
      </c>
      <c r="L34">
        <v>0.5</v>
      </c>
      <c r="O34">
        <v>1.5</v>
      </c>
      <c r="R34">
        <v>0.5</v>
      </c>
      <c r="V34">
        <v>0.5</v>
      </c>
      <c r="Y34">
        <v>0.5</v>
      </c>
      <c r="AB34">
        <v>0.5</v>
      </c>
    </row>
    <row r="35" spans="1:28" x14ac:dyDescent="0.25">
      <c r="B35">
        <v>1.5</v>
      </c>
      <c r="E35">
        <v>0.5</v>
      </c>
      <c r="H35">
        <v>0.5</v>
      </c>
      <c r="L35">
        <v>0.5</v>
      </c>
      <c r="N35" s="2" t="s">
        <v>166</v>
      </c>
      <c r="O35">
        <v>0.5</v>
      </c>
      <c r="R35">
        <v>0.5</v>
      </c>
      <c r="V35">
        <v>1</v>
      </c>
      <c r="Y35">
        <v>4</v>
      </c>
      <c r="AB35">
        <v>1</v>
      </c>
    </row>
    <row r="36" spans="1:28" x14ac:dyDescent="0.25">
      <c r="B36">
        <v>0.5</v>
      </c>
      <c r="E36">
        <v>0.5</v>
      </c>
      <c r="H36">
        <v>1</v>
      </c>
      <c r="L36">
        <v>1</v>
      </c>
      <c r="O36">
        <v>1</v>
      </c>
      <c r="R36">
        <v>0.5</v>
      </c>
      <c r="V36">
        <v>0.5</v>
      </c>
      <c r="Y36">
        <v>4.5</v>
      </c>
      <c r="AB36">
        <v>1</v>
      </c>
    </row>
    <row r="37" spans="1:28" x14ac:dyDescent="0.25">
      <c r="B37">
        <v>1</v>
      </c>
      <c r="E37">
        <v>0.5</v>
      </c>
      <c r="H37">
        <v>1</v>
      </c>
      <c r="L37">
        <v>2</v>
      </c>
      <c r="O37">
        <v>0.5</v>
      </c>
      <c r="R37">
        <v>1</v>
      </c>
      <c r="V37">
        <v>1</v>
      </c>
      <c r="Y37">
        <v>0.5</v>
      </c>
      <c r="AB37">
        <v>0.5</v>
      </c>
    </row>
    <row r="38" spans="1:28" x14ac:dyDescent="0.25">
      <c r="B38">
        <v>0.5</v>
      </c>
      <c r="E38">
        <v>0.5</v>
      </c>
      <c r="H38">
        <v>1.5</v>
      </c>
      <c r="L38">
        <v>1.5</v>
      </c>
      <c r="O38">
        <v>5</v>
      </c>
      <c r="R38">
        <v>0.5</v>
      </c>
      <c r="V38">
        <v>1.5</v>
      </c>
      <c r="Y38">
        <v>0.5</v>
      </c>
      <c r="AB38">
        <v>2</v>
      </c>
    </row>
    <row r="39" spans="1:28" x14ac:dyDescent="0.25">
      <c r="B39">
        <v>2</v>
      </c>
      <c r="D39" s="2" t="s">
        <v>346</v>
      </c>
      <c r="E39">
        <v>0.5</v>
      </c>
      <c r="H39">
        <v>1.5</v>
      </c>
      <c r="L39">
        <v>0.5</v>
      </c>
      <c r="O39">
        <v>0.5</v>
      </c>
      <c r="R39">
        <v>0.5</v>
      </c>
      <c r="V39">
        <v>0.5</v>
      </c>
      <c r="Y39">
        <v>4.5</v>
      </c>
      <c r="AB39">
        <v>0.5</v>
      </c>
    </row>
    <row r="40" spans="1:28" x14ac:dyDescent="0.25">
      <c r="B40">
        <v>1</v>
      </c>
      <c r="E40">
        <v>0.5</v>
      </c>
      <c r="H40">
        <v>1</v>
      </c>
      <c r="L40">
        <v>1</v>
      </c>
      <c r="O40">
        <v>0.5</v>
      </c>
      <c r="Q40" s="2" t="s">
        <v>166</v>
      </c>
      <c r="R40">
        <v>0.5</v>
      </c>
      <c r="V40">
        <v>0.5</v>
      </c>
      <c r="Y40">
        <v>0.5</v>
      </c>
      <c r="AB40">
        <v>1</v>
      </c>
    </row>
    <row r="41" spans="1:28" x14ac:dyDescent="0.25">
      <c r="B41">
        <v>0.5</v>
      </c>
      <c r="E41">
        <v>1.5</v>
      </c>
      <c r="H41">
        <v>0.5</v>
      </c>
      <c r="L41">
        <v>1</v>
      </c>
      <c r="O41">
        <v>0.5</v>
      </c>
      <c r="R41">
        <v>0.5</v>
      </c>
      <c r="V41">
        <v>0.5</v>
      </c>
      <c r="Y41">
        <v>1.5</v>
      </c>
      <c r="AB41">
        <v>0.5</v>
      </c>
    </row>
    <row r="42" spans="1:28" x14ac:dyDescent="0.25">
      <c r="B42">
        <v>2</v>
      </c>
      <c r="E42">
        <v>0.5</v>
      </c>
      <c r="H42">
        <v>0.5</v>
      </c>
      <c r="L42">
        <v>1.5</v>
      </c>
      <c r="O42">
        <v>6.5</v>
      </c>
      <c r="R42">
        <v>0.5</v>
      </c>
      <c r="V42">
        <v>0.5</v>
      </c>
      <c r="Y42">
        <v>0.5</v>
      </c>
      <c r="AB42">
        <v>0.5</v>
      </c>
    </row>
    <row r="43" spans="1:28" x14ac:dyDescent="0.25">
      <c r="B43">
        <v>0.5</v>
      </c>
      <c r="D43" s="2" t="s">
        <v>380</v>
      </c>
      <c r="E43">
        <v>0.5</v>
      </c>
      <c r="H43">
        <v>1.5</v>
      </c>
      <c r="L43">
        <v>0.5</v>
      </c>
      <c r="O43">
        <v>1</v>
      </c>
      <c r="R43">
        <v>0.5</v>
      </c>
      <c r="V43">
        <v>0.5</v>
      </c>
      <c r="Y43">
        <v>1.5</v>
      </c>
      <c r="AB43">
        <v>0.5</v>
      </c>
    </row>
    <row r="44" spans="1:28" x14ac:dyDescent="0.25">
      <c r="B44">
        <v>1</v>
      </c>
      <c r="E44">
        <v>1</v>
      </c>
      <c r="H44">
        <v>1</v>
      </c>
      <c r="L44">
        <v>1.5</v>
      </c>
      <c r="O44">
        <v>1</v>
      </c>
      <c r="R44">
        <v>1</v>
      </c>
      <c r="V44">
        <v>1</v>
      </c>
      <c r="Y44">
        <v>1.5</v>
      </c>
      <c r="AA44" s="2" t="s">
        <v>447</v>
      </c>
      <c r="AB44">
        <v>0.5</v>
      </c>
    </row>
    <row r="45" spans="1:28" x14ac:dyDescent="0.25">
      <c r="A45" s="2" t="s">
        <v>346</v>
      </c>
      <c r="B45">
        <v>2</v>
      </c>
      <c r="E45">
        <v>0.5</v>
      </c>
      <c r="H45">
        <v>0.5</v>
      </c>
      <c r="L45">
        <v>0.5</v>
      </c>
      <c r="O45">
        <v>1</v>
      </c>
      <c r="R45">
        <v>0.5</v>
      </c>
      <c r="V45">
        <v>0.5</v>
      </c>
      <c r="Y45">
        <v>0.5</v>
      </c>
      <c r="AB45">
        <v>0.5</v>
      </c>
    </row>
    <row r="46" spans="1:28" x14ac:dyDescent="0.25">
      <c r="B46">
        <v>1</v>
      </c>
      <c r="E46">
        <v>0.5</v>
      </c>
      <c r="G46" s="2" t="s">
        <v>346</v>
      </c>
      <c r="H46">
        <v>0.5</v>
      </c>
      <c r="K46" s="2" t="s">
        <v>166</v>
      </c>
      <c r="L46">
        <v>0.5</v>
      </c>
      <c r="O46">
        <v>0.5</v>
      </c>
      <c r="R46">
        <v>0.5</v>
      </c>
      <c r="V46">
        <v>1</v>
      </c>
      <c r="Y46">
        <v>0.5</v>
      </c>
      <c r="AB46">
        <v>0.5</v>
      </c>
    </row>
    <row r="47" spans="1:28" x14ac:dyDescent="0.25">
      <c r="B47">
        <v>0.5</v>
      </c>
      <c r="H47">
        <v>0.5</v>
      </c>
      <c r="L47">
        <v>4</v>
      </c>
      <c r="O47">
        <v>1.5</v>
      </c>
      <c r="R47">
        <v>0.5</v>
      </c>
      <c r="V47">
        <v>0.5</v>
      </c>
      <c r="Y47">
        <v>0.5</v>
      </c>
      <c r="AB47">
        <v>1.5</v>
      </c>
    </row>
    <row r="48" spans="1:28" x14ac:dyDescent="0.25">
      <c r="B48">
        <v>1</v>
      </c>
      <c r="H48">
        <v>0.5</v>
      </c>
      <c r="L48">
        <v>1</v>
      </c>
      <c r="O48">
        <v>0.5</v>
      </c>
      <c r="R48">
        <v>0.5</v>
      </c>
      <c r="V48">
        <v>0.5</v>
      </c>
      <c r="Y48">
        <v>0.5</v>
      </c>
      <c r="AB48">
        <v>0.5</v>
      </c>
    </row>
    <row r="49" spans="1:25" x14ac:dyDescent="0.25">
      <c r="B49">
        <v>3</v>
      </c>
      <c r="H49">
        <v>0.5</v>
      </c>
      <c r="L49">
        <v>0.5</v>
      </c>
      <c r="O49">
        <v>0.5</v>
      </c>
      <c r="R49">
        <v>0.5</v>
      </c>
      <c r="V49">
        <v>1</v>
      </c>
      <c r="Y49">
        <v>1.5</v>
      </c>
    </row>
    <row r="50" spans="1:25" x14ac:dyDescent="0.25">
      <c r="B50">
        <v>0.5</v>
      </c>
      <c r="H50">
        <v>0.5</v>
      </c>
      <c r="L50">
        <v>0.5</v>
      </c>
      <c r="O50">
        <v>2</v>
      </c>
      <c r="R50">
        <v>0.5</v>
      </c>
      <c r="V50">
        <v>0.5</v>
      </c>
      <c r="Y50">
        <v>0.5</v>
      </c>
    </row>
    <row r="51" spans="1:25" x14ac:dyDescent="0.25">
      <c r="B51">
        <v>1</v>
      </c>
      <c r="H51">
        <v>0.5</v>
      </c>
      <c r="L51">
        <v>0.5</v>
      </c>
      <c r="N51" s="2" t="s">
        <v>204</v>
      </c>
      <c r="O51">
        <v>1</v>
      </c>
      <c r="R51">
        <v>1.5</v>
      </c>
      <c r="V51">
        <v>0.5</v>
      </c>
      <c r="Y51">
        <v>10</v>
      </c>
    </row>
    <row r="52" spans="1:25" x14ac:dyDescent="0.25">
      <c r="A52" s="2" t="s">
        <v>380</v>
      </c>
      <c r="B52">
        <v>1</v>
      </c>
      <c r="G52" s="2" t="s">
        <v>380</v>
      </c>
      <c r="H52">
        <v>0.5</v>
      </c>
      <c r="L52">
        <v>0.5</v>
      </c>
      <c r="O52">
        <v>0.5</v>
      </c>
      <c r="Q52" s="2" t="s">
        <v>204</v>
      </c>
      <c r="R52">
        <v>0.5</v>
      </c>
      <c r="V52">
        <v>0.5</v>
      </c>
      <c r="Y52">
        <v>2</v>
      </c>
    </row>
    <row r="53" spans="1:25" x14ac:dyDescent="0.25">
      <c r="B53">
        <v>0.5</v>
      </c>
      <c r="H53">
        <v>1</v>
      </c>
      <c r="L53">
        <v>0.5</v>
      </c>
      <c r="O53">
        <v>0.5</v>
      </c>
      <c r="R53">
        <v>0.5</v>
      </c>
      <c r="V53">
        <v>0.5</v>
      </c>
      <c r="Y53">
        <v>0.5</v>
      </c>
    </row>
    <row r="54" spans="1:25" x14ac:dyDescent="0.25">
      <c r="B54">
        <v>1</v>
      </c>
      <c r="H54">
        <v>0.5</v>
      </c>
      <c r="L54">
        <v>0.5</v>
      </c>
      <c r="O54">
        <v>1</v>
      </c>
      <c r="R54">
        <v>0.5</v>
      </c>
      <c r="V54">
        <v>1</v>
      </c>
      <c r="Y54">
        <v>2.5</v>
      </c>
    </row>
    <row r="55" spans="1:25" x14ac:dyDescent="0.25">
      <c r="B55">
        <v>0.5</v>
      </c>
      <c r="H55">
        <v>1</v>
      </c>
      <c r="L55">
        <v>0.5</v>
      </c>
      <c r="N55" s="2" t="s">
        <v>413</v>
      </c>
      <c r="O55">
        <v>0.5</v>
      </c>
      <c r="R55">
        <v>0.5</v>
      </c>
      <c r="V55">
        <v>0.5</v>
      </c>
      <c r="Y55">
        <v>1</v>
      </c>
    </row>
    <row r="56" spans="1:25" x14ac:dyDescent="0.25">
      <c r="B56">
        <v>0.5</v>
      </c>
      <c r="H56">
        <v>0.5</v>
      </c>
      <c r="L56">
        <v>1.5</v>
      </c>
      <c r="O56">
        <v>1</v>
      </c>
      <c r="R56">
        <v>0.5</v>
      </c>
      <c r="V56">
        <v>1</v>
      </c>
      <c r="Y56">
        <v>0.5</v>
      </c>
    </row>
    <row r="57" spans="1:25" x14ac:dyDescent="0.25">
      <c r="B57">
        <v>0.5</v>
      </c>
      <c r="H57">
        <v>0.5</v>
      </c>
      <c r="L57">
        <v>0.5</v>
      </c>
      <c r="O57">
        <v>0.5</v>
      </c>
      <c r="R57">
        <v>1</v>
      </c>
      <c r="V57">
        <v>1</v>
      </c>
      <c r="Y57">
        <v>2</v>
      </c>
    </row>
    <row r="58" spans="1:25" x14ac:dyDescent="0.25">
      <c r="B58">
        <v>1</v>
      </c>
      <c r="H58">
        <v>0.5</v>
      </c>
      <c r="L58">
        <v>1.5</v>
      </c>
      <c r="O58">
        <v>0.5</v>
      </c>
      <c r="R58">
        <v>0.5</v>
      </c>
      <c r="V58">
        <v>1.5</v>
      </c>
      <c r="Y58">
        <v>0.5</v>
      </c>
    </row>
    <row r="59" spans="1:25" x14ac:dyDescent="0.25">
      <c r="B59">
        <v>0.5</v>
      </c>
      <c r="H59">
        <v>0.5</v>
      </c>
      <c r="L59">
        <v>1</v>
      </c>
      <c r="O59">
        <v>1</v>
      </c>
      <c r="R59">
        <v>1</v>
      </c>
      <c r="V59">
        <v>0.5</v>
      </c>
      <c r="Y59">
        <v>0.5</v>
      </c>
    </row>
    <row r="60" spans="1:25" x14ac:dyDescent="0.25">
      <c r="B60">
        <v>0.5</v>
      </c>
      <c r="H60">
        <v>0.5</v>
      </c>
      <c r="L60">
        <v>1</v>
      </c>
      <c r="O60">
        <v>0.5</v>
      </c>
      <c r="R60">
        <v>0.5</v>
      </c>
      <c r="V60">
        <v>1</v>
      </c>
      <c r="Y60">
        <v>0.5</v>
      </c>
    </row>
    <row r="61" spans="1:25" x14ac:dyDescent="0.25">
      <c r="B61">
        <v>1</v>
      </c>
      <c r="K61" s="2" t="s">
        <v>204</v>
      </c>
      <c r="L61">
        <v>0.5</v>
      </c>
      <c r="O61">
        <v>1</v>
      </c>
      <c r="Q61" s="2" t="s">
        <v>413</v>
      </c>
      <c r="R61">
        <v>1</v>
      </c>
      <c r="V61">
        <v>1</v>
      </c>
      <c r="Y61">
        <v>0.5</v>
      </c>
    </row>
    <row r="62" spans="1:25" x14ac:dyDescent="0.25">
      <c r="L62">
        <v>0.5</v>
      </c>
      <c r="O62">
        <v>0.5</v>
      </c>
      <c r="R62">
        <v>1</v>
      </c>
      <c r="V62">
        <v>0.5</v>
      </c>
      <c r="Y62">
        <v>1</v>
      </c>
    </row>
    <row r="63" spans="1:25" x14ac:dyDescent="0.25">
      <c r="L63">
        <v>1</v>
      </c>
      <c r="O63">
        <v>0.5</v>
      </c>
      <c r="R63">
        <v>0.5</v>
      </c>
      <c r="V63">
        <v>0.5</v>
      </c>
      <c r="X63" s="2" t="s">
        <v>447</v>
      </c>
      <c r="Y63">
        <v>1.5</v>
      </c>
    </row>
    <row r="64" spans="1:25" x14ac:dyDescent="0.25">
      <c r="L64">
        <v>1.5</v>
      </c>
      <c r="O64">
        <v>0.5</v>
      </c>
      <c r="R64">
        <v>0.5</v>
      </c>
      <c r="V64">
        <v>0.5</v>
      </c>
      <c r="Y64">
        <v>0.5</v>
      </c>
    </row>
    <row r="65" spans="11:25" x14ac:dyDescent="0.25">
      <c r="L65">
        <v>0.5</v>
      </c>
      <c r="O65">
        <v>1</v>
      </c>
      <c r="R65">
        <v>0.5</v>
      </c>
      <c r="V65">
        <v>0.5</v>
      </c>
      <c r="Y65">
        <v>1</v>
      </c>
    </row>
    <row r="66" spans="11:25" x14ac:dyDescent="0.25">
      <c r="L66">
        <v>1.5</v>
      </c>
      <c r="O66">
        <v>0.5</v>
      </c>
      <c r="R66">
        <v>0.5</v>
      </c>
      <c r="V66">
        <v>1</v>
      </c>
      <c r="Y66">
        <v>0.5</v>
      </c>
    </row>
    <row r="67" spans="11:25" x14ac:dyDescent="0.25">
      <c r="L67">
        <v>1</v>
      </c>
      <c r="O67">
        <v>1.5</v>
      </c>
      <c r="R67">
        <v>0.5</v>
      </c>
      <c r="V67">
        <v>0.5</v>
      </c>
      <c r="Y67">
        <v>0.5</v>
      </c>
    </row>
    <row r="68" spans="11:25" x14ac:dyDescent="0.25">
      <c r="K68" s="2" t="s">
        <v>413</v>
      </c>
      <c r="L68">
        <v>1.5</v>
      </c>
      <c r="O68">
        <v>0.5</v>
      </c>
      <c r="R68">
        <v>0.5</v>
      </c>
      <c r="V68">
        <v>0.5</v>
      </c>
      <c r="Y68">
        <v>0.5</v>
      </c>
    </row>
    <row r="69" spans="11:25" x14ac:dyDescent="0.25">
      <c r="L69">
        <v>2</v>
      </c>
      <c r="R69">
        <v>0.5</v>
      </c>
      <c r="V69">
        <v>1.5</v>
      </c>
    </row>
    <row r="70" spans="11:25" x14ac:dyDescent="0.25">
      <c r="L70">
        <v>0.5</v>
      </c>
      <c r="R70">
        <v>1</v>
      </c>
      <c r="V70">
        <v>1</v>
      </c>
    </row>
    <row r="71" spans="11:25" x14ac:dyDescent="0.25">
      <c r="L71">
        <v>1</v>
      </c>
      <c r="R71">
        <v>0.5</v>
      </c>
      <c r="V71">
        <v>0.5</v>
      </c>
    </row>
    <row r="72" spans="11:25" x14ac:dyDescent="0.25">
      <c r="L72">
        <v>0.5</v>
      </c>
      <c r="R72">
        <v>0.5</v>
      </c>
      <c r="V72">
        <v>1</v>
      </c>
    </row>
    <row r="73" spans="11:25" x14ac:dyDescent="0.25">
      <c r="L73">
        <v>0.5</v>
      </c>
      <c r="R73">
        <v>0.5</v>
      </c>
      <c r="V73">
        <v>2.5</v>
      </c>
    </row>
    <row r="74" spans="11:25" x14ac:dyDescent="0.25">
      <c r="L74">
        <v>1.5</v>
      </c>
      <c r="V74">
        <v>1.5</v>
      </c>
    </row>
    <row r="75" spans="11:25" x14ac:dyDescent="0.25">
      <c r="L75">
        <v>0.5</v>
      </c>
      <c r="V75">
        <v>1.5</v>
      </c>
    </row>
    <row r="76" spans="11:25" x14ac:dyDescent="0.25">
      <c r="L76">
        <v>0.5</v>
      </c>
      <c r="V76">
        <v>0.5</v>
      </c>
    </row>
    <row r="77" spans="11:25" x14ac:dyDescent="0.25">
      <c r="L77">
        <v>0.5</v>
      </c>
      <c r="V77">
        <v>0.5</v>
      </c>
    </row>
    <row r="78" spans="11:25" x14ac:dyDescent="0.25">
      <c r="L78">
        <v>0.5</v>
      </c>
      <c r="V78">
        <v>2</v>
      </c>
    </row>
    <row r="79" spans="11:25" x14ac:dyDescent="0.25">
      <c r="L79">
        <v>2.5</v>
      </c>
      <c r="V79">
        <v>1</v>
      </c>
    </row>
    <row r="80" spans="11:25" x14ac:dyDescent="0.25">
      <c r="U80" s="2" t="s">
        <v>447</v>
      </c>
      <c r="V80">
        <v>1</v>
      </c>
    </row>
    <row r="81" spans="22:22" x14ac:dyDescent="0.25">
      <c r="V81">
        <v>2</v>
      </c>
    </row>
    <row r="82" spans="22:22" x14ac:dyDescent="0.25">
      <c r="V82">
        <v>0.5</v>
      </c>
    </row>
    <row r="83" spans="22:22" x14ac:dyDescent="0.25">
      <c r="V83">
        <v>1</v>
      </c>
    </row>
    <row r="84" spans="22:22" x14ac:dyDescent="0.25">
      <c r="V84">
        <v>1</v>
      </c>
    </row>
    <row r="85" spans="22:22" x14ac:dyDescent="0.25">
      <c r="V85">
        <v>0.5</v>
      </c>
    </row>
    <row r="86" spans="22:22" x14ac:dyDescent="0.25">
      <c r="V86">
        <v>0.5</v>
      </c>
    </row>
    <row r="87" spans="22:22" x14ac:dyDescent="0.25">
      <c r="V87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4A93-B04E-4125-895E-11D406930775}">
  <dimension ref="A1:AA73"/>
  <sheetViews>
    <sheetView workbookViewId="0">
      <selection activeCell="AB68" sqref="AB68"/>
    </sheetView>
  </sheetViews>
  <sheetFormatPr defaultColWidth="8.85546875" defaultRowHeight="15" x14ac:dyDescent="0.25"/>
  <sheetData>
    <row r="1" spans="1:20" x14ac:dyDescent="0.25">
      <c r="A1" t="s">
        <v>64</v>
      </c>
    </row>
    <row r="4" spans="1:20" x14ac:dyDescent="0.25">
      <c r="A4" s="2" t="s">
        <v>65</v>
      </c>
      <c r="B4" s="2"/>
      <c r="C4" s="2"/>
      <c r="D4" s="2"/>
      <c r="H4" s="4"/>
      <c r="I4" s="4"/>
      <c r="J4" s="4"/>
    </row>
    <row r="5" spans="1:20" x14ac:dyDescent="0.25">
      <c r="A5" s="1" t="s">
        <v>66</v>
      </c>
      <c r="B5" s="1"/>
      <c r="C5" s="1"/>
      <c r="D5" s="1"/>
      <c r="H5" s="1" t="s">
        <v>98</v>
      </c>
      <c r="I5" s="1"/>
      <c r="J5" s="1"/>
      <c r="O5" s="1" t="s">
        <v>99</v>
      </c>
      <c r="P5" s="1"/>
      <c r="Q5" s="1"/>
    </row>
    <row r="6" spans="1:20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G6" s="1"/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  <c r="P6" s="1" t="s">
        <v>30</v>
      </c>
      <c r="Q6" s="1" t="s">
        <v>31</v>
      </c>
      <c r="R6" s="1" t="s">
        <v>145</v>
      </c>
      <c r="S6" s="1" t="s">
        <v>146</v>
      </c>
      <c r="T6" s="1" t="s">
        <v>147</v>
      </c>
    </row>
    <row r="7" spans="1:20" x14ac:dyDescent="0.25">
      <c r="A7">
        <v>1</v>
      </c>
      <c r="B7" t="s">
        <v>67</v>
      </c>
      <c r="C7">
        <v>19.802</v>
      </c>
      <c r="D7">
        <v>0</v>
      </c>
      <c r="H7">
        <v>1</v>
      </c>
      <c r="I7" t="s">
        <v>67</v>
      </c>
      <c r="J7">
        <v>3.52</v>
      </c>
      <c r="K7">
        <v>0</v>
      </c>
      <c r="O7">
        <v>1</v>
      </c>
      <c r="P7" t="s">
        <v>67</v>
      </c>
      <c r="Q7">
        <v>17.738</v>
      </c>
      <c r="R7">
        <v>0</v>
      </c>
    </row>
    <row r="8" spans="1:20" x14ac:dyDescent="0.25">
      <c r="A8">
        <v>2</v>
      </c>
      <c r="B8" t="s">
        <v>68</v>
      </c>
      <c r="C8">
        <v>19.425999999999998</v>
      </c>
      <c r="D8">
        <v>0.5</v>
      </c>
      <c r="E8">
        <f>(C8-C7)/(D8-D7)</f>
        <v>-0.75200000000000244</v>
      </c>
      <c r="F8" t="s">
        <v>149</v>
      </c>
      <c r="H8">
        <v>2</v>
      </c>
      <c r="I8" t="s">
        <v>68</v>
      </c>
      <c r="J8">
        <v>3.569</v>
      </c>
      <c r="K8">
        <v>0.5</v>
      </c>
      <c r="L8">
        <f>(J8-J7)/(K8-K7)</f>
        <v>9.7999999999999865E-2</v>
      </c>
      <c r="O8">
        <v>2</v>
      </c>
      <c r="P8" t="s">
        <v>68</v>
      </c>
      <c r="Q8">
        <v>19.792999999999999</v>
      </c>
      <c r="R8">
        <v>0.5</v>
      </c>
      <c r="S8">
        <f>(Q8-Q7)/(R8-R7)</f>
        <v>4.1099999999999994</v>
      </c>
      <c r="T8" t="s">
        <v>148</v>
      </c>
    </row>
    <row r="9" spans="1:20" x14ac:dyDescent="0.25">
      <c r="A9">
        <v>3</v>
      </c>
      <c r="B9" t="s">
        <v>69</v>
      </c>
      <c r="C9">
        <v>20.241</v>
      </c>
      <c r="D9">
        <v>1</v>
      </c>
      <c r="E9">
        <f t="shared" ref="E9:E37" si="0">(C9-C8)/(D9-D8)</f>
        <v>1.6300000000000026</v>
      </c>
      <c r="H9">
        <v>3</v>
      </c>
      <c r="I9" t="s">
        <v>69</v>
      </c>
      <c r="J9">
        <v>3.8210000000000002</v>
      </c>
      <c r="K9">
        <v>1</v>
      </c>
      <c r="L9">
        <f t="shared" ref="L9:L37" si="1">(J9-J8)/(K9-K8)</f>
        <v>0.50400000000000045</v>
      </c>
      <c r="M9" t="s">
        <v>150</v>
      </c>
      <c r="O9">
        <v>3</v>
      </c>
      <c r="P9" t="s">
        <v>69</v>
      </c>
      <c r="Q9">
        <v>19.382000000000001</v>
      </c>
      <c r="R9">
        <v>1</v>
      </c>
      <c r="S9">
        <f t="shared" ref="S9:S37" si="2">(Q9-Q8)/(R9-R8)</f>
        <v>-0.82199999999999562</v>
      </c>
      <c r="T9" t="s">
        <v>149</v>
      </c>
    </row>
    <row r="10" spans="1:20" x14ac:dyDescent="0.25">
      <c r="A10">
        <v>4</v>
      </c>
      <c r="B10" t="s">
        <v>70</v>
      </c>
      <c r="C10">
        <v>21.198</v>
      </c>
      <c r="D10">
        <v>1.5</v>
      </c>
      <c r="E10">
        <f t="shared" si="0"/>
        <v>1.9140000000000015</v>
      </c>
      <c r="H10">
        <v>4</v>
      </c>
      <c r="I10" t="s">
        <v>70</v>
      </c>
      <c r="J10">
        <v>3.5960000000000001</v>
      </c>
      <c r="K10">
        <v>1.5</v>
      </c>
      <c r="L10">
        <f t="shared" si="1"/>
        <v>-0.45000000000000018</v>
      </c>
      <c r="O10">
        <v>4</v>
      </c>
      <c r="P10" t="s">
        <v>70</v>
      </c>
      <c r="Q10">
        <v>19.498000000000001</v>
      </c>
      <c r="R10">
        <v>1.5</v>
      </c>
      <c r="S10">
        <f t="shared" si="2"/>
        <v>0.23199999999999932</v>
      </c>
      <c r="T10" t="s">
        <v>148</v>
      </c>
    </row>
    <row r="11" spans="1:20" x14ac:dyDescent="0.25">
      <c r="A11">
        <v>5</v>
      </c>
      <c r="B11" t="s">
        <v>71</v>
      </c>
      <c r="C11">
        <v>22.003</v>
      </c>
      <c r="D11">
        <v>2</v>
      </c>
      <c r="E11">
        <f t="shared" si="0"/>
        <v>1.6099999999999994</v>
      </c>
      <c r="H11">
        <v>5</v>
      </c>
      <c r="I11" t="s">
        <v>71</v>
      </c>
      <c r="J11">
        <v>2.9020000000000001</v>
      </c>
      <c r="K11">
        <v>2</v>
      </c>
      <c r="L11">
        <f t="shared" si="1"/>
        <v>-1.3879999999999999</v>
      </c>
      <c r="M11" t="s">
        <v>154</v>
      </c>
      <c r="O11">
        <v>5</v>
      </c>
      <c r="P11" t="s">
        <v>71</v>
      </c>
      <c r="Q11">
        <v>16.940999999999999</v>
      </c>
      <c r="R11">
        <v>2</v>
      </c>
      <c r="S11">
        <f t="shared" si="2"/>
        <v>-5.1140000000000043</v>
      </c>
      <c r="T11" t="s">
        <v>149</v>
      </c>
    </row>
    <row r="12" spans="1:20" x14ac:dyDescent="0.25">
      <c r="A12">
        <v>6</v>
      </c>
      <c r="B12" t="s">
        <v>72</v>
      </c>
      <c r="C12">
        <v>22.687999999999999</v>
      </c>
      <c r="D12">
        <v>2.5</v>
      </c>
      <c r="E12">
        <f t="shared" si="0"/>
        <v>1.3699999999999974</v>
      </c>
      <c r="F12" t="s">
        <v>160</v>
      </c>
      <c r="H12">
        <v>6</v>
      </c>
      <c r="I12" t="s">
        <v>72</v>
      </c>
      <c r="J12">
        <v>2.9249999999999998</v>
      </c>
      <c r="K12">
        <v>2.5</v>
      </c>
      <c r="L12">
        <f t="shared" si="1"/>
        <v>4.5999999999999375E-2</v>
      </c>
      <c r="O12">
        <v>6</v>
      </c>
      <c r="P12" t="s">
        <v>72</v>
      </c>
      <c r="Q12">
        <v>17.579000000000001</v>
      </c>
      <c r="R12">
        <v>2.5</v>
      </c>
      <c r="S12">
        <f t="shared" si="2"/>
        <v>1.2760000000000034</v>
      </c>
    </row>
    <row r="13" spans="1:20" x14ac:dyDescent="0.25">
      <c r="A13">
        <v>7</v>
      </c>
      <c r="B13" t="s">
        <v>73</v>
      </c>
      <c r="C13">
        <v>22.672000000000001</v>
      </c>
      <c r="D13">
        <v>3</v>
      </c>
      <c r="E13">
        <f t="shared" si="0"/>
        <v>-3.1999999999996476E-2</v>
      </c>
      <c r="F13" t="s">
        <v>149</v>
      </c>
      <c r="H13">
        <v>7</v>
      </c>
      <c r="I13" t="s">
        <v>73</v>
      </c>
      <c r="J13">
        <v>3.4750000000000001</v>
      </c>
      <c r="K13">
        <v>3</v>
      </c>
      <c r="L13">
        <f t="shared" si="1"/>
        <v>1.1000000000000005</v>
      </c>
      <c r="M13" t="s">
        <v>150</v>
      </c>
      <c r="O13">
        <v>7</v>
      </c>
      <c r="P13" t="s">
        <v>73</v>
      </c>
      <c r="Q13">
        <v>17.68</v>
      </c>
      <c r="R13">
        <v>3</v>
      </c>
      <c r="S13">
        <f t="shared" si="2"/>
        <v>0.20199999999999818</v>
      </c>
    </row>
    <row r="14" spans="1:20" x14ac:dyDescent="0.25">
      <c r="A14">
        <v>8</v>
      </c>
      <c r="B14" t="s">
        <v>74</v>
      </c>
      <c r="C14">
        <v>25.027000000000001</v>
      </c>
      <c r="D14">
        <v>3.5</v>
      </c>
      <c r="E14">
        <f t="shared" si="0"/>
        <v>4.7100000000000009</v>
      </c>
      <c r="F14" t="s">
        <v>148</v>
      </c>
      <c r="H14">
        <v>8</v>
      </c>
      <c r="I14" t="s">
        <v>74</v>
      </c>
      <c r="J14">
        <v>3.2949999999999999</v>
      </c>
      <c r="K14">
        <v>3.5</v>
      </c>
      <c r="L14">
        <f t="shared" si="1"/>
        <v>-0.36000000000000032</v>
      </c>
      <c r="O14">
        <v>8</v>
      </c>
      <c r="P14" t="s">
        <v>74</v>
      </c>
      <c r="Q14">
        <v>18.286000000000001</v>
      </c>
      <c r="R14">
        <v>3.5</v>
      </c>
      <c r="S14">
        <f t="shared" si="2"/>
        <v>1.2120000000000033</v>
      </c>
      <c r="T14" t="s">
        <v>159</v>
      </c>
    </row>
    <row r="15" spans="1:20" x14ac:dyDescent="0.25">
      <c r="A15">
        <v>9</v>
      </c>
      <c r="B15" t="s">
        <v>75</v>
      </c>
      <c r="C15">
        <v>23.945</v>
      </c>
      <c r="D15">
        <v>4</v>
      </c>
      <c r="E15">
        <f t="shared" si="0"/>
        <v>-2.1640000000000015</v>
      </c>
      <c r="F15" t="s">
        <v>149</v>
      </c>
      <c r="H15">
        <v>9</v>
      </c>
      <c r="I15" t="s">
        <v>75</v>
      </c>
      <c r="J15">
        <v>3.129</v>
      </c>
      <c r="K15">
        <v>4</v>
      </c>
      <c r="L15">
        <f t="shared" si="1"/>
        <v>-0.33199999999999985</v>
      </c>
      <c r="M15" t="s">
        <v>154</v>
      </c>
      <c r="O15">
        <v>9</v>
      </c>
      <c r="P15" t="s">
        <v>75</v>
      </c>
      <c r="Q15">
        <v>16.814</v>
      </c>
      <c r="R15">
        <v>4</v>
      </c>
      <c r="S15">
        <f t="shared" si="2"/>
        <v>-2.9440000000000026</v>
      </c>
      <c r="T15" t="s">
        <v>149</v>
      </c>
    </row>
    <row r="16" spans="1:20" x14ac:dyDescent="0.25">
      <c r="A16">
        <v>10</v>
      </c>
      <c r="B16" t="s">
        <v>76</v>
      </c>
      <c r="C16">
        <v>23.945</v>
      </c>
      <c r="D16">
        <v>4.5</v>
      </c>
      <c r="E16">
        <f t="shared" si="0"/>
        <v>0</v>
      </c>
      <c r="H16">
        <v>10</v>
      </c>
      <c r="I16" t="s">
        <v>76</v>
      </c>
      <c r="J16">
        <v>3.5019999999999998</v>
      </c>
      <c r="K16">
        <v>4.5</v>
      </c>
      <c r="L16">
        <f t="shared" si="1"/>
        <v>0.74599999999999955</v>
      </c>
      <c r="O16">
        <v>10</v>
      </c>
      <c r="P16" t="s">
        <v>76</v>
      </c>
      <c r="Q16">
        <v>19.096</v>
      </c>
      <c r="R16">
        <v>4.5</v>
      </c>
      <c r="S16">
        <f t="shared" si="2"/>
        <v>4.5640000000000001</v>
      </c>
      <c r="T16" t="s">
        <v>148</v>
      </c>
    </row>
    <row r="17" spans="1:20" x14ac:dyDescent="0.25">
      <c r="A17">
        <v>11</v>
      </c>
      <c r="B17" t="s">
        <v>77</v>
      </c>
      <c r="C17">
        <v>23.945</v>
      </c>
      <c r="D17">
        <v>5</v>
      </c>
      <c r="E17">
        <f t="shared" si="0"/>
        <v>0</v>
      </c>
      <c r="H17">
        <v>11</v>
      </c>
      <c r="I17" t="s">
        <v>77</v>
      </c>
      <c r="J17">
        <v>3.8809999999999998</v>
      </c>
      <c r="K17">
        <v>5</v>
      </c>
      <c r="L17">
        <f t="shared" si="1"/>
        <v>0.75800000000000001</v>
      </c>
      <c r="M17" t="s">
        <v>150</v>
      </c>
      <c r="O17">
        <v>11</v>
      </c>
      <c r="P17" t="s">
        <v>77</v>
      </c>
      <c r="Q17">
        <v>17.792000000000002</v>
      </c>
      <c r="R17">
        <v>5</v>
      </c>
      <c r="S17">
        <f t="shared" si="2"/>
        <v>-2.607999999999997</v>
      </c>
      <c r="T17" t="s">
        <v>149</v>
      </c>
    </row>
    <row r="18" spans="1:20" x14ac:dyDescent="0.25">
      <c r="A18">
        <v>12</v>
      </c>
      <c r="B18" t="s">
        <v>78</v>
      </c>
      <c r="C18">
        <v>23.945</v>
      </c>
      <c r="D18">
        <v>5.5</v>
      </c>
      <c r="E18">
        <f t="shared" si="0"/>
        <v>0</v>
      </c>
      <c r="H18">
        <v>12</v>
      </c>
      <c r="I18" t="s">
        <v>78</v>
      </c>
      <c r="J18">
        <v>3.0489999999999999</v>
      </c>
      <c r="K18">
        <v>5.5</v>
      </c>
      <c r="L18">
        <f t="shared" si="1"/>
        <v>-1.6639999999999997</v>
      </c>
      <c r="O18">
        <v>12</v>
      </c>
      <c r="P18" t="s">
        <v>78</v>
      </c>
      <c r="Q18">
        <v>18.98</v>
      </c>
      <c r="R18">
        <v>5.5</v>
      </c>
      <c r="S18">
        <f t="shared" si="2"/>
        <v>2.3759999999999977</v>
      </c>
    </row>
    <row r="19" spans="1:20" x14ac:dyDescent="0.25">
      <c r="A19">
        <v>13</v>
      </c>
      <c r="B19" t="s">
        <v>79</v>
      </c>
      <c r="C19">
        <v>23.945</v>
      </c>
      <c r="D19">
        <v>6</v>
      </c>
      <c r="E19">
        <f t="shared" si="0"/>
        <v>0</v>
      </c>
      <c r="H19">
        <v>13</v>
      </c>
      <c r="I19" t="s">
        <v>79</v>
      </c>
      <c r="J19">
        <v>1.643</v>
      </c>
      <c r="K19">
        <v>6</v>
      </c>
      <c r="L19">
        <f t="shared" si="1"/>
        <v>-2.8119999999999998</v>
      </c>
      <c r="M19" t="s">
        <v>154</v>
      </c>
      <c r="O19">
        <v>13</v>
      </c>
      <c r="P19" t="s">
        <v>79</v>
      </c>
      <c r="Q19">
        <v>20.02</v>
      </c>
      <c r="R19">
        <v>6</v>
      </c>
      <c r="S19">
        <f t="shared" si="2"/>
        <v>2.0799999999999983</v>
      </c>
    </row>
    <row r="20" spans="1:20" x14ac:dyDescent="0.25">
      <c r="A20">
        <v>14</v>
      </c>
      <c r="B20" t="s">
        <v>80</v>
      </c>
      <c r="C20">
        <v>23.945</v>
      </c>
      <c r="D20">
        <v>6.5</v>
      </c>
      <c r="E20">
        <f t="shared" si="0"/>
        <v>0</v>
      </c>
      <c r="H20">
        <v>14</v>
      </c>
      <c r="I20" t="s">
        <v>80</v>
      </c>
      <c r="J20">
        <v>1.976</v>
      </c>
      <c r="K20">
        <v>6.5</v>
      </c>
      <c r="L20">
        <f t="shared" si="1"/>
        <v>0.66599999999999993</v>
      </c>
      <c r="O20">
        <v>14</v>
      </c>
      <c r="P20" t="s">
        <v>80</v>
      </c>
      <c r="Q20">
        <v>23.884</v>
      </c>
      <c r="R20">
        <v>6.5</v>
      </c>
      <c r="S20">
        <f t="shared" si="2"/>
        <v>7.7280000000000015</v>
      </c>
    </row>
    <row r="21" spans="1:20" x14ac:dyDescent="0.25">
      <c r="A21">
        <v>15</v>
      </c>
      <c r="B21" t="s">
        <v>81</v>
      </c>
      <c r="C21">
        <v>23.945</v>
      </c>
      <c r="D21">
        <v>7</v>
      </c>
      <c r="E21">
        <f t="shared" si="0"/>
        <v>0</v>
      </c>
      <c r="H21">
        <v>15</v>
      </c>
      <c r="I21" t="s">
        <v>81</v>
      </c>
      <c r="J21">
        <v>2.298</v>
      </c>
      <c r="K21">
        <v>7</v>
      </c>
      <c r="L21">
        <f t="shared" si="1"/>
        <v>0.64400000000000013</v>
      </c>
      <c r="M21" t="s">
        <v>150</v>
      </c>
      <c r="O21">
        <v>15</v>
      </c>
      <c r="P21" t="s">
        <v>81</v>
      </c>
      <c r="Q21">
        <v>25.065999999999999</v>
      </c>
      <c r="R21">
        <v>7</v>
      </c>
      <c r="S21">
        <f t="shared" si="2"/>
        <v>2.3639999999999972</v>
      </c>
      <c r="T21" t="s">
        <v>160</v>
      </c>
    </row>
    <row r="22" spans="1:20" x14ac:dyDescent="0.25">
      <c r="A22">
        <v>16</v>
      </c>
      <c r="B22" t="s">
        <v>82</v>
      </c>
      <c r="C22">
        <v>23.945</v>
      </c>
      <c r="D22">
        <v>7.5</v>
      </c>
      <c r="E22">
        <f t="shared" si="0"/>
        <v>0</v>
      </c>
      <c r="F22" t="s">
        <v>161</v>
      </c>
      <c r="H22">
        <v>16</v>
      </c>
      <c r="I22" t="s">
        <v>82</v>
      </c>
      <c r="J22">
        <v>1.456</v>
      </c>
      <c r="K22">
        <v>7.5</v>
      </c>
      <c r="L22">
        <f t="shared" si="1"/>
        <v>-1.6840000000000002</v>
      </c>
      <c r="M22" t="s">
        <v>149</v>
      </c>
      <c r="O22">
        <v>16</v>
      </c>
      <c r="P22" t="s">
        <v>82</v>
      </c>
      <c r="Q22">
        <v>22.908999999999999</v>
      </c>
      <c r="R22">
        <v>7.5</v>
      </c>
      <c r="S22">
        <f t="shared" si="2"/>
        <v>-4.3140000000000001</v>
      </c>
    </row>
    <row r="23" spans="1:20" x14ac:dyDescent="0.25">
      <c r="A23">
        <v>17</v>
      </c>
      <c r="B23" t="s">
        <v>83</v>
      </c>
      <c r="C23">
        <v>25.613</v>
      </c>
      <c r="D23">
        <v>8</v>
      </c>
      <c r="E23">
        <f t="shared" si="0"/>
        <v>3.3359999999999985</v>
      </c>
      <c r="F23" t="s">
        <v>148</v>
      </c>
      <c r="H23">
        <v>17</v>
      </c>
      <c r="I23" t="s">
        <v>83</v>
      </c>
      <c r="J23">
        <v>2.5659999999999998</v>
      </c>
      <c r="K23">
        <v>8</v>
      </c>
      <c r="L23">
        <f t="shared" si="1"/>
        <v>2.2199999999999998</v>
      </c>
      <c r="O23">
        <v>17</v>
      </c>
      <c r="P23" t="s">
        <v>83</v>
      </c>
      <c r="Q23">
        <v>22.71</v>
      </c>
      <c r="R23">
        <v>8</v>
      </c>
      <c r="S23">
        <f t="shared" si="2"/>
        <v>-0.39799999999999613</v>
      </c>
    </row>
    <row r="24" spans="1:20" x14ac:dyDescent="0.25">
      <c r="A24">
        <v>18</v>
      </c>
      <c r="B24" t="s">
        <v>84</v>
      </c>
      <c r="C24">
        <v>25.613</v>
      </c>
      <c r="D24">
        <v>8.5</v>
      </c>
      <c r="E24">
        <f t="shared" si="0"/>
        <v>0</v>
      </c>
      <c r="H24">
        <v>18</v>
      </c>
      <c r="I24" t="s">
        <v>84</v>
      </c>
      <c r="J24">
        <v>2.8119999999999998</v>
      </c>
      <c r="K24">
        <v>8.5</v>
      </c>
      <c r="L24">
        <f t="shared" si="1"/>
        <v>0.49199999999999999</v>
      </c>
      <c r="O24">
        <v>18</v>
      </c>
      <c r="P24" t="s">
        <v>84</v>
      </c>
      <c r="Q24">
        <v>23.132999999999999</v>
      </c>
      <c r="R24">
        <v>8.5</v>
      </c>
      <c r="S24">
        <f t="shared" si="2"/>
        <v>0.84599999999999653</v>
      </c>
    </row>
    <row r="25" spans="1:20" x14ac:dyDescent="0.25">
      <c r="A25">
        <v>19</v>
      </c>
      <c r="B25" t="s">
        <v>85</v>
      </c>
      <c r="C25">
        <v>25.613</v>
      </c>
      <c r="D25">
        <v>9</v>
      </c>
      <c r="E25">
        <f t="shared" si="0"/>
        <v>0</v>
      </c>
      <c r="F25" t="s">
        <v>155</v>
      </c>
      <c r="H25">
        <v>19</v>
      </c>
      <c r="I25" t="s">
        <v>85</v>
      </c>
      <c r="J25">
        <v>4.0590000000000002</v>
      </c>
      <c r="K25">
        <v>9</v>
      </c>
      <c r="L25">
        <f t="shared" si="1"/>
        <v>2.4940000000000007</v>
      </c>
      <c r="O25">
        <v>19</v>
      </c>
      <c r="P25" t="s">
        <v>85</v>
      </c>
      <c r="Q25">
        <v>22.643999999999998</v>
      </c>
      <c r="R25">
        <v>9</v>
      </c>
      <c r="S25">
        <f t="shared" si="2"/>
        <v>-0.97800000000000153</v>
      </c>
      <c r="T25" t="s">
        <v>156</v>
      </c>
    </row>
    <row r="26" spans="1:20" x14ac:dyDescent="0.25">
      <c r="A26">
        <v>20</v>
      </c>
      <c r="B26" t="s">
        <v>86</v>
      </c>
      <c r="C26">
        <v>23.361999999999998</v>
      </c>
      <c r="D26">
        <v>9.5</v>
      </c>
      <c r="E26">
        <f t="shared" si="0"/>
        <v>-4.5020000000000024</v>
      </c>
      <c r="F26" t="s">
        <v>149</v>
      </c>
      <c r="H26">
        <v>20</v>
      </c>
      <c r="I26" t="s">
        <v>86</v>
      </c>
      <c r="J26">
        <v>4.7439999999999998</v>
      </c>
      <c r="K26">
        <v>9.5</v>
      </c>
      <c r="L26">
        <f t="shared" si="1"/>
        <v>1.3699999999999992</v>
      </c>
      <c r="M26" t="s">
        <v>160</v>
      </c>
      <c r="O26">
        <v>20</v>
      </c>
      <c r="P26" t="s">
        <v>86</v>
      </c>
      <c r="Q26">
        <v>24.52</v>
      </c>
      <c r="R26">
        <v>9.5</v>
      </c>
      <c r="S26">
        <f t="shared" si="2"/>
        <v>3.7520000000000024</v>
      </c>
      <c r="T26" t="s">
        <v>148</v>
      </c>
    </row>
    <row r="27" spans="1:20" x14ac:dyDescent="0.25">
      <c r="A27">
        <v>21</v>
      </c>
      <c r="B27" t="s">
        <v>87</v>
      </c>
      <c r="C27">
        <v>23.361999999999998</v>
      </c>
      <c r="D27">
        <v>10</v>
      </c>
      <c r="E27">
        <f t="shared" si="0"/>
        <v>0</v>
      </c>
      <c r="H27">
        <v>21</v>
      </c>
      <c r="I27" t="s">
        <v>87</v>
      </c>
      <c r="J27">
        <v>2.7970000000000002</v>
      </c>
      <c r="K27">
        <v>10</v>
      </c>
      <c r="L27">
        <f t="shared" si="1"/>
        <v>-3.8939999999999992</v>
      </c>
      <c r="M27" t="s">
        <v>149</v>
      </c>
      <c r="O27">
        <v>21</v>
      </c>
      <c r="P27" t="s">
        <v>87</v>
      </c>
      <c r="Q27">
        <v>22.88</v>
      </c>
      <c r="R27">
        <v>10</v>
      </c>
      <c r="S27">
        <f t="shared" si="2"/>
        <v>-3.2800000000000011</v>
      </c>
      <c r="T27" t="s">
        <v>149</v>
      </c>
    </row>
    <row r="28" spans="1:20" x14ac:dyDescent="0.25">
      <c r="A28">
        <v>22</v>
      </c>
      <c r="B28" t="s">
        <v>88</v>
      </c>
      <c r="C28">
        <v>23.361999999999998</v>
      </c>
      <c r="D28">
        <v>10.5</v>
      </c>
      <c r="E28">
        <f t="shared" si="0"/>
        <v>0</v>
      </c>
      <c r="H28">
        <v>22</v>
      </c>
      <c r="I28" t="s">
        <v>88</v>
      </c>
      <c r="J28">
        <v>4.3090000000000002</v>
      </c>
      <c r="K28">
        <v>10.5</v>
      </c>
      <c r="L28">
        <f t="shared" si="1"/>
        <v>3.024</v>
      </c>
      <c r="M28" t="s">
        <v>148</v>
      </c>
      <c r="O28">
        <v>22</v>
      </c>
      <c r="P28" t="s">
        <v>88</v>
      </c>
      <c r="Q28">
        <v>23.192</v>
      </c>
      <c r="R28">
        <v>10.5</v>
      </c>
      <c r="S28">
        <f t="shared" si="2"/>
        <v>0.62400000000000233</v>
      </c>
    </row>
    <row r="29" spans="1:20" x14ac:dyDescent="0.25">
      <c r="A29">
        <v>23</v>
      </c>
      <c r="B29" t="s">
        <v>89</v>
      </c>
      <c r="C29">
        <v>23.361999999999998</v>
      </c>
      <c r="D29">
        <v>11</v>
      </c>
      <c r="E29">
        <f t="shared" si="0"/>
        <v>0</v>
      </c>
      <c r="F29" t="s">
        <v>151</v>
      </c>
      <c r="H29">
        <v>23</v>
      </c>
      <c r="I29" t="s">
        <v>89</v>
      </c>
      <c r="J29">
        <v>3.794</v>
      </c>
      <c r="K29">
        <v>11</v>
      </c>
      <c r="L29">
        <f t="shared" si="1"/>
        <v>-1.0300000000000002</v>
      </c>
      <c r="M29" t="s">
        <v>149</v>
      </c>
      <c r="O29">
        <v>23</v>
      </c>
      <c r="P29" t="s">
        <v>89</v>
      </c>
      <c r="Q29">
        <v>25.876999999999999</v>
      </c>
      <c r="R29">
        <v>11</v>
      </c>
      <c r="S29">
        <f t="shared" si="2"/>
        <v>5.3699999999999974</v>
      </c>
      <c r="T29" t="s">
        <v>150</v>
      </c>
    </row>
    <row r="30" spans="1:20" x14ac:dyDescent="0.25">
      <c r="A30">
        <v>24</v>
      </c>
      <c r="B30" t="s">
        <v>90</v>
      </c>
      <c r="C30">
        <v>25.283000000000001</v>
      </c>
      <c r="D30">
        <v>11.5</v>
      </c>
      <c r="E30">
        <f t="shared" si="0"/>
        <v>3.8420000000000059</v>
      </c>
      <c r="F30" t="s">
        <v>148</v>
      </c>
      <c r="H30">
        <v>24</v>
      </c>
      <c r="I30" t="s">
        <v>90</v>
      </c>
      <c r="J30">
        <v>4.1630000000000003</v>
      </c>
      <c r="K30">
        <v>11.5</v>
      </c>
      <c r="L30">
        <f t="shared" si="1"/>
        <v>0.73800000000000043</v>
      </c>
      <c r="O30">
        <v>24</v>
      </c>
      <c r="P30" t="s">
        <v>90</v>
      </c>
      <c r="Q30">
        <v>25.417000000000002</v>
      </c>
      <c r="R30">
        <v>11.5</v>
      </c>
      <c r="S30">
        <f t="shared" si="2"/>
        <v>-0.9199999999999946</v>
      </c>
    </row>
    <row r="31" spans="1:20" x14ac:dyDescent="0.25">
      <c r="A31">
        <v>25</v>
      </c>
      <c r="B31" t="s">
        <v>91</v>
      </c>
      <c r="C31">
        <v>25.283000000000001</v>
      </c>
      <c r="D31">
        <v>12</v>
      </c>
      <c r="E31">
        <f t="shared" si="0"/>
        <v>0</v>
      </c>
      <c r="F31" t="s">
        <v>152</v>
      </c>
      <c r="H31">
        <v>25</v>
      </c>
      <c r="I31" t="s">
        <v>91</v>
      </c>
      <c r="J31">
        <v>4.798</v>
      </c>
      <c r="K31">
        <v>12</v>
      </c>
      <c r="L31">
        <f t="shared" si="1"/>
        <v>1.2699999999999996</v>
      </c>
      <c r="O31">
        <v>25</v>
      </c>
      <c r="P31" t="s">
        <v>91</v>
      </c>
      <c r="Q31">
        <v>25.399000000000001</v>
      </c>
      <c r="R31">
        <v>12</v>
      </c>
      <c r="S31">
        <f t="shared" si="2"/>
        <v>-3.6000000000001364E-2</v>
      </c>
      <c r="T31" t="s">
        <v>154</v>
      </c>
    </row>
    <row r="32" spans="1:20" x14ac:dyDescent="0.25">
      <c r="A32">
        <v>26</v>
      </c>
      <c r="B32" t="s">
        <v>92</v>
      </c>
      <c r="C32">
        <v>27.167999999999999</v>
      </c>
      <c r="D32">
        <v>12.5</v>
      </c>
      <c r="E32">
        <f t="shared" si="0"/>
        <v>3.769999999999996</v>
      </c>
      <c r="F32" t="s">
        <v>148</v>
      </c>
      <c r="H32">
        <v>26</v>
      </c>
      <c r="I32" t="s">
        <v>92</v>
      </c>
      <c r="J32">
        <v>6.6929999999999996</v>
      </c>
      <c r="K32">
        <v>12.5</v>
      </c>
      <c r="L32">
        <f t="shared" si="1"/>
        <v>3.7899999999999991</v>
      </c>
      <c r="O32">
        <v>26</v>
      </c>
      <c r="P32" t="s">
        <v>92</v>
      </c>
      <c r="Q32">
        <v>26.568000000000001</v>
      </c>
      <c r="R32">
        <v>12.5</v>
      </c>
      <c r="S32">
        <f t="shared" si="2"/>
        <v>2.338000000000001</v>
      </c>
    </row>
    <row r="33" spans="1:27" x14ac:dyDescent="0.25">
      <c r="A33">
        <v>27</v>
      </c>
      <c r="B33" t="s">
        <v>93</v>
      </c>
      <c r="C33">
        <v>27.167999999999999</v>
      </c>
      <c r="D33">
        <v>13</v>
      </c>
      <c r="E33">
        <f t="shared" si="0"/>
        <v>0</v>
      </c>
      <c r="H33">
        <v>27</v>
      </c>
      <c r="I33" t="s">
        <v>93</v>
      </c>
      <c r="J33">
        <v>7.423</v>
      </c>
      <c r="K33">
        <v>13</v>
      </c>
      <c r="L33">
        <f t="shared" si="1"/>
        <v>1.4600000000000009</v>
      </c>
      <c r="M33" t="s">
        <v>160</v>
      </c>
      <c r="O33">
        <v>27</v>
      </c>
      <c r="P33" t="s">
        <v>93</v>
      </c>
      <c r="Q33">
        <v>26.754999999999999</v>
      </c>
      <c r="R33">
        <v>13</v>
      </c>
      <c r="S33">
        <f t="shared" si="2"/>
        <v>0.37399999999999523</v>
      </c>
    </row>
    <row r="34" spans="1:27" x14ac:dyDescent="0.25">
      <c r="A34">
        <v>28</v>
      </c>
      <c r="B34" t="s">
        <v>94</v>
      </c>
      <c r="C34">
        <v>27.167999999999999</v>
      </c>
      <c r="D34">
        <v>13.5</v>
      </c>
      <c r="E34">
        <f t="shared" si="0"/>
        <v>0</v>
      </c>
      <c r="F34" t="s">
        <v>155</v>
      </c>
      <c r="H34">
        <v>28</v>
      </c>
      <c r="I34" t="s">
        <v>94</v>
      </c>
      <c r="J34">
        <v>6.8</v>
      </c>
      <c r="K34">
        <v>13.5</v>
      </c>
      <c r="L34">
        <f t="shared" si="1"/>
        <v>-1.2460000000000004</v>
      </c>
      <c r="M34" t="s">
        <v>149</v>
      </c>
      <c r="O34">
        <v>28</v>
      </c>
      <c r="P34" t="s">
        <v>94</v>
      </c>
      <c r="Q34">
        <v>26.802</v>
      </c>
      <c r="R34">
        <v>13.5</v>
      </c>
      <c r="S34">
        <f t="shared" si="2"/>
        <v>9.4000000000001194E-2</v>
      </c>
      <c r="T34" t="s">
        <v>159</v>
      </c>
    </row>
    <row r="35" spans="1:27" x14ac:dyDescent="0.25">
      <c r="A35">
        <v>29</v>
      </c>
      <c r="B35" t="s">
        <v>95</v>
      </c>
      <c r="C35">
        <v>26.706</v>
      </c>
      <c r="D35">
        <v>14</v>
      </c>
      <c r="E35">
        <f t="shared" si="0"/>
        <v>-0.92399999999999949</v>
      </c>
      <c r="F35" t="s">
        <v>149</v>
      </c>
      <c r="H35">
        <v>29</v>
      </c>
      <c r="I35" t="s">
        <v>95</v>
      </c>
      <c r="J35">
        <v>8.0860000000000003</v>
      </c>
      <c r="K35">
        <v>14</v>
      </c>
      <c r="L35">
        <f t="shared" si="1"/>
        <v>2.572000000000001</v>
      </c>
      <c r="O35">
        <v>29</v>
      </c>
      <c r="P35" t="s">
        <v>95</v>
      </c>
      <c r="Q35">
        <v>26.494</v>
      </c>
      <c r="R35">
        <v>14</v>
      </c>
      <c r="S35">
        <f t="shared" si="2"/>
        <v>-0.61599999999999966</v>
      </c>
      <c r="T35" t="s">
        <v>149</v>
      </c>
    </row>
    <row r="36" spans="1:27" x14ac:dyDescent="0.25">
      <c r="A36">
        <v>30</v>
      </c>
      <c r="B36" t="s">
        <v>96</v>
      </c>
      <c r="C36">
        <v>26.706</v>
      </c>
      <c r="D36">
        <v>14.5</v>
      </c>
      <c r="E36">
        <f t="shared" si="0"/>
        <v>0</v>
      </c>
      <c r="H36">
        <v>30</v>
      </c>
      <c r="I36" t="s">
        <v>96</v>
      </c>
      <c r="J36">
        <v>10.127000000000001</v>
      </c>
      <c r="K36">
        <v>14.5</v>
      </c>
      <c r="L36">
        <f t="shared" si="1"/>
        <v>4.0820000000000007</v>
      </c>
      <c r="O36">
        <v>30</v>
      </c>
      <c r="P36" t="s">
        <v>96</v>
      </c>
      <c r="Q36">
        <v>26.513000000000002</v>
      </c>
      <c r="R36">
        <v>14.5</v>
      </c>
      <c r="S36">
        <f t="shared" si="2"/>
        <v>3.8000000000003809E-2</v>
      </c>
    </row>
    <row r="37" spans="1:27" x14ac:dyDescent="0.25">
      <c r="A37">
        <v>31</v>
      </c>
      <c r="B37" t="s">
        <v>97</v>
      </c>
      <c r="C37">
        <v>26.706</v>
      </c>
      <c r="D37">
        <v>15</v>
      </c>
      <c r="E37">
        <f t="shared" si="0"/>
        <v>0</v>
      </c>
      <c r="F37" t="s">
        <v>155</v>
      </c>
      <c r="H37">
        <v>31</v>
      </c>
      <c r="I37" t="s">
        <v>97</v>
      </c>
      <c r="J37">
        <v>11.76</v>
      </c>
      <c r="K37">
        <v>15</v>
      </c>
      <c r="L37">
        <f t="shared" si="1"/>
        <v>3.2659999999999982</v>
      </c>
      <c r="M37" t="s">
        <v>159</v>
      </c>
      <c r="O37">
        <v>31</v>
      </c>
      <c r="P37" t="s">
        <v>97</v>
      </c>
      <c r="Q37">
        <v>27.257000000000001</v>
      </c>
      <c r="R37">
        <v>15</v>
      </c>
      <c r="S37">
        <f t="shared" si="2"/>
        <v>1.4879999999999995</v>
      </c>
      <c r="T37" t="s">
        <v>150</v>
      </c>
    </row>
    <row r="40" spans="1:27" x14ac:dyDescent="0.25">
      <c r="A40" s="2" t="s">
        <v>63</v>
      </c>
      <c r="B40" s="2"/>
      <c r="C40" s="2"/>
      <c r="D40" s="2"/>
    </row>
    <row r="41" spans="1:27" x14ac:dyDescent="0.25">
      <c r="A41" s="1" t="s">
        <v>131</v>
      </c>
      <c r="B41" s="1"/>
      <c r="C41" s="1"/>
      <c r="D41" s="1"/>
      <c r="H41" s="1" t="s">
        <v>132</v>
      </c>
      <c r="I41" s="1"/>
      <c r="J41" s="1"/>
      <c r="O41" s="1" t="s">
        <v>133</v>
      </c>
      <c r="P41" s="1"/>
      <c r="Q41" s="1"/>
      <c r="V41" s="1" t="s">
        <v>134</v>
      </c>
      <c r="W41" s="1"/>
      <c r="X41" s="1"/>
    </row>
    <row r="42" spans="1:27" x14ac:dyDescent="0.25">
      <c r="B42" s="1" t="s">
        <v>30</v>
      </c>
      <c r="C42" s="1" t="s">
        <v>31</v>
      </c>
      <c r="D42" s="1" t="s">
        <v>145</v>
      </c>
      <c r="E42" s="1" t="s">
        <v>146</v>
      </c>
      <c r="F42" s="1" t="s">
        <v>147</v>
      </c>
      <c r="I42" s="1" t="s">
        <v>30</v>
      </c>
      <c r="J42" s="1" t="s">
        <v>31</v>
      </c>
      <c r="K42" s="1" t="s">
        <v>145</v>
      </c>
      <c r="L42" s="1" t="s">
        <v>146</v>
      </c>
      <c r="M42" s="1" t="s">
        <v>147</v>
      </c>
      <c r="P42" s="1" t="s">
        <v>30</v>
      </c>
      <c r="Q42" s="1" t="s">
        <v>31</v>
      </c>
      <c r="R42" s="1" t="s">
        <v>145</v>
      </c>
      <c r="S42" s="1" t="s">
        <v>146</v>
      </c>
      <c r="T42" s="1" t="s">
        <v>147</v>
      </c>
      <c r="W42" s="1" t="s">
        <v>30</v>
      </c>
      <c r="X42" s="1" t="s">
        <v>31</v>
      </c>
      <c r="Y42" s="1" t="s">
        <v>145</v>
      </c>
      <c r="Z42" s="1" t="s">
        <v>146</v>
      </c>
      <c r="AA42" s="1" t="s">
        <v>147</v>
      </c>
    </row>
    <row r="43" spans="1:27" x14ac:dyDescent="0.25">
      <c r="A43">
        <v>1</v>
      </c>
      <c r="B43" t="s">
        <v>100</v>
      </c>
      <c r="C43">
        <v>12.503</v>
      </c>
      <c r="D43">
        <v>0</v>
      </c>
      <c r="H43">
        <v>1</v>
      </c>
      <c r="I43" t="s">
        <v>100</v>
      </c>
      <c r="J43">
        <v>5.9059999999999997</v>
      </c>
      <c r="K43">
        <v>0</v>
      </c>
      <c r="O43">
        <v>1</v>
      </c>
      <c r="P43" t="s">
        <v>100</v>
      </c>
      <c r="Q43">
        <v>15.779</v>
      </c>
      <c r="R43">
        <v>0</v>
      </c>
      <c r="V43">
        <v>1</v>
      </c>
      <c r="W43" t="s">
        <v>100</v>
      </c>
      <c r="X43">
        <v>0</v>
      </c>
      <c r="Y43">
        <v>0</v>
      </c>
    </row>
    <row r="44" spans="1:27" x14ac:dyDescent="0.25">
      <c r="A44">
        <v>2</v>
      </c>
      <c r="B44" t="s">
        <v>101</v>
      </c>
      <c r="C44">
        <v>12.503</v>
      </c>
      <c r="D44">
        <v>0.5</v>
      </c>
      <c r="E44">
        <f>(C44-C43)/(D44-D43)</f>
        <v>0</v>
      </c>
      <c r="H44">
        <v>2</v>
      </c>
      <c r="I44" t="s">
        <v>101</v>
      </c>
      <c r="J44">
        <v>5.9059999999999997</v>
      </c>
      <c r="K44">
        <v>0.5</v>
      </c>
      <c r="L44">
        <f>(J44-J43)/(K44-K43)</f>
        <v>0</v>
      </c>
      <c r="M44" t="s">
        <v>152</v>
      </c>
      <c r="O44">
        <v>2</v>
      </c>
      <c r="P44" t="s">
        <v>101</v>
      </c>
      <c r="Q44">
        <v>14.510999999999999</v>
      </c>
      <c r="R44">
        <v>0.5</v>
      </c>
      <c r="S44">
        <f>(Q44-Q43)/(R44-R43)</f>
        <v>-2.5360000000000014</v>
      </c>
      <c r="T44" t="s">
        <v>149</v>
      </c>
      <c r="V44">
        <v>2</v>
      </c>
      <c r="W44" t="s">
        <v>101</v>
      </c>
      <c r="X44">
        <v>0</v>
      </c>
      <c r="Y44">
        <v>0.5</v>
      </c>
      <c r="Z44">
        <f>(X44-X43)/(Y44-Y43)</f>
        <v>0</v>
      </c>
    </row>
    <row r="45" spans="1:27" x14ac:dyDescent="0.25">
      <c r="A45">
        <v>3</v>
      </c>
      <c r="B45" t="s">
        <v>102</v>
      </c>
      <c r="C45">
        <v>12.503</v>
      </c>
      <c r="D45">
        <v>1</v>
      </c>
      <c r="E45">
        <f t="shared" ref="E45:E73" si="3">(C45-C44)/(D45-D44)</f>
        <v>0</v>
      </c>
      <c r="H45">
        <v>3</v>
      </c>
      <c r="I45" t="s">
        <v>102</v>
      </c>
      <c r="J45">
        <v>7.2450000000000001</v>
      </c>
      <c r="K45">
        <v>1</v>
      </c>
      <c r="L45">
        <f t="shared" ref="L45:L73" si="4">(J45-J44)/(K45-K44)</f>
        <v>2.6780000000000008</v>
      </c>
      <c r="M45" t="s">
        <v>148</v>
      </c>
      <c r="O45">
        <v>3</v>
      </c>
      <c r="P45" t="s">
        <v>102</v>
      </c>
      <c r="Q45">
        <v>14.603999999999999</v>
      </c>
      <c r="R45">
        <v>1</v>
      </c>
      <c r="S45">
        <f t="shared" ref="S45:S73" si="5">(Q45-Q44)/(R45-R44)</f>
        <v>0.18599999999999994</v>
      </c>
      <c r="T45" t="s">
        <v>148</v>
      </c>
      <c r="V45">
        <v>3</v>
      </c>
      <c r="W45" t="s">
        <v>102</v>
      </c>
      <c r="X45">
        <v>0</v>
      </c>
      <c r="Y45">
        <v>1</v>
      </c>
      <c r="Z45">
        <f t="shared" ref="Z45:Z73" si="6">(X45-X44)/(Y45-Y44)</f>
        <v>0</v>
      </c>
    </row>
    <row r="46" spans="1:27" x14ac:dyDescent="0.25">
      <c r="A46">
        <v>4</v>
      </c>
      <c r="B46" t="s">
        <v>103</v>
      </c>
      <c r="C46">
        <v>12.503</v>
      </c>
      <c r="D46">
        <v>1.5</v>
      </c>
      <c r="E46">
        <f t="shared" si="3"/>
        <v>0</v>
      </c>
      <c r="F46" t="s">
        <v>151</v>
      </c>
      <c r="H46">
        <v>4</v>
      </c>
      <c r="I46" t="s">
        <v>103</v>
      </c>
      <c r="J46">
        <v>7.2450000000000001</v>
      </c>
      <c r="K46">
        <v>1.5</v>
      </c>
      <c r="L46">
        <f t="shared" si="4"/>
        <v>0</v>
      </c>
      <c r="M46" t="s">
        <v>152</v>
      </c>
      <c r="O46">
        <v>4</v>
      </c>
      <c r="P46" t="s">
        <v>103</v>
      </c>
      <c r="Q46">
        <v>14.603999999999999</v>
      </c>
      <c r="R46">
        <v>1.5</v>
      </c>
      <c r="S46">
        <f t="shared" si="5"/>
        <v>0</v>
      </c>
      <c r="V46">
        <v>4</v>
      </c>
      <c r="W46" t="s">
        <v>103</v>
      </c>
      <c r="X46">
        <v>0</v>
      </c>
      <c r="Y46">
        <v>1.5</v>
      </c>
      <c r="Z46">
        <f t="shared" si="6"/>
        <v>0</v>
      </c>
    </row>
    <row r="47" spans="1:27" x14ac:dyDescent="0.25">
      <c r="A47">
        <v>5</v>
      </c>
      <c r="B47" t="s">
        <v>104</v>
      </c>
      <c r="C47">
        <v>14.44</v>
      </c>
      <c r="D47">
        <v>2</v>
      </c>
      <c r="E47">
        <f t="shared" si="3"/>
        <v>3.8739999999999988</v>
      </c>
      <c r="F47" t="s">
        <v>148</v>
      </c>
      <c r="H47">
        <v>5</v>
      </c>
      <c r="I47" t="s">
        <v>104</v>
      </c>
      <c r="J47">
        <v>7.0380000000000003</v>
      </c>
      <c r="K47">
        <v>2</v>
      </c>
      <c r="L47">
        <f t="shared" si="4"/>
        <v>-0.4139999999999997</v>
      </c>
      <c r="M47" t="s">
        <v>149</v>
      </c>
      <c r="O47">
        <v>5</v>
      </c>
      <c r="P47" t="s">
        <v>104</v>
      </c>
      <c r="Q47">
        <v>14.603999999999999</v>
      </c>
      <c r="R47">
        <v>2</v>
      </c>
      <c r="S47">
        <f t="shared" si="5"/>
        <v>0</v>
      </c>
      <c r="T47" t="s">
        <v>155</v>
      </c>
      <c r="V47">
        <v>5</v>
      </c>
      <c r="W47" t="s">
        <v>104</v>
      </c>
      <c r="X47">
        <v>0</v>
      </c>
      <c r="Y47">
        <v>2</v>
      </c>
      <c r="Z47">
        <f t="shared" si="6"/>
        <v>0</v>
      </c>
    </row>
    <row r="48" spans="1:27" x14ac:dyDescent="0.25">
      <c r="A48">
        <v>6</v>
      </c>
      <c r="B48" t="s">
        <v>105</v>
      </c>
      <c r="C48">
        <v>12.789</v>
      </c>
      <c r="D48">
        <v>2.5</v>
      </c>
      <c r="E48">
        <f t="shared" si="3"/>
        <v>-3.3019999999999996</v>
      </c>
      <c r="F48" t="s">
        <v>149</v>
      </c>
      <c r="H48">
        <v>6</v>
      </c>
      <c r="I48" t="s">
        <v>105</v>
      </c>
      <c r="J48">
        <v>8.7390000000000008</v>
      </c>
      <c r="K48">
        <v>2.5</v>
      </c>
      <c r="L48">
        <f t="shared" si="4"/>
        <v>3.402000000000001</v>
      </c>
      <c r="M48" t="s">
        <v>148</v>
      </c>
      <c r="O48">
        <v>6</v>
      </c>
      <c r="P48" t="s">
        <v>105</v>
      </c>
      <c r="Q48">
        <v>12.587999999999999</v>
      </c>
      <c r="R48">
        <v>2.5</v>
      </c>
      <c r="S48">
        <f t="shared" si="5"/>
        <v>-4.032</v>
      </c>
      <c r="T48" t="s">
        <v>149</v>
      </c>
      <c r="V48">
        <v>6</v>
      </c>
      <c r="W48" t="s">
        <v>105</v>
      </c>
      <c r="X48">
        <v>0</v>
      </c>
      <c r="Y48">
        <v>2.5</v>
      </c>
      <c r="Z48">
        <f t="shared" si="6"/>
        <v>0</v>
      </c>
    </row>
    <row r="49" spans="1:27" x14ac:dyDescent="0.25">
      <c r="A49">
        <v>7</v>
      </c>
      <c r="B49" t="s">
        <v>106</v>
      </c>
      <c r="C49">
        <v>12.789</v>
      </c>
      <c r="D49">
        <v>3</v>
      </c>
      <c r="E49">
        <f t="shared" si="3"/>
        <v>0</v>
      </c>
      <c r="F49" t="s">
        <v>152</v>
      </c>
      <c r="H49">
        <v>7</v>
      </c>
      <c r="I49" t="s">
        <v>106</v>
      </c>
      <c r="J49">
        <v>8.7390000000000008</v>
      </c>
      <c r="K49">
        <v>3</v>
      </c>
      <c r="L49">
        <f t="shared" si="4"/>
        <v>0</v>
      </c>
      <c r="M49" t="s">
        <v>152</v>
      </c>
      <c r="O49">
        <v>7</v>
      </c>
      <c r="P49" t="s">
        <v>106</v>
      </c>
      <c r="Q49">
        <v>12.587999999999999</v>
      </c>
      <c r="R49">
        <v>3</v>
      </c>
      <c r="S49">
        <f t="shared" si="5"/>
        <v>0</v>
      </c>
      <c r="V49">
        <v>7</v>
      </c>
      <c r="W49" t="s">
        <v>106</v>
      </c>
      <c r="X49">
        <v>0</v>
      </c>
      <c r="Y49">
        <v>3</v>
      </c>
      <c r="Z49">
        <f t="shared" si="6"/>
        <v>0</v>
      </c>
    </row>
    <row r="50" spans="1:27" x14ac:dyDescent="0.25">
      <c r="A50">
        <v>8</v>
      </c>
      <c r="B50" t="s">
        <v>107</v>
      </c>
      <c r="C50">
        <v>15.382</v>
      </c>
      <c r="D50">
        <v>3.5</v>
      </c>
      <c r="E50">
        <f t="shared" si="3"/>
        <v>5.1859999999999999</v>
      </c>
      <c r="F50" t="s">
        <v>148</v>
      </c>
      <c r="H50">
        <v>8</v>
      </c>
      <c r="I50" t="s">
        <v>107</v>
      </c>
      <c r="J50">
        <v>10.426</v>
      </c>
      <c r="K50">
        <v>3.5</v>
      </c>
      <c r="L50">
        <f t="shared" si="4"/>
        <v>3.3739999999999988</v>
      </c>
      <c r="M50" t="s">
        <v>148</v>
      </c>
      <c r="O50">
        <v>8</v>
      </c>
      <c r="P50" t="s">
        <v>107</v>
      </c>
      <c r="Q50">
        <v>12.587999999999999</v>
      </c>
      <c r="R50">
        <v>3.5</v>
      </c>
      <c r="S50">
        <f t="shared" si="5"/>
        <v>0</v>
      </c>
      <c r="T50" t="s">
        <v>155</v>
      </c>
      <c r="V50">
        <v>8</v>
      </c>
      <c r="W50" t="s">
        <v>107</v>
      </c>
      <c r="X50">
        <v>0</v>
      </c>
      <c r="Y50">
        <v>3.5</v>
      </c>
      <c r="Z50">
        <f t="shared" si="6"/>
        <v>0</v>
      </c>
    </row>
    <row r="51" spans="1:27" x14ac:dyDescent="0.25">
      <c r="A51">
        <v>9</v>
      </c>
      <c r="B51" t="s">
        <v>108</v>
      </c>
      <c r="C51">
        <v>14.711</v>
      </c>
      <c r="D51">
        <v>4</v>
      </c>
      <c r="E51">
        <f t="shared" si="3"/>
        <v>-1.3419999999999987</v>
      </c>
      <c r="F51" t="s">
        <v>149</v>
      </c>
      <c r="H51">
        <v>9</v>
      </c>
      <c r="I51" t="s">
        <v>108</v>
      </c>
      <c r="J51">
        <v>10.426</v>
      </c>
      <c r="K51">
        <v>4</v>
      </c>
      <c r="L51">
        <f t="shared" si="4"/>
        <v>0</v>
      </c>
      <c r="M51" t="s">
        <v>152</v>
      </c>
      <c r="O51">
        <v>9</v>
      </c>
      <c r="P51" t="s">
        <v>108</v>
      </c>
      <c r="Q51">
        <v>11.087999999999999</v>
      </c>
      <c r="R51">
        <v>4</v>
      </c>
      <c r="S51">
        <f t="shared" si="5"/>
        <v>-3</v>
      </c>
      <c r="V51">
        <v>9</v>
      </c>
      <c r="W51" t="s">
        <v>108</v>
      </c>
      <c r="X51">
        <v>0</v>
      </c>
      <c r="Y51">
        <v>4</v>
      </c>
      <c r="Z51">
        <f t="shared" si="6"/>
        <v>0</v>
      </c>
    </row>
    <row r="52" spans="1:27" x14ac:dyDescent="0.25">
      <c r="A52">
        <v>10</v>
      </c>
      <c r="B52" t="s">
        <v>109</v>
      </c>
      <c r="C52">
        <v>14.711</v>
      </c>
      <c r="D52">
        <v>4.5</v>
      </c>
      <c r="E52">
        <f t="shared" si="3"/>
        <v>0</v>
      </c>
      <c r="F52" t="s">
        <v>152</v>
      </c>
      <c r="H52">
        <v>10</v>
      </c>
      <c r="I52" t="s">
        <v>109</v>
      </c>
      <c r="J52">
        <v>8.0329999999999995</v>
      </c>
      <c r="K52">
        <v>4.5</v>
      </c>
      <c r="L52">
        <f t="shared" si="4"/>
        <v>-4.7860000000000014</v>
      </c>
      <c r="M52" t="s">
        <v>149</v>
      </c>
      <c r="O52">
        <v>10</v>
      </c>
      <c r="P52" t="s">
        <v>109</v>
      </c>
      <c r="Q52">
        <v>10.076000000000001</v>
      </c>
      <c r="R52">
        <v>4.5</v>
      </c>
      <c r="S52">
        <f t="shared" si="5"/>
        <v>-2.0239999999999974</v>
      </c>
      <c r="T52" t="s">
        <v>154</v>
      </c>
      <c r="V52">
        <v>10</v>
      </c>
      <c r="W52" t="s">
        <v>109</v>
      </c>
      <c r="X52">
        <v>0</v>
      </c>
      <c r="Y52">
        <v>4.5</v>
      </c>
      <c r="Z52">
        <f t="shared" si="6"/>
        <v>0</v>
      </c>
    </row>
    <row r="53" spans="1:27" x14ac:dyDescent="0.25">
      <c r="A53">
        <v>11</v>
      </c>
      <c r="B53" t="s">
        <v>110</v>
      </c>
      <c r="C53">
        <v>17.265000000000001</v>
      </c>
      <c r="D53">
        <v>5</v>
      </c>
      <c r="E53">
        <f t="shared" si="3"/>
        <v>5.1080000000000005</v>
      </c>
      <c r="F53" t="s">
        <v>148</v>
      </c>
      <c r="H53">
        <v>11</v>
      </c>
      <c r="I53" t="s">
        <v>110</v>
      </c>
      <c r="J53">
        <v>8.5990000000000002</v>
      </c>
      <c r="K53">
        <v>5</v>
      </c>
      <c r="L53">
        <f t="shared" si="4"/>
        <v>1.1320000000000014</v>
      </c>
      <c r="O53">
        <v>11</v>
      </c>
      <c r="P53" t="s">
        <v>110</v>
      </c>
      <c r="Q53">
        <v>10.076000000000001</v>
      </c>
      <c r="R53">
        <v>5</v>
      </c>
      <c r="S53">
        <f t="shared" si="5"/>
        <v>0</v>
      </c>
      <c r="T53" t="s">
        <v>152</v>
      </c>
      <c r="V53">
        <v>11</v>
      </c>
      <c r="W53" t="s">
        <v>110</v>
      </c>
      <c r="X53">
        <v>0</v>
      </c>
      <c r="Y53">
        <v>5</v>
      </c>
      <c r="Z53">
        <f t="shared" si="6"/>
        <v>0</v>
      </c>
    </row>
    <row r="54" spans="1:27" x14ac:dyDescent="0.25">
      <c r="A54">
        <v>12</v>
      </c>
      <c r="B54" t="s">
        <v>111</v>
      </c>
      <c r="C54">
        <v>17.265000000000001</v>
      </c>
      <c r="D54">
        <v>5.5</v>
      </c>
      <c r="E54">
        <f t="shared" si="3"/>
        <v>0</v>
      </c>
      <c r="F54" t="s">
        <v>152</v>
      </c>
      <c r="H54">
        <v>12</v>
      </c>
      <c r="I54" t="s">
        <v>111</v>
      </c>
      <c r="J54">
        <v>10.851000000000001</v>
      </c>
      <c r="K54">
        <v>5.5</v>
      </c>
      <c r="L54">
        <f t="shared" si="4"/>
        <v>4.5040000000000013</v>
      </c>
      <c r="M54" t="s">
        <v>150</v>
      </c>
      <c r="O54">
        <v>12</v>
      </c>
      <c r="P54" t="s">
        <v>111</v>
      </c>
      <c r="Q54">
        <v>9.3989999999999991</v>
      </c>
      <c r="R54">
        <v>5.5</v>
      </c>
      <c r="S54">
        <f t="shared" si="5"/>
        <v>-1.3540000000000028</v>
      </c>
      <c r="T54" t="s">
        <v>149</v>
      </c>
      <c r="V54">
        <v>12</v>
      </c>
      <c r="W54" t="s">
        <v>111</v>
      </c>
      <c r="X54">
        <v>0</v>
      </c>
      <c r="Y54">
        <v>5.5</v>
      </c>
      <c r="Z54">
        <f t="shared" si="6"/>
        <v>0</v>
      </c>
    </row>
    <row r="55" spans="1:27" x14ac:dyDescent="0.25">
      <c r="A55">
        <v>13</v>
      </c>
      <c r="B55" t="s">
        <v>112</v>
      </c>
      <c r="C55">
        <v>18.431000000000001</v>
      </c>
      <c r="D55">
        <v>6</v>
      </c>
      <c r="E55">
        <f t="shared" si="3"/>
        <v>2.3320000000000007</v>
      </c>
      <c r="F55" t="s">
        <v>148</v>
      </c>
      <c r="H55">
        <v>13</v>
      </c>
      <c r="I55" t="s">
        <v>112</v>
      </c>
      <c r="J55">
        <v>8.24</v>
      </c>
      <c r="K55">
        <v>6</v>
      </c>
      <c r="L55">
        <f t="shared" si="4"/>
        <v>-5.2220000000000013</v>
      </c>
      <c r="O55">
        <v>13</v>
      </c>
      <c r="P55" t="s">
        <v>112</v>
      </c>
      <c r="Q55">
        <v>9.3989999999999991</v>
      </c>
      <c r="R55">
        <v>6</v>
      </c>
      <c r="S55">
        <f t="shared" si="5"/>
        <v>0</v>
      </c>
      <c r="V55">
        <v>13</v>
      </c>
      <c r="W55" t="s">
        <v>112</v>
      </c>
      <c r="X55">
        <v>0</v>
      </c>
      <c r="Y55">
        <v>6</v>
      </c>
      <c r="Z55">
        <f t="shared" si="6"/>
        <v>0</v>
      </c>
    </row>
    <row r="56" spans="1:27" x14ac:dyDescent="0.25">
      <c r="A56">
        <v>14</v>
      </c>
      <c r="B56" t="s">
        <v>113</v>
      </c>
      <c r="C56">
        <v>18.431000000000001</v>
      </c>
      <c r="D56">
        <v>6.5</v>
      </c>
      <c r="E56">
        <f t="shared" si="3"/>
        <v>0</v>
      </c>
      <c r="F56" t="s">
        <v>152</v>
      </c>
      <c r="H56">
        <v>14</v>
      </c>
      <c r="I56" t="s">
        <v>113</v>
      </c>
      <c r="J56">
        <v>4.8170000000000002</v>
      </c>
      <c r="K56">
        <v>6.5</v>
      </c>
      <c r="L56">
        <f t="shared" si="4"/>
        <v>-6.8460000000000001</v>
      </c>
      <c r="M56" t="s">
        <v>154</v>
      </c>
      <c r="O56">
        <v>14</v>
      </c>
      <c r="P56" t="s">
        <v>113</v>
      </c>
      <c r="Q56">
        <v>9.3989999999999991</v>
      </c>
      <c r="R56">
        <v>6.5</v>
      </c>
      <c r="S56">
        <f t="shared" si="5"/>
        <v>0</v>
      </c>
      <c r="V56">
        <v>14</v>
      </c>
      <c r="W56" t="s">
        <v>113</v>
      </c>
      <c r="X56">
        <v>0</v>
      </c>
      <c r="Y56">
        <v>6.5</v>
      </c>
      <c r="Z56">
        <f t="shared" si="6"/>
        <v>0</v>
      </c>
    </row>
    <row r="57" spans="1:27" x14ac:dyDescent="0.25">
      <c r="A57">
        <v>15</v>
      </c>
      <c r="B57" t="s">
        <v>114</v>
      </c>
      <c r="C57">
        <v>19.222000000000001</v>
      </c>
      <c r="D57">
        <v>7</v>
      </c>
      <c r="E57">
        <f t="shared" si="3"/>
        <v>1.5820000000000007</v>
      </c>
      <c r="F57" t="s">
        <v>148</v>
      </c>
      <c r="H57">
        <v>15</v>
      </c>
      <c r="I57" t="s">
        <v>114</v>
      </c>
      <c r="J57">
        <v>5.9580000000000002</v>
      </c>
      <c r="K57">
        <v>7</v>
      </c>
      <c r="L57">
        <f t="shared" si="4"/>
        <v>2.282</v>
      </c>
      <c r="O57">
        <v>15</v>
      </c>
      <c r="P57" t="s">
        <v>114</v>
      </c>
      <c r="Q57">
        <v>9.3989999999999991</v>
      </c>
      <c r="R57">
        <v>7</v>
      </c>
      <c r="S57">
        <f t="shared" si="5"/>
        <v>0</v>
      </c>
      <c r="V57">
        <v>15</v>
      </c>
      <c r="W57" t="s">
        <v>114</v>
      </c>
      <c r="X57">
        <v>0</v>
      </c>
      <c r="Y57">
        <v>7</v>
      </c>
      <c r="Z57">
        <f t="shared" si="6"/>
        <v>0</v>
      </c>
    </row>
    <row r="58" spans="1:27" x14ac:dyDescent="0.25">
      <c r="A58">
        <v>16</v>
      </c>
      <c r="B58" t="s">
        <v>115</v>
      </c>
      <c r="C58">
        <v>19.222000000000001</v>
      </c>
      <c r="D58">
        <v>7.5</v>
      </c>
      <c r="E58">
        <f t="shared" si="3"/>
        <v>0</v>
      </c>
      <c r="H58">
        <v>16</v>
      </c>
      <c r="I58" t="s">
        <v>115</v>
      </c>
      <c r="J58">
        <v>7.12</v>
      </c>
      <c r="K58">
        <v>7.5</v>
      </c>
      <c r="L58">
        <f t="shared" si="4"/>
        <v>2.3239999999999998</v>
      </c>
      <c r="O58">
        <v>16</v>
      </c>
      <c r="P58" t="s">
        <v>115</v>
      </c>
      <c r="Q58">
        <v>9.3989999999999991</v>
      </c>
      <c r="R58">
        <v>7.5</v>
      </c>
      <c r="S58">
        <f t="shared" si="5"/>
        <v>0</v>
      </c>
      <c r="T58" t="s">
        <v>162</v>
      </c>
      <c r="V58">
        <v>16</v>
      </c>
      <c r="W58" t="s">
        <v>115</v>
      </c>
      <c r="X58">
        <v>0</v>
      </c>
      <c r="Y58">
        <v>7.5</v>
      </c>
      <c r="Z58">
        <f t="shared" si="6"/>
        <v>0</v>
      </c>
    </row>
    <row r="59" spans="1:27" x14ac:dyDescent="0.25">
      <c r="A59">
        <v>17</v>
      </c>
      <c r="B59" t="s">
        <v>116</v>
      </c>
      <c r="C59">
        <v>19.222000000000001</v>
      </c>
      <c r="D59">
        <v>8</v>
      </c>
      <c r="E59">
        <f t="shared" si="3"/>
        <v>0</v>
      </c>
      <c r="H59">
        <v>17</v>
      </c>
      <c r="I59" t="s">
        <v>116</v>
      </c>
      <c r="J59">
        <v>8.9610000000000003</v>
      </c>
      <c r="K59">
        <v>8</v>
      </c>
      <c r="L59">
        <f t="shared" si="4"/>
        <v>3.6820000000000004</v>
      </c>
      <c r="O59">
        <v>17</v>
      </c>
      <c r="P59" t="s">
        <v>116</v>
      </c>
      <c r="Q59">
        <v>9.23</v>
      </c>
      <c r="R59">
        <v>8</v>
      </c>
      <c r="S59">
        <f t="shared" si="5"/>
        <v>-0.33799999999999741</v>
      </c>
      <c r="T59" t="s">
        <v>149</v>
      </c>
      <c r="V59">
        <v>17</v>
      </c>
      <c r="W59" t="s">
        <v>116</v>
      </c>
      <c r="X59">
        <v>0</v>
      </c>
      <c r="Y59">
        <v>8</v>
      </c>
      <c r="Z59">
        <f t="shared" si="6"/>
        <v>0</v>
      </c>
      <c r="AA59" t="s">
        <v>163</v>
      </c>
    </row>
    <row r="60" spans="1:27" x14ac:dyDescent="0.25">
      <c r="A60">
        <v>18</v>
      </c>
      <c r="B60" t="s">
        <v>117</v>
      </c>
      <c r="C60">
        <v>19.222000000000001</v>
      </c>
      <c r="D60">
        <v>8.5</v>
      </c>
      <c r="E60">
        <f t="shared" si="3"/>
        <v>0</v>
      </c>
      <c r="H60">
        <v>18</v>
      </c>
      <c r="I60" t="s">
        <v>117</v>
      </c>
      <c r="J60">
        <v>9.5820000000000007</v>
      </c>
      <c r="K60">
        <v>8.5</v>
      </c>
      <c r="L60">
        <f t="shared" si="4"/>
        <v>1.2420000000000009</v>
      </c>
      <c r="M60" t="s">
        <v>160</v>
      </c>
      <c r="O60">
        <v>18</v>
      </c>
      <c r="P60" t="s">
        <v>117</v>
      </c>
      <c r="Q60">
        <v>9.23</v>
      </c>
      <c r="R60">
        <v>8.5</v>
      </c>
      <c r="S60">
        <f t="shared" si="5"/>
        <v>0</v>
      </c>
      <c r="V60">
        <v>18</v>
      </c>
      <c r="W60" t="s">
        <v>117</v>
      </c>
      <c r="X60">
        <v>0.78</v>
      </c>
      <c r="Y60">
        <v>8.5</v>
      </c>
      <c r="Z60">
        <f t="shared" si="6"/>
        <v>1.56</v>
      </c>
    </row>
    <row r="61" spans="1:27" x14ac:dyDescent="0.25">
      <c r="A61">
        <v>19</v>
      </c>
      <c r="B61" t="s">
        <v>118</v>
      </c>
      <c r="C61">
        <v>19.222000000000001</v>
      </c>
      <c r="D61">
        <v>9</v>
      </c>
      <c r="E61">
        <f t="shared" si="3"/>
        <v>0</v>
      </c>
      <c r="F61" t="s">
        <v>162</v>
      </c>
      <c r="H61">
        <v>19</v>
      </c>
      <c r="I61" t="s">
        <v>118</v>
      </c>
      <c r="J61">
        <v>7.1890000000000001</v>
      </c>
      <c r="K61">
        <v>9</v>
      </c>
      <c r="L61">
        <f t="shared" si="4"/>
        <v>-4.7860000000000014</v>
      </c>
      <c r="O61">
        <v>19</v>
      </c>
      <c r="P61" t="s">
        <v>118</v>
      </c>
      <c r="Q61">
        <v>9.23</v>
      </c>
      <c r="R61">
        <v>9</v>
      </c>
      <c r="S61">
        <f t="shared" si="5"/>
        <v>0</v>
      </c>
      <c r="V61">
        <v>19</v>
      </c>
      <c r="W61" t="s">
        <v>118</v>
      </c>
      <c r="X61">
        <v>1.4530000000000001</v>
      </c>
      <c r="Y61">
        <v>9</v>
      </c>
      <c r="Z61">
        <f t="shared" si="6"/>
        <v>1.3460000000000001</v>
      </c>
    </row>
    <row r="62" spans="1:27" x14ac:dyDescent="0.25">
      <c r="A62">
        <v>20</v>
      </c>
      <c r="B62" t="s">
        <v>119</v>
      </c>
      <c r="C62">
        <v>20.363</v>
      </c>
      <c r="D62">
        <v>9.5</v>
      </c>
      <c r="E62">
        <f t="shared" si="3"/>
        <v>2.2819999999999965</v>
      </c>
      <c r="F62" t="s">
        <v>148</v>
      </c>
      <c r="H62">
        <v>20</v>
      </c>
      <c r="I62" t="s">
        <v>119</v>
      </c>
      <c r="J62">
        <v>5.4119999999999999</v>
      </c>
      <c r="K62">
        <v>9.5</v>
      </c>
      <c r="L62">
        <f t="shared" si="4"/>
        <v>-3.5540000000000003</v>
      </c>
      <c r="M62" t="s">
        <v>154</v>
      </c>
      <c r="O62">
        <v>20</v>
      </c>
      <c r="P62" t="s">
        <v>119</v>
      </c>
      <c r="Q62">
        <v>9.23</v>
      </c>
      <c r="R62">
        <v>9.5</v>
      </c>
      <c r="S62">
        <f t="shared" si="5"/>
        <v>0</v>
      </c>
      <c r="V62">
        <v>20</v>
      </c>
      <c r="W62" t="s">
        <v>119</v>
      </c>
      <c r="X62">
        <v>1.9379999999999999</v>
      </c>
      <c r="Y62">
        <v>9.5</v>
      </c>
      <c r="Z62">
        <f t="shared" si="6"/>
        <v>0.96999999999999975</v>
      </c>
      <c r="AA62" t="s">
        <v>159</v>
      </c>
    </row>
    <row r="63" spans="1:27" x14ac:dyDescent="0.25">
      <c r="A63">
        <v>21</v>
      </c>
      <c r="B63" t="s">
        <v>120</v>
      </c>
      <c r="C63">
        <v>20.363</v>
      </c>
      <c r="D63">
        <v>10</v>
      </c>
      <c r="E63">
        <f t="shared" si="3"/>
        <v>0</v>
      </c>
      <c r="H63">
        <v>21</v>
      </c>
      <c r="I63" t="s">
        <v>120</v>
      </c>
      <c r="J63">
        <v>6.9329999999999998</v>
      </c>
      <c r="K63">
        <v>10</v>
      </c>
      <c r="L63">
        <f t="shared" si="4"/>
        <v>3.0419999999999998</v>
      </c>
      <c r="O63">
        <v>21</v>
      </c>
      <c r="P63" t="s">
        <v>120</v>
      </c>
      <c r="Q63">
        <v>9.23</v>
      </c>
      <c r="R63">
        <v>10</v>
      </c>
      <c r="S63">
        <f t="shared" si="5"/>
        <v>0</v>
      </c>
      <c r="V63">
        <v>21</v>
      </c>
      <c r="W63" t="s">
        <v>120</v>
      </c>
      <c r="X63">
        <v>1.9379999999999999</v>
      </c>
      <c r="Y63">
        <v>10</v>
      </c>
      <c r="Z63">
        <f t="shared" si="6"/>
        <v>0</v>
      </c>
      <c r="AA63" t="s">
        <v>152</v>
      </c>
    </row>
    <row r="64" spans="1:27" x14ac:dyDescent="0.25">
      <c r="A64">
        <v>22</v>
      </c>
      <c r="B64" t="s">
        <v>121</v>
      </c>
      <c r="C64">
        <v>20.363</v>
      </c>
      <c r="D64">
        <v>10.5</v>
      </c>
      <c r="E64">
        <f t="shared" si="3"/>
        <v>0</v>
      </c>
      <c r="F64" t="s">
        <v>155</v>
      </c>
      <c r="H64">
        <v>22</v>
      </c>
      <c r="I64" t="s">
        <v>121</v>
      </c>
      <c r="J64">
        <v>8.1430000000000007</v>
      </c>
      <c r="K64">
        <v>10.5</v>
      </c>
      <c r="L64">
        <f t="shared" si="4"/>
        <v>2.4200000000000017</v>
      </c>
      <c r="O64">
        <v>22</v>
      </c>
      <c r="P64" t="s">
        <v>121</v>
      </c>
      <c r="Q64">
        <v>9.23</v>
      </c>
      <c r="R64">
        <v>10.5</v>
      </c>
      <c r="S64">
        <f t="shared" si="5"/>
        <v>0</v>
      </c>
      <c r="T64" t="s">
        <v>158</v>
      </c>
      <c r="V64">
        <v>22</v>
      </c>
      <c r="W64" t="s">
        <v>121</v>
      </c>
      <c r="X64">
        <v>2.613</v>
      </c>
      <c r="Y64">
        <v>10.5</v>
      </c>
      <c r="Z64">
        <f t="shared" si="6"/>
        <v>1.35</v>
      </c>
      <c r="AA64" t="s">
        <v>148</v>
      </c>
    </row>
    <row r="65" spans="1:27" x14ac:dyDescent="0.25">
      <c r="A65">
        <v>23</v>
      </c>
      <c r="B65" t="s">
        <v>122</v>
      </c>
      <c r="C65">
        <v>22.532</v>
      </c>
      <c r="D65">
        <v>11</v>
      </c>
      <c r="E65">
        <f t="shared" si="3"/>
        <v>4.338000000000001</v>
      </c>
      <c r="F65" t="s">
        <v>148</v>
      </c>
      <c r="H65">
        <v>23</v>
      </c>
      <c r="I65" t="s">
        <v>122</v>
      </c>
      <c r="J65">
        <v>10.151999999999999</v>
      </c>
      <c r="K65">
        <v>11</v>
      </c>
      <c r="L65">
        <f t="shared" si="4"/>
        <v>4.0179999999999971</v>
      </c>
      <c r="M65" t="s">
        <v>159</v>
      </c>
      <c r="O65">
        <v>23</v>
      </c>
      <c r="P65" t="s">
        <v>122</v>
      </c>
      <c r="Q65">
        <v>10.769</v>
      </c>
      <c r="R65">
        <v>11</v>
      </c>
      <c r="S65">
        <f t="shared" si="5"/>
        <v>3.0779999999999994</v>
      </c>
      <c r="V65">
        <v>23</v>
      </c>
      <c r="W65" t="s">
        <v>122</v>
      </c>
      <c r="X65">
        <v>0.65100000000000002</v>
      </c>
      <c r="Y65">
        <v>11</v>
      </c>
      <c r="Z65">
        <f t="shared" si="6"/>
        <v>-3.9239999999999999</v>
      </c>
      <c r="AA65" t="s">
        <v>149</v>
      </c>
    </row>
    <row r="66" spans="1:27" x14ac:dyDescent="0.25">
      <c r="A66">
        <v>24</v>
      </c>
      <c r="B66" t="s">
        <v>123</v>
      </c>
      <c r="C66">
        <v>22.532</v>
      </c>
      <c r="D66">
        <v>11.5</v>
      </c>
      <c r="E66">
        <f t="shared" si="3"/>
        <v>0</v>
      </c>
      <c r="F66" t="s">
        <v>152</v>
      </c>
      <c r="H66">
        <v>24</v>
      </c>
      <c r="I66" t="s">
        <v>123</v>
      </c>
      <c r="J66">
        <v>10.151999999999999</v>
      </c>
      <c r="K66">
        <v>11.5</v>
      </c>
      <c r="L66">
        <f t="shared" si="4"/>
        <v>0</v>
      </c>
      <c r="O66">
        <v>24</v>
      </c>
      <c r="P66" t="s">
        <v>123</v>
      </c>
      <c r="Q66">
        <v>12.18</v>
      </c>
      <c r="R66">
        <v>11.5</v>
      </c>
      <c r="S66">
        <f t="shared" si="5"/>
        <v>2.8219999999999992</v>
      </c>
      <c r="T66" t="s">
        <v>150</v>
      </c>
      <c r="V66">
        <v>24</v>
      </c>
      <c r="W66" t="s">
        <v>123</v>
      </c>
      <c r="X66">
        <v>1.6339999999999999</v>
      </c>
      <c r="Y66">
        <v>11.5</v>
      </c>
      <c r="Z66">
        <f t="shared" si="6"/>
        <v>1.9659999999999997</v>
      </c>
    </row>
    <row r="67" spans="1:27" x14ac:dyDescent="0.25">
      <c r="A67">
        <v>25</v>
      </c>
      <c r="B67" t="s">
        <v>124</v>
      </c>
      <c r="C67">
        <v>25.187000000000001</v>
      </c>
      <c r="D67">
        <v>12</v>
      </c>
      <c r="E67">
        <f t="shared" si="3"/>
        <v>5.3100000000000023</v>
      </c>
      <c r="H67">
        <v>25</v>
      </c>
      <c r="I67" t="s">
        <v>124</v>
      </c>
      <c r="J67">
        <v>10.151999999999999</v>
      </c>
      <c r="K67">
        <v>12</v>
      </c>
      <c r="L67">
        <f t="shared" si="4"/>
        <v>0</v>
      </c>
      <c r="M67" t="s">
        <v>155</v>
      </c>
      <c r="O67">
        <v>25</v>
      </c>
      <c r="P67" t="s">
        <v>124</v>
      </c>
      <c r="Q67">
        <v>12.18</v>
      </c>
      <c r="R67">
        <v>12</v>
      </c>
      <c r="S67">
        <f t="shared" si="5"/>
        <v>0</v>
      </c>
      <c r="T67" t="s">
        <v>152</v>
      </c>
      <c r="V67">
        <v>25</v>
      </c>
      <c r="W67" t="s">
        <v>124</v>
      </c>
      <c r="X67">
        <v>3.286</v>
      </c>
      <c r="Y67">
        <v>12</v>
      </c>
      <c r="Z67">
        <f t="shared" si="6"/>
        <v>3.3040000000000003</v>
      </c>
    </row>
    <row r="68" spans="1:27" x14ac:dyDescent="0.25">
      <c r="A68">
        <v>26</v>
      </c>
      <c r="B68" t="s">
        <v>125</v>
      </c>
      <c r="C68">
        <v>28.204999999999998</v>
      </c>
      <c r="D68">
        <v>12.5</v>
      </c>
      <c r="E68">
        <f t="shared" si="3"/>
        <v>6.0359999999999943</v>
      </c>
      <c r="F68" t="s">
        <v>150</v>
      </c>
      <c r="H68">
        <v>26</v>
      </c>
      <c r="I68" t="s">
        <v>125</v>
      </c>
      <c r="J68">
        <v>8.0839999999999996</v>
      </c>
      <c r="K68">
        <v>12.5</v>
      </c>
      <c r="L68">
        <f t="shared" si="4"/>
        <v>-4.1359999999999992</v>
      </c>
      <c r="O68">
        <v>26</v>
      </c>
      <c r="P68" t="s">
        <v>125</v>
      </c>
      <c r="Q68">
        <v>10.321</v>
      </c>
      <c r="R68">
        <v>12.5</v>
      </c>
      <c r="S68">
        <f t="shared" si="5"/>
        <v>-3.718</v>
      </c>
      <c r="T68" t="s">
        <v>149</v>
      </c>
      <c r="V68">
        <v>26</v>
      </c>
      <c r="W68" t="s">
        <v>125</v>
      </c>
      <c r="X68">
        <v>4.3449999999999998</v>
      </c>
      <c r="Y68">
        <v>12.5</v>
      </c>
      <c r="Z68">
        <f t="shared" si="6"/>
        <v>2.1179999999999994</v>
      </c>
      <c r="AA68" t="s">
        <v>159</v>
      </c>
    </row>
    <row r="69" spans="1:27" x14ac:dyDescent="0.25">
      <c r="A69">
        <v>27</v>
      </c>
      <c r="B69" t="s">
        <v>126</v>
      </c>
      <c r="C69">
        <v>28.204999999999998</v>
      </c>
      <c r="D69">
        <v>13</v>
      </c>
      <c r="E69">
        <f t="shared" si="3"/>
        <v>0</v>
      </c>
      <c r="F69" t="s">
        <v>152</v>
      </c>
      <c r="H69">
        <v>27</v>
      </c>
      <c r="I69" t="s">
        <v>126</v>
      </c>
      <c r="J69">
        <v>5.3810000000000002</v>
      </c>
      <c r="K69">
        <v>13</v>
      </c>
      <c r="L69">
        <f t="shared" si="4"/>
        <v>-5.4059999999999988</v>
      </c>
      <c r="M69" t="s">
        <v>154</v>
      </c>
      <c r="O69">
        <v>27</v>
      </c>
      <c r="P69" t="s">
        <v>126</v>
      </c>
      <c r="Q69">
        <v>10.321</v>
      </c>
      <c r="R69">
        <v>13</v>
      </c>
      <c r="S69">
        <f t="shared" si="5"/>
        <v>0</v>
      </c>
      <c r="T69" t="s">
        <v>152</v>
      </c>
      <c r="V69">
        <v>27</v>
      </c>
      <c r="W69" t="s">
        <v>126</v>
      </c>
      <c r="X69">
        <v>3.8849999999999998</v>
      </c>
      <c r="Y69">
        <v>13</v>
      </c>
      <c r="Z69">
        <f t="shared" si="6"/>
        <v>-0.91999999999999993</v>
      </c>
      <c r="AA69" t="s">
        <v>149</v>
      </c>
    </row>
    <row r="70" spans="1:27" x14ac:dyDescent="0.25">
      <c r="A70">
        <v>28</v>
      </c>
      <c r="B70" t="s">
        <v>127</v>
      </c>
      <c r="C70">
        <v>27.393000000000001</v>
      </c>
      <c r="D70">
        <v>13.5</v>
      </c>
      <c r="E70">
        <f t="shared" si="3"/>
        <v>-1.6239999999999952</v>
      </c>
      <c r="F70" t="s">
        <v>149</v>
      </c>
      <c r="H70">
        <v>28</v>
      </c>
      <c r="I70" t="s">
        <v>127</v>
      </c>
      <c r="J70">
        <v>5.3810000000000002</v>
      </c>
      <c r="K70">
        <v>13.5</v>
      </c>
      <c r="L70">
        <f t="shared" si="4"/>
        <v>0</v>
      </c>
      <c r="O70">
        <v>28</v>
      </c>
      <c r="P70" t="s">
        <v>127</v>
      </c>
      <c r="Q70">
        <v>13.194000000000001</v>
      </c>
      <c r="R70">
        <v>13.5</v>
      </c>
      <c r="S70">
        <f t="shared" si="5"/>
        <v>5.7460000000000022</v>
      </c>
      <c r="V70">
        <v>28</v>
      </c>
      <c r="W70" t="s">
        <v>127</v>
      </c>
      <c r="X70">
        <v>3.8849999999999998</v>
      </c>
      <c r="Y70">
        <v>13.5</v>
      </c>
      <c r="Z70">
        <f t="shared" si="6"/>
        <v>0</v>
      </c>
    </row>
    <row r="71" spans="1:27" x14ac:dyDescent="0.25">
      <c r="A71">
        <v>29</v>
      </c>
      <c r="B71" t="s">
        <v>128</v>
      </c>
      <c r="C71">
        <v>27.393000000000001</v>
      </c>
      <c r="D71">
        <v>14</v>
      </c>
      <c r="E71">
        <f t="shared" si="3"/>
        <v>0</v>
      </c>
      <c r="H71">
        <v>29</v>
      </c>
      <c r="I71" t="s">
        <v>128</v>
      </c>
      <c r="J71">
        <v>5.3810000000000002</v>
      </c>
      <c r="K71">
        <v>14</v>
      </c>
      <c r="L71">
        <f t="shared" si="4"/>
        <v>0</v>
      </c>
      <c r="O71">
        <v>29</v>
      </c>
      <c r="P71" t="s">
        <v>128</v>
      </c>
      <c r="Q71">
        <v>14.19</v>
      </c>
      <c r="R71">
        <v>14</v>
      </c>
      <c r="S71">
        <f t="shared" si="5"/>
        <v>1.9919999999999973</v>
      </c>
      <c r="T71" t="s">
        <v>150</v>
      </c>
      <c r="V71">
        <v>29</v>
      </c>
      <c r="W71" t="s">
        <v>128</v>
      </c>
      <c r="X71">
        <v>3.8849999999999998</v>
      </c>
      <c r="Y71">
        <v>14</v>
      </c>
      <c r="Z71">
        <f t="shared" si="6"/>
        <v>0</v>
      </c>
    </row>
    <row r="72" spans="1:27" x14ac:dyDescent="0.25">
      <c r="A72">
        <v>30</v>
      </c>
      <c r="B72" t="s">
        <v>129</v>
      </c>
      <c r="C72">
        <v>27.393000000000001</v>
      </c>
      <c r="D72">
        <v>14.5</v>
      </c>
      <c r="E72">
        <f t="shared" si="3"/>
        <v>0</v>
      </c>
      <c r="H72">
        <v>30</v>
      </c>
      <c r="I72" t="s">
        <v>129</v>
      </c>
      <c r="J72">
        <v>5.3810000000000002</v>
      </c>
      <c r="K72">
        <v>14.5</v>
      </c>
      <c r="L72">
        <f t="shared" si="4"/>
        <v>0</v>
      </c>
      <c r="O72">
        <v>30</v>
      </c>
      <c r="P72" t="s">
        <v>129</v>
      </c>
      <c r="Q72">
        <v>11.243</v>
      </c>
      <c r="R72">
        <v>14.5</v>
      </c>
      <c r="S72">
        <f t="shared" si="5"/>
        <v>-5.8939999999999984</v>
      </c>
      <c r="V72">
        <v>30</v>
      </c>
      <c r="W72" t="s">
        <v>129</v>
      </c>
      <c r="X72">
        <v>3.8849999999999998</v>
      </c>
      <c r="Y72">
        <v>14.5</v>
      </c>
      <c r="Z72">
        <f t="shared" si="6"/>
        <v>0</v>
      </c>
      <c r="AA72" t="s">
        <v>151</v>
      </c>
    </row>
    <row r="73" spans="1:27" x14ac:dyDescent="0.25">
      <c r="A73">
        <v>31</v>
      </c>
      <c r="B73" t="s">
        <v>130</v>
      </c>
      <c r="C73">
        <v>27.393000000000001</v>
      </c>
      <c r="D73">
        <v>15</v>
      </c>
      <c r="E73">
        <f t="shared" si="3"/>
        <v>0</v>
      </c>
      <c r="F73" t="s">
        <v>151</v>
      </c>
      <c r="H73">
        <v>31</v>
      </c>
      <c r="I73" t="s">
        <v>130</v>
      </c>
      <c r="J73">
        <v>5.3810000000000002</v>
      </c>
      <c r="K73">
        <v>15</v>
      </c>
      <c r="L73">
        <f t="shared" si="4"/>
        <v>0</v>
      </c>
      <c r="M73" t="s">
        <v>162</v>
      </c>
      <c r="O73">
        <v>31</v>
      </c>
      <c r="P73" t="s">
        <v>130</v>
      </c>
      <c r="Q73">
        <v>10.868</v>
      </c>
      <c r="R73">
        <v>15</v>
      </c>
      <c r="S73">
        <f t="shared" si="5"/>
        <v>-0.75</v>
      </c>
      <c r="T73" t="s">
        <v>154</v>
      </c>
      <c r="V73">
        <v>31</v>
      </c>
      <c r="W73" t="s">
        <v>130</v>
      </c>
      <c r="X73">
        <v>4.9029999999999996</v>
      </c>
      <c r="Y73">
        <v>15</v>
      </c>
      <c r="Z73">
        <f t="shared" si="6"/>
        <v>2.0359999999999996</v>
      </c>
      <c r="AA7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5E1D-8DDE-480E-B966-EE119DE6AC06}">
  <dimension ref="A1:AA37"/>
  <sheetViews>
    <sheetView workbookViewId="0">
      <selection activeCell="AA27" sqref="AA27"/>
    </sheetView>
  </sheetViews>
  <sheetFormatPr defaultColWidth="8.85546875" defaultRowHeight="15" x14ac:dyDescent="0.25"/>
  <sheetData>
    <row r="1" spans="1:27" x14ac:dyDescent="0.25">
      <c r="A1" t="s">
        <v>64</v>
      </c>
    </row>
    <row r="4" spans="1:27" x14ac:dyDescent="0.25">
      <c r="A4" s="2" t="s">
        <v>35</v>
      </c>
      <c r="B4" s="2"/>
      <c r="C4" s="2"/>
    </row>
    <row r="5" spans="1:27" x14ac:dyDescent="0.25">
      <c r="A5" s="1" t="s">
        <v>135</v>
      </c>
      <c r="B5" s="1"/>
      <c r="C5" s="1"/>
      <c r="H5" s="1" t="s">
        <v>142</v>
      </c>
      <c r="I5" s="1"/>
      <c r="J5" s="1"/>
      <c r="O5" s="1" t="s">
        <v>143</v>
      </c>
      <c r="P5" s="1"/>
      <c r="Q5" s="1"/>
      <c r="V5" s="1" t="s">
        <v>144</v>
      </c>
      <c r="W5" s="1"/>
      <c r="X5" s="1"/>
    </row>
    <row r="6" spans="1:27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  <c r="P6" s="1" t="s">
        <v>30</v>
      </c>
      <c r="Q6" s="1" t="s">
        <v>31</v>
      </c>
      <c r="R6" s="1" t="s">
        <v>145</v>
      </c>
      <c r="S6" s="1" t="s">
        <v>146</v>
      </c>
      <c r="T6" s="1" t="s">
        <v>147</v>
      </c>
      <c r="W6" s="1" t="s">
        <v>30</v>
      </c>
      <c r="X6" s="1" t="s">
        <v>31</v>
      </c>
      <c r="Y6" s="1" t="s">
        <v>145</v>
      </c>
      <c r="Z6" s="1" t="s">
        <v>146</v>
      </c>
      <c r="AA6" s="1" t="s">
        <v>147</v>
      </c>
    </row>
    <row r="7" spans="1:27" x14ac:dyDescent="0.25">
      <c r="A7">
        <v>1</v>
      </c>
      <c r="B7" t="s">
        <v>37</v>
      </c>
      <c r="C7">
        <v>7.7729999999999997</v>
      </c>
      <c r="D7">
        <v>0</v>
      </c>
      <c r="H7">
        <v>1</v>
      </c>
      <c r="I7" t="s">
        <v>37</v>
      </c>
      <c r="J7">
        <v>5.9329999999999998</v>
      </c>
      <c r="K7">
        <v>0</v>
      </c>
      <c r="O7">
        <v>1</v>
      </c>
      <c r="P7" t="s">
        <v>37</v>
      </c>
      <c r="Q7">
        <v>9.1709999999999994</v>
      </c>
      <c r="R7">
        <v>0</v>
      </c>
      <c r="V7">
        <v>1</v>
      </c>
      <c r="W7" t="s">
        <v>37</v>
      </c>
      <c r="X7">
        <v>15.975</v>
      </c>
      <c r="Y7">
        <v>0</v>
      </c>
    </row>
    <row r="8" spans="1:27" x14ac:dyDescent="0.25">
      <c r="A8">
        <v>2</v>
      </c>
      <c r="B8" t="s">
        <v>38</v>
      </c>
      <c r="C8">
        <v>8.7080000000000002</v>
      </c>
      <c r="D8">
        <v>0.5</v>
      </c>
      <c r="E8">
        <f>(C8-C7)/(D8-D7)</f>
        <v>1.870000000000001</v>
      </c>
      <c r="H8">
        <v>2</v>
      </c>
      <c r="I8" t="s">
        <v>38</v>
      </c>
      <c r="J8">
        <v>5.9329999999999998</v>
      </c>
      <c r="K8">
        <v>0.5</v>
      </c>
      <c r="L8">
        <f>(J8-J7)/(K8-K7)</f>
        <v>0</v>
      </c>
      <c r="M8" t="s">
        <v>152</v>
      </c>
      <c r="O8">
        <v>2</v>
      </c>
      <c r="P8" t="s">
        <v>38</v>
      </c>
      <c r="Q8">
        <v>9.1709999999999994</v>
      </c>
      <c r="R8">
        <v>0.5</v>
      </c>
      <c r="S8">
        <f>(Q8-Q7)/(R8-R7)</f>
        <v>0</v>
      </c>
      <c r="T8" t="s">
        <v>152</v>
      </c>
      <c r="V8">
        <v>2</v>
      </c>
      <c r="W8" t="s">
        <v>38</v>
      </c>
      <c r="X8">
        <v>15.975</v>
      </c>
      <c r="Y8">
        <v>0.5</v>
      </c>
      <c r="Z8">
        <f>(X8-X7)/(Y8-Y7)</f>
        <v>0</v>
      </c>
    </row>
    <row r="9" spans="1:27" x14ac:dyDescent="0.25">
      <c r="A9">
        <v>3</v>
      </c>
      <c r="B9" t="s">
        <v>39</v>
      </c>
      <c r="C9">
        <v>9.2550000000000008</v>
      </c>
      <c r="D9">
        <v>1</v>
      </c>
      <c r="E9">
        <f t="shared" ref="E9:E37" si="0">(C9-C8)/(D9-D8)</f>
        <v>1.0940000000000012</v>
      </c>
      <c r="H9">
        <v>3</v>
      </c>
      <c r="I9" t="s">
        <v>39</v>
      </c>
      <c r="J9">
        <v>9.2780000000000005</v>
      </c>
      <c r="K9">
        <v>1</v>
      </c>
      <c r="L9">
        <f t="shared" ref="L9:L37" si="1">(J9-J8)/(K9-K8)</f>
        <v>6.6900000000000013</v>
      </c>
      <c r="O9">
        <v>3</v>
      </c>
      <c r="P9" t="s">
        <v>39</v>
      </c>
      <c r="Q9">
        <v>10.965</v>
      </c>
      <c r="R9">
        <v>1</v>
      </c>
      <c r="S9">
        <f t="shared" ref="S9:S37" si="2">(Q9-Q8)/(R9-R8)</f>
        <v>3.588000000000001</v>
      </c>
      <c r="V9">
        <v>3</v>
      </c>
      <c r="W9" t="s">
        <v>39</v>
      </c>
      <c r="X9">
        <v>15.975</v>
      </c>
      <c r="Y9">
        <v>1</v>
      </c>
      <c r="Z9">
        <f t="shared" ref="Z9:Z37" si="3">(X9-X8)/(Y9-Y8)</f>
        <v>0</v>
      </c>
    </row>
    <row r="10" spans="1:27" x14ac:dyDescent="0.25">
      <c r="A10">
        <v>4</v>
      </c>
      <c r="B10" t="s">
        <v>40</v>
      </c>
      <c r="C10">
        <v>12.551</v>
      </c>
      <c r="D10">
        <v>1.5</v>
      </c>
      <c r="E10">
        <f t="shared" si="0"/>
        <v>6.5919999999999987</v>
      </c>
      <c r="H10">
        <v>4</v>
      </c>
      <c r="I10" t="s">
        <v>40</v>
      </c>
      <c r="J10">
        <v>10.552</v>
      </c>
      <c r="K10">
        <v>1.5</v>
      </c>
      <c r="L10">
        <f t="shared" si="1"/>
        <v>2.5479999999999983</v>
      </c>
      <c r="M10" t="s">
        <v>150</v>
      </c>
      <c r="O10">
        <v>4</v>
      </c>
      <c r="P10" t="s">
        <v>40</v>
      </c>
      <c r="Q10">
        <v>13.69</v>
      </c>
      <c r="R10">
        <v>1.5</v>
      </c>
      <c r="S10">
        <f t="shared" si="2"/>
        <v>5.4499999999999993</v>
      </c>
      <c r="T10" t="s">
        <v>150</v>
      </c>
      <c r="V10">
        <v>4</v>
      </c>
      <c r="W10" t="s">
        <v>40</v>
      </c>
      <c r="X10">
        <v>15.975</v>
      </c>
      <c r="Y10">
        <v>1.5</v>
      </c>
      <c r="Z10">
        <f t="shared" si="3"/>
        <v>0</v>
      </c>
    </row>
    <row r="11" spans="1:27" x14ac:dyDescent="0.25">
      <c r="A11">
        <v>5</v>
      </c>
      <c r="B11" t="s">
        <v>41</v>
      </c>
      <c r="C11">
        <v>13.69</v>
      </c>
      <c r="D11">
        <v>2</v>
      </c>
      <c r="E11">
        <f t="shared" si="0"/>
        <v>2.2779999999999987</v>
      </c>
      <c r="F11" t="s">
        <v>160</v>
      </c>
      <c r="H11">
        <v>5</v>
      </c>
      <c r="I11" t="s">
        <v>41</v>
      </c>
      <c r="J11">
        <v>8.734</v>
      </c>
      <c r="K11">
        <v>2</v>
      </c>
      <c r="L11">
        <f t="shared" si="1"/>
        <v>-3.6359999999999992</v>
      </c>
      <c r="M11" t="s">
        <v>149</v>
      </c>
      <c r="O11">
        <v>5</v>
      </c>
      <c r="P11" t="s">
        <v>41</v>
      </c>
      <c r="Q11">
        <v>13.69</v>
      </c>
      <c r="R11">
        <v>2</v>
      </c>
      <c r="S11">
        <f t="shared" si="2"/>
        <v>0</v>
      </c>
      <c r="V11">
        <v>5</v>
      </c>
      <c r="W11" t="s">
        <v>41</v>
      </c>
      <c r="X11">
        <v>15.975</v>
      </c>
      <c r="Y11">
        <v>2</v>
      </c>
      <c r="Z11">
        <f t="shared" si="3"/>
        <v>0</v>
      </c>
    </row>
    <row r="12" spans="1:27" x14ac:dyDescent="0.25">
      <c r="A12">
        <v>6</v>
      </c>
      <c r="B12" t="s">
        <v>42</v>
      </c>
      <c r="C12">
        <v>13.379</v>
      </c>
      <c r="D12">
        <v>2.5</v>
      </c>
      <c r="E12">
        <f t="shared" si="0"/>
        <v>-0.62199999999999989</v>
      </c>
      <c r="F12" t="s">
        <v>149</v>
      </c>
      <c r="H12">
        <v>6</v>
      </c>
      <c r="I12" t="s">
        <v>42</v>
      </c>
      <c r="J12">
        <v>8.734</v>
      </c>
      <c r="K12">
        <v>2.5</v>
      </c>
      <c r="L12">
        <f t="shared" si="1"/>
        <v>0</v>
      </c>
      <c r="O12">
        <v>6</v>
      </c>
      <c r="P12" t="s">
        <v>42</v>
      </c>
      <c r="Q12">
        <v>13.69</v>
      </c>
      <c r="R12">
        <v>2.5</v>
      </c>
      <c r="S12">
        <f t="shared" si="2"/>
        <v>0</v>
      </c>
      <c r="V12">
        <v>6</v>
      </c>
      <c r="W12" t="s">
        <v>42</v>
      </c>
      <c r="X12">
        <v>15.975</v>
      </c>
      <c r="Y12">
        <v>2.5</v>
      </c>
      <c r="Z12">
        <f t="shared" si="3"/>
        <v>0</v>
      </c>
    </row>
    <row r="13" spans="1:27" x14ac:dyDescent="0.25">
      <c r="A13">
        <v>7</v>
      </c>
      <c r="B13" t="s">
        <v>43</v>
      </c>
      <c r="C13">
        <v>14.65</v>
      </c>
      <c r="D13">
        <v>3</v>
      </c>
      <c r="E13">
        <f t="shared" si="0"/>
        <v>2.5420000000000016</v>
      </c>
      <c r="H13">
        <v>7</v>
      </c>
      <c r="I13" t="s">
        <v>43</v>
      </c>
      <c r="J13">
        <v>8.734</v>
      </c>
      <c r="K13">
        <v>3</v>
      </c>
      <c r="L13">
        <f t="shared" si="1"/>
        <v>0</v>
      </c>
      <c r="O13">
        <v>7</v>
      </c>
      <c r="P13" t="s">
        <v>43</v>
      </c>
      <c r="Q13">
        <v>13.69</v>
      </c>
      <c r="R13">
        <v>3</v>
      </c>
      <c r="S13">
        <f t="shared" si="2"/>
        <v>0</v>
      </c>
      <c r="T13" t="s">
        <v>151</v>
      </c>
      <c r="V13">
        <v>7</v>
      </c>
      <c r="W13" t="s">
        <v>43</v>
      </c>
      <c r="X13">
        <v>15.975</v>
      </c>
      <c r="Y13">
        <v>3</v>
      </c>
      <c r="Z13">
        <f t="shared" si="3"/>
        <v>0</v>
      </c>
    </row>
    <row r="14" spans="1:27" x14ac:dyDescent="0.25">
      <c r="A14">
        <v>8</v>
      </c>
      <c r="B14" t="s">
        <v>44</v>
      </c>
      <c r="C14">
        <v>15.615</v>
      </c>
      <c r="D14">
        <v>3.5</v>
      </c>
      <c r="E14">
        <f t="shared" si="0"/>
        <v>1.9299999999999997</v>
      </c>
      <c r="H14">
        <v>8</v>
      </c>
      <c r="I14" t="s">
        <v>44</v>
      </c>
      <c r="J14">
        <v>8.734</v>
      </c>
      <c r="K14">
        <v>3.5</v>
      </c>
      <c r="L14">
        <f t="shared" si="1"/>
        <v>0</v>
      </c>
      <c r="O14">
        <v>8</v>
      </c>
      <c r="P14" t="s">
        <v>44</v>
      </c>
      <c r="Q14">
        <v>15.81</v>
      </c>
      <c r="R14">
        <v>3.5</v>
      </c>
      <c r="S14">
        <f t="shared" si="2"/>
        <v>4.240000000000002</v>
      </c>
      <c r="T14" t="s">
        <v>148</v>
      </c>
      <c r="V14">
        <v>8</v>
      </c>
      <c r="W14" t="s">
        <v>44</v>
      </c>
      <c r="X14">
        <v>15.975</v>
      </c>
      <c r="Y14">
        <v>3.5</v>
      </c>
      <c r="Z14">
        <f t="shared" si="3"/>
        <v>0</v>
      </c>
      <c r="AA14" t="s">
        <v>161</v>
      </c>
    </row>
    <row r="15" spans="1:27" x14ac:dyDescent="0.25">
      <c r="A15">
        <v>9</v>
      </c>
      <c r="B15" t="s">
        <v>45</v>
      </c>
      <c r="C15">
        <v>15.914</v>
      </c>
      <c r="D15">
        <v>4</v>
      </c>
      <c r="E15">
        <f t="shared" si="0"/>
        <v>0.59799999999999898</v>
      </c>
      <c r="H15">
        <v>9</v>
      </c>
      <c r="I15" t="s">
        <v>45</v>
      </c>
      <c r="J15">
        <v>8.734</v>
      </c>
      <c r="K15">
        <v>4</v>
      </c>
      <c r="L15">
        <f t="shared" si="1"/>
        <v>0</v>
      </c>
      <c r="O15">
        <v>9</v>
      </c>
      <c r="P15" t="s">
        <v>45</v>
      </c>
      <c r="Q15">
        <v>15.698</v>
      </c>
      <c r="R15">
        <v>4</v>
      </c>
      <c r="S15">
        <f t="shared" si="2"/>
        <v>-0.2240000000000002</v>
      </c>
      <c r="T15" t="s">
        <v>149</v>
      </c>
      <c r="V15">
        <v>9</v>
      </c>
      <c r="W15" t="s">
        <v>45</v>
      </c>
      <c r="X15">
        <v>16.873999999999999</v>
      </c>
      <c r="Y15">
        <v>4</v>
      </c>
      <c r="Z15">
        <f t="shared" si="3"/>
        <v>1.7979999999999983</v>
      </c>
      <c r="AA15" t="s">
        <v>148</v>
      </c>
    </row>
    <row r="16" spans="1:27" x14ac:dyDescent="0.25">
      <c r="A16">
        <v>10</v>
      </c>
      <c r="B16" t="s">
        <v>46</v>
      </c>
      <c r="C16">
        <v>18.524000000000001</v>
      </c>
      <c r="D16">
        <v>4.5</v>
      </c>
      <c r="E16">
        <f t="shared" si="0"/>
        <v>5.2200000000000024</v>
      </c>
      <c r="H16">
        <v>10</v>
      </c>
      <c r="I16" t="s">
        <v>46</v>
      </c>
      <c r="J16">
        <v>8.734</v>
      </c>
      <c r="K16">
        <v>4.5</v>
      </c>
      <c r="L16">
        <f t="shared" si="1"/>
        <v>0</v>
      </c>
      <c r="O16">
        <v>10</v>
      </c>
      <c r="P16" t="s">
        <v>46</v>
      </c>
      <c r="Q16">
        <v>15.698</v>
      </c>
      <c r="R16">
        <v>4.5</v>
      </c>
      <c r="S16">
        <f t="shared" si="2"/>
        <v>0</v>
      </c>
      <c r="V16">
        <v>10</v>
      </c>
      <c r="W16" t="s">
        <v>46</v>
      </c>
      <c r="X16">
        <v>16.873999999999999</v>
      </c>
      <c r="Y16">
        <v>4.5</v>
      </c>
      <c r="Z16">
        <f t="shared" si="3"/>
        <v>0</v>
      </c>
      <c r="AA16" t="s">
        <v>152</v>
      </c>
    </row>
    <row r="17" spans="1:27" x14ac:dyDescent="0.25">
      <c r="A17">
        <v>11</v>
      </c>
      <c r="B17" t="s">
        <v>47</v>
      </c>
      <c r="C17">
        <v>18.905999999999999</v>
      </c>
      <c r="D17">
        <v>5</v>
      </c>
      <c r="E17">
        <f t="shared" si="0"/>
        <v>0.76399999999999579</v>
      </c>
      <c r="F17" t="s">
        <v>157</v>
      </c>
      <c r="H17">
        <v>11</v>
      </c>
      <c r="I17" t="s">
        <v>47</v>
      </c>
      <c r="J17">
        <v>8.734</v>
      </c>
      <c r="K17">
        <v>5</v>
      </c>
      <c r="L17">
        <f t="shared" si="1"/>
        <v>0</v>
      </c>
      <c r="O17">
        <v>11</v>
      </c>
      <c r="P17" t="s">
        <v>47</v>
      </c>
      <c r="Q17">
        <v>15.698</v>
      </c>
      <c r="R17">
        <v>5</v>
      </c>
      <c r="S17">
        <f t="shared" si="2"/>
        <v>0</v>
      </c>
      <c r="T17" t="s">
        <v>155</v>
      </c>
      <c r="V17">
        <v>11</v>
      </c>
      <c r="W17" t="s">
        <v>47</v>
      </c>
      <c r="X17">
        <v>20.564</v>
      </c>
      <c r="Y17">
        <v>5</v>
      </c>
      <c r="Z17">
        <f t="shared" si="3"/>
        <v>7.3800000000000026</v>
      </c>
      <c r="AA17" t="s">
        <v>148</v>
      </c>
    </row>
    <row r="18" spans="1:27" x14ac:dyDescent="0.25">
      <c r="A18">
        <v>12</v>
      </c>
      <c r="B18" t="s">
        <v>48</v>
      </c>
      <c r="C18">
        <v>14.278</v>
      </c>
      <c r="D18">
        <v>5.5</v>
      </c>
      <c r="E18">
        <f t="shared" si="0"/>
        <v>-9.2559999999999967</v>
      </c>
      <c r="F18" t="s">
        <v>149</v>
      </c>
      <c r="H18">
        <v>12</v>
      </c>
      <c r="I18" t="s">
        <v>48</v>
      </c>
      <c r="J18">
        <v>8.734</v>
      </c>
      <c r="K18">
        <v>5.5</v>
      </c>
      <c r="L18">
        <f t="shared" si="1"/>
        <v>0</v>
      </c>
      <c r="O18">
        <v>12</v>
      </c>
      <c r="P18" t="s">
        <v>48</v>
      </c>
      <c r="Q18">
        <v>15.917</v>
      </c>
      <c r="R18">
        <v>5.5</v>
      </c>
      <c r="S18">
        <f t="shared" si="2"/>
        <v>0.43799999999999883</v>
      </c>
      <c r="V18">
        <v>12</v>
      </c>
      <c r="W18" t="s">
        <v>48</v>
      </c>
      <c r="X18">
        <v>20.564</v>
      </c>
      <c r="Y18">
        <v>5.5</v>
      </c>
      <c r="Z18">
        <f t="shared" si="3"/>
        <v>0</v>
      </c>
      <c r="AA18" t="s">
        <v>152</v>
      </c>
    </row>
    <row r="19" spans="1:27" x14ac:dyDescent="0.25">
      <c r="A19">
        <v>13</v>
      </c>
      <c r="B19" t="s">
        <v>49</v>
      </c>
      <c r="C19">
        <v>18.212</v>
      </c>
      <c r="D19">
        <v>6</v>
      </c>
      <c r="E19">
        <f t="shared" si="0"/>
        <v>7.8679999999999986</v>
      </c>
      <c r="F19" t="s">
        <v>148</v>
      </c>
      <c r="H19">
        <v>13</v>
      </c>
      <c r="I19" t="s">
        <v>49</v>
      </c>
      <c r="J19">
        <v>8.734</v>
      </c>
      <c r="K19">
        <v>6</v>
      </c>
      <c r="L19">
        <f t="shared" si="1"/>
        <v>0</v>
      </c>
      <c r="O19">
        <v>13</v>
      </c>
      <c r="P19" t="s">
        <v>49</v>
      </c>
      <c r="Q19">
        <v>17.463000000000001</v>
      </c>
      <c r="R19">
        <v>6</v>
      </c>
      <c r="S19">
        <f t="shared" si="2"/>
        <v>3.0920000000000023</v>
      </c>
      <c r="T19" t="s">
        <v>150</v>
      </c>
      <c r="V19">
        <v>13</v>
      </c>
      <c r="W19" t="s">
        <v>49</v>
      </c>
      <c r="X19">
        <v>22.099</v>
      </c>
      <c r="Y19">
        <v>6</v>
      </c>
      <c r="Z19">
        <f t="shared" si="3"/>
        <v>3.0700000000000003</v>
      </c>
      <c r="AA19" t="s">
        <v>148</v>
      </c>
    </row>
    <row r="20" spans="1:27" x14ac:dyDescent="0.25">
      <c r="A20">
        <v>14</v>
      </c>
      <c r="B20" t="s">
        <v>50</v>
      </c>
      <c r="C20">
        <v>17.245000000000001</v>
      </c>
      <c r="D20">
        <v>6.5</v>
      </c>
      <c r="E20">
        <f t="shared" si="0"/>
        <v>-1.9339999999999975</v>
      </c>
      <c r="H20">
        <v>14</v>
      </c>
      <c r="I20" t="s">
        <v>50</v>
      </c>
      <c r="J20">
        <v>8.734</v>
      </c>
      <c r="K20">
        <v>6.5</v>
      </c>
      <c r="L20">
        <f t="shared" si="1"/>
        <v>0</v>
      </c>
      <c r="M20" t="s">
        <v>164</v>
      </c>
      <c r="O20">
        <v>14</v>
      </c>
      <c r="P20" t="s">
        <v>50</v>
      </c>
      <c r="Q20">
        <v>17.463000000000001</v>
      </c>
      <c r="R20">
        <v>6.5</v>
      </c>
      <c r="S20">
        <f t="shared" si="2"/>
        <v>0</v>
      </c>
      <c r="V20">
        <v>14</v>
      </c>
      <c r="W20" t="s">
        <v>50</v>
      </c>
      <c r="X20">
        <v>22.099</v>
      </c>
      <c r="Y20">
        <v>6.5</v>
      </c>
      <c r="Z20">
        <f t="shared" si="3"/>
        <v>0</v>
      </c>
    </row>
    <row r="21" spans="1:27" x14ac:dyDescent="0.25">
      <c r="A21">
        <v>15</v>
      </c>
      <c r="B21" t="s">
        <v>51</v>
      </c>
      <c r="C21">
        <v>15.356999999999999</v>
      </c>
      <c r="D21">
        <v>7</v>
      </c>
      <c r="E21">
        <f t="shared" si="0"/>
        <v>-3.7760000000000034</v>
      </c>
      <c r="H21">
        <v>15</v>
      </c>
      <c r="I21" t="s">
        <v>51</v>
      </c>
      <c r="J21">
        <v>9.9770000000000003</v>
      </c>
      <c r="K21">
        <v>7</v>
      </c>
      <c r="L21">
        <f t="shared" si="1"/>
        <v>2.4860000000000007</v>
      </c>
      <c r="M21" t="s">
        <v>148</v>
      </c>
      <c r="O21">
        <v>15</v>
      </c>
      <c r="P21" t="s">
        <v>51</v>
      </c>
      <c r="Q21">
        <v>17.463000000000001</v>
      </c>
      <c r="R21">
        <v>7</v>
      </c>
      <c r="S21">
        <f t="shared" si="2"/>
        <v>0</v>
      </c>
      <c r="V21">
        <v>15</v>
      </c>
      <c r="W21" t="s">
        <v>51</v>
      </c>
      <c r="X21">
        <v>22.099</v>
      </c>
      <c r="Y21">
        <v>7</v>
      </c>
      <c r="Z21">
        <f t="shared" si="3"/>
        <v>0</v>
      </c>
    </row>
    <row r="22" spans="1:27" x14ac:dyDescent="0.25">
      <c r="A22">
        <v>16</v>
      </c>
      <c r="B22" t="s">
        <v>52</v>
      </c>
      <c r="C22">
        <v>10.526999999999999</v>
      </c>
      <c r="D22">
        <v>7.5</v>
      </c>
      <c r="E22">
        <f t="shared" si="0"/>
        <v>-9.66</v>
      </c>
      <c r="F22" t="s">
        <v>153</v>
      </c>
      <c r="H22">
        <v>16</v>
      </c>
      <c r="I22" t="s">
        <v>52</v>
      </c>
      <c r="J22">
        <v>8.2899999999999991</v>
      </c>
      <c r="K22">
        <v>7.5</v>
      </c>
      <c r="L22">
        <f t="shared" si="1"/>
        <v>-3.3740000000000023</v>
      </c>
      <c r="M22" t="s">
        <v>149</v>
      </c>
      <c r="O22">
        <v>16</v>
      </c>
      <c r="P22" t="s">
        <v>52</v>
      </c>
      <c r="Q22">
        <v>17.463000000000001</v>
      </c>
      <c r="R22">
        <v>7.5</v>
      </c>
      <c r="S22">
        <f t="shared" si="2"/>
        <v>0</v>
      </c>
      <c r="V22">
        <v>16</v>
      </c>
      <c r="W22" t="s">
        <v>52</v>
      </c>
      <c r="X22">
        <v>22.099</v>
      </c>
      <c r="Y22">
        <v>7.5</v>
      </c>
      <c r="Z22">
        <f t="shared" si="3"/>
        <v>0</v>
      </c>
    </row>
    <row r="23" spans="1:27" x14ac:dyDescent="0.25">
      <c r="A23">
        <v>17</v>
      </c>
      <c r="B23" t="s">
        <v>53</v>
      </c>
      <c r="C23">
        <v>13.67</v>
      </c>
      <c r="D23">
        <v>8</v>
      </c>
      <c r="E23">
        <f t="shared" si="0"/>
        <v>6.2860000000000014</v>
      </c>
      <c r="F23" t="s">
        <v>148</v>
      </c>
      <c r="H23">
        <v>17</v>
      </c>
      <c r="I23" t="s">
        <v>53</v>
      </c>
      <c r="J23">
        <v>9.4949999999999992</v>
      </c>
      <c r="K23">
        <v>8</v>
      </c>
      <c r="L23">
        <f t="shared" si="1"/>
        <v>2.41</v>
      </c>
      <c r="O23">
        <v>17</v>
      </c>
      <c r="P23" t="s">
        <v>53</v>
      </c>
      <c r="Q23">
        <v>17.463000000000001</v>
      </c>
      <c r="R23">
        <v>8</v>
      </c>
      <c r="S23">
        <f t="shared" si="2"/>
        <v>0</v>
      </c>
      <c r="V23">
        <v>17</v>
      </c>
      <c r="W23" t="s">
        <v>53</v>
      </c>
      <c r="X23">
        <v>22.099</v>
      </c>
      <c r="Y23">
        <v>8</v>
      </c>
      <c r="Z23">
        <f t="shared" si="3"/>
        <v>0</v>
      </c>
      <c r="AA23" t="s">
        <v>162</v>
      </c>
    </row>
    <row r="24" spans="1:27" x14ac:dyDescent="0.25">
      <c r="A24">
        <v>18</v>
      </c>
      <c r="B24" t="s">
        <v>54</v>
      </c>
      <c r="C24">
        <v>13.388</v>
      </c>
      <c r="D24">
        <v>8.5</v>
      </c>
      <c r="E24">
        <f t="shared" si="0"/>
        <v>-0.56400000000000006</v>
      </c>
      <c r="H24">
        <v>18</v>
      </c>
      <c r="I24" t="s">
        <v>54</v>
      </c>
      <c r="J24">
        <v>10.545999999999999</v>
      </c>
      <c r="K24">
        <v>8.5</v>
      </c>
      <c r="L24">
        <f t="shared" si="1"/>
        <v>2.1020000000000003</v>
      </c>
      <c r="M24" t="s">
        <v>150</v>
      </c>
      <c r="O24">
        <v>18</v>
      </c>
      <c r="P24" t="s">
        <v>54</v>
      </c>
      <c r="Q24">
        <v>17.463000000000001</v>
      </c>
      <c r="R24">
        <v>8.5</v>
      </c>
      <c r="S24">
        <f t="shared" si="2"/>
        <v>0</v>
      </c>
      <c r="T24" t="s">
        <v>158</v>
      </c>
      <c r="V24">
        <v>18</v>
      </c>
      <c r="W24" t="s">
        <v>54</v>
      </c>
      <c r="X24">
        <v>22.8</v>
      </c>
      <c r="Y24">
        <v>8.5</v>
      </c>
      <c r="Z24">
        <f t="shared" si="3"/>
        <v>1.402000000000001</v>
      </c>
      <c r="AA24" t="s">
        <v>148</v>
      </c>
    </row>
    <row r="25" spans="1:27" x14ac:dyDescent="0.25">
      <c r="A25">
        <v>19</v>
      </c>
      <c r="B25" t="s">
        <v>55</v>
      </c>
      <c r="C25">
        <v>13.349</v>
      </c>
      <c r="D25">
        <v>9</v>
      </c>
      <c r="E25">
        <f t="shared" si="0"/>
        <v>-7.7999999999999403E-2</v>
      </c>
      <c r="F25" t="s">
        <v>154</v>
      </c>
      <c r="H25">
        <v>19</v>
      </c>
      <c r="I25" t="s">
        <v>55</v>
      </c>
      <c r="J25">
        <v>10.394</v>
      </c>
      <c r="K25">
        <v>9</v>
      </c>
      <c r="L25">
        <f t="shared" si="1"/>
        <v>-0.30399999999999849</v>
      </c>
      <c r="M25" t="s">
        <v>149</v>
      </c>
      <c r="O25">
        <v>19</v>
      </c>
      <c r="P25" t="s">
        <v>55</v>
      </c>
      <c r="Q25">
        <v>18.626999999999999</v>
      </c>
      <c r="R25">
        <v>9</v>
      </c>
      <c r="S25">
        <f t="shared" si="2"/>
        <v>2.3279999999999959</v>
      </c>
      <c r="T25" t="s">
        <v>148</v>
      </c>
      <c r="V25">
        <v>19</v>
      </c>
      <c r="W25" t="s">
        <v>55</v>
      </c>
      <c r="X25">
        <v>22.8</v>
      </c>
      <c r="Y25">
        <v>9</v>
      </c>
      <c r="Z25">
        <f t="shared" si="3"/>
        <v>0</v>
      </c>
      <c r="AA25" t="s">
        <v>152</v>
      </c>
    </row>
    <row r="26" spans="1:27" x14ac:dyDescent="0.25">
      <c r="A26">
        <v>20</v>
      </c>
      <c r="B26" t="s">
        <v>56</v>
      </c>
      <c r="C26">
        <v>14.536</v>
      </c>
      <c r="D26">
        <v>9.5</v>
      </c>
      <c r="E26">
        <f t="shared" si="0"/>
        <v>2.3739999999999988</v>
      </c>
      <c r="F26" t="s">
        <v>148</v>
      </c>
      <c r="H26">
        <v>20</v>
      </c>
      <c r="I26" t="s">
        <v>56</v>
      </c>
      <c r="J26">
        <v>11.433</v>
      </c>
      <c r="K26">
        <v>9.5</v>
      </c>
      <c r="L26">
        <f t="shared" si="1"/>
        <v>2.0779999999999994</v>
      </c>
      <c r="M26" t="s">
        <v>148</v>
      </c>
      <c r="O26">
        <v>20</v>
      </c>
      <c r="P26" t="s">
        <v>56</v>
      </c>
      <c r="Q26">
        <v>18.626999999999999</v>
      </c>
      <c r="R26">
        <v>9.5</v>
      </c>
      <c r="S26">
        <f t="shared" si="2"/>
        <v>0</v>
      </c>
      <c r="V26">
        <v>20</v>
      </c>
      <c r="W26" t="s">
        <v>56</v>
      </c>
      <c r="X26">
        <v>23.099</v>
      </c>
      <c r="Y26">
        <v>9.5</v>
      </c>
      <c r="Z26">
        <f t="shared" si="3"/>
        <v>0.59799999999999898</v>
      </c>
      <c r="AA26" t="s">
        <v>148</v>
      </c>
    </row>
    <row r="27" spans="1:27" x14ac:dyDescent="0.25">
      <c r="A27">
        <v>21</v>
      </c>
      <c r="B27" t="s">
        <v>57</v>
      </c>
      <c r="C27">
        <v>13.595000000000001</v>
      </c>
      <c r="D27">
        <v>10</v>
      </c>
      <c r="E27">
        <f t="shared" si="0"/>
        <v>-1.8819999999999979</v>
      </c>
      <c r="H27">
        <v>21</v>
      </c>
      <c r="I27" t="s">
        <v>57</v>
      </c>
      <c r="J27">
        <v>11.433</v>
      </c>
      <c r="K27">
        <v>10</v>
      </c>
      <c r="L27">
        <f t="shared" si="1"/>
        <v>0</v>
      </c>
      <c r="M27" t="s">
        <v>152</v>
      </c>
      <c r="O27">
        <v>21</v>
      </c>
      <c r="P27" t="s">
        <v>57</v>
      </c>
      <c r="Q27">
        <v>18.626999999999999</v>
      </c>
      <c r="R27">
        <v>10</v>
      </c>
      <c r="S27">
        <f t="shared" si="2"/>
        <v>0</v>
      </c>
      <c r="T27" t="s">
        <v>155</v>
      </c>
      <c r="V27">
        <v>21</v>
      </c>
      <c r="W27" t="s">
        <v>57</v>
      </c>
      <c r="X27">
        <v>22.53</v>
      </c>
      <c r="Y27">
        <v>10</v>
      </c>
      <c r="Z27">
        <f t="shared" si="3"/>
        <v>-1.1379999999999981</v>
      </c>
      <c r="AA27" t="s">
        <v>149</v>
      </c>
    </row>
    <row r="28" spans="1:27" x14ac:dyDescent="0.25">
      <c r="A28">
        <v>22</v>
      </c>
      <c r="B28" t="s">
        <v>58</v>
      </c>
      <c r="C28">
        <v>10.72</v>
      </c>
      <c r="D28">
        <v>10.5</v>
      </c>
      <c r="E28">
        <f t="shared" si="0"/>
        <v>-5.75</v>
      </c>
      <c r="F28" t="s">
        <v>154</v>
      </c>
      <c r="H28">
        <v>22</v>
      </c>
      <c r="I28" t="s">
        <v>58</v>
      </c>
      <c r="J28">
        <v>10.656000000000001</v>
      </c>
      <c r="K28">
        <v>10.5</v>
      </c>
      <c r="L28">
        <f t="shared" si="1"/>
        <v>-1.5539999999999985</v>
      </c>
      <c r="O28">
        <v>22</v>
      </c>
      <c r="P28" t="s">
        <v>58</v>
      </c>
      <c r="Q28">
        <v>18.548999999999999</v>
      </c>
      <c r="R28">
        <v>10.5</v>
      </c>
      <c r="S28">
        <f t="shared" si="2"/>
        <v>-0.15599999999999881</v>
      </c>
      <c r="T28" t="s">
        <v>149</v>
      </c>
      <c r="V28">
        <v>22</v>
      </c>
      <c r="W28" t="s">
        <v>58</v>
      </c>
      <c r="X28">
        <v>22.53</v>
      </c>
      <c r="Y28">
        <v>10.5</v>
      </c>
      <c r="Z28">
        <f t="shared" si="3"/>
        <v>0</v>
      </c>
      <c r="AA28" t="s">
        <v>152</v>
      </c>
    </row>
    <row r="29" spans="1:27" x14ac:dyDescent="0.25">
      <c r="A29">
        <v>23</v>
      </c>
      <c r="B29" t="s">
        <v>60</v>
      </c>
      <c r="C29">
        <v>11.272</v>
      </c>
      <c r="D29">
        <v>11</v>
      </c>
      <c r="E29">
        <f t="shared" si="0"/>
        <v>1.1039999999999992</v>
      </c>
      <c r="F29" t="s">
        <v>148</v>
      </c>
      <c r="H29">
        <v>23</v>
      </c>
      <c r="I29" t="s">
        <v>60</v>
      </c>
      <c r="J29">
        <v>9.98</v>
      </c>
      <c r="K29">
        <v>11</v>
      </c>
      <c r="L29">
        <f t="shared" si="1"/>
        <v>-1.3520000000000003</v>
      </c>
      <c r="M29" t="s">
        <v>154</v>
      </c>
      <c r="O29">
        <v>23</v>
      </c>
      <c r="P29" t="s">
        <v>60</v>
      </c>
      <c r="Q29">
        <v>19.384</v>
      </c>
      <c r="R29">
        <v>11</v>
      </c>
      <c r="S29">
        <f t="shared" si="2"/>
        <v>1.6700000000000017</v>
      </c>
      <c r="T29" t="s">
        <v>148</v>
      </c>
      <c r="V29">
        <v>23</v>
      </c>
      <c r="W29" t="s">
        <v>60</v>
      </c>
      <c r="X29">
        <v>23.207000000000001</v>
      </c>
      <c r="Y29">
        <v>11</v>
      </c>
      <c r="Z29">
        <f t="shared" si="3"/>
        <v>1.3539999999999992</v>
      </c>
      <c r="AA29" t="s">
        <v>148</v>
      </c>
    </row>
    <row r="30" spans="1:27" x14ac:dyDescent="0.25">
      <c r="A30">
        <v>24</v>
      </c>
      <c r="B30" t="s">
        <v>61</v>
      </c>
      <c r="C30">
        <v>11.272</v>
      </c>
      <c r="D30">
        <v>11.5</v>
      </c>
      <c r="E30">
        <f t="shared" si="0"/>
        <v>0</v>
      </c>
      <c r="H30">
        <v>24</v>
      </c>
      <c r="I30" t="s">
        <v>61</v>
      </c>
      <c r="J30">
        <v>11.58</v>
      </c>
      <c r="K30">
        <v>11.5</v>
      </c>
      <c r="L30">
        <f t="shared" si="1"/>
        <v>3.1999999999999993</v>
      </c>
      <c r="O30">
        <v>24</v>
      </c>
      <c r="P30" t="s">
        <v>61</v>
      </c>
      <c r="Q30">
        <v>19.384</v>
      </c>
      <c r="R30">
        <v>11.5</v>
      </c>
      <c r="S30">
        <f t="shared" si="2"/>
        <v>0</v>
      </c>
      <c r="V30">
        <v>24</v>
      </c>
      <c r="W30" t="s">
        <v>61</v>
      </c>
      <c r="X30">
        <v>23.207000000000001</v>
      </c>
      <c r="Y30">
        <v>11.5</v>
      </c>
      <c r="Z30">
        <f t="shared" si="3"/>
        <v>0</v>
      </c>
    </row>
    <row r="31" spans="1:27" x14ac:dyDescent="0.25">
      <c r="A31">
        <v>25</v>
      </c>
      <c r="B31" t="s">
        <v>62</v>
      </c>
      <c r="C31">
        <v>11.272</v>
      </c>
      <c r="D31">
        <v>12</v>
      </c>
      <c r="E31">
        <f t="shared" si="0"/>
        <v>0</v>
      </c>
      <c r="H31">
        <v>25</v>
      </c>
      <c r="I31" t="s">
        <v>62</v>
      </c>
      <c r="J31">
        <v>12.15</v>
      </c>
      <c r="K31">
        <v>12</v>
      </c>
      <c r="L31">
        <f t="shared" si="1"/>
        <v>1.1400000000000006</v>
      </c>
      <c r="O31">
        <v>25</v>
      </c>
      <c r="P31" t="s">
        <v>62</v>
      </c>
      <c r="Q31">
        <v>19.384</v>
      </c>
      <c r="R31">
        <v>12</v>
      </c>
      <c r="S31">
        <f t="shared" si="2"/>
        <v>0</v>
      </c>
      <c r="T31" t="s">
        <v>155</v>
      </c>
      <c r="V31">
        <v>25</v>
      </c>
      <c r="W31" t="s">
        <v>62</v>
      </c>
      <c r="X31">
        <v>23.207000000000001</v>
      </c>
      <c r="Y31">
        <v>12</v>
      </c>
      <c r="Z31">
        <f t="shared" si="3"/>
        <v>0</v>
      </c>
      <c r="AA31" t="s">
        <v>155</v>
      </c>
    </row>
    <row r="32" spans="1:27" x14ac:dyDescent="0.25">
      <c r="A32">
        <v>26</v>
      </c>
      <c r="B32" t="s">
        <v>136</v>
      </c>
      <c r="C32">
        <v>11.272</v>
      </c>
      <c r="D32">
        <v>12.5</v>
      </c>
      <c r="E32">
        <f t="shared" si="0"/>
        <v>0</v>
      </c>
      <c r="H32">
        <v>26</v>
      </c>
      <c r="I32" t="s">
        <v>136</v>
      </c>
      <c r="J32">
        <v>12.44</v>
      </c>
      <c r="K32">
        <v>12.5</v>
      </c>
      <c r="L32">
        <f t="shared" si="1"/>
        <v>0.57999999999999829</v>
      </c>
      <c r="M32" t="s">
        <v>159</v>
      </c>
      <c r="O32">
        <v>26</v>
      </c>
      <c r="P32" t="s">
        <v>136</v>
      </c>
      <c r="Q32">
        <v>20.78</v>
      </c>
      <c r="R32">
        <v>12.5</v>
      </c>
      <c r="S32">
        <f t="shared" si="2"/>
        <v>2.7920000000000016</v>
      </c>
      <c r="V32">
        <v>26</v>
      </c>
      <c r="W32" t="s">
        <v>136</v>
      </c>
      <c r="X32">
        <v>24.55</v>
      </c>
      <c r="Y32">
        <v>12.5</v>
      </c>
      <c r="Z32">
        <f t="shared" si="3"/>
        <v>2.6859999999999999</v>
      </c>
    </row>
    <row r="33" spans="1:27" x14ac:dyDescent="0.25">
      <c r="A33">
        <v>27</v>
      </c>
      <c r="B33" t="s">
        <v>137</v>
      </c>
      <c r="C33">
        <v>11.272</v>
      </c>
      <c r="D33">
        <v>13</v>
      </c>
      <c r="E33">
        <f t="shared" si="0"/>
        <v>0</v>
      </c>
      <c r="F33" t="s">
        <v>162</v>
      </c>
      <c r="H33">
        <v>27</v>
      </c>
      <c r="I33" t="s">
        <v>137</v>
      </c>
      <c r="J33">
        <v>12.44</v>
      </c>
      <c r="K33">
        <v>13</v>
      </c>
      <c r="L33">
        <f t="shared" si="1"/>
        <v>0</v>
      </c>
      <c r="M33" t="s">
        <v>152</v>
      </c>
      <c r="O33">
        <v>27</v>
      </c>
      <c r="P33" t="s">
        <v>137</v>
      </c>
      <c r="Q33">
        <v>21.315999999999999</v>
      </c>
      <c r="R33">
        <v>13</v>
      </c>
      <c r="S33">
        <f t="shared" si="2"/>
        <v>1.0719999999999956</v>
      </c>
      <c r="T33" t="s">
        <v>150</v>
      </c>
      <c r="V33">
        <v>27</v>
      </c>
      <c r="W33" t="s">
        <v>137</v>
      </c>
      <c r="X33">
        <v>26.952999999999999</v>
      </c>
      <c r="Y33">
        <v>13</v>
      </c>
      <c r="Z33">
        <f t="shared" si="3"/>
        <v>4.8059999999999974</v>
      </c>
      <c r="AA33" t="s">
        <v>150</v>
      </c>
    </row>
    <row r="34" spans="1:27" x14ac:dyDescent="0.25">
      <c r="A34">
        <v>28</v>
      </c>
      <c r="B34" t="s">
        <v>138</v>
      </c>
      <c r="C34">
        <v>12.336</v>
      </c>
      <c r="D34">
        <v>13.5</v>
      </c>
      <c r="E34">
        <f t="shared" si="0"/>
        <v>2.1280000000000001</v>
      </c>
      <c r="F34" t="s">
        <v>148</v>
      </c>
      <c r="H34">
        <v>28</v>
      </c>
      <c r="I34" t="s">
        <v>138</v>
      </c>
      <c r="J34">
        <v>10.262</v>
      </c>
      <c r="K34">
        <v>13.5</v>
      </c>
      <c r="L34">
        <f t="shared" si="1"/>
        <v>-4.3559999999999981</v>
      </c>
      <c r="M34" t="s">
        <v>149</v>
      </c>
      <c r="O34">
        <v>28</v>
      </c>
      <c r="P34" t="s">
        <v>138</v>
      </c>
      <c r="Q34">
        <v>18.802</v>
      </c>
      <c r="R34">
        <v>13.5</v>
      </c>
      <c r="S34">
        <f t="shared" si="2"/>
        <v>-5.0279999999999987</v>
      </c>
      <c r="T34" t="s">
        <v>149</v>
      </c>
      <c r="V34">
        <v>28</v>
      </c>
      <c r="W34" t="s">
        <v>138</v>
      </c>
      <c r="X34">
        <v>26.952999999999999</v>
      </c>
      <c r="Y34">
        <v>13.5</v>
      </c>
      <c r="Z34">
        <f t="shared" si="3"/>
        <v>0</v>
      </c>
    </row>
    <row r="35" spans="1:27" x14ac:dyDescent="0.25">
      <c r="A35">
        <v>29</v>
      </c>
      <c r="B35" t="s">
        <v>139</v>
      </c>
      <c r="C35">
        <v>12.336</v>
      </c>
      <c r="D35">
        <v>14</v>
      </c>
      <c r="E35">
        <f t="shared" si="0"/>
        <v>0</v>
      </c>
      <c r="F35" t="s">
        <v>152</v>
      </c>
      <c r="H35">
        <v>29</v>
      </c>
      <c r="I35" t="s">
        <v>139</v>
      </c>
      <c r="J35">
        <v>12.318</v>
      </c>
      <c r="K35">
        <v>14</v>
      </c>
      <c r="L35">
        <f t="shared" si="1"/>
        <v>4.1119999999999983</v>
      </c>
      <c r="O35">
        <v>29</v>
      </c>
      <c r="P35" t="s">
        <v>139</v>
      </c>
      <c r="Q35">
        <v>19.440999999999999</v>
      </c>
      <c r="R35">
        <v>14</v>
      </c>
      <c r="S35">
        <f t="shared" si="2"/>
        <v>1.2779999999999987</v>
      </c>
      <c r="V35">
        <v>29</v>
      </c>
      <c r="W35" t="s">
        <v>139</v>
      </c>
      <c r="X35">
        <v>26.952999999999999</v>
      </c>
      <c r="Y35">
        <v>14</v>
      </c>
      <c r="Z35">
        <f t="shared" si="3"/>
        <v>0</v>
      </c>
    </row>
    <row r="36" spans="1:27" x14ac:dyDescent="0.25">
      <c r="A36">
        <v>30</v>
      </c>
      <c r="B36" t="s">
        <v>140</v>
      </c>
      <c r="C36">
        <v>12.587999999999999</v>
      </c>
      <c r="D36">
        <v>14.5</v>
      </c>
      <c r="E36">
        <f t="shared" si="0"/>
        <v>0.50399999999999778</v>
      </c>
      <c r="F36" t="s">
        <v>148</v>
      </c>
      <c r="H36">
        <v>30</v>
      </c>
      <c r="I36" t="s">
        <v>140</v>
      </c>
      <c r="J36">
        <v>13.042</v>
      </c>
      <c r="K36">
        <v>14.5</v>
      </c>
      <c r="L36">
        <f t="shared" si="1"/>
        <v>1.4480000000000004</v>
      </c>
      <c r="M36" t="s">
        <v>150</v>
      </c>
      <c r="O36">
        <v>30</v>
      </c>
      <c r="P36" t="s">
        <v>140</v>
      </c>
      <c r="Q36">
        <v>20.59</v>
      </c>
      <c r="R36">
        <v>14.5</v>
      </c>
      <c r="S36">
        <f t="shared" si="2"/>
        <v>2.2980000000000018</v>
      </c>
      <c r="T36" t="s">
        <v>150</v>
      </c>
      <c r="V36">
        <v>30</v>
      </c>
      <c r="W36" t="s">
        <v>140</v>
      </c>
      <c r="X36">
        <v>26.952999999999999</v>
      </c>
      <c r="Y36">
        <v>14.5</v>
      </c>
      <c r="Z36">
        <f t="shared" si="3"/>
        <v>0</v>
      </c>
    </row>
    <row r="37" spans="1:27" x14ac:dyDescent="0.25">
      <c r="A37">
        <v>31</v>
      </c>
      <c r="B37" t="s">
        <v>141</v>
      </c>
      <c r="C37">
        <v>11.361000000000001</v>
      </c>
      <c r="D37">
        <v>15</v>
      </c>
      <c r="E37">
        <f t="shared" si="0"/>
        <v>-2.4539999999999971</v>
      </c>
      <c r="F37" t="s">
        <v>149</v>
      </c>
      <c r="H37">
        <v>31</v>
      </c>
      <c r="I37" t="s">
        <v>141</v>
      </c>
      <c r="J37">
        <v>11.256</v>
      </c>
      <c r="K37">
        <v>15</v>
      </c>
      <c r="L37">
        <f t="shared" si="1"/>
        <v>-3.5719999999999992</v>
      </c>
      <c r="M37" t="s">
        <v>149</v>
      </c>
      <c r="O37">
        <v>31</v>
      </c>
      <c r="P37" t="s">
        <v>141</v>
      </c>
      <c r="Q37">
        <v>20.558</v>
      </c>
      <c r="R37">
        <v>15</v>
      </c>
      <c r="S37">
        <f t="shared" si="2"/>
        <v>-6.4000000000000057E-2</v>
      </c>
      <c r="T37" t="s">
        <v>149</v>
      </c>
      <c r="V37">
        <v>31</v>
      </c>
      <c r="W37" t="s">
        <v>141</v>
      </c>
      <c r="X37">
        <v>26.952999999999999</v>
      </c>
      <c r="Y37">
        <v>15</v>
      </c>
      <c r="Z37">
        <f t="shared" si="3"/>
        <v>0</v>
      </c>
      <c r="AA37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FFCC-2EA8-45E2-896E-988238A2E992}">
  <dimension ref="A1:T73"/>
  <sheetViews>
    <sheetView workbookViewId="0">
      <selection activeCell="W11" sqref="W11"/>
    </sheetView>
  </sheetViews>
  <sheetFormatPr defaultColWidth="8.85546875" defaultRowHeight="15" x14ac:dyDescent="0.25"/>
  <sheetData>
    <row r="1" spans="1:20" x14ac:dyDescent="0.25">
      <c r="A1" t="s">
        <v>165</v>
      </c>
    </row>
    <row r="4" spans="1:20" x14ac:dyDescent="0.25">
      <c r="A4" s="2" t="s">
        <v>166</v>
      </c>
      <c r="B4" s="2"/>
      <c r="C4" s="2"/>
    </row>
    <row r="5" spans="1:20" x14ac:dyDescent="0.25">
      <c r="A5" s="1" t="s">
        <v>167</v>
      </c>
      <c r="B5" s="1"/>
      <c r="C5" s="1"/>
      <c r="H5" s="1" t="s">
        <v>168</v>
      </c>
      <c r="I5" s="1"/>
      <c r="J5" s="1"/>
      <c r="O5" s="1" t="s">
        <v>169</v>
      </c>
      <c r="P5" s="1"/>
      <c r="Q5" s="1"/>
    </row>
    <row r="6" spans="1:20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  <c r="P6" s="1" t="s">
        <v>30</v>
      </c>
      <c r="Q6" s="1" t="s">
        <v>31</v>
      </c>
      <c r="R6" s="1" t="s">
        <v>145</v>
      </c>
      <c r="S6" s="1" t="s">
        <v>146</v>
      </c>
      <c r="T6" s="1" t="s">
        <v>147</v>
      </c>
    </row>
    <row r="7" spans="1:20" x14ac:dyDescent="0.25">
      <c r="A7">
        <v>1</v>
      </c>
      <c r="B7" t="s">
        <v>170</v>
      </c>
      <c r="C7">
        <v>18.533999999999999</v>
      </c>
      <c r="D7">
        <v>0</v>
      </c>
      <c r="H7">
        <v>1</v>
      </c>
      <c r="I7" t="s">
        <v>170</v>
      </c>
      <c r="J7">
        <v>8.7029999999999994</v>
      </c>
      <c r="K7">
        <v>0</v>
      </c>
      <c r="O7">
        <v>1</v>
      </c>
      <c r="P7" t="s">
        <v>170</v>
      </c>
      <c r="Q7">
        <v>24.190999999999999</v>
      </c>
      <c r="R7">
        <v>0</v>
      </c>
    </row>
    <row r="8" spans="1:20" x14ac:dyDescent="0.25">
      <c r="A8">
        <v>2</v>
      </c>
      <c r="B8" t="s">
        <v>171</v>
      </c>
      <c r="C8">
        <v>20.443000000000001</v>
      </c>
      <c r="D8">
        <v>0.5</v>
      </c>
      <c r="E8">
        <f>(C8-C7)/(D8-D7)</f>
        <v>3.8180000000000049</v>
      </c>
      <c r="F8" t="s">
        <v>148</v>
      </c>
      <c r="H8">
        <v>2</v>
      </c>
      <c r="I8" t="s">
        <v>171</v>
      </c>
      <c r="J8">
        <v>11.218</v>
      </c>
      <c r="K8">
        <v>0.5</v>
      </c>
      <c r="L8">
        <f>(J8-J7)/(K8-K7)</f>
        <v>5.0300000000000011</v>
      </c>
      <c r="M8" t="s">
        <v>148</v>
      </c>
      <c r="O8">
        <v>2</v>
      </c>
      <c r="P8" t="s">
        <v>171</v>
      </c>
      <c r="Q8">
        <v>24.93</v>
      </c>
      <c r="R8">
        <v>0.5</v>
      </c>
      <c r="S8">
        <f>(Q8-Q7)/(R8-R7)</f>
        <v>1.4780000000000015</v>
      </c>
      <c r="T8" t="s">
        <v>148</v>
      </c>
    </row>
    <row r="9" spans="1:20" x14ac:dyDescent="0.25">
      <c r="A9">
        <v>3</v>
      </c>
      <c r="B9" t="s">
        <v>172</v>
      </c>
      <c r="C9">
        <v>19.937999999999999</v>
      </c>
      <c r="D9">
        <v>1</v>
      </c>
      <c r="E9">
        <f t="shared" ref="E9:E37" si="0">(C9-C8)/(D9-D8)</f>
        <v>-1.0100000000000051</v>
      </c>
      <c r="F9" t="s">
        <v>149</v>
      </c>
      <c r="H9">
        <v>3</v>
      </c>
      <c r="I9" t="s">
        <v>172</v>
      </c>
      <c r="J9">
        <v>8.7829999999999995</v>
      </c>
      <c r="K9">
        <v>1</v>
      </c>
      <c r="L9">
        <f t="shared" ref="L9:L37" si="1">(J9-J8)/(K9-K8)</f>
        <v>-4.870000000000001</v>
      </c>
      <c r="M9" t="s">
        <v>149</v>
      </c>
      <c r="O9">
        <v>3</v>
      </c>
      <c r="P9" t="s">
        <v>172</v>
      </c>
      <c r="Q9">
        <v>24.93</v>
      </c>
      <c r="R9">
        <v>1</v>
      </c>
      <c r="S9">
        <f t="shared" ref="S9:S37" si="2">(Q9-Q8)/(R9-R8)</f>
        <v>0</v>
      </c>
    </row>
    <row r="10" spans="1:20" x14ac:dyDescent="0.25">
      <c r="A10">
        <v>4</v>
      </c>
      <c r="B10" t="s">
        <v>173</v>
      </c>
      <c r="C10">
        <v>20.9</v>
      </c>
      <c r="D10">
        <v>1.5</v>
      </c>
      <c r="E10">
        <f t="shared" si="0"/>
        <v>1.9239999999999995</v>
      </c>
      <c r="H10">
        <v>4</v>
      </c>
      <c r="I10" t="s">
        <v>173</v>
      </c>
      <c r="J10">
        <v>8.7829999999999995</v>
      </c>
      <c r="K10">
        <v>1.5</v>
      </c>
      <c r="L10">
        <f t="shared" si="1"/>
        <v>0</v>
      </c>
      <c r="M10" t="s">
        <v>152</v>
      </c>
      <c r="O10">
        <v>4</v>
      </c>
      <c r="P10" t="s">
        <v>173</v>
      </c>
      <c r="Q10">
        <v>24.93</v>
      </c>
      <c r="R10">
        <v>1.5</v>
      </c>
      <c r="S10">
        <f t="shared" si="2"/>
        <v>0</v>
      </c>
      <c r="T10" t="s">
        <v>155</v>
      </c>
    </row>
    <row r="11" spans="1:20" x14ac:dyDescent="0.25">
      <c r="A11">
        <v>5</v>
      </c>
      <c r="B11" t="s">
        <v>174</v>
      </c>
      <c r="C11">
        <v>21.760999999999999</v>
      </c>
      <c r="D11">
        <v>2</v>
      </c>
      <c r="E11">
        <f t="shared" si="0"/>
        <v>1.7220000000000013</v>
      </c>
      <c r="H11">
        <v>5</v>
      </c>
      <c r="I11" t="s">
        <v>174</v>
      </c>
      <c r="J11">
        <v>6.4050000000000002</v>
      </c>
      <c r="K11">
        <v>2</v>
      </c>
      <c r="L11">
        <f t="shared" si="1"/>
        <v>-4.7559999999999985</v>
      </c>
      <c r="O11">
        <v>5</v>
      </c>
      <c r="P11" t="s">
        <v>174</v>
      </c>
      <c r="Q11">
        <v>25.635999999999999</v>
      </c>
      <c r="R11">
        <v>2</v>
      </c>
      <c r="S11">
        <f t="shared" si="2"/>
        <v>1.411999999999999</v>
      </c>
      <c r="T11" t="s">
        <v>148</v>
      </c>
    </row>
    <row r="12" spans="1:20" x14ac:dyDescent="0.25">
      <c r="A12">
        <v>6</v>
      </c>
      <c r="B12" t="s">
        <v>175</v>
      </c>
      <c r="C12">
        <v>24.367999999999999</v>
      </c>
      <c r="D12">
        <v>2.5</v>
      </c>
      <c r="E12">
        <f t="shared" si="0"/>
        <v>5.2139999999999986</v>
      </c>
      <c r="H12">
        <v>6</v>
      </c>
      <c r="I12" t="s">
        <v>175</v>
      </c>
      <c r="J12">
        <v>4.6630000000000003</v>
      </c>
      <c r="K12">
        <v>2.5</v>
      </c>
      <c r="L12">
        <f t="shared" si="1"/>
        <v>-3.484</v>
      </c>
      <c r="M12" t="s">
        <v>154</v>
      </c>
      <c r="O12">
        <v>6</v>
      </c>
      <c r="P12" t="s">
        <v>175</v>
      </c>
      <c r="Q12">
        <v>25.635999999999999</v>
      </c>
      <c r="R12">
        <v>2.5</v>
      </c>
      <c r="S12">
        <f t="shared" si="2"/>
        <v>0</v>
      </c>
      <c r="T12" t="s">
        <v>152</v>
      </c>
    </row>
    <row r="13" spans="1:20" x14ac:dyDescent="0.25">
      <c r="A13">
        <v>7</v>
      </c>
      <c r="B13" t="s">
        <v>176</v>
      </c>
      <c r="C13">
        <v>25.132000000000001</v>
      </c>
      <c r="D13">
        <v>3</v>
      </c>
      <c r="E13">
        <f t="shared" si="0"/>
        <v>1.5280000000000058</v>
      </c>
      <c r="H13">
        <v>7</v>
      </c>
      <c r="I13" t="s">
        <v>176</v>
      </c>
      <c r="J13">
        <v>4.6630000000000003</v>
      </c>
      <c r="K13">
        <v>3</v>
      </c>
      <c r="L13">
        <f t="shared" si="1"/>
        <v>0</v>
      </c>
      <c r="M13" t="s">
        <v>152</v>
      </c>
      <c r="O13">
        <v>7</v>
      </c>
      <c r="P13" t="s">
        <v>176</v>
      </c>
      <c r="Q13">
        <v>26.914000000000001</v>
      </c>
      <c r="R13">
        <v>3</v>
      </c>
      <c r="S13">
        <f t="shared" si="2"/>
        <v>2.5560000000000045</v>
      </c>
    </row>
    <row r="14" spans="1:20" x14ac:dyDescent="0.25">
      <c r="A14">
        <v>8</v>
      </c>
      <c r="B14" t="s">
        <v>177</v>
      </c>
      <c r="C14">
        <v>27.265000000000001</v>
      </c>
      <c r="D14">
        <v>3.5</v>
      </c>
      <c r="E14">
        <f t="shared" si="0"/>
        <v>4.2659999999999982</v>
      </c>
      <c r="H14">
        <v>8</v>
      </c>
      <c r="I14" t="s">
        <v>177</v>
      </c>
      <c r="J14">
        <v>3.9009999999999998</v>
      </c>
      <c r="K14">
        <v>3.5</v>
      </c>
      <c r="L14">
        <f t="shared" si="1"/>
        <v>-1.5240000000000009</v>
      </c>
      <c r="M14" t="s">
        <v>149</v>
      </c>
      <c r="O14">
        <v>8</v>
      </c>
      <c r="P14" t="s">
        <v>177</v>
      </c>
      <c r="Q14">
        <v>26.952000000000002</v>
      </c>
      <c r="R14">
        <v>3.5</v>
      </c>
      <c r="S14">
        <f t="shared" si="2"/>
        <v>7.6000000000000512E-2</v>
      </c>
    </row>
    <row r="15" spans="1:20" x14ac:dyDescent="0.25">
      <c r="A15">
        <v>9</v>
      </c>
      <c r="B15" t="s">
        <v>178</v>
      </c>
      <c r="C15">
        <v>28.859000000000002</v>
      </c>
      <c r="D15">
        <v>4</v>
      </c>
      <c r="E15">
        <f t="shared" si="0"/>
        <v>3.1880000000000024</v>
      </c>
      <c r="H15">
        <v>9</v>
      </c>
      <c r="I15" t="s">
        <v>178</v>
      </c>
      <c r="J15">
        <v>5.806</v>
      </c>
      <c r="K15">
        <v>4</v>
      </c>
      <c r="L15">
        <f t="shared" si="1"/>
        <v>3.8100000000000005</v>
      </c>
      <c r="M15" t="s">
        <v>148</v>
      </c>
      <c r="O15">
        <v>9</v>
      </c>
      <c r="P15" t="s">
        <v>178</v>
      </c>
      <c r="Q15">
        <v>28.457000000000001</v>
      </c>
      <c r="R15">
        <v>4</v>
      </c>
      <c r="S15">
        <f t="shared" si="2"/>
        <v>3.009999999999998</v>
      </c>
      <c r="T15" t="s">
        <v>159</v>
      </c>
    </row>
    <row r="16" spans="1:20" x14ac:dyDescent="0.25">
      <c r="A16">
        <v>10</v>
      </c>
      <c r="B16" t="s">
        <v>179</v>
      </c>
      <c r="C16">
        <v>30.398</v>
      </c>
      <c r="D16">
        <v>4.5</v>
      </c>
      <c r="E16">
        <f t="shared" si="0"/>
        <v>3.0779999999999959</v>
      </c>
      <c r="H16">
        <v>10</v>
      </c>
      <c r="I16" t="s">
        <v>179</v>
      </c>
      <c r="J16">
        <v>5.806</v>
      </c>
      <c r="K16">
        <v>4.5</v>
      </c>
      <c r="L16">
        <f t="shared" si="1"/>
        <v>0</v>
      </c>
      <c r="M16" t="s">
        <v>152</v>
      </c>
      <c r="O16">
        <v>10</v>
      </c>
      <c r="P16" t="s">
        <v>179</v>
      </c>
      <c r="Q16">
        <v>28.457000000000001</v>
      </c>
      <c r="R16">
        <v>4.5</v>
      </c>
      <c r="S16">
        <f t="shared" si="2"/>
        <v>0</v>
      </c>
    </row>
    <row r="17" spans="1:20" x14ac:dyDescent="0.25">
      <c r="A17">
        <v>11</v>
      </c>
      <c r="B17" t="s">
        <v>180</v>
      </c>
      <c r="C17">
        <v>30.742999999999999</v>
      </c>
      <c r="D17">
        <v>5</v>
      </c>
      <c r="E17">
        <f t="shared" si="0"/>
        <v>0.68999999999999773</v>
      </c>
      <c r="F17" t="s">
        <v>181</v>
      </c>
      <c r="H17">
        <v>11</v>
      </c>
      <c r="I17" t="s">
        <v>180</v>
      </c>
      <c r="J17">
        <v>4.3339999999999996</v>
      </c>
      <c r="K17">
        <v>5</v>
      </c>
      <c r="L17">
        <f t="shared" si="1"/>
        <v>-2.9440000000000008</v>
      </c>
      <c r="M17" t="s">
        <v>149</v>
      </c>
      <c r="O17">
        <v>11</v>
      </c>
      <c r="P17" t="s">
        <v>180</v>
      </c>
      <c r="Q17">
        <v>28.457000000000001</v>
      </c>
      <c r="R17">
        <v>5</v>
      </c>
      <c r="S17">
        <f t="shared" si="2"/>
        <v>0</v>
      </c>
    </row>
    <row r="18" spans="1:20" x14ac:dyDescent="0.25">
      <c r="A18">
        <v>12</v>
      </c>
      <c r="B18" t="s">
        <v>182</v>
      </c>
      <c r="C18">
        <v>30.574000000000002</v>
      </c>
      <c r="D18">
        <v>5.5</v>
      </c>
      <c r="E18">
        <f t="shared" si="0"/>
        <v>-0.33799999999999386</v>
      </c>
      <c r="F18" t="s">
        <v>149</v>
      </c>
      <c r="H18">
        <v>12</v>
      </c>
      <c r="I18" t="s">
        <v>182</v>
      </c>
      <c r="J18">
        <v>6.1280000000000001</v>
      </c>
      <c r="K18">
        <v>5.5</v>
      </c>
      <c r="L18">
        <f t="shared" si="1"/>
        <v>3.588000000000001</v>
      </c>
      <c r="M18" t="s">
        <v>148</v>
      </c>
      <c r="O18">
        <v>12</v>
      </c>
      <c r="P18" t="s">
        <v>182</v>
      </c>
      <c r="Q18">
        <v>28.457000000000001</v>
      </c>
      <c r="R18">
        <v>5.5</v>
      </c>
      <c r="S18">
        <f t="shared" si="2"/>
        <v>0</v>
      </c>
      <c r="T18" t="s">
        <v>151</v>
      </c>
    </row>
    <row r="19" spans="1:20" x14ac:dyDescent="0.25">
      <c r="A19">
        <v>13</v>
      </c>
      <c r="B19" t="s">
        <v>183</v>
      </c>
      <c r="C19">
        <v>32.183999999999997</v>
      </c>
      <c r="D19">
        <v>6</v>
      </c>
      <c r="E19">
        <f t="shared" si="0"/>
        <v>3.2199999999999918</v>
      </c>
      <c r="H19">
        <v>13</v>
      </c>
      <c r="I19" t="s">
        <v>183</v>
      </c>
      <c r="J19">
        <v>6.1280000000000001</v>
      </c>
      <c r="K19">
        <v>6</v>
      </c>
      <c r="L19">
        <f t="shared" si="1"/>
        <v>0</v>
      </c>
      <c r="O19">
        <v>13</v>
      </c>
      <c r="P19" t="s">
        <v>183</v>
      </c>
      <c r="Q19">
        <v>29.396999999999998</v>
      </c>
      <c r="R19">
        <v>6</v>
      </c>
      <c r="S19">
        <f t="shared" si="2"/>
        <v>1.8799999999999955</v>
      </c>
      <c r="T19" t="s">
        <v>148</v>
      </c>
    </row>
    <row r="20" spans="1:20" x14ac:dyDescent="0.25">
      <c r="A20">
        <v>14</v>
      </c>
      <c r="B20" t="s">
        <v>184</v>
      </c>
      <c r="C20">
        <v>34.542999999999999</v>
      </c>
      <c r="D20">
        <v>6.5</v>
      </c>
      <c r="E20">
        <f t="shared" si="0"/>
        <v>4.7180000000000035</v>
      </c>
      <c r="F20" t="s">
        <v>150</v>
      </c>
      <c r="H20">
        <v>14</v>
      </c>
      <c r="I20" t="s">
        <v>184</v>
      </c>
      <c r="J20">
        <v>6.1280000000000001</v>
      </c>
      <c r="K20">
        <v>6.5</v>
      </c>
      <c r="L20">
        <f t="shared" si="1"/>
        <v>0</v>
      </c>
      <c r="O20">
        <v>14</v>
      </c>
      <c r="P20" t="s">
        <v>184</v>
      </c>
      <c r="Q20">
        <v>29.396999999999998</v>
      </c>
      <c r="R20">
        <v>6.5</v>
      </c>
      <c r="S20">
        <f t="shared" si="2"/>
        <v>0</v>
      </c>
      <c r="T20" t="s">
        <v>152</v>
      </c>
    </row>
    <row r="21" spans="1:20" x14ac:dyDescent="0.25">
      <c r="A21">
        <v>15</v>
      </c>
      <c r="B21" t="s">
        <v>185</v>
      </c>
      <c r="C21">
        <v>34.542999999999999</v>
      </c>
      <c r="D21">
        <v>7</v>
      </c>
      <c r="E21">
        <f t="shared" si="0"/>
        <v>0</v>
      </c>
      <c r="F21" t="s">
        <v>152</v>
      </c>
      <c r="H21">
        <v>15</v>
      </c>
      <c r="I21" t="s">
        <v>185</v>
      </c>
      <c r="J21">
        <v>6.1280000000000001</v>
      </c>
      <c r="K21">
        <v>7</v>
      </c>
      <c r="L21">
        <f t="shared" si="1"/>
        <v>0</v>
      </c>
      <c r="O21">
        <v>15</v>
      </c>
      <c r="P21" t="s">
        <v>185</v>
      </c>
      <c r="Q21">
        <v>28.733000000000001</v>
      </c>
      <c r="R21">
        <v>7</v>
      </c>
      <c r="S21">
        <f t="shared" si="2"/>
        <v>-1.3279999999999959</v>
      </c>
      <c r="T21" t="s">
        <v>149</v>
      </c>
    </row>
    <row r="22" spans="1:20" x14ac:dyDescent="0.25">
      <c r="A22">
        <v>16</v>
      </c>
      <c r="B22" t="s">
        <v>186</v>
      </c>
      <c r="C22">
        <v>32.395000000000003</v>
      </c>
      <c r="D22">
        <v>7.5</v>
      </c>
      <c r="E22">
        <f t="shared" si="0"/>
        <v>-4.2959999999999923</v>
      </c>
      <c r="F22" t="s">
        <v>149</v>
      </c>
      <c r="H22">
        <v>16</v>
      </c>
      <c r="I22" t="s">
        <v>186</v>
      </c>
      <c r="J22">
        <v>6.1280000000000001</v>
      </c>
      <c r="K22">
        <v>7.5</v>
      </c>
      <c r="L22">
        <f t="shared" si="1"/>
        <v>0</v>
      </c>
      <c r="O22">
        <v>16</v>
      </c>
      <c r="P22" t="s">
        <v>186</v>
      </c>
      <c r="Q22">
        <v>28.733000000000001</v>
      </c>
      <c r="R22">
        <v>7.5</v>
      </c>
      <c r="S22">
        <f t="shared" si="2"/>
        <v>0</v>
      </c>
      <c r="T22" t="s">
        <v>152</v>
      </c>
    </row>
    <row r="23" spans="1:20" x14ac:dyDescent="0.25">
      <c r="A23">
        <v>17</v>
      </c>
      <c r="B23" t="s">
        <v>187</v>
      </c>
      <c r="C23">
        <v>32.395000000000003</v>
      </c>
      <c r="D23">
        <v>8</v>
      </c>
      <c r="E23">
        <f t="shared" si="0"/>
        <v>0</v>
      </c>
      <c r="H23">
        <v>17</v>
      </c>
      <c r="I23" t="s">
        <v>187</v>
      </c>
      <c r="J23">
        <v>6.1280000000000001</v>
      </c>
      <c r="K23">
        <v>8</v>
      </c>
      <c r="L23">
        <f t="shared" si="1"/>
        <v>0</v>
      </c>
      <c r="O23">
        <v>17</v>
      </c>
      <c r="P23" t="s">
        <v>187</v>
      </c>
      <c r="Q23">
        <v>29.344999999999999</v>
      </c>
      <c r="R23">
        <v>8</v>
      </c>
      <c r="S23">
        <f t="shared" si="2"/>
        <v>1.2239999999999966</v>
      </c>
    </row>
    <row r="24" spans="1:20" x14ac:dyDescent="0.25">
      <c r="A24">
        <v>18</v>
      </c>
      <c r="B24" t="s">
        <v>188</v>
      </c>
      <c r="C24">
        <v>32.395000000000003</v>
      </c>
      <c r="D24">
        <v>8.5</v>
      </c>
      <c r="E24">
        <f t="shared" si="0"/>
        <v>0</v>
      </c>
      <c r="F24" t="s">
        <v>155</v>
      </c>
      <c r="H24">
        <v>18</v>
      </c>
      <c r="I24" t="s">
        <v>188</v>
      </c>
      <c r="J24">
        <v>6.1280000000000001</v>
      </c>
      <c r="K24">
        <v>8.5</v>
      </c>
      <c r="L24">
        <f t="shared" si="1"/>
        <v>0</v>
      </c>
      <c r="O24">
        <v>18</v>
      </c>
      <c r="P24" t="s">
        <v>188</v>
      </c>
      <c r="Q24">
        <v>30.984000000000002</v>
      </c>
      <c r="R24">
        <v>8.5</v>
      </c>
      <c r="S24">
        <f t="shared" si="2"/>
        <v>3.2780000000000058</v>
      </c>
    </row>
    <row r="25" spans="1:20" x14ac:dyDescent="0.25">
      <c r="A25">
        <v>19</v>
      </c>
      <c r="B25" t="s">
        <v>189</v>
      </c>
      <c r="C25">
        <v>34.473999999999997</v>
      </c>
      <c r="D25">
        <v>9</v>
      </c>
      <c r="E25">
        <f t="shared" si="0"/>
        <v>4.157999999999987</v>
      </c>
      <c r="F25" t="s">
        <v>148</v>
      </c>
      <c r="H25">
        <v>19</v>
      </c>
      <c r="I25" t="s">
        <v>189</v>
      </c>
      <c r="J25">
        <v>6.1280000000000001</v>
      </c>
      <c r="K25">
        <v>9</v>
      </c>
      <c r="L25">
        <f t="shared" si="1"/>
        <v>0</v>
      </c>
      <c r="O25">
        <v>19</v>
      </c>
      <c r="P25" t="s">
        <v>189</v>
      </c>
      <c r="Q25">
        <v>31.858000000000001</v>
      </c>
      <c r="R25">
        <v>9</v>
      </c>
      <c r="S25">
        <f t="shared" si="2"/>
        <v>1.7479999999999976</v>
      </c>
      <c r="T25" t="s">
        <v>159</v>
      </c>
    </row>
    <row r="26" spans="1:20" x14ac:dyDescent="0.25">
      <c r="A26">
        <v>20</v>
      </c>
      <c r="B26" t="s">
        <v>190</v>
      </c>
      <c r="C26">
        <v>34.473999999999997</v>
      </c>
      <c r="D26">
        <v>9.5</v>
      </c>
      <c r="E26">
        <f t="shared" si="0"/>
        <v>0</v>
      </c>
      <c r="F26" t="s">
        <v>152</v>
      </c>
      <c r="H26">
        <v>20</v>
      </c>
      <c r="I26" t="s">
        <v>190</v>
      </c>
      <c r="J26">
        <v>6.1280000000000001</v>
      </c>
      <c r="K26">
        <v>9.5</v>
      </c>
      <c r="L26">
        <f t="shared" si="1"/>
        <v>0</v>
      </c>
      <c r="O26">
        <v>20</v>
      </c>
      <c r="P26" t="s">
        <v>190</v>
      </c>
      <c r="Q26">
        <v>31.667999999999999</v>
      </c>
      <c r="R26">
        <v>9.5</v>
      </c>
      <c r="S26">
        <f t="shared" si="2"/>
        <v>-0.38000000000000256</v>
      </c>
      <c r="T26" t="s">
        <v>149</v>
      </c>
    </row>
    <row r="27" spans="1:20" x14ac:dyDescent="0.25">
      <c r="A27">
        <v>21</v>
      </c>
      <c r="B27" t="s">
        <v>191</v>
      </c>
      <c r="C27">
        <v>35.951000000000001</v>
      </c>
      <c r="D27">
        <v>10</v>
      </c>
      <c r="E27">
        <f t="shared" si="0"/>
        <v>2.9540000000000077</v>
      </c>
      <c r="F27" t="s">
        <v>148</v>
      </c>
      <c r="H27">
        <v>21</v>
      </c>
      <c r="I27" t="s">
        <v>191</v>
      </c>
      <c r="J27">
        <v>6.1280000000000001</v>
      </c>
      <c r="K27">
        <v>10</v>
      </c>
      <c r="L27">
        <f t="shared" si="1"/>
        <v>0</v>
      </c>
      <c r="O27">
        <v>21</v>
      </c>
      <c r="P27" t="s">
        <v>191</v>
      </c>
      <c r="Q27">
        <v>31.667999999999999</v>
      </c>
      <c r="R27">
        <v>10</v>
      </c>
      <c r="S27">
        <f t="shared" si="2"/>
        <v>0</v>
      </c>
    </row>
    <row r="28" spans="1:20" x14ac:dyDescent="0.25">
      <c r="A28">
        <v>22</v>
      </c>
      <c r="B28" t="s">
        <v>192</v>
      </c>
      <c r="C28">
        <v>35.951000000000001</v>
      </c>
      <c r="D28">
        <v>10.5</v>
      </c>
      <c r="E28">
        <f t="shared" si="0"/>
        <v>0</v>
      </c>
      <c r="H28">
        <v>22</v>
      </c>
      <c r="I28" t="s">
        <v>192</v>
      </c>
      <c r="J28">
        <v>6.1280000000000001</v>
      </c>
      <c r="K28">
        <v>10.5</v>
      </c>
      <c r="L28">
        <f t="shared" si="1"/>
        <v>0</v>
      </c>
      <c r="O28">
        <v>22</v>
      </c>
      <c r="P28" t="s">
        <v>192</v>
      </c>
      <c r="Q28">
        <v>31.667999999999999</v>
      </c>
      <c r="R28">
        <v>10.5</v>
      </c>
      <c r="S28">
        <f t="shared" si="2"/>
        <v>0</v>
      </c>
    </row>
    <row r="29" spans="1:20" x14ac:dyDescent="0.25">
      <c r="A29">
        <v>23</v>
      </c>
      <c r="B29" t="s">
        <v>193</v>
      </c>
      <c r="C29">
        <v>35.951000000000001</v>
      </c>
      <c r="D29">
        <v>11</v>
      </c>
      <c r="E29">
        <f t="shared" si="0"/>
        <v>0</v>
      </c>
      <c r="H29">
        <v>23</v>
      </c>
      <c r="I29" t="s">
        <v>193</v>
      </c>
      <c r="J29">
        <v>6.1280000000000001</v>
      </c>
      <c r="K29">
        <v>11</v>
      </c>
      <c r="L29">
        <f t="shared" si="1"/>
        <v>0</v>
      </c>
      <c r="O29">
        <v>23</v>
      </c>
      <c r="P29" t="s">
        <v>193</v>
      </c>
      <c r="Q29">
        <v>31.667999999999999</v>
      </c>
      <c r="R29">
        <v>11</v>
      </c>
      <c r="S29">
        <f t="shared" si="2"/>
        <v>0</v>
      </c>
    </row>
    <row r="30" spans="1:20" x14ac:dyDescent="0.25">
      <c r="A30">
        <v>24</v>
      </c>
      <c r="B30" t="s">
        <v>194</v>
      </c>
      <c r="C30">
        <v>35.951000000000001</v>
      </c>
      <c r="D30">
        <v>11.5</v>
      </c>
      <c r="E30">
        <f t="shared" si="0"/>
        <v>0</v>
      </c>
      <c r="H30">
        <v>24</v>
      </c>
      <c r="I30" t="s">
        <v>194</v>
      </c>
      <c r="J30">
        <v>6.1280000000000001</v>
      </c>
      <c r="K30">
        <v>11.5</v>
      </c>
      <c r="L30">
        <f t="shared" si="1"/>
        <v>0</v>
      </c>
      <c r="O30">
        <v>24</v>
      </c>
      <c r="P30" t="s">
        <v>194</v>
      </c>
      <c r="Q30">
        <v>31.667999999999999</v>
      </c>
      <c r="R30">
        <v>11.5</v>
      </c>
      <c r="S30">
        <f t="shared" si="2"/>
        <v>0</v>
      </c>
      <c r="T30" t="s">
        <v>162</v>
      </c>
    </row>
    <row r="31" spans="1:20" x14ac:dyDescent="0.25">
      <c r="A31">
        <v>25</v>
      </c>
      <c r="B31" t="s">
        <v>195</v>
      </c>
      <c r="C31">
        <v>35.951000000000001</v>
      </c>
      <c r="D31">
        <v>12</v>
      </c>
      <c r="E31">
        <f t="shared" si="0"/>
        <v>0</v>
      </c>
      <c r="H31">
        <v>25</v>
      </c>
      <c r="I31" t="s">
        <v>195</v>
      </c>
      <c r="J31">
        <v>6.1280000000000001</v>
      </c>
      <c r="K31">
        <v>12</v>
      </c>
      <c r="L31">
        <f t="shared" si="1"/>
        <v>0</v>
      </c>
      <c r="M31" t="s">
        <v>196</v>
      </c>
      <c r="O31">
        <v>25</v>
      </c>
      <c r="P31" t="s">
        <v>195</v>
      </c>
      <c r="Q31">
        <v>33.237000000000002</v>
      </c>
      <c r="R31">
        <v>12</v>
      </c>
      <c r="S31">
        <f t="shared" si="2"/>
        <v>3.1380000000000052</v>
      </c>
    </row>
    <row r="32" spans="1:20" x14ac:dyDescent="0.25">
      <c r="A32">
        <v>26</v>
      </c>
      <c r="B32" t="s">
        <v>197</v>
      </c>
      <c r="C32">
        <v>35.951000000000001</v>
      </c>
      <c r="D32">
        <v>12.5</v>
      </c>
      <c r="E32">
        <f t="shared" si="0"/>
        <v>0</v>
      </c>
      <c r="H32">
        <v>26</v>
      </c>
      <c r="I32" t="s">
        <v>197</v>
      </c>
      <c r="J32">
        <v>3.5739999999999998</v>
      </c>
      <c r="K32">
        <v>12.5</v>
      </c>
      <c r="L32">
        <f t="shared" si="1"/>
        <v>-5.1080000000000005</v>
      </c>
      <c r="M32" t="s">
        <v>149</v>
      </c>
      <c r="O32">
        <v>26</v>
      </c>
      <c r="P32" t="s">
        <v>197</v>
      </c>
      <c r="Q32">
        <v>34.296999999999997</v>
      </c>
      <c r="R32">
        <v>12.5</v>
      </c>
      <c r="S32">
        <f t="shared" si="2"/>
        <v>2.1199999999999903</v>
      </c>
      <c r="T32" t="s">
        <v>150</v>
      </c>
    </row>
    <row r="33" spans="1:20" x14ac:dyDescent="0.25">
      <c r="A33">
        <v>27</v>
      </c>
      <c r="B33" t="s">
        <v>198</v>
      </c>
      <c r="C33">
        <v>35.951000000000001</v>
      </c>
      <c r="D33">
        <v>13</v>
      </c>
      <c r="E33">
        <f t="shared" si="0"/>
        <v>0</v>
      </c>
      <c r="H33">
        <v>27</v>
      </c>
      <c r="I33" t="s">
        <v>198</v>
      </c>
      <c r="J33">
        <v>3.5739999999999998</v>
      </c>
      <c r="K33">
        <v>13</v>
      </c>
      <c r="L33">
        <f t="shared" si="1"/>
        <v>0</v>
      </c>
      <c r="O33">
        <v>27</v>
      </c>
      <c r="P33" t="s">
        <v>198</v>
      </c>
      <c r="Q33">
        <v>34.296999999999997</v>
      </c>
      <c r="R33">
        <v>13</v>
      </c>
      <c r="S33">
        <f t="shared" si="2"/>
        <v>0</v>
      </c>
    </row>
    <row r="34" spans="1:20" x14ac:dyDescent="0.25">
      <c r="A34">
        <v>28</v>
      </c>
      <c r="B34" t="s">
        <v>199</v>
      </c>
      <c r="C34">
        <v>35.951000000000001</v>
      </c>
      <c r="D34">
        <v>13.5</v>
      </c>
      <c r="E34">
        <f t="shared" si="0"/>
        <v>0</v>
      </c>
      <c r="H34">
        <v>28</v>
      </c>
      <c r="I34" t="s">
        <v>199</v>
      </c>
      <c r="J34">
        <v>3.5739999999999998</v>
      </c>
      <c r="K34">
        <v>13.5</v>
      </c>
      <c r="L34">
        <f t="shared" si="1"/>
        <v>0</v>
      </c>
      <c r="M34" t="s">
        <v>155</v>
      </c>
      <c r="O34">
        <v>28</v>
      </c>
      <c r="P34" t="s">
        <v>199</v>
      </c>
      <c r="Q34">
        <v>34.296999999999997</v>
      </c>
      <c r="R34">
        <v>13.5</v>
      </c>
      <c r="S34">
        <f t="shared" si="2"/>
        <v>0</v>
      </c>
      <c r="T34" t="s">
        <v>150</v>
      </c>
    </row>
    <row r="35" spans="1:20" x14ac:dyDescent="0.25">
      <c r="A35">
        <v>29</v>
      </c>
      <c r="B35" t="s">
        <v>200</v>
      </c>
      <c r="C35">
        <v>35.951000000000001</v>
      </c>
      <c r="D35">
        <v>14</v>
      </c>
      <c r="E35">
        <f t="shared" si="0"/>
        <v>0</v>
      </c>
      <c r="H35">
        <v>29</v>
      </c>
      <c r="I35" t="s">
        <v>200</v>
      </c>
      <c r="J35">
        <v>3.0670000000000002</v>
      </c>
      <c r="K35">
        <v>14</v>
      </c>
      <c r="L35">
        <f t="shared" si="1"/>
        <v>-1.0139999999999993</v>
      </c>
      <c r="M35" t="s">
        <v>149</v>
      </c>
      <c r="O35">
        <v>29</v>
      </c>
      <c r="P35" t="s">
        <v>200</v>
      </c>
      <c r="Q35">
        <v>32.258000000000003</v>
      </c>
      <c r="R35">
        <v>14</v>
      </c>
      <c r="S35">
        <f t="shared" si="2"/>
        <v>-4.0779999999999887</v>
      </c>
    </row>
    <row r="36" spans="1:20" x14ac:dyDescent="0.25">
      <c r="A36">
        <v>30</v>
      </c>
      <c r="B36" t="s">
        <v>201</v>
      </c>
      <c r="C36">
        <v>35.951000000000001</v>
      </c>
      <c r="D36">
        <v>14.5</v>
      </c>
      <c r="E36">
        <f t="shared" si="0"/>
        <v>0</v>
      </c>
      <c r="H36">
        <v>30</v>
      </c>
      <c r="I36" t="s">
        <v>201</v>
      </c>
      <c r="J36">
        <v>3.0670000000000002</v>
      </c>
      <c r="K36">
        <v>14.5</v>
      </c>
      <c r="L36">
        <f t="shared" si="1"/>
        <v>0</v>
      </c>
      <c r="O36">
        <v>30</v>
      </c>
      <c r="P36" t="s">
        <v>201</v>
      </c>
      <c r="Q36">
        <v>30.710999999999999</v>
      </c>
      <c r="R36">
        <v>14.5</v>
      </c>
      <c r="S36">
        <f t="shared" si="2"/>
        <v>-3.0940000000000083</v>
      </c>
    </row>
    <row r="37" spans="1:20" x14ac:dyDescent="0.25">
      <c r="A37">
        <v>31</v>
      </c>
      <c r="B37" t="s">
        <v>202</v>
      </c>
      <c r="C37">
        <v>35.951000000000001</v>
      </c>
      <c r="D37">
        <v>15</v>
      </c>
      <c r="E37">
        <f t="shared" si="0"/>
        <v>0</v>
      </c>
      <c r="F37" t="s">
        <v>203</v>
      </c>
      <c r="H37">
        <v>31</v>
      </c>
      <c r="I37" t="s">
        <v>202</v>
      </c>
      <c r="J37">
        <v>3.0670000000000002</v>
      </c>
      <c r="K37">
        <v>15</v>
      </c>
      <c r="L37">
        <f t="shared" si="1"/>
        <v>0</v>
      </c>
      <c r="M37" t="s">
        <v>155</v>
      </c>
      <c r="O37">
        <v>31</v>
      </c>
      <c r="P37" t="s">
        <v>202</v>
      </c>
      <c r="Q37">
        <v>30.216999999999999</v>
      </c>
      <c r="R37">
        <v>15</v>
      </c>
      <c r="S37">
        <f t="shared" si="2"/>
        <v>-0.98799999999999955</v>
      </c>
      <c r="T37" t="s">
        <v>153</v>
      </c>
    </row>
    <row r="40" spans="1:20" x14ac:dyDescent="0.25">
      <c r="A40" s="2" t="s">
        <v>204</v>
      </c>
      <c r="B40" s="2"/>
      <c r="C40" s="2"/>
    </row>
    <row r="41" spans="1:20" x14ac:dyDescent="0.25">
      <c r="A41" s="1" t="s">
        <v>167</v>
      </c>
      <c r="B41" s="1"/>
      <c r="C41" s="1"/>
    </row>
    <row r="42" spans="1:20" x14ac:dyDescent="0.25">
      <c r="B42" s="1" t="s">
        <v>30</v>
      </c>
      <c r="C42" s="1" t="s">
        <v>31</v>
      </c>
      <c r="D42" s="1" t="s">
        <v>145</v>
      </c>
      <c r="E42" s="1" t="s">
        <v>146</v>
      </c>
      <c r="F42" s="1" t="s">
        <v>147</v>
      </c>
    </row>
    <row r="43" spans="1:20" x14ac:dyDescent="0.25">
      <c r="A43">
        <v>1</v>
      </c>
      <c r="B43" t="s">
        <v>205</v>
      </c>
      <c r="C43">
        <v>23.802</v>
      </c>
      <c r="D43">
        <v>0</v>
      </c>
    </row>
    <row r="44" spans="1:20" x14ac:dyDescent="0.25">
      <c r="A44">
        <v>2</v>
      </c>
      <c r="B44" t="s">
        <v>206</v>
      </c>
      <c r="C44">
        <v>23.802</v>
      </c>
      <c r="D44">
        <v>0.5</v>
      </c>
      <c r="E44">
        <f>(C44-C43)/(D44-D43)</f>
        <v>0</v>
      </c>
    </row>
    <row r="45" spans="1:20" x14ac:dyDescent="0.25">
      <c r="A45">
        <v>3</v>
      </c>
      <c r="B45" t="s">
        <v>207</v>
      </c>
      <c r="C45">
        <v>23.802</v>
      </c>
      <c r="D45">
        <v>1</v>
      </c>
      <c r="E45">
        <f t="shared" ref="E45:E73" si="3">(C45-C44)/(D45-D44)</f>
        <v>0</v>
      </c>
      <c r="F45" t="s">
        <v>155</v>
      </c>
    </row>
    <row r="46" spans="1:20" x14ac:dyDescent="0.25">
      <c r="A46">
        <v>4</v>
      </c>
      <c r="B46" t="s">
        <v>208</v>
      </c>
      <c r="C46">
        <v>21.809000000000001</v>
      </c>
      <c r="D46">
        <v>1.5</v>
      </c>
      <c r="E46">
        <f t="shared" si="3"/>
        <v>-3.9859999999999971</v>
      </c>
      <c r="F46" t="s">
        <v>149</v>
      </c>
    </row>
    <row r="47" spans="1:20" x14ac:dyDescent="0.25">
      <c r="A47">
        <v>5</v>
      </c>
      <c r="B47" t="s">
        <v>209</v>
      </c>
      <c r="C47">
        <v>22.512</v>
      </c>
      <c r="D47">
        <v>2</v>
      </c>
      <c r="E47">
        <f t="shared" si="3"/>
        <v>1.4059999999999988</v>
      </c>
      <c r="F47" t="s">
        <v>148</v>
      </c>
    </row>
    <row r="48" spans="1:20" x14ac:dyDescent="0.25">
      <c r="A48">
        <v>6</v>
      </c>
      <c r="B48" t="s">
        <v>210</v>
      </c>
      <c r="C48">
        <v>22.38</v>
      </c>
      <c r="D48">
        <v>2.5</v>
      </c>
      <c r="E48">
        <f t="shared" si="3"/>
        <v>-0.2640000000000029</v>
      </c>
      <c r="F48" t="s">
        <v>149</v>
      </c>
    </row>
    <row r="49" spans="1:6" x14ac:dyDescent="0.25">
      <c r="A49">
        <v>7</v>
      </c>
      <c r="B49" t="s">
        <v>211</v>
      </c>
      <c r="C49">
        <v>23.606000000000002</v>
      </c>
      <c r="D49">
        <v>3</v>
      </c>
      <c r="E49">
        <f t="shared" si="3"/>
        <v>2.4520000000000053</v>
      </c>
      <c r="F49" t="s">
        <v>148</v>
      </c>
    </row>
    <row r="50" spans="1:6" x14ac:dyDescent="0.25">
      <c r="A50">
        <v>8</v>
      </c>
      <c r="B50" t="s">
        <v>212</v>
      </c>
      <c r="C50">
        <v>21.588000000000001</v>
      </c>
      <c r="D50">
        <v>3.5</v>
      </c>
      <c r="E50">
        <f t="shared" si="3"/>
        <v>-4.0360000000000014</v>
      </c>
      <c r="F50" t="s">
        <v>149</v>
      </c>
    </row>
    <row r="51" spans="1:6" x14ac:dyDescent="0.25">
      <c r="A51">
        <v>9</v>
      </c>
      <c r="B51" t="s">
        <v>213</v>
      </c>
      <c r="C51">
        <v>23.788</v>
      </c>
      <c r="D51">
        <v>4</v>
      </c>
      <c r="E51">
        <f t="shared" si="3"/>
        <v>4.3999999999999986</v>
      </c>
    </row>
    <row r="52" spans="1:6" x14ac:dyDescent="0.25">
      <c r="A52">
        <v>10</v>
      </c>
      <c r="B52" t="s">
        <v>214</v>
      </c>
      <c r="C52">
        <v>25.114000000000001</v>
      </c>
      <c r="D52">
        <v>4.5</v>
      </c>
      <c r="E52">
        <f t="shared" si="3"/>
        <v>2.652000000000001</v>
      </c>
      <c r="F52" t="s">
        <v>150</v>
      </c>
    </row>
    <row r="53" spans="1:6" x14ac:dyDescent="0.25">
      <c r="A53">
        <v>11</v>
      </c>
      <c r="B53" t="s">
        <v>215</v>
      </c>
      <c r="C53">
        <v>24.225999999999999</v>
      </c>
      <c r="D53">
        <v>5</v>
      </c>
      <c r="E53">
        <f t="shared" si="3"/>
        <v>-1.7760000000000034</v>
      </c>
      <c r="F53" t="s">
        <v>149</v>
      </c>
    </row>
    <row r="54" spans="1:6" x14ac:dyDescent="0.25">
      <c r="A54">
        <v>12</v>
      </c>
      <c r="B54" t="s">
        <v>216</v>
      </c>
      <c r="C54">
        <v>24.78</v>
      </c>
      <c r="D54">
        <v>5.5</v>
      </c>
      <c r="E54">
        <f t="shared" si="3"/>
        <v>1.1080000000000041</v>
      </c>
    </row>
    <row r="55" spans="1:6" x14ac:dyDescent="0.25">
      <c r="A55">
        <v>13</v>
      </c>
      <c r="B55" t="s">
        <v>217</v>
      </c>
      <c r="C55">
        <v>25.17</v>
      </c>
      <c r="D55">
        <v>6</v>
      </c>
      <c r="E55">
        <f t="shared" si="3"/>
        <v>0.78000000000000114</v>
      </c>
    </row>
    <row r="56" spans="1:6" x14ac:dyDescent="0.25">
      <c r="A56">
        <v>14</v>
      </c>
      <c r="B56" t="s">
        <v>218</v>
      </c>
      <c r="C56">
        <v>26.539000000000001</v>
      </c>
      <c r="D56">
        <v>6.5</v>
      </c>
      <c r="E56">
        <f t="shared" si="3"/>
        <v>2.7379999999999995</v>
      </c>
      <c r="F56" t="s">
        <v>159</v>
      </c>
    </row>
    <row r="57" spans="1:6" x14ac:dyDescent="0.25">
      <c r="A57">
        <v>15</v>
      </c>
      <c r="B57" t="s">
        <v>219</v>
      </c>
      <c r="C57">
        <v>26.539000000000001</v>
      </c>
      <c r="D57">
        <v>7</v>
      </c>
      <c r="E57">
        <f t="shared" si="3"/>
        <v>0</v>
      </c>
      <c r="F57" t="s">
        <v>152</v>
      </c>
    </row>
    <row r="58" spans="1:6" x14ac:dyDescent="0.25">
      <c r="A58">
        <v>16</v>
      </c>
      <c r="B58" t="s">
        <v>220</v>
      </c>
      <c r="C58">
        <v>25.943999999999999</v>
      </c>
      <c r="D58">
        <v>7.5</v>
      </c>
      <c r="E58">
        <f t="shared" si="3"/>
        <v>-1.1900000000000048</v>
      </c>
      <c r="F58" t="s">
        <v>149</v>
      </c>
    </row>
    <row r="59" spans="1:6" x14ac:dyDescent="0.25">
      <c r="A59">
        <v>17</v>
      </c>
      <c r="B59" t="s">
        <v>221</v>
      </c>
      <c r="C59">
        <v>27.547000000000001</v>
      </c>
      <c r="D59">
        <v>8</v>
      </c>
      <c r="E59">
        <f t="shared" si="3"/>
        <v>3.2060000000000031</v>
      </c>
      <c r="F59" t="s">
        <v>148</v>
      </c>
    </row>
    <row r="60" spans="1:6" x14ac:dyDescent="0.25">
      <c r="A60">
        <v>18</v>
      </c>
      <c r="B60" t="s">
        <v>222</v>
      </c>
      <c r="C60">
        <v>26.667000000000002</v>
      </c>
      <c r="D60">
        <v>8.5</v>
      </c>
      <c r="E60">
        <f t="shared" si="3"/>
        <v>-1.759999999999998</v>
      </c>
    </row>
    <row r="61" spans="1:6" x14ac:dyDescent="0.25">
      <c r="A61">
        <v>19</v>
      </c>
      <c r="B61" t="s">
        <v>223</v>
      </c>
      <c r="C61">
        <v>25.268999999999998</v>
      </c>
      <c r="D61">
        <v>9</v>
      </c>
      <c r="E61">
        <f t="shared" si="3"/>
        <v>-2.7960000000000065</v>
      </c>
      <c r="F61" t="s">
        <v>154</v>
      </c>
    </row>
    <row r="62" spans="1:6" x14ac:dyDescent="0.25">
      <c r="A62">
        <v>20</v>
      </c>
      <c r="B62" t="s">
        <v>224</v>
      </c>
      <c r="C62">
        <v>26.001999999999999</v>
      </c>
      <c r="D62">
        <v>9.5</v>
      </c>
      <c r="E62">
        <f t="shared" si="3"/>
        <v>1.4660000000000011</v>
      </c>
    </row>
    <row r="63" spans="1:6" x14ac:dyDescent="0.25">
      <c r="A63">
        <v>21</v>
      </c>
      <c r="B63" t="s">
        <v>225</v>
      </c>
      <c r="C63">
        <v>27.064</v>
      </c>
      <c r="D63">
        <v>10</v>
      </c>
      <c r="E63">
        <f t="shared" si="3"/>
        <v>2.1240000000000023</v>
      </c>
    </row>
    <row r="64" spans="1:6" x14ac:dyDescent="0.25">
      <c r="A64">
        <v>22</v>
      </c>
      <c r="B64" t="s">
        <v>226</v>
      </c>
      <c r="C64">
        <v>27.318999999999999</v>
      </c>
      <c r="D64">
        <v>10.5</v>
      </c>
      <c r="E64">
        <f t="shared" si="3"/>
        <v>0.50999999999999801</v>
      </c>
      <c r="F64" t="s">
        <v>159</v>
      </c>
    </row>
    <row r="65" spans="1:6" x14ac:dyDescent="0.25">
      <c r="A65">
        <v>23</v>
      </c>
      <c r="B65" t="s">
        <v>227</v>
      </c>
      <c r="C65">
        <v>27.318999999999999</v>
      </c>
      <c r="D65">
        <v>11</v>
      </c>
      <c r="E65">
        <f t="shared" si="3"/>
        <v>0</v>
      </c>
      <c r="F65" t="s">
        <v>152</v>
      </c>
    </row>
    <row r="66" spans="1:6" x14ac:dyDescent="0.25">
      <c r="A66">
        <v>24</v>
      </c>
      <c r="B66" t="s">
        <v>228</v>
      </c>
      <c r="C66">
        <v>26.282</v>
      </c>
      <c r="D66">
        <v>11.5</v>
      </c>
      <c r="E66">
        <f t="shared" si="3"/>
        <v>-2.0739999999999981</v>
      </c>
      <c r="F66" t="s">
        <v>149</v>
      </c>
    </row>
    <row r="67" spans="1:6" x14ac:dyDescent="0.25">
      <c r="A67">
        <v>25</v>
      </c>
      <c r="B67" t="s">
        <v>229</v>
      </c>
      <c r="C67">
        <v>27.01</v>
      </c>
      <c r="D67">
        <v>12</v>
      </c>
      <c r="E67">
        <f t="shared" si="3"/>
        <v>1.4560000000000031</v>
      </c>
    </row>
    <row r="68" spans="1:6" x14ac:dyDescent="0.25">
      <c r="A68">
        <v>26</v>
      </c>
      <c r="B68" t="s">
        <v>230</v>
      </c>
      <c r="C68">
        <v>28.390999999999998</v>
      </c>
      <c r="D68">
        <v>12.5</v>
      </c>
      <c r="E68">
        <f t="shared" si="3"/>
        <v>2.7619999999999933</v>
      </c>
      <c r="F68" t="s">
        <v>150</v>
      </c>
    </row>
    <row r="69" spans="1:6" x14ac:dyDescent="0.25">
      <c r="A69">
        <v>27</v>
      </c>
      <c r="B69" t="s">
        <v>231</v>
      </c>
      <c r="C69">
        <v>26.265000000000001</v>
      </c>
      <c r="D69">
        <v>13</v>
      </c>
      <c r="E69">
        <f t="shared" si="3"/>
        <v>-4.2519999999999953</v>
      </c>
    </row>
    <row r="70" spans="1:6" x14ac:dyDescent="0.25">
      <c r="A70">
        <v>28</v>
      </c>
      <c r="B70" t="s">
        <v>232</v>
      </c>
      <c r="C70">
        <v>25.620999999999999</v>
      </c>
      <c r="D70">
        <v>13.5</v>
      </c>
      <c r="E70">
        <f t="shared" si="3"/>
        <v>-1.2880000000000038</v>
      </c>
      <c r="F70" t="s">
        <v>154</v>
      </c>
    </row>
    <row r="71" spans="1:6" x14ac:dyDescent="0.25">
      <c r="A71">
        <v>29</v>
      </c>
      <c r="B71" t="s">
        <v>233</v>
      </c>
      <c r="C71">
        <v>25.620999999999999</v>
      </c>
      <c r="D71">
        <v>14</v>
      </c>
      <c r="E71">
        <f t="shared" si="3"/>
        <v>0</v>
      </c>
    </row>
    <row r="72" spans="1:6" x14ac:dyDescent="0.25">
      <c r="A72">
        <v>30</v>
      </c>
      <c r="B72" t="s">
        <v>234</v>
      </c>
      <c r="C72">
        <v>25.620999999999999</v>
      </c>
      <c r="D72">
        <v>14.5</v>
      </c>
      <c r="E72">
        <f t="shared" si="3"/>
        <v>0</v>
      </c>
      <c r="F72" t="s">
        <v>155</v>
      </c>
    </row>
    <row r="73" spans="1:6" x14ac:dyDescent="0.25">
      <c r="A73">
        <v>31</v>
      </c>
      <c r="B73" t="s">
        <v>235</v>
      </c>
      <c r="C73">
        <v>24.681999999999999</v>
      </c>
      <c r="D73">
        <v>15</v>
      </c>
      <c r="E73">
        <f t="shared" si="3"/>
        <v>-1.8780000000000001</v>
      </c>
      <c r="F73" t="s">
        <v>149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E8FD-6DBB-4327-8B6C-41D1E2144994}">
  <dimension ref="A1:AO73"/>
  <sheetViews>
    <sheetView workbookViewId="0">
      <selection activeCell="W11" sqref="W11"/>
    </sheetView>
  </sheetViews>
  <sheetFormatPr defaultColWidth="8.85546875" defaultRowHeight="15" x14ac:dyDescent="0.25"/>
  <sheetData>
    <row r="1" spans="1:41" x14ac:dyDescent="0.25">
      <c r="A1" t="s">
        <v>165</v>
      </c>
    </row>
    <row r="4" spans="1:41" x14ac:dyDescent="0.25">
      <c r="A4" s="2" t="s">
        <v>236</v>
      </c>
      <c r="B4" s="2"/>
      <c r="C4" s="2"/>
    </row>
    <row r="5" spans="1:41" x14ac:dyDescent="0.25">
      <c r="A5" s="1" t="s">
        <v>237</v>
      </c>
      <c r="B5" s="1"/>
      <c r="C5" s="1"/>
      <c r="H5" s="1" t="s">
        <v>238</v>
      </c>
      <c r="I5" s="1"/>
      <c r="J5" s="1"/>
      <c r="O5" s="1" t="s">
        <v>239</v>
      </c>
      <c r="P5" s="1"/>
      <c r="Q5" s="1"/>
      <c r="V5" s="1" t="s">
        <v>240</v>
      </c>
      <c r="W5" s="1"/>
      <c r="X5" s="1"/>
      <c r="AC5" s="1" t="s">
        <v>241</v>
      </c>
      <c r="AD5" s="1"/>
      <c r="AE5" s="1"/>
      <c r="AJ5" s="1" t="s">
        <v>242</v>
      </c>
      <c r="AK5" s="1"/>
      <c r="AL5" s="1"/>
    </row>
    <row r="6" spans="1:41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  <c r="P6" s="1" t="s">
        <v>30</v>
      </c>
      <c r="Q6" s="1" t="s">
        <v>31</v>
      </c>
      <c r="R6" s="1" t="s">
        <v>145</v>
      </c>
      <c r="S6" s="1" t="s">
        <v>146</v>
      </c>
      <c r="T6" s="1" t="s">
        <v>147</v>
      </c>
      <c r="W6" s="1" t="s">
        <v>30</v>
      </c>
      <c r="X6" s="1" t="s">
        <v>31</v>
      </c>
      <c r="Y6" s="1" t="s">
        <v>145</v>
      </c>
      <c r="Z6" s="1" t="s">
        <v>146</v>
      </c>
      <c r="AA6" s="1" t="s">
        <v>147</v>
      </c>
      <c r="AD6" s="1" t="s">
        <v>30</v>
      </c>
      <c r="AE6" s="1" t="s">
        <v>31</v>
      </c>
      <c r="AF6" s="1" t="s">
        <v>145</v>
      </c>
      <c r="AG6" s="1" t="s">
        <v>146</v>
      </c>
      <c r="AH6" s="1" t="s">
        <v>147</v>
      </c>
      <c r="AK6" s="1" t="s">
        <v>30</v>
      </c>
      <c r="AL6" s="1" t="s">
        <v>31</v>
      </c>
      <c r="AM6" s="1" t="s">
        <v>145</v>
      </c>
      <c r="AN6" s="1" t="s">
        <v>146</v>
      </c>
      <c r="AO6" s="1" t="s">
        <v>147</v>
      </c>
    </row>
    <row r="7" spans="1:41" x14ac:dyDescent="0.25">
      <c r="A7">
        <v>1</v>
      </c>
      <c r="B7" t="s">
        <v>243</v>
      </c>
      <c r="C7">
        <v>14.182</v>
      </c>
      <c r="D7">
        <v>0</v>
      </c>
      <c r="H7">
        <v>1</v>
      </c>
      <c r="I7" t="s">
        <v>243</v>
      </c>
      <c r="J7">
        <v>14.326000000000001</v>
      </c>
      <c r="K7">
        <v>0</v>
      </c>
      <c r="O7">
        <v>1</v>
      </c>
      <c r="P7" t="s">
        <v>243</v>
      </c>
      <c r="Q7">
        <v>9.6649999999999991</v>
      </c>
      <c r="R7">
        <v>0</v>
      </c>
      <c r="V7">
        <v>1</v>
      </c>
      <c r="W7" t="s">
        <v>243</v>
      </c>
      <c r="X7">
        <v>24.986000000000001</v>
      </c>
      <c r="Y7">
        <v>0</v>
      </c>
      <c r="AC7">
        <v>1</v>
      </c>
      <c r="AD7" t="s">
        <v>243</v>
      </c>
      <c r="AE7">
        <v>10.551</v>
      </c>
      <c r="AF7">
        <v>0</v>
      </c>
      <c r="AJ7">
        <v>1</v>
      </c>
      <c r="AK7" t="s">
        <v>243</v>
      </c>
      <c r="AL7">
        <v>43.853000000000002</v>
      </c>
      <c r="AM7">
        <v>0</v>
      </c>
    </row>
    <row r="8" spans="1:41" x14ac:dyDescent="0.25">
      <c r="A8">
        <v>2</v>
      </c>
      <c r="B8" t="s">
        <v>244</v>
      </c>
      <c r="C8">
        <v>16.43</v>
      </c>
      <c r="D8">
        <v>0.5</v>
      </c>
      <c r="E8">
        <f>(C8-C7)/(D8-D7)</f>
        <v>4.4959999999999987</v>
      </c>
      <c r="F8" t="s">
        <v>148</v>
      </c>
      <c r="H8">
        <v>2</v>
      </c>
      <c r="I8" t="s">
        <v>244</v>
      </c>
      <c r="J8">
        <v>15.243</v>
      </c>
      <c r="K8">
        <v>0.5</v>
      </c>
      <c r="L8">
        <f>(J8-J7)/(K8-K7)</f>
        <v>1.8339999999999996</v>
      </c>
      <c r="O8">
        <v>2</v>
      </c>
      <c r="P8" t="s">
        <v>244</v>
      </c>
      <c r="Q8">
        <v>9.6649999999999991</v>
      </c>
      <c r="R8">
        <v>0.5</v>
      </c>
      <c r="S8">
        <f>(Q8-Q7)/(R8-R7)</f>
        <v>0</v>
      </c>
      <c r="T8" t="s">
        <v>152</v>
      </c>
      <c r="V8">
        <v>2</v>
      </c>
      <c r="W8" t="s">
        <v>244</v>
      </c>
      <c r="X8">
        <v>26.919</v>
      </c>
      <c r="Y8">
        <v>0.5</v>
      </c>
      <c r="Z8">
        <f>(X8-X7)/(Y8-Y7)</f>
        <v>3.8659999999999997</v>
      </c>
      <c r="AA8" t="s">
        <v>148</v>
      </c>
      <c r="AC8">
        <v>2</v>
      </c>
      <c r="AD8" t="s">
        <v>244</v>
      </c>
      <c r="AE8">
        <v>10.551</v>
      </c>
      <c r="AF8">
        <v>0.5</v>
      </c>
      <c r="AG8">
        <f>(AE8-AE7)/(AF8-AF7)</f>
        <v>0</v>
      </c>
      <c r="AJ8">
        <v>2</v>
      </c>
      <c r="AK8" t="s">
        <v>244</v>
      </c>
      <c r="AL8">
        <v>43.853000000000002</v>
      </c>
      <c r="AM8">
        <v>0.5</v>
      </c>
      <c r="AN8">
        <f>(AL8-AL7)/(AM8-AM7)</f>
        <v>0</v>
      </c>
      <c r="AO8" t="s">
        <v>152</v>
      </c>
    </row>
    <row r="9" spans="1:41" x14ac:dyDescent="0.25">
      <c r="A9">
        <v>3</v>
      </c>
      <c r="B9" t="s">
        <v>245</v>
      </c>
      <c r="C9">
        <v>16.43</v>
      </c>
      <c r="D9">
        <v>1</v>
      </c>
      <c r="E9">
        <f t="shared" ref="E9:E37" si="0">(C9-C8)/(D9-D8)</f>
        <v>0</v>
      </c>
      <c r="H9">
        <v>3</v>
      </c>
      <c r="I9" t="s">
        <v>245</v>
      </c>
      <c r="J9">
        <v>15.478999999999999</v>
      </c>
      <c r="K9">
        <v>1</v>
      </c>
      <c r="L9">
        <f t="shared" ref="L9:L37" si="1">(J9-J8)/(K9-K8)</f>
        <v>0.47199999999999775</v>
      </c>
      <c r="M9" t="s">
        <v>150</v>
      </c>
      <c r="O9">
        <v>3</v>
      </c>
      <c r="P9" t="s">
        <v>245</v>
      </c>
      <c r="Q9">
        <v>13.172000000000001</v>
      </c>
      <c r="R9">
        <v>1</v>
      </c>
      <c r="S9">
        <f t="shared" ref="S9:S37" si="2">(Q9-Q8)/(R9-R8)</f>
        <v>7.0140000000000029</v>
      </c>
      <c r="V9">
        <v>3</v>
      </c>
      <c r="W9" t="s">
        <v>245</v>
      </c>
      <c r="X9">
        <v>26.919</v>
      </c>
      <c r="Y9">
        <v>1</v>
      </c>
      <c r="Z9">
        <f t="shared" ref="Z9:Z37" si="3">(X9-X8)/(Y9-Y8)</f>
        <v>0</v>
      </c>
      <c r="AA9" t="s">
        <v>152</v>
      </c>
      <c r="AC9">
        <v>3</v>
      </c>
      <c r="AD9" t="s">
        <v>245</v>
      </c>
      <c r="AE9">
        <v>10.551</v>
      </c>
      <c r="AF9">
        <v>1</v>
      </c>
      <c r="AG9">
        <f t="shared" ref="AG9:AG37" si="4">(AE9-AE8)/(AF9-AF8)</f>
        <v>0</v>
      </c>
      <c r="AJ9">
        <v>3</v>
      </c>
      <c r="AK9" t="s">
        <v>245</v>
      </c>
      <c r="AL9">
        <v>46.11</v>
      </c>
      <c r="AM9">
        <v>1</v>
      </c>
      <c r="AN9">
        <f t="shared" ref="AN9:AN37" si="5">(AL9-AL8)/(AM9-AM8)</f>
        <v>4.5139999999999958</v>
      </c>
      <c r="AO9" t="s">
        <v>148</v>
      </c>
    </row>
    <row r="10" spans="1:41" x14ac:dyDescent="0.25">
      <c r="A10">
        <v>4</v>
      </c>
      <c r="B10" t="s">
        <v>246</v>
      </c>
      <c r="C10">
        <v>16.43</v>
      </c>
      <c r="D10">
        <v>1.5</v>
      </c>
      <c r="E10">
        <f t="shared" si="0"/>
        <v>0</v>
      </c>
      <c r="F10" t="s">
        <v>155</v>
      </c>
      <c r="H10">
        <v>4</v>
      </c>
      <c r="I10" t="s">
        <v>246</v>
      </c>
      <c r="J10">
        <v>13.94</v>
      </c>
      <c r="K10">
        <v>1.5</v>
      </c>
      <c r="L10">
        <f t="shared" si="1"/>
        <v>-3.0779999999999994</v>
      </c>
      <c r="M10" t="s">
        <v>149</v>
      </c>
      <c r="O10">
        <v>4</v>
      </c>
      <c r="P10" t="s">
        <v>246</v>
      </c>
      <c r="Q10">
        <v>13.920999999999999</v>
      </c>
      <c r="R10">
        <v>1.5</v>
      </c>
      <c r="S10">
        <f t="shared" si="2"/>
        <v>1.4979999999999976</v>
      </c>
      <c r="T10" t="s">
        <v>150</v>
      </c>
      <c r="V10">
        <v>4</v>
      </c>
      <c r="W10" t="s">
        <v>246</v>
      </c>
      <c r="X10">
        <v>25.861000000000001</v>
      </c>
      <c r="Y10">
        <v>1.5</v>
      </c>
      <c r="Z10">
        <f t="shared" si="3"/>
        <v>-2.1159999999999997</v>
      </c>
      <c r="AA10" t="s">
        <v>149</v>
      </c>
      <c r="AC10">
        <v>4</v>
      </c>
      <c r="AD10" t="s">
        <v>246</v>
      </c>
      <c r="AE10">
        <v>10.551</v>
      </c>
      <c r="AF10">
        <v>1.5</v>
      </c>
      <c r="AG10">
        <f t="shared" si="4"/>
        <v>0</v>
      </c>
      <c r="AH10" t="s">
        <v>151</v>
      </c>
      <c r="AJ10">
        <v>4</v>
      </c>
      <c r="AK10" t="s">
        <v>246</v>
      </c>
      <c r="AL10">
        <v>46.11</v>
      </c>
      <c r="AM10">
        <v>1.5</v>
      </c>
      <c r="AN10">
        <f t="shared" si="5"/>
        <v>0</v>
      </c>
      <c r="AO10" t="s">
        <v>152</v>
      </c>
    </row>
    <row r="11" spans="1:41" x14ac:dyDescent="0.25">
      <c r="A11">
        <v>5</v>
      </c>
      <c r="B11" t="s">
        <v>247</v>
      </c>
      <c r="C11">
        <v>19.073</v>
      </c>
      <c r="D11">
        <v>2</v>
      </c>
      <c r="E11">
        <f t="shared" si="0"/>
        <v>5.2860000000000014</v>
      </c>
      <c r="H11">
        <v>5</v>
      </c>
      <c r="I11" t="s">
        <v>247</v>
      </c>
      <c r="J11">
        <v>15.242000000000001</v>
      </c>
      <c r="K11">
        <v>2</v>
      </c>
      <c r="L11">
        <f t="shared" si="1"/>
        <v>2.6040000000000028</v>
      </c>
      <c r="O11">
        <v>5</v>
      </c>
      <c r="P11" t="s">
        <v>247</v>
      </c>
      <c r="Q11">
        <v>13.920999999999999</v>
      </c>
      <c r="R11">
        <v>2</v>
      </c>
      <c r="S11">
        <f t="shared" si="2"/>
        <v>0</v>
      </c>
      <c r="V11">
        <v>5</v>
      </c>
      <c r="W11" t="s">
        <v>247</v>
      </c>
      <c r="X11">
        <v>26.25</v>
      </c>
      <c r="Y11">
        <v>2</v>
      </c>
      <c r="Z11">
        <f t="shared" si="3"/>
        <v>0.77799999999999869</v>
      </c>
      <c r="AC11">
        <v>5</v>
      </c>
      <c r="AD11" t="s">
        <v>247</v>
      </c>
      <c r="AE11">
        <v>8.3780000000000001</v>
      </c>
      <c r="AF11">
        <v>2</v>
      </c>
      <c r="AG11">
        <f t="shared" si="4"/>
        <v>-4.3460000000000001</v>
      </c>
      <c r="AH11" t="s">
        <v>149</v>
      </c>
      <c r="AJ11">
        <v>5</v>
      </c>
      <c r="AK11" t="s">
        <v>247</v>
      </c>
      <c r="AL11">
        <v>47.01</v>
      </c>
      <c r="AM11">
        <v>2</v>
      </c>
      <c r="AN11">
        <f t="shared" si="5"/>
        <v>1.7999999999999972</v>
      </c>
      <c r="AO11" t="s">
        <v>148</v>
      </c>
    </row>
    <row r="12" spans="1:41" x14ac:dyDescent="0.25">
      <c r="A12">
        <v>6</v>
      </c>
      <c r="B12" t="s">
        <v>248</v>
      </c>
      <c r="C12">
        <v>22.582000000000001</v>
      </c>
      <c r="D12">
        <v>2.5</v>
      </c>
      <c r="E12">
        <f t="shared" si="0"/>
        <v>7.0180000000000007</v>
      </c>
      <c r="F12" t="s">
        <v>150</v>
      </c>
      <c r="H12">
        <v>6</v>
      </c>
      <c r="I12" t="s">
        <v>248</v>
      </c>
      <c r="J12">
        <v>17.457999999999998</v>
      </c>
      <c r="K12">
        <v>2.5</v>
      </c>
      <c r="L12">
        <f t="shared" si="1"/>
        <v>4.4319999999999951</v>
      </c>
      <c r="O12">
        <v>6</v>
      </c>
      <c r="P12" t="s">
        <v>248</v>
      </c>
      <c r="Q12">
        <v>13.920999999999999</v>
      </c>
      <c r="R12">
        <v>2.5</v>
      </c>
      <c r="S12">
        <f t="shared" si="2"/>
        <v>0</v>
      </c>
      <c r="V12">
        <v>6</v>
      </c>
      <c r="W12" t="s">
        <v>248</v>
      </c>
      <c r="X12">
        <v>27.122</v>
      </c>
      <c r="Y12">
        <v>2.5</v>
      </c>
      <c r="Z12">
        <f t="shared" si="3"/>
        <v>1.7439999999999998</v>
      </c>
      <c r="AA12" t="s">
        <v>150</v>
      </c>
      <c r="AC12">
        <v>6</v>
      </c>
      <c r="AD12" t="s">
        <v>248</v>
      </c>
      <c r="AE12">
        <v>9.2929999999999993</v>
      </c>
      <c r="AF12">
        <v>2.5</v>
      </c>
      <c r="AG12">
        <f t="shared" si="4"/>
        <v>1.8299999999999983</v>
      </c>
      <c r="AJ12">
        <v>6</v>
      </c>
      <c r="AK12" t="s">
        <v>248</v>
      </c>
      <c r="AL12">
        <v>47.01</v>
      </c>
      <c r="AM12">
        <v>2.5</v>
      </c>
      <c r="AN12">
        <f t="shared" si="5"/>
        <v>0</v>
      </c>
    </row>
    <row r="13" spans="1:41" x14ac:dyDescent="0.25">
      <c r="A13">
        <v>7</v>
      </c>
      <c r="B13" t="s">
        <v>249</v>
      </c>
      <c r="C13">
        <v>22.582000000000001</v>
      </c>
      <c r="D13">
        <v>3</v>
      </c>
      <c r="E13">
        <f t="shared" si="0"/>
        <v>0</v>
      </c>
      <c r="H13">
        <v>7</v>
      </c>
      <c r="I13" t="s">
        <v>249</v>
      </c>
      <c r="J13">
        <v>18.515000000000001</v>
      </c>
      <c r="K13">
        <v>3</v>
      </c>
      <c r="L13">
        <f t="shared" si="1"/>
        <v>2.1140000000000043</v>
      </c>
      <c r="M13" t="s">
        <v>159</v>
      </c>
      <c r="O13">
        <v>7</v>
      </c>
      <c r="P13" t="s">
        <v>249</v>
      </c>
      <c r="Q13">
        <v>13.920999999999999</v>
      </c>
      <c r="R13">
        <v>3</v>
      </c>
      <c r="S13">
        <f t="shared" si="2"/>
        <v>0</v>
      </c>
      <c r="V13">
        <v>7</v>
      </c>
      <c r="W13" t="s">
        <v>249</v>
      </c>
      <c r="X13">
        <v>27.122</v>
      </c>
      <c r="Y13">
        <v>3</v>
      </c>
      <c r="Z13">
        <f t="shared" si="3"/>
        <v>0</v>
      </c>
      <c r="AC13">
        <v>7</v>
      </c>
      <c r="AD13" t="s">
        <v>249</v>
      </c>
      <c r="AE13">
        <v>9.9</v>
      </c>
      <c r="AF13">
        <v>3</v>
      </c>
      <c r="AG13">
        <f t="shared" si="4"/>
        <v>1.2140000000000022</v>
      </c>
      <c r="AH13" t="s">
        <v>150</v>
      </c>
      <c r="AJ13">
        <v>7</v>
      </c>
      <c r="AK13" t="s">
        <v>249</v>
      </c>
      <c r="AL13">
        <v>47.01</v>
      </c>
      <c r="AM13">
        <v>3</v>
      </c>
      <c r="AN13">
        <f t="shared" si="5"/>
        <v>0</v>
      </c>
    </row>
    <row r="14" spans="1:41" x14ac:dyDescent="0.25">
      <c r="A14">
        <v>8</v>
      </c>
      <c r="B14" t="s">
        <v>250</v>
      </c>
      <c r="C14">
        <v>22.582000000000001</v>
      </c>
      <c r="D14">
        <v>3.5</v>
      </c>
      <c r="E14">
        <f t="shared" si="0"/>
        <v>0</v>
      </c>
      <c r="H14">
        <v>8</v>
      </c>
      <c r="I14" t="s">
        <v>250</v>
      </c>
      <c r="J14">
        <v>18.515000000000001</v>
      </c>
      <c r="K14">
        <v>3.5</v>
      </c>
      <c r="L14">
        <f t="shared" si="1"/>
        <v>0</v>
      </c>
      <c r="O14">
        <v>8</v>
      </c>
      <c r="P14" t="s">
        <v>250</v>
      </c>
      <c r="Q14">
        <v>13.920999999999999</v>
      </c>
      <c r="R14">
        <v>3.5</v>
      </c>
      <c r="S14">
        <f t="shared" si="2"/>
        <v>0</v>
      </c>
      <c r="V14">
        <v>8</v>
      </c>
      <c r="W14" t="s">
        <v>250</v>
      </c>
      <c r="X14">
        <v>27.122</v>
      </c>
      <c r="Y14">
        <v>3.5</v>
      </c>
      <c r="Z14">
        <f t="shared" si="3"/>
        <v>0</v>
      </c>
      <c r="AC14">
        <v>8</v>
      </c>
      <c r="AD14" t="s">
        <v>250</v>
      </c>
      <c r="AE14">
        <v>9.9</v>
      </c>
      <c r="AF14">
        <v>3.5</v>
      </c>
      <c r="AG14">
        <f t="shared" si="4"/>
        <v>0</v>
      </c>
      <c r="AJ14">
        <v>8</v>
      </c>
      <c r="AK14" t="s">
        <v>250</v>
      </c>
      <c r="AL14">
        <v>47.01</v>
      </c>
      <c r="AM14">
        <v>3.5</v>
      </c>
      <c r="AN14">
        <f t="shared" si="5"/>
        <v>0</v>
      </c>
      <c r="AO14" t="s">
        <v>151</v>
      </c>
    </row>
    <row r="15" spans="1:41" x14ac:dyDescent="0.25">
      <c r="A15">
        <v>9</v>
      </c>
      <c r="B15" t="s">
        <v>251</v>
      </c>
      <c r="C15">
        <v>22.582000000000001</v>
      </c>
      <c r="D15">
        <v>4</v>
      </c>
      <c r="E15">
        <f t="shared" si="0"/>
        <v>0</v>
      </c>
      <c r="F15" t="s">
        <v>151</v>
      </c>
      <c r="H15">
        <v>9</v>
      </c>
      <c r="I15" t="s">
        <v>251</v>
      </c>
      <c r="J15">
        <v>18.515000000000001</v>
      </c>
      <c r="K15">
        <v>4</v>
      </c>
      <c r="L15">
        <f t="shared" si="1"/>
        <v>0</v>
      </c>
      <c r="O15">
        <v>9</v>
      </c>
      <c r="P15" t="s">
        <v>251</v>
      </c>
      <c r="Q15">
        <v>13.920999999999999</v>
      </c>
      <c r="R15">
        <v>4</v>
      </c>
      <c r="S15">
        <f t="shared" si="2"/>
        <v>0</v>
      </c>
      <c r="V15">
        <v>9</v>
      </c>
      <c r="W15" t="s">
        <v>251</v>
      </c>
      <c r="X15">
        <v>27.122</v>
      </c>
      <c r="Y15">
        <v>4</v>
      </c>
      <c r="Z15">
        <f t="shared" si="3"/>
        <v>0</v>
      </c>
      <c r="AC15">
        <v>9</v>
      </c>
      <c r="AD15" t="s">
        <v>251</v>
      </c>
      <c r="AE15">
        <v>9.9</v>
      </c>
      <c r="AF15">
        <v>4</v>
      </c>
      <c r="AG15">
        <f t="shared" si="4"/>
        <v>0</v>
      </c>
      <c r="AJ15">
        <v>9</v>
      </c>
      <c r="AK15" t="s">
        <v>251</v>
      </c>
      <c r="AL15">
        <v>48.167999999999999</v>
      </c>
      <c r="AM15">
        <v>4</v>
      </c>
      <c r="AN15">
        <f t="shared" si="5"/>
        <v>2.3160000000000025</v>
      </c>
      <c r="AO15" t="s">
        <v>148</v>
      </c>
    </row>
    <row r="16" spans="1:41" x14ac:dyDescent="0.25">
      <c r="A16">
        <v>10</v>
      </c>
      <c r="B16" t="s">
        <v>252</v>
      </c>
      <c r="C16">
        <v>23.004999999999999</v>
      </c>
      <c r="D16">
        <v>4.5</v>
      </c>
      <c r="E16">
        <f t="shared" si="0"/>
        <v>0.84599999999999653</v>
      </c>
      <c r="F16" t="s">
        <v>148</v>
      </c>
      <c r="H16">
        <v>10</v>
      </c>
      <c r="I16" t="s">
        <v>252</v>
      </c>
      <c r="J16">
        <v>18.515000000000001</v>
      </c>
      <c r="K16">
        <v>4.5</v>
      </c>
      <c r="L16">
        <f t="shared" si="1"/>
        <v>0</v>
      </c>
      <c r="O16">
        <v>10</v>
      </c>
      <c r="P16" t="s">
        <v>252</v>
      </c>
      <c r="Q16">
        <v>13.920999999999999</v>
      </c>
      <c r="R16">
        <v>4.5</v>
      </c>
      <c r="S16">
        <f t="shared" si="2"/>
        <v>0</v>
      </c>
      <c r="V16">
        <v>10</v>
      </c>
      <c r="W16" t="s">
        <v>252</v>
      </c>
      <c r="X16">
        <v>27.122</v>
      </c>
      <c r="Y16">
        <v>4.5</v>
      </c>
      <c r="Z16">
        <f t="shared" si="3"/>
        <v>0</v>
      </c>
      <c r="AC16">
        <v>10</v>
      </c>
      <c r="AD16" t="s">
        <v>252</v>
      </c>
      <c r="AE16">
        <v>9.9</v>
      </c>
      <c r="AF16">
        <v>4.5</v>
      </c>
      <c r="AG16">
        <f t="shared" si="4"/>
        <v>0</v>
      </c>
      <c r="AH16" t="s">
        <v>151</v>
      </c>
      <c r="AJ16">
        <v>10</v>
      </c>
      <c r="AK16" t="s">
        <v>252</v>
      </c>
      <c r="AL16">
        <v>48.167999999999999</v>
      </c>
      <c r="AM16">
        <v>4.5</v>
      </c>
      <c r="AN16">
        <f t="shared" si="5"/>
        <v>0</v>
      </c>
      <c r="AO16" t="s">
        <v>152</v>
      </c>
    </row>
    <row r="17" spans="1:41" x14ac:dyDescent="0.25">
      <c r="A17">
        <v>11</v>
      </c>
      <c r="B17" t="s">
        <v>253</v>
      </c>
      <c r="C17">
        <v>23.004999999999999</v>
      </c>
      <c r="D17">
        <v>5</v>
      </c>
      <c r="E17">
        <f t="shared" si="0"/>
        <v>0</v>
      </c>
      <c r="H17">
        <v>11</v>
      </c>
      <c r="I17" t="s">
        <v>253</v>
      </c>
      <c r="J17">
        <v>18.515000000000001</v>
      </c>
      <c r="K17">
        <v>5</v>
      </c>
      <c r="L17">
        <f t="shared" si="1"/>
        <v>0</v>
      </c>
      <c r="O17">
        <v>11</v>
      </c>
      <c r="P17" t="s">
        <v>253</v>
      </c>
      <c r="Q17">
        <v>13.920999999999999</v>
      </c>
      <c r="R17">
        <v>5</v>
      </c>
      <c r="S17">
        <f t="shared" si="2"/>
        <v>0</v>
      </c>
      <c r="V17">
        <v>11</v>
      </c>
      <c r="W17" t="s">
        <v>253</v>
      </c>
      <c r="X17">
        <v>27.122</v>
      </c>
      <c r="Y17">
        <v>5</v>
      </c>
      <c r="Z17">
        <f t="shared" si="3"/>
        <v>0</v>
      </c>
      <c r="AC17">
        <v>11</v>
      </c>
      <c r="AD17" t="s">
        <v>253</v>
      </c>
      <c r="AE17">
        <v>10.457000000000001</v>
      </c>
      <c r="AF17">
        <v>5</v>
      </c>
      <c r="AG17">
        <f t="shared" si="4"/>
        <v>1.1140000000000008</v>
      </c>
      <c r="AJ17">
        <v>11</v>
      </c>
      <c r="AK17" t="s">
        <v>253</v>
      </c>
      <c r="AL17">
        <v>50.113999999999997</v>
      </c>
      <c r="AM17">
        <v>5</v>
      </c>
      <c r="AN17">
        <f t="shared" si="5"/>
        <v>3.8919999999999959</v>
      </c>
      <c r="AO17" t="s">
        <v>148</v>
      </c>
    </row>
    <row r="18" spans="1:41" x14ac:dyDescent="0.25">
      <c r="A18">
        <v>12</v>
      </c>
      <c r="B18" t="s">
        <v>254</v>
      </c>
      <c r="C18">
        <v>23.004999999999999</v>
      </c>
      <c r="D18">
        <v>5.5</v>
      </c>
      <c r="E18">
        <f t="shared" si="0"/>
        <v>0</v>
      </c>
      <c r="H18">
        <v>12</v>
      </c>
      <c r="I18" t="s">
        <v>254</v>
      </c>
      <c r="J18">
        <v>18.515000000000001</v>
      </c>
      <c r="K18">
        <v>5.5</v>
      </c>
      <c r="L18">
        <f t="shared" si="1"/>
        <v>0</v>
      </c>
      <c r="O18">
        <v>12</v>
      </c>
      <c r="P18" t="s">
        <v>254</v>
      </c>
      <c r="Q18">
        <v>13.920999999999999</v>
      </c>
      <c r="R18">
        <v>5.5</v>
      </c>
      <c r="S18">
        <f t="shared" si="2"/>
        <v>0</v>
      </c>
      <c r="T18" t="s">
        <v>255</v>
      </c>
      <c r="V18">
        <v>12</v>
      </c>
      <c r="W18" t="s">
        <v>254</v>
      </c>
      <c r="X18">
        <v>27.122</v>
      </c>
      <c r="Y18">
        <v>5.5</v>
      </c>
      <c r="Z18">
        <f t="shared" si="3"/>
        <v>0</v>
      </c>
      <c r="AC18">
        <v>12</v>
      </c>
      <c r="AD18" t="s">
        <v>254</v>
      </c>
      <c r="AE18">
        <v>11.294</v>
      </c>
      <c r="AF18">
        <v>5.5</v>
      </c>
      <c r="AG18">
        <f t="shared" si="4"/>
        <v>1.6739999999999995</v>
      </c>
      <c r="AH18" t="s">
        <v>150</v>
      </c>
      <c r="AJ18">
        <v>12</v>
      </c>
      <c r="AK18" t="s">
        <v>254</v>
      </c>
      <c r="AL18">
        <v>50.113999999999997</v>
      </c>
      <c r="AM18">
        <v>5.5</v>
      </c>
      <c r="AN18">
        <f t="shared" si="5"/>
        <v>0</v>
      </c>
    </row>
    <row r="19" spans="1:41" x14ac:dyDescent="0.25">
      <c r="A19">
        <v>13</v>
      </c>
      <c r="B19" t="s">
        <v>256</v>
      </c>
      <c r="C19">
        <v>23.004999999999999</v>
      </c>
      <c r="D19">
        <v>6</v>
      </c>
      <c r="E19">
        <f t="shared" si="0"/>
        <v>0</v>
      </c>
      <c r="H19">
        <v>13</v>
      </c>
      <c r="I19" t="s">
        <v>257</v>
      </c>
      <c r="J19">
        <v>18.515000000000001</v>
      </c>
      <c r="K19">
        <v>6</v>
      </c>
      <c r="L19">
        <f t="shared" si="1"/>
        <v>0</v>
      </c>
      <c r="M19" t="s">
        <v>258</v>
      </c>
      <c r="O19">
        <v>13</v>
      </c>
      <c r="P19" t="s">
        <v>256</v>
      </c>
      <c r="Q19">
        <v>13.967000000000001</v>
      </c>
      <c r="R19">
        <v>6</v>
      </c>
      <c r="S19">
        <f t="shared" si="2"/>
        <v>9.2000000000002302E-2</v>
      </c>
      <c r="T19" t="s">
        <v>148</v>
      </c>
      <c r="V19">
        <v>13</v>
      </c>
      <c r="W19" t="s">
        <v>256</v>
      </c>
      <c r="X19">
        <v>27.122</v>
      </c>
      <c r="Y19">
        <v>6</v>
      </c>
      <c r="Z19">
        <f t="shared" si="3"/>
        <v>0</v>
      </c>
      <c r="AC19">
        <v>13</v>
      </c>
      <c r="AD19" t="s">
        <v>256</v>
      </c>
      <c r="AE19">
        <v>11.294</v>
      </c>
      <c r="AF19">
        <v>6</v>
      </c>
      <c r="AG19">
        <f t="shared" si="4"/>
        <v>0</v>
      </c>
      <c r="AH19" t="s">
        <v>152</v>
      </c>
      <c r="AJ19">
        <v>13</v>
      </c>
      <c r="AK19" t="s">
        <v>256</v>
      </c>
      <c r="AL19">
        <v>50.113999999999997</v>
      </c>
      <c r="AM19">
        <v>6</v>
      </c>
      <c r="AN19">
        <f t="shared" si="5"/>
        <v>0</v>
      </c>
    </row>
    <row r="20" spans="1:41" x14ac:dyDescent="0.25">
      <c r="A20">
        <v>14</v>
      </c>
      <c r="B20" t="s">
        <v>257</v>
      </c>
      <c r="C20">
        <v>23.004999999999999</v>
      </c>
      <c r="D20">
        <v>6.5</v>
      </c>
      <c r="E20">
        <f t="shared" si="0"/>
        <v>0</v>
      </c>
      <c r="F20" t="s">
        <v>162</v>
      </c>
      <c r="H20">
        <v>14</v>
      </c>
      <c r="I20" t="s">
        <v>257</v>
      </c>
      <c r="J20">
        <v>21.852</v>
      </c>
      <c r="K20">
        <v>6.5</v>
      </c>
      <c r="L20">
        <f t="shared" si="1"/>
        <v>6.6739999999999995</v>
      </c>
      <c r="M20" t="s">
        <v>148</v>
      </c>
      <c r="O20">
        <v>14</v>
      </c>
      <c r="P20" t="s">
        <v>257</v>
      </c>
      <c r="Q20">
        <v>13.967000000000001</v>
      </c>
      <c r="R20">
        <v>6.5</v>
      </c>
      <c r="S20">
        <f t="shared" si="2"/>
        <v>0</v>
      </c>
      <c r="V20">
        <v>14</v>
      </c>
      <c r="W20" t="s">
        <v>257</v>
      </c>
      <c r="X20">
        <v>27.122</v>
      </c>
      <c r="Y20">
        <v>6.5</v>
      </c>
      <c r="Z20">
        <f t="shared" si="3"/>
        <v>0</v>
      </c>
      <c r="AC20">
        <v>14</v>
      </c>
      <c r="AD20" t="s">
        <v>257</v>
      </c>
      <c r="AE20">
        <v>11.609</v>
      </c>
      <c r="AF20">
        <v>6.5</v>
      </c>
      <c r="AG20">
        <f t="shared" si="4"/>
        <v>0.62999999999999901</v>
      </c>
      <c r="AJ20">
        <v>14</v>
      </c>
      <c r="AK20" t="s">
        <v>257</v>
      </c>
      <c r="AL20">
        <v>50.113999999999997</v>
      </c>
      <c r="AM20">
        <v>6.5</v>
      </c>
      <c r="AN20">
        <f t="shared" si="5"/>
        <v>0</v>
      </c>
    </row>
    <row r="21" spans="1:41" x14ac:dyDescent="0.25">
      <c r="A21">
        <v>15</v>
      </c>
      <c r="B21" t="s">
        <v>259</v>
      </c>
      <c r="C21">
        <v>24.4</v>
      </c>
      <c r="D21">
        <v>7</v>
      </c>
      <c r="E21">
        <f t="shared" si="0"/>
        <v>2.7899999999999991</v>
      </c>
      <c r="F21" t="s">
        <v>148</v>
      </c>
      <c r="H21">
        <v>15</v>
      </c>
      <c r="I21" t="s">
        <v>259</v>
      </c>
      <c r="J21">
        <v>21.298999999999999</v>
      </c>
      <c r="K21">
        <v>7</v>
      </c>
      <c r="L21">
        <f t="shared" si="1"/>
        <v>-1.1060000000000016</v>
      </c>
      <c r="M21" t="s">
        <v>149</v>
      </c>
      <c r="O21">
        <v>15</v>
      </c>
      <c r="P21" t="s">
        <v>259</v>
      </c>
      <c r="Q21">
        <v>13.967000000000001</v>
      </c>
      <c r="R21">
        <v>7</v>
      </c>
      <c r="S21">
        <f t="shared" si="2"/>
        <v>0</v>
      </c>
      <c r="V21">
        <v>15</v>
      </c>
      <c r="W21" t="s">
        <v>259</v>
      </c>
      <c r="X21">
        <v>27.122</v>
      </c>
      <c r="Y21">
        <v>7</v>
      </c>
      <c r="Z21">
        <f t="shared" si="3"/>
        <v>0</v>
      </c>
      <c r="AA21" t="s">
        <v>164</v>
      </c>
      <c r="AC21">
        <v>15</v>
      </c>
      <c r="AD21" t="s">
        <v>259</v>
      </c>
      <c r="AE21">
        <v>12.363</v>
      </c>
      <c r="AF21">
        <v>7</v>
      </c>
      <c r="AG21">
        <f t="shared" si="4"/>
        <v>1.5079999999999991</v>
      </c>
      <c r="AJ21">
        <v>15</v>
      </c>
      <c r="AK21" t="s">
        <v>259</v>
      </c>
      <c r="AL21">
        <v>50.113999999999997</v>
      </c>
      <c r="AM21">
        <v>7</v>
      </c>
      <c r="AN21">
        <f t="shared" si="5"/>
        <v>0</v>
      </c>
    </row>
    <row r="22" spans="1:41" x14ac:dyDescent="0.25">
      <c r="A22">
        <v>16</v>
      </c>
      <c r="B22" t="s">
        <v>260</v>
      </c>
      <c r="C22">
        <v>24.4</v>
      </c>
      <c r="D22">
        <v>7.5</v>
      </c>
      <c r="E22">
        <f t="shared" si="0"/>
        <v>0</v>
      </c>
      <c r="H22">
        <v>16</v>
      </c>
      <c r="I22" t="s">
        <v>261</v>
      </c>
      <c r="J22">
        <v>23.300999999999998</v>
      </c>
      <c r="K22">
        <v>7.5</v>
      </c>
      <c r="L22">
        <f t="shared" si="1"/>
        <v>4.0039999999999978</v>
      </c>
      <c r="M22" t="s">
        <v>148</v>
      </c>
      <c r="O22">
        <v>16</v>
      </c>
      <c r="P22" t="s">
        <v>261</v>
      </c>
      <c r="Q22">
        <v>13.967000000000001</v>
      </c>
      <c r="R22">
        <v>7.5</v>
      </c>
      <c r="S22">
        <f t="shared" si="2"/>
        <v>0</v>
      </c>
      <c r="V22">
        <v>16</v>
      </c>
      <c r="W22" t="s">
        <v>261</v>
      </c>
      <c r="X22">
        <v>29.064</v>
      </c>
      <c r="Y22">
        <v>7.5</v>
      </c>
      <c r="Z22">
        <f t="shared" si="3"/>
        <v>3.8840000000000003</v>
      </c>
      <c r="AA22" t="s">
        <v>148</v>
      </c>
      <c r="AC22">
        <v>16</v>
      </c>
      <c r="AD22" t="s">
        <v>261</v>
      </c>
      <c r="AE22">
        <v>14.323</v>
      </c>
      <c r="AF22">
        <v>7.5</v>
      </c>
      <c r="AG22">
        <f t="shared" si="4"/>
        <v>3.9200000000000017</v>
      </c>
      <c r="AH22" t="s">
        <v>159</v>
      </c>
      <c r="AJ22">
        <v>16</v>
      </c>
      <c r="AK22" t="s">
        <v>261</v>
      </c>
      <c r="AL22">
        <v>50.113999999999997</v>
      </c>
      <c r="AM22">
        <v>7.5</v>
      </c>
      <c r="AN22">
        <f t="shared" si="5"/>
        <v>0</v>
      </c>
    </row>
    <row r="23" spans="1:41" x14ac:dyDescent="0.25">
      <c r="A23">
        <v>17</v>
      </c>
      <c r="B23" t="s">
        <v>260</v>
      </c>
      <c r="C23">
        <v>24.4</v>
      </c>
      <c r="D23">
        <v>8</v>
      </c>
      <c r="E23">
        <f t="shared" si="0"/>
        <v>0</v>
      </c>
      <c r="F23" t="s">
        <v>155</v>
      </c>
      <c r="H23">
        <v>17</v>
      </c>
      <c r="I23" t="s">
        <v>260</v>
      </c>
      <c r="J23">
        <v>22.116</v>
      </c>
      <c r="K23">
        <v>8</v>
      </c>
      <c r="L23">
        <f t="shared" si="1"/>
        <v>-2.3699999999999974</v>
      </c>
      <c r="O23">
        <v>17</v>
      </c>
      <c r="P23" t="s">
        <v>260</v>
      </c>
      <c r="Q23">
        <v>13.967000000000001</v>
      </c>
      <c r="R23">
        <v>8</v>
      </c>
      <c r="S23">
        <f t="shared" si="2"/>
        <v>0</v>
      </c>
      <c r="V23">
        <v>17</v>
      </c>
      <c r="W23" t="s">
        <v>260</v>
      </c>
      <c r="X23">
        <v>28.457999999999998</v>
      </c>
      <c r="Y23">
        <v>8</v>
      </c>
      <c r="Z23">
        <f t="shared" si="3"/>
        <v>-1.2120000000000033</v>
      </c>
      <c r="AA23" t="s">
        <v>149</v>
      </c>
      <c r="AC23">
        <v>17</v>
      </c>
      <c r="AD23" t="s">
        <v>260</v>
      </c>
      <c r="AE23">
        <v>14.032999999999999</v>
      </c>
      <c r="AF23">
        <v>8</v>
      </c>
      <c r="AG23">
        <f t="shared" si="4"/>
        <v>-0.58000000000000185</v>
      </c>
      <c r="AJ23">
        <v>17</v>
      </c>
      <c r="AK23" t="s">
        <v>260</v>
      </c>
      <c r="AL23">
        <v>50.113999999999997</v>
      </c>
      <c r="AM23">
        <v>8</v>
      </c>
      <c r="AN23">
        <f t="shared" si="5"/>
        <v>0</v>
      </c>
    </row>
    <row r="24" spans="1:41" x14ac:dyDescent="0.25">
      <c r="A24">
        <v>18</v>
      </c>
      <c r="B24" t="s">
        <v>262</v>
      </c>
      <c r="C24">
        <v>23.891999999999999</v>
      </c>
      <c r="D24">
        <v>8.5</v>
      </c>
      <c r="E24">
        <f t="shared" si="0"/>
        <v>-1.0159999999999982</v>
      </c>
      <c r="F24" t="s">
        <v>149</v>
      </c>
      <c r="H24">
        <v>18</v>
      </c>
      <c r="I24" t="s">
        <v>262</v>
      </c>
      <c r="J24">
        <v>21.702000000000002</v>
      </c>
      <c r="K24">
        <v>8.5</v>
      </c>
      <c r="L24">
        <f t="shared" si="1"/>
        <v>-0.82799999999999585</v>
      </c>
      <c r="M24" t="s">
        <v>154</v>
      </c>
      <c r="O24">
        <v>18</v>
      </c>
      <c r="P24" t="s">
        <v>262</v>
      </c>
      <c r="Q24">
        <v>13.967000000000001</v>
      </c>
      <c r="R24">
        <v>8.5</v>
      </c>
      <c r="S24">
        <f t="shared" si="2"/>
        <v>0</v>
      </c>
      <c r="V24">
        <v>18</v>
      </c>
      <c r="W24" t="s">
        <v>262</v>
      </c>
      <c r="X24">
        <v>30.338999999999999</v>
      </c>
      <c r="Y24">
        <v>8.5</v>
      </c>
      <c r="Z24">
        <f t="shared" si="3"/>
        <v>3.7620000000000005</v>
      </c>
      <c r="AA24" t="s">
        <v>148</v>
      </c>
      <c r="AC24">
        <v>18</v>
      </c>
      <c r="AD24" t="s">
        <v>262</v>
      </c>
      <c r="AE24">
        <v>13.195</v>
      </c>
      <c r="AF24">
        <v>8.5</v>
      </c>
      <c r="AG24">
        <f t="shared" si="4"/>
        <v>-1.6759999999999984</v>
      </c>
      <c r="AH24" t="s">
        <v>154</v>
      </c>
      <c r="AJ24">
        <v>18</v>
      </c>
      <c r="AK24" t="s">
        <v>262</v>
      </c>
      <c r="AL24">
        <v>50.113999999999997</v>
      </c>
      <c r="AM24">
        <v>8.5</v>
      </c>
      <c r="AN24">
        <f t="shared" si="5"/>
        <v>0</v>
      </c>
    </row>
    <row r="25" spans="1:41" x14ac:dyDescent="0.25">
      <c r="A25">
        <v>19</v>
      </c>
      <c r="B25" t="s">
        <v>263</v>
      </c>
      <c r="C25">
        <v>24.056000000000001</v>
      </c>
      <c r="D25">
        <v>9</v>
      </c>
      <c r="E25">
        <f t="shared" si="0"/>
        <v>0.32800000000000296</v>
      </c>
      <c r="H25">
        <v>19</v>
      </c>
      <c r="I25" t="s">
        <v>263</v>
      </c>
      <c r="J25">
        <v>23.312000000000001</v>
      </c>
      <c r="K25">
        <v>9</v>
      </c>
      <c r="L25">
        <f t="shared" si="1"/>
        <v>3.2199999999999989</v>
      </c>
      <c r="M25" t="s">
        <v>148</v>
      </c>
      <c r="O25">
        <v>19</v>
      </c>
      <c r="P25" t="s">
        <v>263</v>
      </c>
      <c r="Q25">
        <v>13.967000000000001</v>
      </c>
      <c r="R25">
        <v>9</v>
      </c>
      <c r="S25">
        <f t="shared" si="2"/>
        <v>0</v>
      </c>
      <c r="V25">
        <v>19</v>
      </c>
      <c r="W25" t="s">
        <v>263</v>
      </c>
      <c r="X25">
        <v>30.338999999999999</v>
      </c>
      <c r="Y25">
        <v>9</v>
      </c>
      <c r="Z25">
        <f t="shared" si="3"/>
        <v>0</v>
      </c>
      <c r="AA25" t="s">
        <v>152</v>
      </c>
      <c r="AC25">
        <v>19</v>
      </c>
      <c r="AD25" t="s">
        <v>263</v>
      </c>
      <c r="AE25">
        <v>16.59</v>
      </c>
      <c r="AF25">
        <v>9</v>
      </c>
      <c r="AG25">
        <f t="shared" si="4"/>
        <v>6.7899999999999991</v>
      </c>
      <c r="AH25" t="s">
        <v>148</v>
      </c>
      <c r="AJ25">
        <v>19</v>
      </c>
      <c r="AK25" t="s">
        <v>263</v>
      </c>
      <c r="AL25">
        <v>50.113999999999997</v>
      </c>
      <c r="AM25">
        <v>9</v>
      </c>
      <c r="AN25">
        <f t="shared" si="5"/>
        <v>0</v>
      </c>
    </row>
    <row r="26" spans="1:41" x14ac:dyDescent="0.25">
      <c r="A26">
        <v>20</v>
      </c>
      <c r="B26" t="s">
        <v>264</v>
      </c>
      <c r="C26">
        <v>26</v>
      </c>
      <c r="D26">
        <v>9.5</v>
      </c>
      <c r="E26">
        <f t="shared" si="0"/>
        <v>3.8879999999999981</v>
      </c>
      <c r="F26" t="s">
        <v>150</v>
      </c>
      <c r="H26">
        <v>20</v>
      </c>
      <c r="I26" t="s">
        <v>264</v>
      </c>
      <c r="J26">
        <v>23.312000000000001</v>
      </c>
      <c r="K26">
        <v>9.5</v>
      </c>
      <c r="L26">
        <f t="shared" si="1"/>
        <v>0</v>
      </c>
      <c r="O26">
        <v>20</v>
      </c>
      <c r="P26" t="s">
        <v>264</v>
      </c>
      <c r="Q26">
        <v>13.967000000000001</v>
      </c>
      <c r="R26">
        <v>9.5</v>
      </c>
      <c r="S26">
        <f t="shared" si="2"/>
        <v>0</v>
      </c>
      <c r="V26">
        <v>20</v>
      </c>
      <c r="W26" t="s">
        <v>264</v>
      </c>
      <c r="X26">
        <v>31.452000000000002</v>
      </c>
      <c r="Y26">
        <v>9.5</v>
      </c>
      <c r="Z26">
        <f t="shared" si="3"/>
        <v>2.2260000000000062</v>
      </c>
      <c r="AA26" t="s">
        <v>148</v>
      </c>
      <c r="AC26">
        <v>20</v>
      </c>
      <c r="AD26" t="s">
        <v>264</v>
      </c>
      <c r="AE26">
        <v>15.439</v>
      </c>
      <c r="AF26">
        <v>9.5</v>
      </c>
      <c r="AG26">
        <f t="shared" si="4"/>
        <v>-2.3019999999999996</v>
      </c>
      <c r="AJ26">
        <v>20</v>
      </c>
      <c r="AK26" t="s">
        <v>264</v>
      </c>
      <c r="AL26">
        <v>50.113999999999997</v>
      </c>
      <c r="AM26">
        <v>9.5</v>
      </c>
      <c r="AN26">
        <f t="shared" si="5"/>
        <v>0</v>
      </c>
    </row>
    <row r="27" spans="1:41" x14ac:dyDescent="0.25">
      <c r="A27">
        <v>21</v>
      </c>
      <c r="B27" t="s">
        <v>265</v>
      </c>
      <c r="C27">
        <v>26</v>
      </c>
      <c r="D27">
        <v>10</v>
      </c>
      <c r="E27">
        <f t="shared" si="0"/>
        <v>0</v>
      </c>
      <c r="H27">
        <v>21</v>
      </c>
      <c r="I27" t="s">
        <v>265</v>
      </c>
      <c r="J27">
        <v>23.312000000000001</v>
      </c>
      <c r="K27">
        <v>10</v>
      </c>
      <c r="L27">
        <f t="shared" si="1"/>
        <v>0</v>
      </c>
      <c r="M27" t="s">
        <v>155</v>
      </c>
      <c r="O27">
        <v>21</v>
      </c>
      <c r="P27" t="s">
        <v>265</v>
      </c>
      <c r="Q27">
        <v>13.967000000000001</v>
      </c>
      <c r="R27">
        <v>10</v>
      </c>
      <c r="S27">
        <f t="shared" si="2"/>
        <v>0</v>
      </c>
      <c r="V27">
        <v>21</v>
      </c>
      <c r="W27" t="s">
        <v>265</v>
      </c>
      <c r="X27">
        <v>31.138000000000002</v>
      </c>
      <c r="Y27">
        <v>10</v>
      </c>
      <c r="Z27">
        <f t="shared" si="3"/>
        <v>-0.62800000000000011</v>
      </c>
      <c r="AA27" t="s">
        <v>149</v>
      </c>
      <c r="AC27">
        <v>21</v>
      </c>
      <c r="AD27" t="s">
        <v>265</v>
      </c>
      <c r="AE27">
        <v>12.489000000000001</v>
      </c>
      <c r="AF27">
        <v>10</v>
      </c>
      <c r="AG27">
        <f t="shared" si="4"/>
        <v>-5.8999999999999986</v>
      </c>
      <c r="AH27" t="s">
        <v>154</v>
      </c>
      <c r="AJ27">
        <v>21</v>
      </c>
      <c r="AK27" t="s">
        <v>265</v>
      </c>
      <c r="AL27">
        <v>50.113999999999997</v>
      </c>
      <c r="AM27">
        <v>10</v>
      </c>
      <c r="AN27">
        <f t="shared" si="5"/>
        <v>0</v>
      </c>
    </row>
    <row r="28" spans="1:41" x14ac:dyDescent="0.25">
      <c r="A28">
        <v>22</v>
      </c>
      <c r="B28" t="s">
        <v>266</v>
      </c>
      <c r="C28">
        <v>26</v>
      </c>
      <c r="D28">
        <v>10.5</v>
      </c>
      <c r="E28">
        <f t="shared" si="0"/>
        <v>0</v>
      </c>
      <c r="H28">
        <v>22</v>
      </c>
      <c r="I28" t="s">
        <v>266</v>
      </c>
      <c r="J28">
        <v>25.98</v>
      </c>
      <c r="K28">
        <v>10.5</v>
      </c>
      <c r="L28">
        <f t="shared" si="1"/>
        <v>5.3359999999999985</v>
      </c>
      <c r="M28" t="s">
        <v>148</v>
      </c>
      <c r="O28">
        <v>22</v>
      </c>
      <c r="P28" t="s">
        <v>266</v>
      </c>
      <c r="Q28">
        <v>13.967000000000001</v>
      </c>
      <c r="R28">
        <v>10.5</v>
      </c>
      <c r="S28">
        <f t="shared" si="2"/>
        <v>0</v>
      </c>
      <c r="T28" t="s">
        <v>164</v>
      </c>
      <c r="V28">
        <v>22</v>
      </c>
      <c r="W28" t="s">
        <v>266</v>
      </c>
      <c r="X28">
        <v>32.44</v>
      </c>
      <c r="Y28">
        <v>10.5</v>
      </c>
      <c r="Z28">
        <f t="shared" si="3"/>
        <v>2.6039999999999921</v>
      </c>
      <c r="AA28" t="s">
        <v>148</v>
      </c>
      <c r="AC28">
        <v>22</v>
      </c>
      <c r="AD28" t="s">
        <v>266</v>
      </c>
      <c r="AE28">
        <v>13.641999999999999</v>
      </c>
      <c r="AF28">
        <v>10.5</v>
      </c>
      <c r="AG28">
        <f t="shared" si="4"/>
        <v>2.3059999999999974</v>
      </c>
      <c r="AJ28">
        <v>22</v>
      </c>
      <c r="AK28" t="s">
        <v>266</v>
      </c>
      <c r="AL28">
        <v>50.113999999999997</v>
      </c>
      <c r="AM28">
        <v>10.5</v>
      </c>
      <c r="AN28">
        <f t="shared" si="5"/>
        <v>0</v>
      </c>
    </row>
    <row r="29" spans="1:41" x14ac:dyDescent="0.25">
      <c r="A29">
        <v>23</v>
      </c>
      <c r="B29" t="s">
        <v>267</v>
      </c>
      <c r="C29">
        <v>26</v>
      </c>
      <c r="D29">
        <v>11</v>
      </c>
      <c r="E29">
        <f t="shared" si="0"/>
        <v>0</v>
      </c>
      <c r="F29" t="s">
        <v>151</v>
      </c>
      <c r="H29">
        <v>23</v>
      </c>
      <c r="I29" t="s">
        <v>267</v>
      </c>
      <c r="J29">
        <v>25.471</v>
      </c>
      <c r="K29">
        <v>11</v>
      </c>
      <c r="L29">
        <f t="shared" si="1"/>
        <v>-1.0180000000000007</v>
      </c>
      <c r="M29" t="s">
        <v>149</v>
      </c>
      <c r="O29">
        <v>23</v>
      </c>
      <c r="P29" t="s">
        <v>267</v>
      </c>
      <c r="Q29">
        <v>14.593</v>
      </c>
      <c r="R29">
        <v>11</v>
      </c>
      <c r="S29">
        <f t="shared" si="2"/>
        <v>1.2519999999999989</v>
      </c>
      <c r="V29">
        <v>23</v>
      </c>
      <c r="W29" t="s">
        <v>267</v>
      </c>
      <c r="X29">
        <v>32.44</v>
      </c>
      <c r="Y29">
        <v>11</v>
      </c>
      <c r="Z29">
        <f t="shared" si="3"/>
        <v>0</v>
      </c>
      <c r="AC29">
        <v>23</v>
      </c>
      <c r="AD29" t="s">
        <v>267</v>
      </c>
      <c r="AE29">
        <v>13.978</v>
      </c>
      <c r="AF29">
        <v>11</v>
      </c>
      <c r="AG29">
        <f t="shared" si="4"/>
        <v>0.6720000000000006</v>
      </c>
      <c r="AH29" t="s">
        <v>150</v>
      </c>
      <c r="AJ29">
        <v>23</v>
      </c>
      <c r="AK29" t="s">
        <v>267</v>
      </c>
      <c r="AL29">
        <v>50.113999999999997</v>
      </c>
      <c r="AM29">
        <v>11</v>
      </c>
      <c r="AN29">
        <f t="shared" si="5"/>
        <v>0</v>
      </c>
    </row>
    <row r="30" spans="1:41" x14ac:dyDescent="0.25">
      <c r="A30">
        <v>24</v>
      </c>
      <c r="B30" t="s">
        <v>268</v>
      </c>
      <c r="C30">
        <v>23.739000000000001</v>
      </c>
      <c r="D30">
        <v>11.5</v>
      </c>
      <c r="E30">
        <f t="shared" si="0"/>
        <v>-4.5219999999999985</v>
      </c>
      <c r="F30" t="s">
        <v>149</v>
      </c>
      <c r="H30">
        <v>24</v>
      </c>
      <c r="I30" t="s">
        <v>268</v>
      </c>
      <c r="J30">
        <v>26.239000000000001</v>
      </c>
      <c r="K30">
        <v>11.5</v>
      </c>
      <c r="L30">
        <f t="shared" si="1"/>
        <v>1.5360000000000014</v>
      </c>
      <c r="M30" t="s">
        <v>148</v>
      </c>
      <c r="O30">
        <v>24</v>
      </c>
      <c r="P30" t="s">
        <v>268</v>
      </c>
      <c r="Q30">
        <v>17.006</v>
      </c>
      <c r="R30">
        <v>11.5</v>
      </c>
      <c r="S30">
        <f t="shared" si="2"/>
        <v>4.8260000000000005</v>
      </c>
      <c r="T30" t="s">
        <v>150</v>
      </c>
      <c r="V30">
        <v>24</v>
      </c>
      <c r="W30" t="s">
        <v>268</v>
      </c>
      <c r="X30">
        <v>32.44</v>
      </c>
      <c r="Y30">
        <v>11.5</v>
      </c>
      <c r="Z30">
        <f t="shared" si="3"/>
        <v>0</v>
      </c>
      <c r="AC30">
        <v>24</v>
      </c>
      <c r="AD30" t="s">
        <v>268</v>
      </c>
      <c r="AE30">
        <v>11.903</v>
      </c>
      <c r="AF30">
        <v>11.5</v>
      </c>
      <c r="AG30">
        <f t="shared" si="4"/>
        <v>-4.1499999999999986</v>
      </c>
      <c r="AH30" t="s">
        <v>149</v>
      </c>
      <c r="AJ30">
        <v>24</v>
      </c>
      <c r="AK30" t="s">
        <v>268</v>
      </c>
      <c r="AL30">
        <v>50.113999999999997</v>
      </c>
      <c r="AM30">
        <v>11.5</v>
      </c>
      <c r="AN30">
        <f t="shared" si="5"/>
        <v>0</v>
      </c>
    </row>
    <row r="31" spans="1:41" x14ac:dyDescent="0.25">
      <c r="A31">
        <v>25</v>
      </c>
      <c r="B31" t="s">
        <v>269</v>
      </c>
      <c r="C31">
        <v>23.739000000000001</v>
      </c>
      <c r="D31">
        <v>12</v>
      </c>
      <c r="E31">
        <f t="shared" si="0"/>
        <v>0</v>
      </c>
      <c r="H31">
        <v>25</v>
      </c>
      <c r="I31" t="s">
        <v>269</v>
      </c>
      <c r="J31">
        <v>26.239000000000001</v>
      </c>
      <c r="K31">
        <v>12</v>
      </c>
      <c r="L31">
        <f t="shared" si="1"/>
        <v>0</v>
      </c>
      <c r="O31">
        <v>25</v>
      </c>
      <c r="P31" t="s">
        <v>269</v>
      </c>
      <c r="Q31">
        <v>16.977</v>
      </c>
      <c r="R31">
        <v>12</v>
      </c>
      <c r="S31">
        <f t="shared" si="2"/>
        <v>-5.7999999999999829E-2</v>
      </c>
      <c r="T31" t="s">
        <v>149</v>
      </c>
      <c r="V31">
        <v>25</v>
      </c>
      <c r="W31" t="s">
        <v>269</v>
      </c>
      <c r="X31">
        <v>32.44</v>
      </c>
      <c r="Y31">
        <v>12</v>
      </c>
      <c r="Z31">
        <f t="shared" si="3"/>
        <v>0</v>
      </c>
      <c r="AA31" t="s">
        <v>151</v>
      </c>
      <c r="AC31">
        <v>25</v>
      </c>
      <c r="AD31" t="s">
        <v>269</v>
      </c>
      <c r="AE31">
        <v>12.308999999999999</v>
      </c>
      <c r="AF31">
        <v>12</v>
      </c>
      <c r="AG31">
        <f t="shared" si="4"/>
        <v>0.81199999999999761</v>
      </c>
      <c r="AJ31">
        <v>25</v>
      </c>
      <c r="AK31" t="s">
        <v>269</v>
      </c>
      <c r="AL31">
        <v>50.113999999999997</v>
      </c>
      <c r="AM31">
        <v>12</v>
      </c>
      <c r="AN31">
        <f t="shared" si="5"/>
        <v>0</v>
      </c>
    </row>
    <row r="32" spans="1:41" x14ac:dyDescent="0.25">
      <c r="A32">
        <v>26</v>
      </c>
      <c r="B32" t="s">
        <v>270</v>
      </c>
      <c r="C32">
        <v>23.739000000000001</v>
      </c>
      <c r="D32">
        <v>12.5</v>
      </c>
      <c r="E32">
        <f t="shared" si="0"/>
        <v>0</v>
      </c>
      <c r="H32">
        <v>26</v>
      </c>
      <c r="I32" t="s">
        <v>270</v>
      </c>
      <c r="J32">
        <v>26.239000000000001</v>
      </c>
      <c r="K32">
        <v>12.5</v>
      </c>
      <c r="L32">
        <f t="shared" si="1"/>
        <v>0</v>
      </c>
      <c r="O32">
        <v>26</v>
      </c>
      <c r="P32" t="s">
        <v>270</v>
      </c>
      <c r="Q32">
        <v>18.977</v>
      </c>
      <c r="R32">
        <v>12.5</v>
      </c>
      <c r="S32">
        <f t="shared" si="2"/>
        <v>4</v>
      </c>
      <c r="T32" t="s">
        <v>152</v>
      </c>
      <c r="V32">
        <v>26</v>
      </c>
      <c r="W32" t="s">
        <v>270</v>
      </c>
      <c r="X32">
        <v>28.994</v>
      </c>
      <c r="Y32">
        <v>12.5</v>
      </c>
      <c r="Z32">
        <f t="shared" si="3"/>
        <v>-6.8919999999999959</v>
      </c>
      <c r="AA32" t="s">
        <v>149</v>
      </c>
      <c r="AC32">
        <v>26</v>
      </c>
      <c r="AD32" t="s">
        <v>270</v>
      </c>
      <c r="AE32">
        <v>14.163</v>
      </c>
      <c r="AF32">
        <v>12.5</v>
      </c>
      <c r="AG32">
        <f t="shared" si="4"/>
        <v>3.708000000000002</v>
      </c>
      <c r="AH32" t="s">
        <v>150</v>
      </c>
      <c r="AJ32">
        <v>26</v>
      </c>
      <c r="AK32" t="s">
        <v>270</v>
      </c>
      <c r="AL32">
        <v>50.113999999999997</v>
      </c>
      <c r="AM32">
        <v>12.5</v>
      </c>
      <c r="AN32">
        <f t="shared" si="5"/>
        <v>0</v>
      </c>
    </row>
    <row r="33" spans="1:41" x14ac:dyDescent="0.25">
      <c r="A33">
        <v>27</v>
      </c>
      <c r="B33" t="s">
        <v>271</v>
      </c>
      <c r="C33">
        <v>23.739000000000001</v>
      </c>
      <c r="D33">
        <v>13</v>
      </c>
      <c r="E33">
        <f t="shared" si="0"/>
        <v>0</v>
      </c>
      <c r="F33" t="s">
        <v>151</v>
      </c>
      <c r="H33">
        <v>27</v>
      </c>
      <c r="I33" t="s">
        <v>271</v>
      </c>
      <c r="J33">
        <v>26.239000000000001</v>
      </c>
      <c r="K33">
        <v>13</v>
      </c>
      <c r="L33">
        <f t="shared" si="1"/>
        <v>0</v>
      </c>
      <c r="O33">
        <v>27</v>
      </c>
      <c r="P33" t="s">
        <v>271</v>
      </c>
      <c r="Q33">
        <v>17.277999999999999</v>
      </c>
      <c r="R33">
        <v>13</v>
      </c>
      <c r="S33">
        <f t="shared" si="2"/>
        <v>-3.3980000000000032</v>
      </c>
      <c r="V33">
        <v>27</v>
      </c>
      <c r="W33" t="s">
        <v>271</v>
      </c>
      <c r="X33">
        <v>28.994</v>
      </c>
      <c r="Y33">
        <v>13</v>
      </c>
      <c r="Z33">
        <f t="shared" si="3"/>
        <v>0</v>
      </c>
      <c r="AA33" t="s">
        <v>152</v>
      </c>
      <c r="AC33">
        <v>27</v>
      </c>
      <c r="AD33" t="s">
        <v>271</v>
      </c>
      <c r="AE33">
        <v>14.163</v>
      </c>
      <c r="AF33">
        <v>13</v>
      </c>
      <c r="AG33">
        <f t="shared" si="4"/>
        <v>0</v>
      </c>
      <c r="AH33" t="s">
        <v>152</v>
      </c>
      <c r="AJ33">
        <v>27</v>
      </c>
      <c r="AK33" t="s">
        <v>271</v>
      </c>
      <c r="AL33">
        <v>50.113999999999997</v>
      </c>
      <c r="AM33">
        <v>13</v>
      </c>
      <c r="AN33">
        <f t="shared" si="5"/>
        <v>0</v>
      </c>
    </row>
    <row r="34" spans="1:41" x14ac:dyDescent="0.25">
      <c r="A34">
        <v>28</v>
      </c>
      <c r="B34" t="s">
        <v>272</v>
      </c>
      <c r="C34">
        <v>25.986999999999998</v>
      </c>
      <c r="D34">
        <v>13.5</v>
      </c>
      <c r="E34">
        <f t="shared" si="0"/>
        <v>4.4959999999999951</v>
      </c>
      <c r="F34" t="s">
        <v>148</v>
      </c>
      <c r="H34">
        <v>28</v>
      </c>
      <c r="I34" t="s">
        <v>272</v>
      </c>
      <c r="J34">
        <v>26.239000000000001</v>
      </c>
      <c r="K34">
        <v>13.5</v>
      </c>
      <c r="L34">
        <f t="shared" si="1"/>
        <v>0</v>
      </c>
      <c r="O34">
        <v>28</v>
      </c>
      <c r="P34" t="s">
        <v>272</v>
      </c>
      <c r="Q34">
        <v>15.14</v>
      </c>
      <c r="R34">
        <v>13.5</v>
      </c>
      <c r="S34">
        <f t="shared" si="2"/>
        <v>-4.2759999999999962</v>
      </c>
      <c r="V34">
        <v>28</v>
      </c>
      <c r="W34" t="s">
        <v>272</v>
      </c>
      <c r="X34">
        <v>29.555</v>
      </c>
      <c r="Y34">
        <v>13.5</v>
      </c>
      <c r="Z34">
        <f t="shared" si="3"/>
        <v>1.1219999999999999</v>
      </c>
      <c r="AC34">
        <v>28</v>
      </c>
      <c r="AD34" t="s">
        <v>272</v>
      </c>
      <c r="AE34">
        <v>13.43</v>
      </c>
      <c r="AF34">
        <v>13.5</v>
      </c>
      <c r="AG34">
        <f t="shared" si="4"/>
        <v>-1.4660000000000011</v>
      </c>
      <c r="AJ34">
        <v>28</v>
      </c>
      <c r="AK34" t="s">
        <v>272</v>
      </c>
      <c r="AL34">
        <v>50.113999999999997</v>
      </c>
      <c r="AM34">
        <v>13.5</v>
      </c>
      <c r="AN34">
        <f t="shared" si="5"/>
        <v>0</v>
      </c>
    </row>
    <row r="35" spans="1:41" x14ac:dyDescent="0.25">
      <c r="A35">
        <v>29</v>
      </c>
      <c r="B35" t="s">
        <v>273</v>
      </c>
      <c r="C35">
        <v>25.986999999999998</v>
      </c>
      <c r="D35">
        <v>14</v>
      </c>
      <c r="E35">
        <f t="shared" si="0"/>
        <v>0</v>
      </c>
      <c r="F35" t="s">
        <v>152</v>
      </c>
      <c r="H35">
        <v>29</v>
      </c>
      <c r="I35" t="s">
        <v>273</v>
      </c>
      <c r="J35">
        <v>26.239000000000001</v>
      </c>
      <c r="K35">
        <v>14</v>
      </c>
      <c r="L35">
        <f t="shared" si="1"/>
        <v>0</v>
      </c>
      <c r="O35">
        <v>29</v>
      </c>
      <c r="P35" t="s">
        <v>273</v>
      </c>
      <c r="Q35">
        <v>14.223000000000001</v>
      </c>
      <c r="R35">
        <v>14</v>
      </c>
      <c r="S35">
        <f t="shared" si="2"/>
        <v>-1.8339999999999996</v>
      </c>
      <c r="V35">
        <v>29</v>
      </c>
      <c r="W35" t="s">
        <v>273</v>
      </c>
      <c r="X35">
        <v>31.661000000000001</v>
      </c>
      <c r="Y35">
        <v>14</v>
      </c>
      <c r="Z35">
        <f t="shared" si="3"/>
        <v>4.2120000000000033</v>
      </c>
      <c r="AA35" t="s">
        <v>150</v>
      </c>
      <c r="AC35">
        <v>29</v>
      </c>
      <c r="AD35" t="s">
        <v>273</v>
      </c>
      <c r="AE35">
        <v>12.311999999999999</v>
      </c>
      <c r="AF35">
        <v>14</v>
      </c>
      <c r="AG35">
        <f t="shared" si="4"/>
        <v>-2.2360000000000007</v>
      </c>
      <c r="AJ35">
        <v>29</v>
      </c>
      <c r="AK35" t="s">
        <v>273</v>
      </c>
      <c r="AL35">
        <v>50.113999999999997</v>
      </c>
      <c r="AM35">
        <v>14</v>
      </c>
      <c r="AN35">
        <f t="shared" si="5"/>
        <v>0</v>
      </c>
    </row>
    <row r="36" spans="1:41" x14ac:dyDescent="0.25">
      <c r="A36">
        <v>30</v>
      </c>
      <c r="B36" t="s">
        <v>274</v>
      </c>
      <c r="C36">
        <v>24.513999999999999</v>
      </c>
      <c r="D36">
        <v>14.5</v>
      </c>
      <c r="E36">
        <f t="shared" si="0"/>
        <v>-2.945999999999998</v>
      </c>
      <c r="F36" t="s">
        <v>149</v>
      </c>
      <c r="H36">
        <v>30</v>
      </c>
      <c r="I36" t="s">
        <v>274</v>
      </c>
      <c r="J36">
        <v>26.239000000000001</v>
      </c>
      <c r="K36">
        <v>14.5</v>
      </c>
      <c r="L36">
        <f t="shared" si="1"/>
        <v>0</v>
      </c>
      <c r="O36">
        <v>30</v>
      </c>
      <c r="P36" t="s">
        <v>274</v>
      </c>
      <c r="Q36">
        <v>14.135999999999999</v>
      </c>
      <c r="R36">
        <v>14.5</v>
      </c>
      <c r="S36">
        <f t="shared" si="2"/>
        <v>-0.17400000000000304</v>
      </c>
      <c r="T36" t="s">
        <v>156</v>
      </c>
      <c r="V36">
        <v>30</v>
      </c>
      <c r="W36" t="s">
        <v>274</v>
      </c>
      <c r="X36">
        <v>31.189</v>
      </c>
      <c r="Y36">
        <v>14.5</v>
      </c>
      <c r="Z36">
        <f t="shared" si="3"/>
        <v>-0.94400000000000261</v>
      </c>
      <c r="AA36" t="s">
        <v>149</v>
      </c>
      <c r="AC36">
        <v>30</v>
      </c>
      <c r="AD36" t="s">
        <v>274</v>
      </c>
      <c r="AE36">
        <v>12.141</v>
      </c>
      <c r="AF36">
        <v>14.5</v>
      </c>
      <c r="AG36">
        <f t="shared" si="4"/>
        <v>-0.34199999999999875</v>
      </c>
      <c r="AJ36">
        <v>30</v>
      </c>
      <c r="AK36" t="s">
        <v>274</v>
      </c>
      <c r="AL36">
        <v>50.113999999999997</v>
      </c>
      <c r="AM36">
        <v>14.5</v>
      </c>
      <c r="AN36">
        <f t="shared" si="5"/>
        <v>0</v>
      </c>
    </row>
    <row r="37" spans="1:41" x14ac:dyDescent="0.25">
      <c r="A37">
        <v>31</v>
      </c>
      <c r="B37" t="s">
        <v>275</v>
      </c>
      <c r="C37">
        <v>24.513999999999999</v>
      </c>
      <c r="D37">
        <v>15</v>
      </c>
      <c r="E37">
        <f t="shared" si="0"/>
        <v>0</v>
      </c>
      <c r="F37" t="s">
        <v>152</v>
      </c>
      <c r="H37">
        <v>31</v>
      </c>
      <c r="I37" t="s">
        <v>275</v>
      </c>
      <c r="J37">
        <v>26.239000000000001</v>
      </c>
      <c r="K37">
        <v>15</v>
      </c>
      <c r="L37">
        <f t="shared" si="1"/>
        <v>0</v>
      </c>
      <c r="M37" t="s">
        <v>161</v>
      </c>
      <c r="O37">
        <v>31</v>
      </c>
      <c r="P37" t="s">
        <v>275</v>
      </c>
      <c r="Q37">
        <v>14.339</v>
      </c>
      <c r="R37">
        <v>15</v>
      </c>
      <c r="S37">
        <f t="shared" si="2"/>
        <v>0.40600000000000236</v>
      </c>
      <c r="T37" t="s">
        <v>148</v>
      </c>
      <c r="V37">
        <v>31</v>
      </c>
      <c r="W37" t="s">
        <v>275</v>
      </c>
      <c r="X37">
        <v>32.595999999999997</v>
      </c>
      <c r="Y37">
        <v>15</v>
      </c>
      <c r="Z37">
        <f t="shared" si="3"/>
        <v>2.813999999999993</v>
      </c>
      <c r="AA37" t="s">
        <v>148</v>
      </c>
      <c r="AC37">
        <v>31</v>
      </c>
      <c r="AD37" t="s">
        <v>275</v>
      </c>
      <c r="AE37">
        <v>11.746</v>
      </c>
      <c r="AF37">
        <v>15</v>
      </c>
      <c r="AG37">
        <f t="shared" si="4"/>
        <v>-0.78999999999999915</v>
      </c>
      <c r="AH37" t="s">
        <v>156</v>
      </c>
      <c r="AJ37">
        <v>31</v>
      </c>
      <c r="AK37" t="s">
        <v>275</v>
      </c>
      <c r="AL37">
        <v>50.113999999999997</v>
      </c>
      <c r="AM37">
        <v>15</v>
      </c>
      <c r="AN37">
        <f t="shared" si="5"/>
        <v>0</v>
      </c>
      <c r="AO37" t="s">
        <v>276</v>
      </c>
    </row>
    <row r="40" spans="1:41" x14ac:dyDescent="0.25">
      <c r="A40" s="2" t="s">
        <v>277</v>
      </c>
      <c r="B40" s="2"/>
      <c r="C40" s="2"/>
    </row>
    <row r="41" spans="1:41" x14ac:dyDescent="0.25">
      <c r="A41" s="1" t="s">
        <v>278</v>
      </c>
      <c r="B41" s="1"/>
      <c r="C41" s="1"/>
      <c r="H41" s="1" t="s">
        <v>279</v>
      </c>
      <c r="I41" s="1"/>
      <c r="J41" s="1"/>
    </row>
    <row r="42" spans="1:41" x14ac:dyDescent="0.25">
      <c r="B42" s="1" t="s">
        <v>30</v>
      </c>
      <c r="C42" s="1" t="s">
        <v>31</v>
      </c>
      <c r="D42" s="1" t="s">
        <v>145</v>
      </c>
      <c r="E42" s="1" t="s">
        <v>146</v>
      </c>
      <c r="F42" s="1" t="s">
        <v>147</v>
      </c>
      <c r="I42" s="1" t="s">
        <v>30</v>
      </c>
      <c r="J42" s="1" t="s">
        <v>31</v>
      </c>
      <c r="K42" s="1" t="s">
        <v>145</v>
      </c>
      <c r="L42" s="1" t="s">
        <v>146</v>
      </c>
      <c r="M42" s="1" t="s">
        <v>147</v>
      </c>
    </row>
    <row r="43" spans="1:41" x14ac:dyDescent="0.25">
      <c r="A43">
        <v>1</v>
      </c>
      <c r="B43" t="s">
        <v>280</v>
      </c>
      <c r="C43">
        <v>25.399000000000001</v>
      </c>
      <c r="D43">
        <v>0</v>
      </c>
      <c r="H43">
        <v>1</v>
      </c>
      <c r="I43" t="s">
        <v>280</v>
      </c>
      <c r="J43">
        <v>0</v>
      </c>
      <c r="K43">
        <v>0</v>
      </c>
    </row>
    <row r="44" spans="1:41" x14ac:dyDescent="0.25">
      <c r="A44">
        <v>2</v>
      </c>
      <c r="B44" t="s">
        <v>281</v>
      </c>
      <c r="C44">
        <v>26.295999999999999</v>
      </c>
      <c r="D44">
        <v>0.5</v>
      </c>
      <c r="E44">
        <f>(C44-C43)/(D44-D43)</f>
        <v>1.7939999999999969</v>
      </c>
      <c r="H44">
        <v>2</v>
      </c>
      <c r="I44" t="s">
        <v>281</v>
      </c>
      <c r="J44">
        <v>0.50900000000000001</v>
      </c>
      <c r="K44">
        <v>0.5</v>
      </c>
      <c r="L44">
        <f>(J44-J43)/(K44-K43)</f>
        <v>1.018</v>
      </c>
    </row>
    <row r="45" spans="1:41" x14ac:dyDescent="0.25">
      <c r="A45">
        <v>3</v>
      </c>
      <c r="B45" t="s">
        <v>282</v>
      </c>
      <c r="C45">
        <v>27.853999999999999</v>
      </c>
      <c r="D45">
        <v>1</v>
      </c>
      <c r="E45">
        <f t="shared" ref="E45:E73" si="6">(C45-C44)/(D45-D44)</f>
        <v>3.1159999999999997</v>
      </c>
      <c r="F45" t="s">
        <v>150</v>
      </c>
      <c r="H45">
        <v>3</v>
      </c>
      <c r="I45" t="s">
        <v>282</v>
      </c>
      <c r="J45">
        <v>0.88400000000000001</v>
      </c>
      <c r="K45">
        <v>1</v>
      </c>
      <c r="L45">
        <f t="shared" ref="L45:L73" si="7">(J45-J44)/(K45-K44)</f>
        <v>0.75</v>
      </c>
      <c r="M45" t="s">
        <v>150</v>
      </c>
    </row>
    <row r="46" spans="1:41" x14ac:dyDescent="0.25">
      <c r="A46">
        <v>4</v>
      </c>
      <c r="B46" t="s">
        <v>283</v>
      </c>
      <c r="C46">
        <v>27.853999999999999</v>
      </c>
      <c r="D46">
        <v>1.5</v>
      </c>
      <c r="E46">
        <f t="shared" si="6"/>
        <v>0</v>
      </c>
      <c r="H46">
        <v>4</v>
      </c>
      <c r="I46" t="s">
        <v>283</v>
      </c>
      <c r="J46">
        <v>0.88400000000000001</v>
      </c>
      <c r="K46">
        <v>1.5</v>
      </c>
      <c r="L46">
        <f t="shared" si="7"/>
        <v>0</v>
      </c>
      <c r="M46" t="s">
        <v>152</v>
      </c>
    </row>
    <row r="47" spans="1:41" x14ac:dyDescent="0.25">
      <c r="A47">
        <v>5</v>
      </c>
      <c r="B47" t="s">
        <v>284</v>
      </c>
      <c r="C47">
        <v>27.853999999999999</v>
      </c>
      <c r="D47">
        <v>2</v>
      </c>
      <c r="E47">
        <f t="shared" si="6"/>
        <v>0</v>
      </c>
      <c r="H47">
        <v>5</v>
      </c>
      <c r="I47" t="s">
        <v>284</v>
      </c>
      <c r="J47">
        <v>1.0780000000000001</v>
      </c>
      <c r="K47">
        <v>2</v>
      </c>
      <c r="L47">
        <f t="shared" si="7"/>
        <v>0.38800000000000012</v>
      </c>
    </row>
    <row r="48" spans="1:41" x14ac:dyDescent="0.25">
      <c r="A48">
        <v>6</v>
      </c>
      <c r="B48" t="s">
        <v>285</v>
      </c>
      <c r="C48">
        <v>27.853999999999999</v>
      </c>
      <c r="D48">
        <v>2.5</v>
      </c>
      <c r="E48">
        <f t="shared" si="6"/>
        <v>0</v>
      </c>
      <c r="H48">
        <v>6</v>
      </c>
      <c r="I48" t="s">
        <v>285</v>
      </c>
      <c r="J48">
        <v>2.2349999999999999</v>
      </c>
      <c r="K48">
        <v>2.5</v>
      </c>
      <c r="L48">
        <f t="shared" si="7"/>
        <v>2.3139999999999996</v>
      </c>
    </row>
    <row r="49" spans="1:13" x14ac:dyDescent="0.25">
      <c r="A49">
        <v>7</v>
      </c>
      <c r="B49" t="s">
        <v>286</v>
      </c>
      <c r="C49">
        <v>27.853999999999999</v>
      </c>
      <c r="D49">
        <v>3</v>
      </c>
      <c r="E49">
        <f t="shared" si="6"/>
        <v>0</v>
      </c>
      <c r="F49" t="s">
        <v>162</v>
      </c>
      <c r="H49">
        <v>7</v>
      </c>
      <c r="I49" t="s">
        <v>286</v>
      </c>
      <c r="J49">
        <v>3.8069999999999999</v>
      </c>
      <c r="K49">
        <v>3</v>
      </c>
      <c r="L49">
        <f t="shared" si="7"/>
        <v>3.1440000000000001</v>
      </c>
    </row>
    <row r="50" spans="1:13" x14ac:dyDescent="0.25">
      <c r="A50">
        <v>8</v>
      </c>
      <c r="B50" t="s">
        <v>287</v>
      </c>
      <c r="C50">
        <v>31.762</v>
      </c>
      <c r="D50">
        <v>3.5</v>
      </c>
      <c r="E50">
        <f t="shared" si="6"/>
        <v>7.8160000000000025</v>
      </c>
      <c r="F50" t="s">
        <v>148</v>
      </c>
      <c r="H50">
        <v>8</v>
      </c>
      <c r="I50" t="s">
        <v>287</v>
      </c>
      <c r="J50">
        <v>5.9450000000000003</v>
      </c>
      <c r="K50">
        <v>3.5</v>
      </c>
      <c r="L50">
        <f t="shared" si="7"/>
        <v>4.2760000000000007</v>
      </c>
    </row>
    <row r="51" spans="1:13" x14ac:dyDescent="0.25">
      <c r="A51">
        <v>9</v>
      </c>
      <c r="B51" t="s">
        <v>288</v>
      </c>
      <c r="C51">
        <v>28.87</v>
      </c>
      <c r="D51">
        <v>4</v>
      </c>
      <c r="E51">
        <f t="shared" si="6"/>
        <v>-5.7839999999999989</v>
      </c>
      <c r="F51" t="s">
        <v>149</v>
      </c>
      <c r="H51">
        <v>9</v>
      </c>
      <c r="I51" t="s">
        <v>288</v>
      </c>
      <c r="J51">
        <v>7.6959999999999997</v>
      </c>
      <c r="K51">
        <v>4</v>
      </c>
      <c r="L51">
        <f t="shared" si="7"/>
        <v>3.5019999999999989</v>
      </c>
      <c r="M51" t="s">
        <v>157</v>
      </c>
    </row>
    <row r="52" spans="1:13" x14ac:dyDescent="0.25">
      <c r="A52">
        <v>10</v>
      </c>
      <c r="B52" t="s">
        <v>289</v>
      </c>
      <c r="C52">
        <v>30.242999999999999</v>
      </c>
      <c r="D52">
        <v>4.5</v>
      </c>
      <c r="E52">
        <f t="shared" si="6"/>
        <v>2.7459999999999951</v>
      </c>
      <c r="F52" t="s">
        <v>148</v>
      </c>
      <c r="H52">
        <v>10</v>
      </c>
      <c r="I52" t="s">
        <v>289</v>
      </c>
      <c r="J52">
        <v>6.3070000000000004</v>
      </c>
      <c r="K52">
        <v>4.5</v>
      </c>
      <c r="L52">
        <f t="shared" si="7"/>
        <v>-2.7779999999999987</v>
      </c>
      <c r="M52" t="s">
        <v>149</v>
      </c>
    </row>
    <row r="53" spans="1:13" x14ac:dyDescent="0.25">
      <c r="A53">
        <v>11</v>
      </c>
      <c r="B53" t="s">
        <v>290</v>
      </c>
      <c r="C53">
        <v>30.242999999999999</v>
      </c>
      <c r="D53">
        <v>5</v>
      </c>
      <c r="E53">
        <f t="shared" si="6"/>
        <v>0</v>
      </c>
      <c r="F53" t="s">
        <v>152</v>
      </c>
      <c r="H53">
        <v>11</v>
      </c>
      <c r="I53" t="s">
        <v>290</v>
      </c>
      <c r="J53">
        <v>7.1159999999999997</v>
      </c>
      <c r="K53">
        <v>5</v>
      </c>
      <c r="L53">
        <f t="shared" si="7"/>
        <v>1.6179999999999986</v>
      </c>
    </row>
    <row r="54" spans="1:13" x14ac:dyDescent="0.25">
      <c r="A54">
        <v>12</v>
      </c>
      <c r="B54" t="s">
        <v>291</v>
      </c>
      <c r="C54">
        <v>30.545999999999999</v>
      </c>
      <c r="D54">
        <v>5.5</v>
      </c>
      <c r="E54">
        <f t="shared" si="6"/>
        <v>0.60600000000000165</v>
      </c>
      <c r="H54">
        <v>12</v>
      </c>
      <c r="I54" t="s">
        <v>291</v>
      </c>
      <c r="J54">
        <v>7.2</v>
      </c>
      <c r="K54">
        <v>5.5</v>
      </c>
      <c r="L54">
        <f t="shared" si="7"/>
        <v>0.16800000000000104</v>
      </c>
    </row>
    <row r="55" spans="1:13" x14ac:dyDescent="0.25">
      <c r="A55">
        <v>13</v>
      </c>
      <c r="B55" t="s">
        <v>292</v>
      </c>
      <c r="C55">
        <v>33.192</v>
      </c>
      <c r="D55">
        <v>6</v>
      </c>
      <c r="E55">
        <f t="shared" si="6"/>
        <v>5.2920000000000016</v>
      </c>
      <c r="H55">
        <v>13</v>
      </c>
      <c r="I55" t="s">
        <v>292</v>
      </c>
      <c r="J55">
        <v>7.4779999999999998</v>
      </c>
      <c r="K55">
        <v>6</v>
      </c>
      <c r="L55">
        <f t="shared" si="7"/>
        <v>0.55599999999999916</v>
      </c>
      <c r="M55" t="s">
        <v>159</v>
      </c>
    </row>
    <row r="56" spans="1:13" x14ac:dyDescent="0.25">
      <c r="A56">
        <v>14</v>
      </c>
      <c r="B56" t="s">
        <v>293</v>
      </c>
      <c r="C56">
        <v>35.979999999999997</v>
      </c>
      <c r="D56">
        <v>6.5</v>
      </c>
      <c r="E56">
        <f t="shared" si="6"/>
        <v>5.5759999999999934</v>
      </c>
      <c r="F56" t="s">
        <v>159</v>
      </c>
      <c r="H56">
        <v>14</v>
      </c>
      <c r="I56" t="s">
        <v>293</v>
      </c>
      <c r="J56">
        <v>7.1040000000000001</v>
      </c>
      <c r="K56">
        <v>6.5</v>
      </c>
      <c r="L56">
        <f t="shared" si="7"/>
        <v>-0.74799999999999933</v>
      </c>
      <c r="M56" t="s">
        <v>149</v>
      </c>
    </row>
    <row r="57" spans="1:13" x14ac:dyDescent="0.25">
      <c r="A57">
        <v>15</v>
      </c>
      <c r="B57" t="s">
        <v>294</v>
      </c>
      <c r="C57">
        <v>35.979999999999997</v>
      </c>
      <c r="D57">
        <v>7</v>
      </c>
      <c r="E57">
        <f t="shared" si="6"/>
        <v>0</v>
      </c>
      <c r="H57">
        <v>15</v>
      </c>
      <c r="I57" t="s">
        <v>294</v>
      </c>
      <c r="J57">
        <v>7.3920000000000003</v>
      </c>
      <c r="K57">
        <v>7</v>
      </c>
      <c r="L57">
        <f t="shared" si="7"/>
        <v>0.57600000000000051</v>
      </c>
    </row>
    <row r="58" spans="1:13" x14ac:dyDescent="0.25">
      <c r="A58">
        <v>16</v>
      </c>
      <c r="B58" t="s">
        <v>295</v>
      </c>
      <c r="C58">
        <v>35.979999999999997</v>
      </c>
      <c r="D58">
        <v>7.5</v>
      </c>
      <c r="E58">
        <f t="shared" si="6"/>
        <v>0</v>
      </c>
      <c r="H58">
        <v>16</v>
      </c>
      <c r="I58" t="s">
        <v>295</v>
      </c>
      <c r="J58">
        <v>8.3019999999999996</v>
      </c>
      <c r="K58">
        <v>7.5</v>
      </c>
      <c r="L58">
        <f t="shared" si="7"/>
        <v>1.8199999999999985</v>
      </c>
    </row>
    <row r="59" spans="1:13" x14ac:dyDescent="0.25">
      <c r="A59">
        <v>17</v>
      </c>
      <c r="B59" t="s">
        <v>296</v>
      </c>
      <c r="C59">
        <v>35.979999999999997</v>
      </c>
      <c r="D59">
        <v>8</v>
      </c>
      <c r="E59">
        <f t="shared" si="6"/>
        <v>0</v>
      </c>
      <c r="H59">
        <v>17</v>
      </c>
      <c r="I59" t="s">
        <v>296</v>
      </c>
      <c r="J59">
        <v>10.247</v>
      </c>
      <c r="K59">
        <v>8</v>
      </c>
      <c r="L59">
        <f t="shared" si="7"/>
        <v>3.8900000000000006</v>
      </c>
      <c r="M59" t="s">
        <v>159</v>
      </c>
    </row>
    <row r="60" spans="1:13" x14ac:dyDescent="0.25">
      <c r="A60">
        <v>18</v>
      </c>
      <c r="B60" t="s">
        <v>297</v>
      </c>
      <c r="C60">
        <v>35.979999999999997</v>
      </c>
      <c r="D60">
        <v>8.5</v>
      </c>
      <c r="E60">
        <f t="shared" si="6"/>
        <v>0</v>
      </c>
      <c r="H60">
        <v>18</v>
      </c>
      <c r="I60" t="s">
        <v>297</v>
      </c>
      <c r="J60">
        <v>10.247</v>
      </c>
      <c r="K60">
        <v>8.5</v>
      </c>
      <c r="L60">
        <f t="shared" si="7"/>
        <v>0</v>
      </c>
      <c r="M60" t="s">
        <v>152</v>
      </c>
    </row>
    <row r="61" spans="1:13" x14ac:dyDescent="0.25">
      <c r="A61">
        <v>19</v>
      </c>
      <c r="B61" t="s">
        <v>298</v>
      </c>
      <c r="C61">
        <v>35.979999999999997</v>
      </c>
      <c r="D61">
        <v>9</v>
      </c>
      <c r="E61">
        <f t="shared" si="6"/>
        <v>0</v>
      </c>
      <c r="F61" t="s">
        <v>158</v>
      </c>
      <c r="H61">
        <v>19</v>
      </c>
      <c r="I61" t="s">
        <v>298</v>
      </c>
      <c r="J61">
        <v>9.6530000000000005</v>
      </c>
      <c r="K61">
        <v>9</v>
      </c>
      <c r="L61">
        <f t="shared" si="7"/>
        <v>-1.1879999999999988</v>
      </c>
      <c r="M61" t="s">
        <v>149</v>
      </c>
    </row>
    <row r="62" spans="1:13" x14ac:dyDescent="0.25">
      <c r="A62">
        <v>20</v>
      </c>
      <c r="B62" t="s">
        <v>299</v>
      </c>
      <c r="C62">
        <v>37.021999999999998</v>
      </c>
      <c r="D62">
        <v>9.5</v>
      </c>
      <c r="E62">
        <f t="shared" si="6"/>
        <v>2.0840000000000032</v>
      </c>
      <c r="H62">
        <v>20</v>
      </c>
      <c r="I62" t="s">
        <v>299</v>
      </c>
      <c r="J62">
        <v>11.101000000000001</v>
      </c>
      <c r="K62">
        <v>9.5</v>
      </c>
      <c r="L62">
        <f t="shared" si="7"/>
        <v>2.8960000000000008</v>
      </c>
      <c r="M62" t="s">
        <v>148</v>
      </c>
    </row>
    <row r="63" spans="1:13" x14ac:dyDescent="0.25">
      <c r="A63">
        <v>21</v>
      </c>
      <c r="B63" t="s">
        <v>300</v>
      </c>
      <c r="C63">
        <v>38.273000000000003</v>
      </c>
      <c r="D63">
        <v>10</v>
      </c>
      <c r="E63">
        <f t="shared" si="6"/>
        <v>2.5020000000000095</v>
      </c>
      <c r="F63" t="s">
        <v>150</v>
      </c>
      <c r="H63">
        <v>21</v>
      </c>
      <c r="I63" t="s">
        <v>300</v>
      </c>
      <c r="J63">
        <v>11.101000000000001</v>
      </c>
      <c r="K63">
        <v>10</v>
      </c>
      <c r="L63">
        <f t="shared" si="7"/>
        <v>0</v>
      </c>
      <c r="M63" t="s">
        <v>152</v>
      </c>
    </row>
    <row r="64" spans="1:13" x14ac:dyDescent="0.25">
      <c r="A64">
        <v>22</v>
      </c>
      <c r="B64" t="s">
        <v>301</v>
      </c>
      <c r="C64">
        <v>38.273000000000003</v>
      </c>
      <c r="D64">
        <v>10.5</v>
      </c>
      <c r="E64">
        <f t="shared" si="6"/>
        <v>0</v>
      </c>
      <c r="H64">
        <v>22</v>
      </c>
      <c r="I64" t="s">
        <v>301</v>
      </c>
      <c r="J64">
        <v>12.885</v>
      </c>
      <c r="K64">
        <v>10.5</v>
      </c>
      <c r="L64">
        <f t="shared" si="7"/>
        <v>3.5679999999999978</v>
      </c>
      <c r="M64" t="s">
        <v>148</v>
      </c>
    </row>
    <row r="65" spans="1:13" x14ac:dyDescent="0.25">
      <c r="A65">
        <v>23</v>
      </c>
      <c r="B65" t="s">
        <v>302</v>
      </c>
      <c r="C65">
        <v>38.273000000000003</v>
      </c>
      <c r="D65">
        <v>11</v>
      </c>
      <c r="E65">
        <f t="shared" si="6"/>
        <v>0</v>
      </c>
      <c r="F65" t="s">
        <v>155</v>
      </c>
      <c r="H65">
        <v>23</v>
      </c>
      <c r="I65" t="s">
        <v>302</v>
      </c>
      <c r="J65">
        <v>12.885</v>
      </c>
      <c r="K65">
        <v>11</v>
      </c>
      <c r="L65">
        <f t="shared" si="7"/>
        <v>0</v>
      </c>
      <c r="M65" t="s">
        <v>152</v>
      </c>
    </row>
    <row r="66" spans="1:13" x14ac:dyDescent="0.25">
      <c r="A66">
        <v>24</v>
      </c>
      <c r="B66" t="s">
        <v>303</v>
      </c>
      <c r="C66">
        <v>38.707000000000001</v>
      </c>
      <c r="D66">
        <v>11.5</v>
      </c>
      <c r="E66">
        <f t="shared" si="6"/>
        <v>0.867999999999995</v>
      </c>
      <c r="F66" t="s">
        <v>148</v>
      </c>
      <c r="H66">
        <v>24</v>
      </c>
      <c r="I66" t="s">
        <v>303</v>
      </c>
      <c r="J66">
        <v>13.135999999999999</v>
      </c>
      <c r="K66">
        <v>11.5</v>
      </c>
      <c r="L66">
        <f t="shared" si="7"/>
        <v>0.50199999999999889</v>
      </c>
    </row>
    <row r="67" spans="1:13" x14ac:dyDescent="0.25">
      <c r="A67">
        <v>25</v>
      </c>
      <c r="B67" t="s">
        <v>304</v>
      </c>
      <c r="C67">
        <v>38.707000000000001</v>
      </c>
      <c r="D67">
        <v>12</v>
      </c>
      <c r="E67">
        <f t="shared" si="6"/>
        <v>0</v>
      </c>
      <c r="F67" t="s">
        <v>152</v>
      </c>
      <c r="H67">
        <v>25</v>
      </c>
      <c r="I67" t="s">
        <v>304</v>
      </c>
      <c r="J67">
        <v>15.057</v>
      </c>
      <c r="K67">
        <v>12</v>
      </c>
      <c r="L67">
        <f t="shared" si="7"/>
        <v>3.8420000000000023</v>
      </c>
    </row>
    <row r="68" spans="1:13" x14ac:dyDescent="0.25">
      <c r="A68">
        <v>26</v>
      </c>
      <c r="B68" t="s">
        <v>305</v>
      </c>
      <c r="C68">
        <v>38.302999999999997</v>
      </c>
      <c r="D68">
        <v>12.5</v>
      </c>
      <c r="E68">
        <f t="shared" si="6"/>
        <v>-0.80800000000000693</v>
      </c>
      <c r="H68">
        <v>26</v>
      </c>
      <c r="I68" t="s">
        <v>305</v>
      </c>
      <c r="J68">
        <v>16.562999999999999</v>
      </c>
      <c r="K68">
        <v>12.5</v>
      </c>
      <c r="L68">
        <f t="shared" si="7"/>
        <v>3.0119999999999969</v>
      </c>
    </row>
    <row r="69" spans="1:13" x14ac:dyDescent="0.25">
      <c r="A69">
        <v>27</v>
      </c>
      <c r="B69" t="s">
        <v>306</v>
      </c>
      <c r="C69">
        <v>38.222000000000001</v>
      </c>
      <c r="D69">
        <v>13</v>
      </c>
      <c r="E69">
        <f t="shared" si="6"/>
        <v>-0.16199999999999193</v>
      </c>
      <c r="F69" t="s">
        <v>154</v>
      </c>
      <c r="H69">
        <v>27</v>
      </c>
      <c r="I69" t="s">
        <v>306</v>
      </c>
      <c r="J69">
        <v>19.074000000000002</v>
      </c>
      <c r="K69">
        <v>13</v>
      </c>
      <c r="L69">
        <f t="shared" si="7"/>
        <v>5.0220000000000056</v>
      </c>
      <c r="M69" t="s">
        <v>160</v>
      </c>
    </row>
    <row r="70" spans="1:13" x14ac:dyDescent="0.25">
      <c r="A70">
        <v>28</v>
      </c>
      <c r="B70" t="s">
        <v>307</v>
      </c>
      <c r="C70">
        <v>38.222000000000001</v>
      </c>
      <c r="D70">
        <v>13.5</v>
      </c>
      <c r="E70">
        <f t="shared" si="6"/>
        <v>0</v>
      </c>
      <c r="H70">
        <v>28</v>
      </c>
      <c r="I70" t="s">
        <v>307</v>
      </c>
      <c r="J70">
        <v>19.074000000000002</v>
      </c>
      <c r="K70">
        <v>13.5</v>
      </c>
      <c r="L70">
        <f t="shared" si="7"/>
        <v>0</v>
      </c>
    </row>
    <row r="71" spans="1:13" x14ac:dyDescent="0.25">
      <c r="A71">
        <v>29</v>
      </c>
      <c r="B71" t="s">
        <v>308</v>
      </c>
      <c r="C71">
        <v>38.222000000000001</v>
      </c>
      <c r="D71">
        <v>14</v>
      </c>
      <c r="E71">
        <f t="shared" si="6"/>
        <v>0</v>
      </c>
      <c r="H71">
        <v>29</v>
      </c>
      <c r="I71" t="s">
        <v>308</v>
      </c>
      <c r="J71">
        <v>19.074000000000002</v>
      </c>
      <c r="K71">
        <v>14</v>
      </c>
      <c r="L71">
        <f t="shared" si="7"/>
        <v>0</v>
      </c>
      <c r="M71" t="s">
        <v>155</v>
      </c>
    </row>
    <row r="72" spans="1:13" x14ac:dyDescent="0.25">
      <c r="A72">
        <v>30</v>
      </c>
      <c r="B72" t="s">
        <v>309</v>
      </c>
      <c r="C72">
        <v>38.222000000000001</v>
      </c>
      <c r="D72">
        <v>14.5</v>
      </c>
      <c r="E72">
        <f t="shared" si="6"/>
        <v>0</v>
      </c>
      <c r="H72">
        <v>30</v>
      </c>
      <c r="I72" t="s">
        <v>309</v>
      </c>
      <c r="J72">
        <v>20.399999999999999</v>
      </c>
      <c r="K72">
        <v>14.5</v>
      </c>
      <c r="L72">
        <f t="shared" si="7"/>
        <v>2.6519999999999939</v>
      </c>
    </row>
    <row r="73" spans="1:13" x14ac:dyDescent="0.25">
      <c r="A73">
        <v>31</v>
      </c>
      <c r="B73" t="s">
        <v>310</v>
      </c>
      <c r="C73">
        <v>38.222000000000001</v>
      </c>
      <c r="D73">
        <v>15</v>
      </c>
      <c r="E73">
        <f t="shared" si="6"/>
        <v>0</v>
      </c>
      <c r="F73" t="s">
        <v>162</v>
      </c>
      <c r="H73">
        <v>31</v>
      </c>
      <c r="I73" t="s">
        <v>310</v>
      </c>
      <c r="J73">
        <v>21.123000000000001</v>
      </c>
      <c r="K73">
        <v>15</v>
      </c>
      <c r="L73">
        <f t="shared" si="7"/>
        <v>1.4460000000000051</v>
      </c>
      <c r="M7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CA67-2349-4142-9406-FA0FE5D422F2}">
  <dimension ref="A1:T109"/>
  <sheetViews>
    <sheetView workbookViewId="0">
      <selection activeCell="I98" sqref="I98"/>
    </sheetView>
  </sheetViews>
  <sheetFormatPr defaultColWidth="8.85546875" defaultRowHeight="15" x14ac:dyDescent="0.25"/>
  <sheetData>
    <row r="1" spans="1:20" x14ac:dyDescent="0.25">
      <c r="A1" t="s">
        <v>165</v>
      </c>
    </row>
    <row r="4" spans="1:20" x14ac:dyDescent="0.25">
      <c r="A4" s="2" t="s">
        <v>311</v>
      </c>
      <c r="B4" s="2"/>
      <c r="C4" s="2"/>
    </row>
    <row r="5" spans="1:20" x14ac:dyDescent="0.25">
      <c r="A5" s="1" t="s">
        <v>312</v>
      </c>
      <c r="B5" s="1"/>
      <c r="C5" s="1"/>
      <c r="H5" s="1" t="s">
        <v>313</v>
      </c>
      <c r="I5" s="1"/>
      <c r="J5" s="1"/>
      <c r="O5" s="1" t="s">
        <v>314</v>
      </c>
      <c r="P5" s="1"/>
      <c r="Q5" s="1"/>
    </row>
    <row r="6" spans="1:20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  <c r="P6" s="1" t="s">
        <v>30</v>
      </c>
      <c r="Q6" s="1" t="s">
        <v>31</v>
      </c>
      <c r="R6" s="1" t="s">
        <v>145</v>
      </c>
      <c r="S6" s="1" t="s">
        <v>146</v>
      </c>
      <c r="T6" s="1" t="s">
        <v>147</v>
      </c>
    </row>
    <row r="7" spans="1:20" x14ac:dyDescent="0.25">
      <c r="A7">
        <v>1</v>
      </c>
      <c r="B7" t="s">
        <v>315</v>
      </c>
      <c r="C7">
        <v>41.180999999999997</v>
      </c>
      <c r="D7">
        <v>0</v>
      </c>
      <c r="H7">
        <v>1</v>
      </c>
      <c r="I7" t="s">
        <v>315</v>
      </c>
      <c r="J7">
        <v>5.3419999999999996</v>
      </c>
      <c r="K7">
        <v>0</v>
      </c>
      <c r="O7">
        <v>1</v>
      </c>
      <c r="P7" t="s">
        <v>315</v>
      </c>
      <c r="Q7">
        <v>14.551</v>
      </c>
      <c r="R7">
        <v>0</v>
      </c>
    </row>
    <row r="8" spans="1:20" x14ac:dyDescent="0.25">
      <c r="A8">
        <v>2</v>
      </c>
      <c r="B8" t="s">
        <v>316</v>
      </c>
      <c r="C8">
        <v>41.180999999999997</v>
      </c>
      <c r="D8">
        <v>0.5</v>
      </c>
      <c r="E8">
        <f>(C8-C7)/(D8-D7)</f>
        <v>0</v>
      </c>
      <c r="H8">
        <v>2</v>
      </c>
      <c r="I8" t="s">
        <v>316</v>
      </c>
      <c r="J8">
        <v>4.7610000000000001</v>
      </c>
      <c r="K8">
        <v>0.5</v>
      </c>
      <c r="L8">
        <f>(J8-J7)/(K8-K7)</f>
        <v>-1.161999999999999</v>
      </c>
      <c r="O8">
        <v>2</v>
      </c>
      <c r="P8" t="s">
        <v>316</v>
      </c>
      <c r="Q8">
        <v>14.551</v>
      </c>
      <c r="R8">
        <v>0.5</v>
      </c>
      <c r="S8">
        <f>(Q8-Q7)/(R8-R7)</f>
        <v>0</v>
      </c>
    </row>
    <row r="9" spans="1:20" x14ac:dyDescent="0.25">
      <c r="A9">
        <v>3</v>
      </c>
      <c r="B9" t="s">
        <v>317</v>
      </c>
      <c r="C9">
        <v>41.180999999999997</v>
      </c>
      <c r="D9">
        <v>1</v>
      </c>
      <c r="E9">
        <f t="shared" ref="E9:E37" si="0">(C9-C8)/(D9-D8)</f>
        <v>0</v>
      </c>
      <c r="F9" t="s">
        <v>155</v>
      </c>
      <c r="H9">
        <v>3</v>
      </c>
      <c r="I9" t="s">
        <v>317</v>
      </c>
      <c r="J9">
        <v>3.0840000000000001</v>
      </c>
      <c r="K9">
        <v>1</v>
      </c>
      <c r="L9">
        <f t="shared" ref="L9:L37" si="1">(J9-J8)/(K9-K8)</f>
        <v>-3.3540000000000001</v>
      </c>
      <c r="O9">
        <v>3</v>
      </c>
      <c r="P9" t="s">
        <v>317</v>
      </c>
      <c r="Q9">
        <v>14.551</v>
      </c>
      <c r="R9">
        <v>1</v>
      </c>
      <c r="S9">
        <f t="shared" ref="S9:S35" si="2">(Q9-Q8)/(R9-R8)</f>
        <v>0</v>
      </c>
    </row>
    <row r="10" spans="1:20" x14ac:dyDescent="0.25">
      <c r="A10">
        <v>4</v>
      </c>
      <c r="B10" t="s">
        <v>318</v>
      </c>
      <c r="C10">
        <v>42.432000000000002</v>
      </c>
      <c r="D10">
        <v>1.5</v>
      </c>
      <c r="E10">
        <f t="shared" si="0"/>
        <v>2.5020000000000095</v>
      </c>
      <c r="H10">
        <v>4</v>
      </c>
      <c r="I10" t="s">
        <v>318</v>
      </c>
      <c r="J10">
        <v>2.2349999999999999</v>
      </c>
      <c r="K10">
        <v>1.5</v>
      </c>
      <c r="L10">
        <f t="shared" si="1"/>
        <v>-1.6980000000000004</v>
      </c>
      <c r="M10" t="s">
        <v>153</v>
      </c>
      <c r="O10">
        <v>4</v>
      </c>
      <c r="P10" t="s">
        <v>318</v>
      </c>
      <c r="Q10">
        <v>14.551</v>
      </c>
      <c r="R10">
        <v>1.5</v>
      </c>
      <c r="S10">
        <f t="shared" si="2"/>
        <v>0</v>
      </c>
      <c r="T10" t="s">
        <v>151</v>
      </c>
    </row>
    <row r="11" spans="1:20" x14ac:dyDescent="0.25">
      <c r="A11">
        <v>5</v>
      </c>
      <c r="B11" t="s">
        <v>319</v>
      </c>
      <c r="C11">
        <v>42.633000000000003</v>
      </c>
      <c r="D11">
        <v>2</v>
      </c>
      <c r="E11">
        <f t="shared" si="0"/>
        <v>0.40200000000000102</v>
      </c>
      <c r="H11">
        <v>5</v>
      </c>
      <c r="I11" t="s">
        <v>319</v>
      </c>
      <c r="J11">
        <v>4.0430000000000001</v>
      </c>
      <c r="K11">
        <v>2</v>
      </c>
      <c r="L11">
        <f t="shared" si="1"/>
        <v>3.6160000000000005</v>
      </c>
      <c r="O11">
        <v>5</v>
      </c>
      <c r="P11" t="s">
        <v>319</v>
      </c>
      <c r="Q11">
        <v>15.542999999999999</v>
      </c>
      <c r="R11">
        <v>2</v>
      </c>
      <c r="S11">
        <f t="shared" si="2"/>
        <v>1.9839999999999982</v>
      </c>
      <c r="T11" t="s">
        <v>148</v>
      </c>
    </row>
    <row r="12" spans="1:20" x14ac:dyDescent="0.25">
      <c r="A12">
        <v>6</v>
      </c>
      <c r="B12" t="s">
        <v>320</v>
      </c>
      <c r="C12">
        <v>43.381999999999998</v>
      </c>
      <c r="D12">
        <v>2.5</v>
      </c>
      <c r="E12">
        <f t="shared" si="0"/>
        <v>1.4979999999999905</v>
      </c>
      <c r="F12" t="s">
        <v>159</v>
      </c>
      <c r="H12">
        <v>6</v>
      </c>
      <c r="I12" t="s">
        <v>320</v>
      </c>
      <c r="J12">
        <v>5.0439999999999996</v>
      </c>
      <c r="K12">
        <v>2.5</v>
      </c>
      <c r="L12">
        <f t="shared" si="1"/>
        <v>2.0019999999999989</v>
      </c>
      <c r="O12">
        <v>6</v>
      </c>
      <c r="P12" t="s">
        <v>320</v>
      </c>
      <c r="Q12">
        <v>15.542999999999999</v>
      </c>
      <c r="R12">
        <v>2.5</v>
      </c>
      <c r="S12">
        <f t="shared" si="2"/>
        <v>0</v>
      </c>
      <c r="T12" t="s">
        <v>152</v>
      </c>
    </row>
    <row r="13" spans="1:20" x14ac:dyDescent="0.25">
      <c r="A13">
        <v>7</v>
      </c>
      <c r="B13" t="s">
        <v>321</v>
      </c>
      <c r="C13">
        <v>41.850999999999999</v>
      </c>
      <c r="D13">
        <v>3</v>
      </c>
      <c r="E13">
        <f t="shared" si="0"/>
        <v>-3.0619999999999976</v>
      </c>
      <c r="H13">
        <v>7</v>
      </c>
      <c r="I13" t="s">
        <v>321</v>
      </c>
      <c r="J13">
        <v>5.8090000000000002</v>
      </c>
      <c r="K13">
        <v>3</v>
      </c>
      <c r="L13">
        <f t="shared" si="1"/>
        <v>1.5300000000000011</v>
      </c>
      <c r="O13">
        <v>7</v>
      </c>
      <c r="P13" t="s">
        <v>321</v>
      </c>
      <c r="Q13">
        <v>15.215</v>
      </c>
      <c r="R13">
        <v>3</v>
      </c>
      <c r="S13">
        <f t="shared" si="2"/>
        <v>-0.65599999999999881</v>
      </c>
    </row>
    <row r="14" spans="1:20" x14ac:dyDescent="0.25">
      <c r="A14">
        <v>8</v>
      </c>
      <c r="B14" t="s">
        <v>322</v>
      </c>
      <c r="C14">
        <v>39.781999999999996</v>
      </c>
      <c r="D14">
        <v>3.5</v>
      </c>
      <c r="E14">
        <f t="shared" si="0"/>
        <v>-4.1380000000000052</v>
      </c>
      <c r="H14">
        <v>8</v>
      </c>
      <c r="I14" t="s">
        <v>322</v>
      </c>
      <c r="J14">
        <v>6.8289999999999997</v>
      </c>
      <c r="K14">
        <v>3.5</v>
      </c>
      <c r="L14">
        <f t="shared" si="1"/>
        <v>2.0399999999999991</v>
      </c>
      <c r="M14" t="s">
        <v>160</v>
      </c>
      <c r="O14">
        <v>8</v>
      </c>
      <c r="P14" t="s">
        <v>322</v>
      </c>
      <c r="Q14">
        <v>14.948</v>
      </c>
      <c r="R14">
        <v>3.5</v>
      </c>
      <c r="S14">
        <f t="shared" si="2"/>
        <v>-0.53399999999999892</v>
      </c>
      <c r="T14" t="s">
        <v>154</v>
      </c>
    </row>
    <row r="15" spans="1:20" x14ac:dyDescent="0.25">
      <c r="A15">
        <v>9</v>
      </c>
      <c r="B15" t="s">
        <v>323</v>
      </c>
      <c r="C15">
        <v>39.408000000000001</v>
      </c>
      <c r="D15">
        <v>4</v>
      </c>
      <c r="E15">
        <f t="shared" si="0"/>
        <v>-0.74799999999999045</v>
      </c>
      <c r="F15" t="s">
        <v>153</v>
      </c>
      <c r="H15">
        <v>9</v>
      </c>
      <c r="I15" t="s">
        <v>323</v>
      </c>
      <c r="J15">
        <v>6.8289999999999997</v>
      </c>
      <c r="K15">
        <v>4</v>
      </c>
      <c r="L15">
        <f t="shared" si="1"/>
        <v>0</v>
      </c>
      <c r="M15" t="s">
        <v>152</v>
      </c>
      <c r="O15">
        <v>9</v>
      </c>
      <c r="P15" t="s">
        <v>323</v>
      </c>
      <c r="Q15">
        <v>14.948</v>
      </c>
      <c r="R15">
        <v>4</v>
      </c>
      <c r="S15">
        <f t="shared" si="2"/>
        <v>0</v>
      </c>
    </row>
    <row r="16" spans="1:20" x14ac:dyDescent="0.25">
      <c r="A16">
        <v>10</v>
      </c>
      <c r="B16" t="s">
        <v>324</v>
      </c>
      <c r="C16">
        <v>39.445</v>
      </c>
      <c r="D16">
        <v>4.5</v>
      </c>
      <c r="E16">
        <f t="shared" si="0"/>
        <v>7.3999999999998067E-2</v>
      </c>
      <c r="F16" t="s">
        <v>148</v>
      </c>
      <c r="H16">
        <v>10</v>
      </c>
      <c r="I16" t="s">
        <v>324</v>
      </c>
      <c r="J16">
        <v>6.141</v>
      </c>
      <c r="K16">
        <v>4.5</v>
      </c>
      <c r="L16">
        <f t="shared" si="1"/>
        <v>-1.3759999999999994</v>
      </c>
      <c r="O16">
        <v>10</v>
      </c>
      <c r="P16" t="s">
        <v>324</v>
      </c>
      <c r="Q16">
        <v>14.948</v>
      </c>
      <c r="R16">
        <v>4.5</v>
      </c>
      <c r="S16">
        <f t="shared" si="2"/>
        <v>0</v>
      </c>
      <c r="T16" t="s">
        <v>155</v>
      </c>
    </row>
    <row r="17" spans="1:20" x14ac:dyDescent="0.25">
      <c r="A17">
        <v>11</v>
      </c>
      <c r="B17" t="s">
        <v>325</v>
      </c>
      <c r="C17">
        <v>38.024000000000001</v>
      </c>
      <c r="D17">
        <v>5</v>
      </c>
      <c r="E17">
        <f t="shared" si="0"/>
        <v>-2.8419999999999987</v>
      </c>
      <c r="H17">
        <v>11</v>
      </c>
      <c r="I17" t="s">
        <v>325</v>
      </c>
      <c r="J17">
        <v>5.5140000000000002</v>
      </c>
      <c r="K17">
        <v>5</v>
      </c>
      <c r="L17">
        <f t="shared" si="1"/>
        <v>-1.2539999999999996</v>
      </c>
      <c r="O17">
        <v>11</v>
      </c>
      <c r="P17" t="s">
        <v>325</v>
      </c>
      <c r="Q17">
        <v>15.682</v>
      </c>
      <c r="R17">
        <v>5</v>
      </c>
      <c r="S17">
        <f t="shared" si="2"/>
        <v>1.468</v>
      </c>
    </row>
    <row r="18" spans="1:20" x14ac:dyDescent="0.25">
      <c r="A18">
        <v>12</v>
      </c>
      <c r="B18" t="s">
        <v>326</v>
      </c>
      <c r="C18">
        <v>37.987000000000002</v>
      </c>
      <c r="D18">
        <v>5.5</v>
      </c>
      <c r="E18">
        <f t="shared" si="0"/>
        <v>-7.3999999999998067E-2</v>
      </c>
      <c r="H18">
        <v>12</v>
      </c>
      <c r="I18" t="s">
        <v>326</v>
      </c>
      <c r="J18">
        <v>4.8099999999999996</v>
      </c>
      <c r="K18">
        <v>5.5</v>
      </c>
      <c r="L18">
        <f t="shared" si="1"/>
        <v>-1.4080000000000013</v>
      </c>
      <c r="M18" t="s">
        <v>153</v>
      </c>
      <c r="O18">
        <v>12</v>
      </c>
      <c r="P18" t="s">
        <v>326</v>
      </c>
      <c r="Q18">
        <v>16.565000000000001</v>
      </c>
      <c r="R18">
        <v>5.5</v>
      </c>
      <c r="S18">
        <f t="shared" si="2"/>
        <v>1.7660000000000018</v>
      </c>
    </row>
    <row r="19" spans="1:20" x14ac:dyDescent="0.25">
      <c r="A19">
        <v>13</v>
      </c>
      <c r="B19" t="s">
        <v>327</v>
      </c>
      <c r="C19">
        <v>37.738</v>
      </c>
      <c r="D19">
        <v>6</v>
      </c>
      <c r="E19">
        <f t="shared" si="0"/>
        <v>-0.49800000000000466</v>
      </c>
      <c r="F19" t="s">
        <v>153</v>
      </c>
      <c r="H19">
        <v>13</v>
      </c>
      <c r="I19" t="s">
        <v>327</v>
      </c>
      <c r="J19">
        <v>4.8719999999999999</v>
      </c>
      <c r="K19">
        <v>6</v>
      </c>
      <c r="L19">
        <f t="shared" si="1"/>
        <v>0.12400000000000055</v>
      </c>
      <c r="M19" t="s">
        <v>148</v>
      </c>
      <c r="O19">
        <v>13</v>
      </c>
      <c r="P19" t="s">
        <v>327</v>
      </c>
      <c r="Q19">
        <v>17.507000000000001</v>
      </c>
      <c r="R19">
        <v>6</v>
      </c>
      <c r="S19">
        <f t="shared" si="2"/>
        <v>1.8840000000000003</v>
      </c>
    </row>
    <row r="20" spans="1:20" x14ac:dyDescent="0.25">
      <c r="A20">
        <v>14</v>
      </c>
      <c r="B20" t="s">
        <v>328</v>
      </c>
      <c r="C20">
        <v>37.738</v>
      </c>
      <c r="D20">
        <v>6.5</v>
      </c>
      <c r="E20">
        <f t="shared" si="0"/>
        <v>0</v>
      </c>
      <c r="F20" t="s">
        <v>152</v>
      </c>
      <c r="H20">
        <v>14</v>
      </c>
      <c r="I20" t="s">
        <v>328</v>
      </c>
      <c r="J20">
        <v>2.9020000000000001</v>
      </c>
      <c r="K20">
        <v>6.5</v>
      </c>
      <c r="L20">
        <f t="shared" si="1"/>
        <v>-3.9399999999999995</v>
      </c>
      <c r="O20">
        <v>14</v>
      </c>
      <c r="P20" t="s">
        <v>328</v>
      </c>
      <c r="Q20">
        <v>17.942</v>
      </c>
      <c r="R20">
        <v>6.5</v>
      </c>
      <c r="S20">
        <f t="shared" si="2"/>
        <v>0.86999999999999744</v>
      </c>
      <c r="T20" t="s">
        <v>160</v>
      </c>
    </row>
    <row r="21" spans="1:20" x14ac:dyDescent="0.25">
      <c r="A21">
        <v>15</v>
      </c>
      <c r="B21" t="s">
        <v>329</v>
      </c>
      <c r="C21">
        <v>37.478000000000002</v>
      </c>
      <c r="D21">
        <v>7</v>
      </c>
      <c r="E21">
        <f t="shared" si="0"/>
        <v>-0.51999999999999602</v>
      </c>
      <c r="F21" t="s">
        <v>149</v>
      </c>
      <c r="H21">
        <v>15</v>
      </c>
      <c r="I21" t="s">
        <v>329</v>
      </c>
      <c r="J21">
        <v>2.629</v>
      </c>
      <c r="K21">
        <v>7</v>
      </c>
      <c r="L21">
        <f t="shared" si="1"/>
        <v>-0.54600000000000026</v>
      </c>
      <c r="M21" t="s">
        <v>154</v>
      </c>
      <c r="O21">
        <v>15</v>
      </c>
      <c r="P21" t="s">
        <v>329</v>
      </c>
      <c r="Q21">
        <v>17.942</v>
      </c>
      <c r="R21">
        <v>7</v>
      </c>
      <c r="S21">
        <f t="shared" si="2"/>
        <v>0</v>
      </c>
      <c r="T21" t="s">
        <v>152</v>
      </c>
    </row>
    <row r="22" spans="1:20" x14ac:dyDescent="0.25">
      <c r="A22">
        <v>16</v>
      </c>
      <c r="B22" t="s">
        <v>330</v>
      </c>
      <c r="C22">
        <v>37.478000000000002</v>
      </c>
      <c r="D22">
        <v>7.5</v>
      </c>
      <c r="E22">
        <f t="shared" si="0"/>
        <v>0</v>
      </c>
      <c r="H22">
        <v>16</v>
      </c>
      <c r="I22" t="s">
        <v>330</v>
      </c>
      <c r="J22">
        <v>3.8410000000000002</v>
      </c>
      <c r="K22">
        <v>7.5</v>
      </c>
      <c r="L22">
        <f t="shared" si="1"/>
        <v>2.4240000000000004</v>
      </c>
      <c r="O22">
        <v>16</v>
      </c>
      <c r="P22" t="s">
        <v>330</v>
      </c>
      <c r="Q22">
        <v>18.32</v>
      </c>
      <c r="R22">
        <v>7.5</v>
      </c>
      <c r="S22">
        <f t="shared" si="2"/>
        <v>0.75600000000000023</v>
      </c>
    </row>
    <row r="23" spans="1:20" x14ac:dyDescent="0.25">
      <c r="A23">
        <v>17</v>
      </c>
      <c r="B23" t="s">
        <v>331</v>
      </c>
      <c r="C23">
        <v>37.478000000000002</v>
      </c>
      <c r="D23">
        <v>8</v>
      </c>
      <c r="E23">
        <f t="shared" si="0"/>
        <v>0</v>
      </c>
      <c r="F23" t="s">
        <v>155</v>
      </c>
      <c r="H23">
        <v>17</v>
      </c>
      <c r="I23" t="s">
        <v>331</v>
      </c>
      <c r="J23">
        <v>5.8460000000000001</v>
      </c>
      <c r="K23">
        <v>8</v>
      </c>
      <c r="L23">
        <f t="shared" si="1"/>
        <v>4.01</v>
      </c>
      <c r="O23">
        <v>17</v>
      </c>
      <c r="P23" t="s">
        <v>331</v>
      </c>
      <c r="Q23">
        <v>19.22</v>
      </c>
      <c r="R23">
        <v>8</v>
      </c>
      <c r="S23">
        <f t="shared" si="2"/>
        <v>1.7999999999999972</v>
      </c>
      <c r="T23" t="s">
        <v>150</v>
      </c>
    </row>
    <row r="24" spans="1:20" x14ac:dyDescent="0.25">
      <c r="A24">
        <v>18</v>
      </c>
      <c r="B24" t="s">
        <v>332</v>
      </c>
      <c r="C24">
        <v>37.145000000000003</v>
      </c>
      <c r="D24">
        <v>8.5</v>
      </c>
      <c r="E24">
        <f t="shared" si="0"/>
        <v>-0.66599999999999682</v>
      </c>
      <c r="H24">
        <v>18</v>
      </c>
      <c r="I24" t="s">
        <v>332</v>
      </c>
      <c r="J24">
        <v>8.1679999999999993</v>
      </c>
      <c r="K24">
        <v>8.5</v>
      </c>
      <c r="L24">
        <f t="shared" si="1"/>
        <v>4.6439999999999984</v>
      </c>
      <c r="M24" t="s">
        <v>159</v>
      </c>
      <c r="O24">
        <v>18</v>
      </c>
      <c r="P24" t="s">
        <v>332</v>
      </c>
      <c r="Q24">
        <v>19.22</v>
      </c>
      <c r="R24">
        <v>8.5</v>
      </c>
      <c r="S24">
        <f t="shared" si="2"/>
        <v>0</v>
      </c>
      <c r="T24" t="s">
        <v>152</v>
      </c>
    </row>
    <row r="25" spans="1:20" x14ac:dyDescent="0.25">
      <c r="A25">
        <v>19</v>
      </c>
      <c r="B25" t="s">
        <v>333</v>
      </c>
      <c r="C25">
        <v>36.253</v>
      </c>
      <c r="D25">
        <v>9</v>
      </c>
      <c r="E25">
        <f t="shared" si="0"/>
        <v>-1.784000000000006</v>
      </c>
      <c r="F25" t="s">
        <v>154</v>
      </c>
      <c r="H25">
        <v>19</v>
      </c>
      <c r="I25" t="s">
        <v>333</v>
      </c>
      <c r="J25">
        <v>6.2519999999999998</v>
      </c>
      <c r="K25">
        <v>9</v>
      </c>
      <c r="L25">
        <f t="shared" si="1"/>
        <v>-3.831999999999999</v>
      </c>
      <c r="M25" t="s">
        <v>149</v>
      </c>
      <c r="O25">
        <v>19</v>
      </c>
      <c r="P25" t="s">
        <v>333</v>
      </c>
      <c r="Q25">
        <v>19.655000000000001</v>
      </c>
      <c r="R25">
        <v>9</v>
      </c>
      <c r="S25">
        <f t="shared" si="2"/>
        <v>0.87000000000000455</v>
      </c>
      <c r="T25" t="s">
        <v>148</v>
      </c>
    </row>
    <row r="26" spans="1:20" x14ac:dyDescent="0.25">
      <c r="A26">
        <v>20</v>
      </c>
      <c r="B26" t="s">
        <v>334</v>
      </c>
      <c r="C26">
        <v>36.253</v>
      </c>
      <c r="D26">
        <v>9.5</v>
      </c>
      <c r="E26">
        <f t="shared" si="0"/>
        <v>0</v>
      </c>
      <c r="F26" t="s">
        <v>152</v>
      </c>
      <c r="H26">
        <v>20</v>
      </c>
      <c r="I26" t="s">
        <v>334</v>
      </c>
      <c r="J26">
        <v>6.8239999999999998</v>
      </c>
      <c r="K26">
        <v>9.5</v>
      </c>
      <c r="L26">
        <f t="shared" si="1"/>
        <v>1.1440000000000001</v>
      </c>
      <c r="M26" t="s">
        <v>148</v>
      </c>
      <c r="O26">
        <v>20</v>
      </c>
      <c r="P26" t="s">
        <v>334</v>
      </c>
      <c r="Q26">
        <v>19.434999999999999</v>
      </c>
      <c r="R26">
        <v>9.5</v>
      </c>
      <c r="S26">
        <f t="shared" si="2"/>
        <v>-0.44000000000000483</v>
      </c>
      <c r="T26" t="s">
        <v>149</v>
      </c>
    </row>
    <row r="27" spans="1:20" x14ac:dyDescent="0.25">
      <c r="A27">
        <v>21</v>
      </c>
      <c r="B27" t="s">
        <v>335</v>
      </c>
      <c r="C27">
        <v>36.411000000000001</v>
      </c>
      <c r="D27">
        <v>10</v>
      </c>
      <c r="E27">
        <f t="shared" si="0"/>
        <v>0.3160000000000025</v>
      </c>
      <c r="F27" t="s">
        <v>148</v>
      </c>
      <c r="H27">
        <v>21</v>
      </c>
      <c r="I27" t="s">
        <v>335</v>
      </c>
      <c r="J27">
        <v>6.8239999999999998</v>
      </c>
      <c r="K27">
        <v>10</v>
      </c>
      <c r="L27">
        <f t="shared" si="1"/>
        <v>0</v>
      </c>
      <c r="M27" t="s">
        <v>152</v>
      </c>
      <c r="O27">
        <v>21</v>
      </c>
      <c r="P27" t="s">
        <v>335</v>
      </c>
      <c r="Q27">
        <v>20.539000000000001</v>
      </c>
      <c r="R27">
        <v>10</v>
      </c>
      <c r="S27">
        <f t="shared" si="2"/>
        <v>2.2080000000000055</v>
      </c>
    </row>
    <row r="28" spans="1:20" x14ac:dyDescent="0.25">
      <c r="A28">
        <v>22</v>
      </c>
      <c r="B28" t="s">
        <v>336</v>
      </c>
      <c r="C28">
        <v>36.411000000000001</v>
      </c>
      <c r="D28">
        <v>10.5</v>
      </c>
      <c r="E28">
        <f t="shared" si="0"/>
        <v>0</v>
      </c>
      <c r="F28" t="s">
        <v>152</v>
      </c>
      <c r="H28">
        <v>22</v>
      </c>
      <c r="I28" t="s">
        <v>336</v>
      </c>
      <c r="J28">
        <v>7.6870000000000003</v>
      </c>
      <c r="K28">
        <v>10.5</v>
      </c>
      <c r="L28">
        <f t="shared" si="1"/>
        <v>1.7260000000000009</v>
      </c>
      <c r="O28">
        <v>22</v>
      </c>
      <c r="P28" t="s">
        <v>336</v>
      </c>
      <c r="Q28">
        <v>21.079000000000001</v>
      </c>
      <c r="R28">
        <v>10.5</v>
      </c>
      <c r="S28">
        <f t="shared" si="2"/>
        <v>1.0799999999999983</v>
      </c>
    </row>
    <row r="29" spans="1:20" x14ac:dyDescent="0.25">
      <c r="A29">
        <v>23</v>
      </c>
      <c r="B29" t="s">
        <v>337</v>
      </c>
      <c r="C29">
        <v>35.082000000000001</v>
      </c>
      <c r="D29">
        <v>11</v>
      </c>
      <c r="E29">
        <f t="shared" si="0"/>
        <v>-2.6580000000000013</v>
      </c>
      <c r="H29">
        <v>23</v>
      </c>
      <c r="I29" t="s">
        <v>337</v>
      </c>
      <c r="J29">
        <v>8.2360000000000007</v>
      </c>
      <c r="K29">
        <v>11</v>
      </c>
      <c r="L29">
        <f t="shared" si="1"/>
        <v>1.0980000000000008</v>
      </c>
      <c r="O29">
        <v>23</v>
      </c>
      <c r="P29" t="s">
        <v>337</v>
      </c>
      <c r="Q29">
        <v>21.672999999999998</v>
      </c>
      <c r="R29">
        <v>11</v>
      </c>
      <c r="S29">
        <f t="shared" si="2"/>
        <v>1.1879999999999953</v>
      </c>
    </row>
    <row r="30" spans="1:20" x14ac:dyDescent="0.25">
      <c r="A30">
        <v>24</v>
      </c>
      <c r="B30" t="s">
        <v>338</v>
      </c>
      <c r="C30">
        <v>33.801000000000002</v>
      </c>
      <c r="D30">
        <v>11.5</v>
      </c>
      <c r="E30">
        <f t="shared" si="0"/>
        <v>-2.5619999999999976</v>
      </c>
      <c r="F30" t="s">
        <v>154</v>
      </c>
      <c r="H30">
        <v>24</v>
      </c>
      <c r="I30" t="s">
        <v>338</v>
      </c>
      <c r="J30">
        <v>9.5570000000000004</v>
      </c>
      <c r="K30">
        <v>11.5</v>
      </c>
      <c r="L30">
        <f t="shared" si="1"/>
        <v>2.6419999999999995</v>
      </c>
      <c r="M30" t="s">
        <v>159</v>
      </c>
      <c r="O30">
        <v>24</v>
      </c>
      <c r="P30" t="s">
        <v>338</v>
      </c>
      <c r="Q30">
        <v>22.326000000000001</v>
      </c>
      <c r="R30">
        <v>11.5</v>
      </c>
      <c r="S30">
        <f t="shared" si="2"/>
        <v>1.3060000000000045</v>
      </c>
      <c r="T30" t="s">
        <v>160</v>
      </c>
    </row>
    <row r="31" spans="1:20" x14ac:dyDescent="0.25">
      <c r="A31">
        <v>25</v>
      </c>
      <c r="B31" t="s">
        <v>339</v>
      </c>
      <c r="C31">
        <v>33.801000000000002</v>
      </c>
      <c r="D31">
        <v>12</v>
      </c>
      <c r="E31">
        <f t="shared" si="0"/>
        <v>0</v>
      </c>
      <c r="H31">
        <v>25</v>
      </c>
      <c r="I31" t="s">
        <v>339</v>
      </c>
      <c r="J31">
        <v>7.6609999999999996</v>
      </c>
      <c r="K31">
        <v>12</v>
      </c>
      <c r="L31">
        <f t="shared" si="1"/>
        <v>-3.7920000000000016</v>
      </c>
      <c r="M31" t="s">
        <v>149</v>
      </c>
      <c r="O31">
        <v>25</v>
      </c>
      <c r="P31" t="s">
        <v>339</v>
      </c>
      <c r="Q31">
        <v>22.326000000000001</v>
      </c>
      <c r="R31">
        <v>12</v>
      </c>
      <c r="S31">
        <f t="shared" si="2"/>
        <v>0</v>
      </c>
      <c r="T31" t="s">
        <v>152</v>
      </c>
    </row>
    <row r="32" spans="1:20" x14ac:dyDescent="0.25">
      <c r="A32">
        <v>26</v>
      </c>
      <c r="B32" t="s">
        <v>340</v>
      </c>
      <c r="C32">
        <v>33.801000000000002</v>
      </c>
      <c r="D32">
        <v>12.5</v>
      </c>
      <c r="E32">
        <f t="shared" si="0"/>
        <v>0</v>
      </c>
      <c r="F32" t="s">
        <v>155</v>
      </c>
      <c r="H32">
        <v>26</v>
      </c>
      <c r="I32" t="s">
        <v>340</v>
      </c>
      <c r="J32">
        <v>10.141</v>
      </c>
      <c r="K32">
        <v>12.5</v>
      </c>
      <c r="L32">
        <f t="shared" si="1"/>
        <v>4.9600000000000009</v>
      </c>
      <c r="M32" t="s">
        <v>148</v>
      </c>
      <c r="O32">
        <v>26</v>
      </c>
      <c r="P32" t="s">
        <v>341</v>
      </c>
      <c r="Q32">
        <v>22.5</v>
      </c>
      <c r="R32">
        <v>12.5</v>
      </c>
      <c r="S32">
        <f t="shared" si="2"/>
        <v>0.34799999999999898</v>
      </c>
      <c r="T32" t="s">
        <v>148</v>
      </c>
    </row>
    <row r="33" spans="1:20" x14ac:dyDescent="0.25">
      <c r="A33">
        <v>27</v>
      </c>
      <c r="B33" t="s">
        <v>342</v>
      </c>
      <c r="C33">
        <v>35.917000000000002</v>
      </c>
      <c r="D33">
        <v>13</v>
      </c>
      <c r="E33">
        <f t="shared" si="0"/>
        <v>4.2319999999999993</v>
      </c>
      <c r="F33" t="s">
        <v>148</v>
      </c>
      <c r="H33">
        <v>27</v>
      </c>
      <c r="I33" t="s">
        <v>342</v>
      </c>
      <c r="J33">
        <v>9.6210000000000004</v>
      </c>
      <c r="K33">
        <v>13</v>
      </c>
      <c r="L33">
        <f t="shared" si="1"/>
        <v>-1.0399999999999991</v>
      </c>
      <c r="O33">
        <v>27</v>
      </c>
      <c r="P33" t="s">
        <v>343</v>
      </c>
      <c r="Q33">
        <v>22.5</v>
      </c>
      <c r="R33">
        <v>13</v>
      </c>
      <c r="S33">
        <f t="shared" si="2"/>
        <v>0</v>
      </c>
      <c r="T33" t="s">
        <v>152</v>
      </c>
    </row>
    <row r="34" spans="1:20" x14ac:dyDescent="0.25">
      <c r="A34">
        <v>28</v>
      </c>
      <c r="B34" t="s">
        <v>341</v>
      </c>
      <c r="C34">
        <v>35.917000000000002</v>
      </c>
      <c r="D34">
        <v>13.5</v>
      </c>
      <c r="E34">
        <f t="shared" si="0"/>
        <v>0</v>
      </c>
      <c r="F34" t="s">
        <v>152</v>
      </c>
      <c r="H34">
        <v>28</v>
      </c>
      <c r="I34" t="s">
        <v>341</v>
      </c>
      <c r="J34">
        <v>7.8319999999999999</v>
      </c>
      <c r="K34">
        <v>13.5</v>
      </c>
      <c r="L34">
        <f t="shared" si="1"/>
        <v>-3.5780000000000012</v>
      </c>
      <c r="O34">
        <v>28</v>
      </c>
      <c r="P34" t="s">
        <v>344</v>
      </c>
      <c r="Q34">
        <v>23.335999999999999</v>
      </c>
      <c r="R34">
        <v>13.5</v>
      </c>
      <c r="S34">
        <f t="shared" si="2"/>
        <v>1.671999999999997</v>
      </c>
    </row>
    <row r="35" spans="1:20" x14ac:dyDescent="0.25">
      <c r="A35">
        <v>29</v>
      </c>
      <c r="B35" t="s">
        <v>343</v>
      </c>
      <c r="C35">
        <v>36.406999999999996</v>
      </c>
      <c r="D35">
        <v>14</v>
      </c>
      <c r="E35">
        <f t="shared" si="0"/>
        <v>0.97999999999998977</v>
      </c>
      <c r="H35">
        <v>29</v>
      </c>
      <c r="I35" t="s">
        <v>343</v>
      </c>
      <c r="J35">
        <v>6.02</v>
      </c>
      <c r="K35">
        <v>14</v>
      </c>
      <c r="L35">
        <f t="shared" si="1"/>
        <v>-3.6240000000000006</v>
      </c>
      <c r="M35" t="s">
        <v>153</v>
      </c>
      <c r="O35">
        <v>29</v>
      </c>
      <c r="P35" t="s">
        <v>345</v>
      </c>
      <c r="Q35">
        <v>23.718</v>
      </c>
      <c r="R35">
        <v>14</v>
      </c>
      <c r="S35">
        <f t="shared" si="2"/>
        <v>0.7640000000000029</v>
      </c>
      <c r="T35" t="s">
        <v>150</v>
      </c>
    </row>
    <row r="36" spans="1:20" x14ac:dyDescent="0.25">
      <c r="A36">
        <v>30</v>
      </c>
      <c r="B36" t="s">
        <v>344</v>
      </c>
      <c r="C36">
        <v>36.762999999999998</v>
      </c>
      <c r="D36">
        <v>14.5</v>
      </c>
      <c r="E36">
        <f t="shared" si="0"/>
        <v>0.7120000000000033</v>
      </c>
      <c r="H36">
        <v>30</v>
      </c>
      <c r="I36" t="s">
        <v>344</v>
      </c>
      <c r="J36">
        <v>8.5660000000000007</v>
      </c>
      <c r="K36">
        <v>14.5</v>
      </c>
      <c r="L36">
        <f t="shared" si="1"/>
        <v>5.0920000000000023</v>
      </c>
    </row>
    <row r="37" spans="1:20" x14ac:dyDescent="0.25">
      <c r="A37">
        <v>31</v>
      </c>
      <c r="B37" t="s">
        <v>345</v>
      </c>
      <c r="C37">
        <v>37.488999999999997</v>
      </c>
      <c r="D37">
        <v>15</v>
      </c>
      <c r="E37">
        <f t="shared" si="0"/>
        <v>1.4519999999999982</v>
      </c>
      <c r="F37" t="s">
        <v>159</v>
      </c>
      <c r="H37">
        <v>31</v>
      </c>
      <c r="I37" t="s">
        <v>345</v>
      </c>
      <c r="J37">
        <v>10.734</v>
      </c>
      <c r="K37">
        <v>15</v>
      </c>
      <c r="L37">
        <f t="shared" si="1"/>
        <v>4.3359999999999985</v>
      </c>
      <c r="M37" t="s">
        <v>150</v>
      </c>
    </row>
    <row r="40" spans="1:20" x14ac:dyDescent="0.25">
      <c r="A40" s="2" t="s">
        <v>346</v>
      </c>
      <c r="B40" s="2"/>
      <c r="C40" s="2"/>
    </row>
    <row r="41" spans="1:20" x14ac:dyDescent="0.25">
      <c r="A41" s="1" t="s">
        <v>347</v>
      </c>
      <c r="B41" s="1"/>
      <c r="C41" s="1"/>
    </row>
    <row r="42" spans="1:20" x14ac:dyDescent="0.25">
      <c r="B42" s="1" t="s">
        <v>30</v>
      </c>
      <c r="C42" s="1" t="s">
        <v>31</v>
      </c>
      <c r="D42" s="1" t="s">
        <v>145</v>
      </c>
      <c r="E42" s="1" t="s">
        <v>146</v>
      </c>
      <c r="F42" s="1" t="s">
        <v>147</v>
      </c>
    </row>
    <row r="43" spans="1:20" x14ac:dyDescent="0.25">
      <c r="A43">
        <v>1</v>
      </c>
      <c r="B43" t="s">
        <v>348</v>
      </c>
      <c r="C43">
        <v>46.311</v>
      </c>
      <c r="D43">
        <v>0</v>
      </c>
    </row>
    <row r="44" spans="1:20" x14ac:dyDescent="0.25">
      <c r="A44">
        <v>2</v>
      </c>
      <c r="B44" t="s">
        <v>349</v>
      </c>
      <c r="C44">
        <v>46.311</v>
      </c>
      <c r="D44">
        <v>0.5</v>
      </c>
      <c r="E44">
        <f>(C44-C43)/(D44-D43)</f>
        <v>0</v>
      </c>
      <c r="F44" t="s">
        <v>152</v>
      </c>
    </row>
    <row r="45" spans="1:20" x14ac:dyDescent="0.25">
      <c r="A45">
        <v>3</v>
      </c>
      <c r="B45" t="s">
        <v>350</v>
      </c>
      <c r="C45">
        <v>47.866999999999997</v>
      </c>
      <c r="D45">
        <v>1</v>
      </c>
      <c r="E45">
        <f t="shared" ref="E45:E73" si="3">(C45-C44)/(D45-D44)</f>
        <v>3.1119999999999948</v>
      </c>
    </row>
    <row r="46" spans="1:20" x14ac:dyDescent="0.25">
      <c r="A46">
        <v>4</v>
      </c>
      <c r="B46" t="s">
        <v>351</v>
      </c>
      <c r="C46">
        <v>48.206000000000003</v>
      </c>
      <c r="D46">
        <v>1.5</v>
      </c>
      <c r="E46">
        <f t="shared" si="3"/>
        <v>0.67800000000001148</v>
      </c>
    </row>
    <row r="47" spans="1:20" x14ac:dyDescent="0.25">
      <c r="A47">
        <v>5</v>
      </c>
      <c r="B47" t="s">
        <v>352</v>
      </c>
      <c r="C47">
        <v>48.914999999999999</v>
      </c>
      <c r="D47">
        <v>2</v>
      </c>
      <c r="E47">
        <f t="shared" si="3"/>
        <v>1.4179999999999922</v>
      </c>
    </row>
    <row r="48" spans="1:20" x14ac:dyDescent="0.25">
      <c r="A48">
        <v>6</v>
      </c>
      <c r="B48" t="s">
        <v>353</v>
      </c>
      <c r="C48">
        <v>50.831000000000003</v>
      </c>
      <c r="D48">
        <v>2.5</v>
      </c>
      <c r="E48">
        <f t="shared" si="3"/>
        <v>3.8320000000000078</v>
      </c>
      <c r="F48" t="s">
        <v>160</v>
      </c>
    </row>
    <row r="49" spans="1:6" x14ac:dyDescent="0.25">
      <c r="A49">
        <v>7</v>
      </c>
      <c r="B49" t="s">
        <v>354</v>
      </c>
      <c r="C49">
        <v>46.154000000000003</v>
      </c>
      <c r="D49">
        <v>3</v>
      </c>
      <c r="E49">
        <f t="shared" si="3"/>
        <v>-9.3539999999999992</v>
      </c>
      <c r="F49" t="s">
        <v>149</v>
      </c>
    </row>
    <row r="50" spans="1:6" x14ac:dyDescent="0.25">
      <c r="A50">
        <v>8</v>
      </c>
      <c r="B50" t="s">
        <v>355</v>
      </c>
      <c r="C50">
        <v>47.945</v>
      </c>
      <c r="D50">
        <v>3.5</v>
      </c>
      <c r="E50">
        <f t="shared" si="3"/>
        <v>3.5819999999999936</v>
      </c>
    </row>
    <row r="51" spans="1:6" x14ac:dyDescent="0.25">
      <c r="A51">
        <v>9</v>
      </c>
      <c r="B51" t="s">
        <v>356</v>
      </c>
      <c r="C51">
        <v>49.783000000000001</v>
      </c>
      <c r="D51">
        <v>4</v>
      </c>
      <c r="E51">
        <f t="shared" si="3"/>
        <v>3.6760000000000019</v>
      </c>
      <c r="F51" t="s">
        <v>150</v>
      </c>
    </row>
    <row r="52" spans="1:6" x14ac:dyDescent="0.25">
      <c r="A52">
        <v>10</v>
      </c>
      <c r="B52" t="s">
        <v>357</v>
      </c>
      <c r="C52">
        <v>48.92</v>
      </c>
      <c r="D52">
        <v>4.5</v>
      </c>
      <c r="E52">
        <f t="shared" si="3"/>
        <v>-1.7259999999999991</v>
      </c>
      <c r="F52" t="s">
        <v>149</v>
      </c>
    </row>
    <row r="53" spans="1:6" x14ac:dyDescent="0.25">
      <c r="A53">
        <v>11</v>
      </c>
      <c r="B53" t="s">
        <v>358</v>
      </c>
      <c r="C53">
        <v>48.92</v>
      </c>
      <c r="D53">
        <v>5</v>
      </c>
      <c r="E53">
        <f t="shared" si="3"/>
        <v>0</v>
      </c>
      <c r="F53" t="s">
        <v>152</v>
      </c>
    </row>
    <row r="54" spans="1:6" x14ac:dyDescent="0.25">
      <c r="A54">
        <v>12</v>
      </c>
      <c r="B54" t="s">
        <v>359</v>
      </c>
      <c r="C54">
        <v>49.985999999999997</v>
      </c>
      <c r="D54">
        <v>5.5</v>
      </c>
      <c r="E54">
        <f t="shared" si="3"/>
        <v>2.1319999999999908</v>
      </c>
      <c r="F54" t="s">
        <v>148</v>
      </c>
    </row>
    <row r="55" spans="1:6" x14ac:dyDescent="0.25">
      <c r="A55">
        <v>13</v>
      </c>
      <c r="B55" t="s">
        <v>360</v>
      </c>
      <c r="C55">
        <v>48.887999999999998</v>
      </c>
      <c r="D55">
        <v>6</v>
      </c>
      <c r="E55">
        <f t="shared" si="3"/>
        <v>-2.195999999999998</v>
      </c>
      <c r="F55" t="s">
        <v>149</v>
      </c>
    </row>
    <row r="56" spans="1:6" x14ac:dyDescent="0.25">
      <c r="A56">
        <v>14</v>
      </c>
      <c r="B56" t="s">
        <v>361</v>
      </c>
      <c r="C56">
        <v>50.066000000000003</v>
      </c>
      <c r="D56">
        <v>6.5</v>
      </c>
      <c r="E56">
        <f t="shared" si="3"/>
        <v>2.3560000000000088</v>
      </c>
    </row>
    <row r="57" spans="1:6" x14ac:dyDescent="0.25">
      <c r="A57">
        <v>15</v>
      </c>
      <c r="B57" t="s">
        <v>362</v>
      </c>
      <c r="C57">
        <v>52.664999999999999</v>
      </c>
      <c r="D57">
        <v>7</v>
      </c>
      <c r="E57">
        <f t="shared" si="3"/>
        <v>5.1979999999999933</v>
      </c>
      <c r="F57" t="s">
        <v>150</v>
      </c>
    </row>
    <row r="58" spans="1:6" x14ac:dyDescent="0.25">
      <c r="A58">
        <v>16</v>
      </c>
      <c r="B58" t="s">
        <v>363</v>
      </c>
      <c r="C58">
        <v>48.886000000000003</v>
      </c>
      <c r="D58">
        <v>7.5</v>
      </c>
      <c r="E58">
        <f t="shared" si="3"/>
        <v>-7.5579999999999927</v>
      </c>
      <c r="F58" t="s">
        <v>149</v>
      </c>
    </row>
    <row r="59" spans="1:6" x14ac:dyDescent="0.25">
      <c r="A59">
        <v>17</v>
      </c>
      <c r="B59" t="s">
        <v>364</v>
      </c>
      <c r="C59">
        <v>50.244999999999997</v>
      </c>
      <c r="D59">
        <v>8</v>
      </c>
      <c r="E59">
        <f t="shared" si="3"/>
        <v>2.7179999999999893</v>
      </c>
    </row>
    <row r="60" spans="1:6" x14ac:dyDescent="0.25">
      <c r="A60">
        <v>18</v>
      </c>
      <c r="B60" t="s">
        <v>365</v>
      </c>
      <c r="C60">
        <v>52.375999999999998</v>
      </c>
      <c r="D60">
        <v>8.5</v>
      </c>
      <c r="E60">
        <f t="shared" si="3"/>
        <v>4.2620000000000005</v>
      </c>
    </row>
    <row r="61" spans="1:6" x14ac:dyDescent="0.25">
      <c r="A61">
        <v>19</v>
      </c>
      <c r="B61" t="s">
        <v>366</v>
      </c>
      <c r="C61">
        <v>54.997999999999998</v>
      </c>
      <c r="D61">
        <v>9</v>
      </c>
      <c r="E61">
        <f t="shared" si="3"/>
        <v>5.2439999999999998</v>
      </c>
    </row>
    <row r="62" spans="1:6" x14ac:dyDescent="0.25">
      <c r="A62">
        <v>20</v>
      </c>
      <c r="B62" t="s">
        <v>367</v>
      </c>
      <c r="C62">
        <v>58.316000000000003</v>
      </c>
      <c r="D62">
        <v>9.5</v>
      </c>
      <c r="E62">
        <f t="shared" si="3"/>
        <v>6.6360000000000099</v>
      </c>
    </row>
    <row r="63" spans="1:6" x14ac:dyDescent="0.25">
      <c r="A63">
        <v>21</v>
      </c>
      <c r="B63" t="s">
        <v>368</v>
      </c>
      <c r="C63">
        <v>61.116999999999997</v>
      </c>
      <c r="D63">
        <v>10</v>
      </c>
      <c r="E63">
        <f t="shared" si="3"/>
        <v>5.6019999999999897</v>
      </c>
    </row>
    <row r="64" spans="1:6" x14ac:dyDescent="0.25">
      <c r="A64">
        <v>22</v>
      </c>
      <c r="B64" t="s">
        <v>369</v>
      </c>
      <c r="C64">
        <v>61.232999999999997</v>
      </c>
      <c r="D64">
        <v>10.5</v>
      </c>
      <c r="E64">
        <f t="shared" si="3"/>
        <v>0.23199999999999932</v>
      </c>
      <c r="F64" t="s">
        <v>370</v>
      </c>
    </row>
    <row r="65" spans="1:6" x14ac:dyDescent="0.25">
      <c r="A65">
        <v>23</v>
      </c>
      <c r="B65" t="s">
        <v>371</v>
      </c>
      <c r="C65">
        <v>61.232999999999997</v>
      </c>
      <c r="D65">
        <v>11</v>
      </c>
      <c r="E65">
        <f t="shared" si="3"/>
        <v>0</v>
      </c>
    </row>
    <row r="66" spans="1:6" x14ac:dyDescent="0.25">
      <c r="A66">
        <v>24</v>
      </c>
      <c r="B66" t="s">
        <v>372</v>
      </c>
      <c r="C66">
        <v>61.232999999999997</v>
      </c>
      <c r="D66">
        <v>11.5</v>
      </c>
      <c r="E66">
        <f t="shared" si="3"/>
        <v>0</v>
      </c>
    </row>
    <row r="67" spans="1:6" x14ac:dyDescent="0.25">
      <c r="A67">
        <v>25</v>
      </c>
      <c r="B67" t="s">
        <v>373</v>
      </c>
      <c r="C67">
        <v>61.232999999999997</v>
      </c>
      <c r="D67">
        <v>12</v>
      </c>
      <c r="E67">
        <f t="shared" si="3"/>
        <v>0</v>
      </c>
      <c r="F67" t="s">
        <v>151</v>
      </c>
    </row>
    <row r="68" spans="1:6" x14ac:dyDescent="0.25">
      <c r="A68">
        <v>26</v>
      </c>
      <c r="B68" t="s">
        <v>374</v>
      </c>
      <c r="C68">
        <v>59.48</v>
      </c>
      <c r="D68">
        <v>12.5</v>
      </c>
      <c r="E68">
        <f t="shared" si="3"/>
        <v>-3.5060000000000002</v>
      </c>
      <c r="F68" t="s">
        <v>149</v>
      </c>
    </row>
    <row r="69" spans="1:6" x14ac:dyDescent="0.25">
      <c r="A69">
        <v>27</v>
      </c>
      <c r="B69" t="s">
        <v>375</v>
      </c>
      <c r="C69">
        <v>60.921999999999997</v>
      </c>
      <c r="D69">
        <v>13</v>
      </c>
      <c r="E69">
        <f t="shared" si="3"/>
        <v>2.8840000000000003</v>
      </c>
      <c r="F69" t="s">
        <v>148</v>
      </c>
    </row>
    <row r="70" spans="1:6" x14ac:dyDescent="0.25">
      <c r="A70">
        <v>28</v>
      </c>
      <c r="B70" t="s">
        <v>376</v>
      </c>
      <c r="C70">
        <v>59.223999999999997</v>
      </c>
      <c r="D70">
        <v>13.5</v>
      </c>
      <c r="E70">
        <f t="shared" si="3"/>
        <v>-3.3960000000000008</v>
      </c>
      <c r="F70" t="s">
        <v>149</v>
      </c>
    </row>
    <row r="71" spans="1:6" x14ac:dyDescent="0.25">
      <c r="A71">
        <v>29</v>
      </c>
      <c r="B71" t="s">
        <v>377</v>
      </c>
      <c r="C71">
        <v>59.223999999999997</v>
      </c>
      <c r="D71">
        <v>14</v>
      </c>
      <c r="E71">
        <f t="shared" si="3"/>
        <v>0</v>
      </c>
      <c r="F71" t="s">
        <v>152</v>
      </c>
    </row>
    <row r="72" spans="1:6" x14ac:dyDescent="0.25">
      <c r="A72">
        <v>30</v>
      </c>
      <c r="B72" t="s">
        <v>378</v>
      </c>
      <c r="C72">
        <v>61.502000000000002</v>
      </c>
      <c r="D72">
        <v>14.5</v>
      </c>
      <c r="E72">
        <f t="shared" si="3"/>
        <v>4.5560000000000116</v>
      </c>
    </row>
    <row r="73" spans="1:6" x14ac:dyDescent="0.25">
      <c r="A73">
        <v>31</v>
      </c>
      <c r="B73" t="s">
        <v>379</v>
      </c>
      <c r="C73">
        <v>62.798000000000002</v>
      </c>
      <c r="D73">
        <v>15</v>
      </c>
      <c r="E73">
        <f t="shared" si="3"/>
        <v>2.5919999999999987</v>
      </c>
      <c r="F73" t="s">
        <v>150</v>
      </c>
    </row>
    <row r="76" spans="1:6" x14ac:dyDescent="0.25">
      <c r="A76" s="2" t="s">
        <v>380</v>
      </c>
      <c r="B76" s="2"/>
      <c r="C76" s="2"/>
    </row>
    <row r="77" spans="1:6" x14ac:dyDescent="0.25">
      <c r="A77" s="1" t="s">
        <v>381</v>
      </c>
      <c r="B77" s="1"/>
      <c r="C77" s="1"/>
    </row>
    <row r="78" spans="1:6" x14ac:dyDescent="0.25">
      <c r="B78" s="1" t="s">
        <v>30</v>
      </c>
      <c r="C78" s="1" t="s">
        <v>31</v>
      </c>
      <c r="D78" s="1" t="s">
        <v>145</v>
      </c>
      <c r="E78" s="1" t="s">
        <v>146</v>
      </c>
      <c r="F78" s="1" t="s">
        <v>147</v>
      </c>
    </row>
    <row r="79" spans="1:6" x14ac:dyDescent="0.25">
      <c r="A79">
        <v>1</v>
      </c>
      <c r="B79" t="s">
        <v>382</v>
      </c>
      <c r="C79">
        <v>25.463999999999999</v>
      </c>
      <c r="D79">
        <v>0</v>
      </c>
    </row>
    <row r="80" spans="1:6" x14ac:dyDescent="0.25">
      <c r="A80">
        <v>2</v>
      </c>
      <c r="B80" t="s">
        <v>383</v>
      </c>
      <c r="C80">
        <v>25.619</v>
      </c>
      <c r="D80">
        <v>0.5</v>
      </c>
      <c r="E80">
        <f>(C80-C79)/(D80-D79)</f>
        <v>0.31000000000000227</v>
      </c>
    </row>
    <row r="81" spans="1:6" x14ac:dyDescent="0.25">
      <c r="A81">
        <v>3</v>
      </c>
      <c r="B81" t="s">
        <v>384</v>
      </c>
      <c r="C81">
        <v>27.783000000000001</v>
      </c>
      <c r="D81">
        <v>1</v>
      </c>
      <c r="E81">
        <f t="shared" ref="E81:E109" si="4">(C81-C80)/(D81-D80)</f>
        <v>4.328000000000003</v>
      </c>
      <c r="F81" t="s">
        <v>150</v>
      </c>
    </row>
    <row r="82" spans="1:6" x14ac:dyDescent="0.25">
      <c r="A82">
        <v>4</v>
      </c>
      <c r="B82" t="s">
        <v>385</v>
      </c>
      <c r="C82">
        <v>27.783000000000001</v>
      </c>
      <c r="D82">
        <v>1.5</v>
      </c>
      <c r="E82">
        <f t="shared" si="4"/>
        <v>0</v>
      </c>
      <c r="F82" t="s">
        <v>152</v>
      </c>
    </row>
    <row r="83" spans="1:6" x14ac:dyDescent="0.25">
      <c r="A83">
        <v>5</v>
      </c>
      <c r="B83" t="s">
        <v>386</v>
      </c>
      <c r="C83">
        <v>24.547000000000001</v>
      </c>
      <c r="D83">
        <v>2</v>
      </c>
      <c r="E83">
        <f t="shared" si="4"/>
        <v>-6.4720000000000013</v>
      </c>
      <c r="F83" t="s">
        <v>149</v>
      </c>
    </row>
    <row r="84" spans="1:6" x14ac:dyDescent="0.25">
      <c r="A84">
        <v>6</v>
      </c>
      <c r="B84" t="s">
        <v>387</v>
      </c>
      <c r="C84">
        <v>28.157</v>
      </c>
      <c r="D84">
        <v>2.5</v>
      </c>
      <c r="E84">
        <f t="shared" si="4"/>
        <v>7.2199999999999989</v>
      </c>
      <c r="F84" t="s">
        <v>148</v>
      </c>
    </row>
    <row r="85" spans="1:6" x14ac:dyDescent="0.25">
      <c r="A85">
        <v>7</v>
      </c>
      <c r="B85" t="s">
        <v>388</v>
      </c>
      <c r="C85">
        <v>27.460999999999999</v>
      </c>
      <c r="D85">
        <v>3</v>
      </c>
      <c r="E85">
        <f t="shared" si="4"/>
        <v>-1.392000000000003</v>
      </c>
    </row>
    <row r="86" spans="1:6" x14ac:dyDescent="0.25">
      <c r="A86">
        <v>8</v>
      </c>
      <c r="B86" t="s">
        <v>389</v>
      </c>
      <c r="C86">
        <v>26.265999999999998</v>
      </c>
      <c r="D86">
        <v>3.5</v>
      </c>
      <c r="E86">
        <f t="shared" si="4"/>
        <v>-2.3900000000000006</v>
      </c>
      <c r="F86" t="s">
        <v>154</v>
      </c>
    </row>
    <row r="87" spans="1:6" x14ac:dyDescent="0.25">
      <c r="A87">
        <v>9</v>
      </c>
      <c r="B87" t="s">
        <v>390</v>
      </c>
      <c r="C87">
        <v>27.893000000000001</v>
      </c>
      <c r="D87">
        <v>4</v>
      </c>
      <c r="E87">
        <f t="shared" si="4"/>
        <v>3.2540000000000049</v>
      </c>
    </row>
    <row r="88" spans="1:6" x14ac:dyDescent="0.25">
      <c r="A88">
        <v>10</v>
      </c>
      <c r="B88" t="s">
        <v>391</v>
      </c>
      <c r="C88">
        <v>31.288</v>
      </c>
      <c r="D88">
        <v>4.5</v>
      </c>
      <c r="E88">
        <f t="shared" si="4"/>
        <v>6.7899999999999991</v>
      </c>
      <c r="F88" t="s">
        <v>150</v>
      </c>
    </row>
    <row r="89" spans="1:6" x14ac:dyDescent="0.25">
      <c r="A89">
        <v>11</v>
      </c>
      <c r="B89" t="s">
        <v>392</v>
      </c>
      <c r="C89">
        <v>30.776</v>
      </c>
      <c r="D89">
        <v>5</v>
      </c>
      <c r="E89">
        <f t="shared" si="4"/>
        <v>-1.0240000000000009</v>
      </c>
      <c r="F89" t="s">
        <v>149</v>
      </c>
    </row>
    <row r="90" spans="1:6" x14ac:dyDescent="0.25">
      <c r="A90">
        <v>12</v>
      </c>
      <c r="B90" t="s">
        <v>393</v>
      </c>
      <c r="C90">
        <v>31.649000000000001</v>
      </c>
      <c r="D90">
        <v>5.5</v>
      </c>
      <c r="E90">
        <f t="shared" si="4"/>
        <v>1.7460000000000022</v>
      </c>
      <c r="F90" t="s">
        <v>148</v>
      </c>
    </row>
    <row r="91" spans="1:6" x14ac:dyDescent="0.25">
      <c r="A91">
        <v>13</v>
      </c>
      <c r="B91" t="s">
        <v>394</v>
      </c>
      <c r="C91">
        <v>31.649000000000001</v>
      </c>
      <c r="D91">
        <v>6</v>
      </c>
      <c r="E91">
        <f t="shared" si="4"/>
        <v>0</v>
      </c>
    </row>
    <row r="92" spans="1:6" x14ac:dyDescent="0.25">
      <c r="A92">
        <v>14</v>
      </c>
      <c r="B92" t="s">
        <v>395</v>
      </c>
      <c r="C92">
        <v>31.649000000000001</v>
      </c>
      <c r="D92">
        <v>6.5</v>
      </c>
      <c r="E92">
        <f t="shared" si="4"/>
        <v>0</v>
      </c>
      <c r="F92" t="s">
        <v>155</v>
      </c>
    </row>
    <row r="93" spans="1:6" x14ac:dyDescent="0.25">
      <c r="A93">
        <v>15</v>
      </c>
      <c r="B93" t="s">
        <v>396</v>
      </c>
      <c r="C93">
        <v>29.632999999999999</v>
      </c>
      <c r="D93">
        <v>7</v>
      </c>
      <c r="E93">
        <f t="shared" si="4"/>
        <v>-4.0320000000000036</v>
      </c>
    </row>
    <row r="94" spans="1:6" x14ac:dyDescent="0.25">
      <c r="A94">
        <v>16</v>
      </c>
      <c r="B94" t="s">
        <v>397</v>
      </c>
      <c r="C94">
        <v>27.995000000000001</v>
      </c>
      <c r="D94">
        <v>7.5</v>
      </c>
      <c r="E94">
        <f t="shared" si="4"/>
        <v>-3.2759999999999962</v>
      </c>
      <c r="F94" t="s">
        <v>154</v>
      </c>
    </row>
    <row r="95" spans="1:6" x14ac:dyDescent="0.25">
      <c r="A95">
        <v>17</v>
      </c>
      <c r="B95" t="s">
        <v>398</v>
      </c>
      <c r="C95">
        <v>27.995000000000001</v>
      </c>
      <c r="D95">
        <v>8</v>
      </c>
      <c r="E95">
        <f t="shared" si="4"/>
        <v>0</v>
      </c>
      <c r="F95" t="s">
        <v>152</v>
      </c>
    </row>
    <row r="96" spans="1:6" x14ac:dyDescent="0.25">
      <c r="A96">
        <v>18</v>
      </c>
      <c r="B96" t="s">
        <v>399</v>
      </c>
      <c r="C96">
        <v>32.055999999999997</v>
      </c>
      <c r="D96">
        <v>8.5</v>
      </c>
      <c r="E96">
        <f t="shared" si="4"/>
        <v>8.1219999999999928</v>
      </c>
      <c r="F96" t="s">
        <v>148</v>
      </c>
    </row>
    <row r="97" spans="1:6" x14ac:dyDescent="0.25">
      <c r="A97">
        <v>19</v>
      </c>
      <c r="B97" t="s">
        <v>400</v>
      </c>
      <c r="C97">
        <v>28.571000000000002</v>
      </c>
      <c r="D97">
        <v>9</v>
      </c>
      <c r="E97">
        <f t="shared" si="4"/>
        <v>-6.9699999999999918</v>
      </c>
      <c r="F97" t="s">
        <v>149</v>
      </c>
    </row>
    <row r="98" spans="1:6" x14ac:dyDescent="0.25">
      <c r="A98">
        <v>20</v>
      </c>
      <c r="B98" t="s">
        <v>401</v>
      </c>
      <c r="C98">
        <v>28.571000000000002</v>
      </c>
      <c r="D98">
        <v>9.5</v>
      </c>
      <c r="E98">
        <f t="shared" si="4"/>
        <v>0</v>
      </c>
      <c r="F98" t="s">
        <v>152</v>
      </c>
    </row>
    <row r="99" spans="1:6" x14ac:dyDescent="0.25">
      <c r="A99">
        <v>21</v>
      </c>
      <c r="B99" t="s">
        <v>402</v>
      </c>
      <c r="C99">
        <v>30.196000000000002</v>
      </c>
      <c r="D99">
        <v>10</v>
      </c>
      <c r="E99">
        <f t="shared" si="4"/>
        <v>3.25</v>
      </c>
      <c r="F99" t="s">
        <v>148</v>
      </c>
    </row>
    <row r="100" spans="1:6" x14ac:dyDescent="0.25">
      <c r="A100">
        <v>22</v>
      </c>
      <c r="B100" t="s">
        <v>403</v>
      </c>
      <c r="C100">
        <v>28.777000000000001</v>
      </c>
      <c r="D100">
        <v>10.5</v>
      </c>
      <c r="E100">
        <f t="shared" si="4"/>
        <v>-2.838000000000001</v>
      </c>
      <c r="F100" t="s">
        <v>149</v>
      </c>
    </row>
    <row r="101" spans="1:6" x14ac:dyDescent="0.25">
      <c r="A101">
        <v>23</v>
      </c>
      <c r="B101" t="s">
        <v>404</v>
      </c>
      <c r="C101">
        <v>29.099</v>
      </c>
      <c r="D101">
        <v>11</v>
      </c>
      <c r="E101">
        <f t="shared" si="4"/>
        <v>0.64399999999999835</v>
      </c>
    </row>
    <row r="102" spans="1:6" x14ac:dyDescent="0.25">
      <c r="A102">
        <v>24</v>
      </c>
      <c r="B102" t="s">
        <v>405</v>
      </c>
      <c r="C102">
        <v>30.106999999999999</v>
      </c>
      <c r="D102">
        <v>11.5</v>
      </c>
      <c r="E102">
        <f t="shared" si="4"/>
        <v>2.0159999999999982</v>
      </c>
      <c r="F102" t="s">
        <v>150</v>
      </c>
    </row>
    <row r="103" spans="1:6" x14ac:dyDescent="0.25">
      <c r="A103">
        <v>25</v>
      </c>
      <c r="B103" t="s">
        <v>406</v>
      </c>
      <c r="C103">
        <v>26.207999999999998</v>
      </c>
      <c r="D103">
        <v>12</v>
      </c>
      <c r="E103">
        <f t="shared" si="4"/>
        <v>-7.7980000000000018</v>
      </c>
      <c r="F103" t="s">
        <v>149</v>
      </c>
    </row>
    <row r="104" spans="1:6" x14ac:dyDescent="0.25">
      <c r="A104">
        <v>26</v>
      </c>
      <c r="B104" t="s">
        <v>407</v>
      </c>
      <c r="C104">
        <v>28.878</v>
      </c>
      <c r="D104">
        <v>12.5</v>
      </c>
      <c r="E104">
        <f t="shared" si="4"/>
        <v>5.3400000000000034</v>
      </c>
      <c r="F104" t="s">
        <v>148</v>
      </c>
    </row>
    <row r="105" spans="1:6" x14ac:dyDescent="0.25">
      <c r="A105">
        <v>27</v>
      </c>
      <c r="B105" t="s">
        <v>408</v>
      </c>
      <c r="C105">
        <v>27.074000000000002</v>
      </c>
      <c r="D105">
        <v>13</v>
      </c>
      <c r="E105">
        <f t="shared" si="4"/>
        <v>-3.607999999999997</v>
      </c>
      <c r="F105" t="s">
        <v>149</v>
      </c>
    </row>
    <row r="106" spans="1:6" x14ac:dyDescent="0.25">
      <c r="A106">
        <v>28</v>
      </c>
      <c r="B106" t="s">
        <v>409</v>
      </c>
      <c r="C106">
        <v>33.07</v>
      </c>
      <c r="D106">
        <v>13.5</v>
      </c>
      <c r="E106">
        <f t="shared" si="4"/>
        <v>11.991999999999997</v>
      </c>
      <c r="F106" t="s">
        <v>148</v>
      </c>
    </row>
    <row r="107" spans="1:6" x14ac:dyDescent="0.25">
      <c r="A107">
        <v>29</v>
      </c>
      <c r="B107" t="s">
        <v>410</v>
      </c>
      <c r="C107">
        <v>26.771000000000001</v>
      </c>
      <c r="D107">
        <v>14</v>
      </c>
      <c r="E107">
        <f t="shared" si="4"/>
        <v>-12.597999999999999</v>
      </c>
      <c r="F107" t="s">
        <v>149</v>
      </c>
    </row>
    <row r="108" spans="1:6" x14ac:dyDescent="0.25">
      <c r="A108">
        <v>30</v>
      </c>
      <c r="B108" t="s">
        <v>411</v>
      </c>
      <c r="C108">
        <v>26.771000000000001</v>
      </c>
      <c r="D108">
        <v>14.5</v>
      </c>
      <c r="E108">
        <f t="shared" si="4"/>
        <v>0</v>
      </c>
    </row>
    <row r="109" spans="1:6" x14ac:dyDescent="0.25">
      <c r="A109">
        <v>31</v>
      </c>
      <c r="B109" t="s">
        <v>412</v>
      </c>
      <c r="C109">
        <v>28.576000000000001</v>
      </c>
      <c r="D109">
        <v>15</v>
      </c>
      <c r="E109">
        <f t="shared" si="4"/>
        <v>3.6099999999999994</v>
      </c>
      <c r="F109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19CC2-F85E-42B1-8DEA-7E58807AAA69}">
  <dimension ref="A1:M37"/>
  <sheetViews>
    <sheetView workbookViewId="0">
      <selection activeCell="I98" sqref="I98"/>
    </sheetView>
  </sheetViews>
  <sheetFormatPr defaultColWidth="8.85546875" defaultRowHeight="15" x14ac:dyDescent="0.25"/>
  <sheetData>
    <row r="1" spans="1:13" x14ac:dyDescent="0.25">
      <c r="A1" t="s">
        <v>165</v>
      </c>
    </row>
    <row r="4" spans="1:13" x14ac:dyDescent="0.25">
      <c r="A4" s="2" t="s">
        <v>413</v>
      </c>
      <c r="B4" s="2"/>
      <c r="C4" s="2"/>
      <c r="H4" s="1"/>
      <c r="I4" s="1"/>
      <c r="J4" s="1"/>
    </row>
    <row r="5" spans="1:13" x14ac:dyDescent="0.25">
      <c r="A5" s="1" t="s">
        <v>414</v>
      </c>
      <c r="B5" s="1"/>
      <c r="C5" s="1"/>
      <c r="H5" s="1" t="s">
        <v>415</v>
      </c>
      <c r="I5" s="1"/>
      <c r="J5" s="1"/>
    </row>
    <row r="6" spans="1:13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  <c r="I6" s="1" t="s">
        <v>30</v>
      </c>
      <c r="J6" s="1" t="s">
        <v>31</v>
      </c>
      <c r="K6" s="1" t="s">
        <v>145</v>
      </c>
      <c r="L6" s="1" t="s">
        <v>146</v>
      </c>
      <c r="M6" s="1" t="s">
        <v>147</v>
      </c>
    </row>
    <row r="7" spans="1:13" x14ac:dyDescent="0.25">
      <c r="A7">
        <v>1</v>
      </c>
      <c r="B7" t="s">
        <v>416</v>
      </c>
      <c r="C7">
        <v>38.500999999999998</v>
      </c>
      <c r="D7">
        <v>0</v>
      </c>
      <c r="H7">
        <v>1</v>
      </c>
      <c r="I7" t="s">
        <v>416</v>
      </c>
      <c r="J7">
        <v>26.757999999999999</v>
      </c>
      <c r="K7">
        <v>0</v>
      </c>
    </row>
    <row r="8" spans="1:13" x14ac:dyDescent="0.25">
      <c r="A8">
        <v>2</v>
      </c>
      <c r="B8" t="s">
        <v>417</v>
      </c>
      <c r="C8">
        <v>40.392000000000003</v>
      </c>
      <c r="D8">
        <v>0.5</v>
      </c>
      <c r="E8">
        <f>(C8-C7)/(D8-D7)</f>
        <v>3.7820000000000107</v>
      </c>
      <c r="H8">
        <v>2</v>
      </c>
      <c r="I8" t="s">
        <v>417</v>
      </c>
      <c r="J8">
        <v>26.757999999999999</v>
      </c>
      <c r="K8">
        <v>0.5</v>
      </c>
      <c r="L8">
        <f>(J8-J7)/(K8-K7)</f>
        <v>0</v>
      </c>
      <c r="M8" t="s">
        <v>152</v>
      </c>
    </row>
    <row r="9" spans="1:13" x14ac:dyDescent="0.25">
      <c r="A9">
        <v>3</v>
      </c>
      <c r="B9" t="s">
        <v>418</v>
      </c>
      <c r="C9">
        <v>41.47</v>
      </c>
      <c r="D9">
        <v>1</v>
      </c>
      <c r="E9">
        <f t="shared" ref="E9:E37" si="0">(C9-C8)/(D9-D8)</f>
        <v>2.1559999999999917</v>
      </c>
      <c r="H9">
        <v>3</v>
      </c>
      <c r="I9" t="s">
        <v>418</v>
      </c>
      <c r="J9">
        <v>26.042000000000002</v>
      </c>
      <c r="K9">
        <v>1</v>
      </c>
      <c r="L9">
        <f t="shared" ref="L9:L37" si="1">(J9-J8)/(K9-K8)</f>
        <v>-1.4319999999999951</v>
      </c>
      <c r="M9" t="s">
        <v>149</v>
      </c>
    </row>
    <row r="10" spans="1:13" x14ac:dyDescent="0.25">
      <c r="A10">
        <v>4</v>
      </c>
      <c r="B10" t="s">
        <v>419</v>
      </c>
      <c r="C10">
        <v>44.061</v>
      </c>
      <c r="D10">
        <v>1.5</v>
      </c>
      <c r="E10">
        <f t="shared" si="0"/>
        <v>5.1820000000000022</v>
      </c>
      <c r="F10" t="s">
        <v>159</v>
      </c>
      <c r="H10">
        <v>4</v>
      </c>
      <c r="I10" t="s">
        <v>419</v>
      </c>
      <c r="J10">
        <v>26.042000000000002</v>
      </c>
      <c r="K10">
        <v>1.5</v>
      </c>
      <c r="L10">
        <f t="shared" si="1"/>
        <v>0</v>
      </c>
      <c r="M10" t="s">
        <v>152</v>
      </c>
    </row>
    <row r="11" spans="1:13" x14ac:dyDescent="0.25">
      <c r="A11">
        <v>5</v>
      </c>
      <c r="B11" t="s">
        <v>420</v>
      </c>
      <c r="C11">
        <v>41.999000000000002</v>
      </c>
      <c r="D11">
        <v>2</v>
      </c>
      <c r="E11">
        <f t="shared" si="0"/>
        <v>-4.1239999999999952</v>
      </c>
      <c r="H11">
        <v>5</v>
      </c>
      <c r="I11" t="s">
        <v>420</v>
      </c>
      <c r="J11">
        <v>23.888999999999999</v>
      </c>
      <c r="K11">
        <v>2</v>
      </c>
      <c r="L11">
        <f t="shared" si="1"/>
        <v>-4.3060000000000045</v>
      </c>
      <c r="M11" t="s">
        <v>149</v>
      </c>
    </row>
    <row r="12" spans="1:13" x14ac:dyDescent="0.25">
      <c r="A12">
        <v>6</v>
      </c>
      <c r="B12" t="s">
        <v>421</v>
      </c>
      <c r="C12">
        <v>40.89</v>
      </c>
      <c r="D12">
        <v>2.5</v>
      </c>
      <c r="E12">
        <f t="shared" si="0"/>
        <v>-2.2180000000000035</v>
      </c>
      <c r="F12" t="s">
        <v>154</v>
      </c>
      <c r="H12">
        <v>6</v>
      </c>
      <c r="I12" t="s">
        <v>421</v>
      </c>
      <c r="J12">
        <v>24.701000000000001</v>
      </c>
      <c r="K12">
        <v>2.5</v>
      </c>
      <c r="L12">
        <f t="shared" si="1"/>
        <v>1.6240000000000023</v>
      </c>
    </row>
    <row r="13" spans="1:13" x14ac:dyDescent="0.25">
      <c r="A13">
        <v>7</v>
      </c>
      <c r="B13" t="s">
        <v>422</v>
      </c>
      <c r="C13">
        <v>41.77</v>
      </c>
      <c r="D13">
        <v>3</v>
      </c>
      <c r="E13">
        <f t="shared" si="0"/>
        <v>1.7600000000000051</v>
      </c>
      <c r="H13">
        <v>7</v>
      </c>
      <c r="I13" t="s">
        <v>422</v>
      </c>
      <c r="J13">
        <v>26.337</v>
      </c>
      <c r="K13">
        <v>3</v>
      </c>
      <c r="L13">
        <f t="shared" si="1"/>
        <v>3.2719999999999985</v>
      </c>
    </row>
    <row r="14" spans="1:13" x14ac:dyDescent="0.25">
      <c r="A14">
        <v>8</v>
      </c>
      <c r="B14" t="s">
        <v>423</v>
      </c>
      <c r="C14">
        <v>42.680999999999997</v>
      </c>
      <c r="D14">
        <v>3.5</v>
      </c>
      <c r="E14">
        <f t="shared" si="0"/>
        <v>1.8219999999999885</v>
      </c>
      <c r="H14">
        <v>8</v>
      </c>
      <c r="I14" t="s">
        <v>423</v>
      </c>
      <c r="J14">
        <v>26.355</v>
      </c>
      <c r="K14">
        <v>3.5</v>
      </c>
      <c r="L14">
        <f t="shared" si="1"/>
        <v>3.6000000000001364E-2</v>
      </c>
      <c r="M14" t="s">
        <v>159</v>
      </c>
    </row>
    <row r="15" spans="1:13" x14ac:dyDescent="0.25">
      <c r="A15">
        <v>9</v>
      </c>
      <c r="B15" t="s">
        <v>424</v>
      </c>
      <c r="C15">
        <v>44.723999999999997</v>
      </c>
      <c r="D15">
        <v>4</v>
      </c>
      <c r="E15">
        <f t="shared" si="0"/>
        <v>4.0859999999999985</v>
      </c>
      <c r="H15">
        <v>9</v>
      </c>
      <c r="I15" t="s">
        <v>424</v>
      </c>
      <c r="J15">
        <v>26.324000000000002</v>
      </c>
      <c r="K15">
        <v>4</v>
      </c>
      <c r="L15">
        <f t="shared" si="1"/>
        <v>-6.1999999999997613E-2</v>
      </c>
      <c r="M15" t="s">
        <v>149</v>
      </c>
    </row>
    <row r="16" spans="1:13" x14ac:dyDescent="0.25">
      <c r="A16">
        <v>10</v>
      </c>
      <c r="B16" t="s">
        <v>425</v>
      </c>
      <c r="C16">
        <v>45.933</v>
      </c>
      <c r="D16">
        <v>4.5</v>
      </c>
      <c r="E16">
        <f t="shared" si="0"/>
        <v>2.4180000000000064</v>
      </c>
      <c r="F16" t="s">
        <v>160</v>
      </c>
      <c r="H16">
        <v>10</v>
      </c>
      <c r="I16" t="s">
        <v>425</v>
      </c>
      <c r="J16">
        <v>27.433</v>
      </c>
      <c r="K16">
        <v>4.5</v>
      </c>
      <c r="L16">
        <f t="shared" si="1"/>
        <v>2.2179999999999964</v>
      </c>
      <c r="M16" t="s">
        <v>148</v>
      </c>
    </row>
    <row r="17" spans="1:13" x14ac:dyDescent="0.25">
      <c r="A17">
        <v>11</v>
      </c>
      <c r="B17" t="s">
        <v>426</v>
      </c>
      <c r="C17">
        <v>45.933</v>
      </c>
      <c r="D17">
        <v>5</v>
      </c>
      <c r="E17">
        <f t="shared" si="0"/>
        <v>0</v>
      </c>
      <c r="F17" t="s">
        <v>152</v>
      </c>
      <c r="H17">
        <v>11</v>
      </c>
      <c r="I17" t="s">
        <v>426</v>
      </c>
      <c r="J17">
        <v>26.402999999999999</v>
      </c>
      <c r="K17">
        <v>5</v>
      </c>
      <c r="L17">
        <f t="shared" si="1"/>
        <v>-2.0600000000000023</v>
      </c>
    </row>
    <row r="18" spans="1:13" x14ac:dyDescent="0.25">
      <c r="A18">
        <v>12</v>
      </c>
      <c r="B18" t="s">
        <v>427</v>
      </c>
      <c r="C18">
        <v>45.871000000000002</v>
      </c>
      <c r="D18">
        <v>5.5</v>
      </c>
      <c r="E18">
        <f t="shared" si="0"/>
        <v>-0.12399999999999523</v>
      </c>
      <c r="H18">
        <v>12</v>
      </c>
      <c r="I18" t="s">
        <v>427</v>
      </c>
      <c r="J18">
        <v>25.277999999999999</v>
      </c>
      <c r="K18">
        <v>5.5</v>
      </c>
      <c r="L18">
        <f t="shared" si="1"/>
        <v>-2.25</v>
      </c>
      <c r="M18" t="s">
        <v>154</v>
      </c>
    </row>
    <row r="19" spans="1:13" x14ac:dyDescent="0.25">
      <c r="A19">
        <v>13</v>
      </c>
      <c r="B19" t="s">
        <v>428</v>
      </c>
      <c r="C19">
        <v>45.021000000000001</v>
      </c>
      <c r="D19">
        <v>6</v>
      </c>
      <c r="E19">
        <f t="shared" si="0"/>
        <v>-1.7000000000000028</v>
      </c>
      <c r="F19" t="s">
        <v>154</v>
      </c>
      <c r="H19">
        <v>13</v>
      </c>
      <c r="I19" t="s">
        <v>428</v>
      </c>
      <c r="J19">
        <v>25.277999999999999</v>
      </c>
      <c r="K19">
        <v>6</v>
      </c>
      <c r="L19">
        <f t="shared" si="1"/>
        <v>0</v>
      </c>
      <c r="M19" t="s">
        <v>152</v>
      </c>
    </row>
    <row r="20" spans="1:13" x14ac:dyDescent="0.25">
      <c r="A20">
        <v>14</v>
      </c>
      <c r="B20" t="s">
        <v>429</v>
      </c>
      <c r="C20">
        <v>45.274999999999999</v>
      </c>
      <c r="D20">
        <v>6.5</v>
      </c>
      <c r="E20">
        <f t="shared" si="0"/>
        <v>0.50799999999999557</v>
      </c>
      <c r="F20" t="s">
        <v>148</v>
      </c>
      <c r="H20">
        <v>14</v>
      </c>
      <c r="I20" t="s">
        <v>429</v>
      </c>
      <c r="J20">
        <v>24.931999999999999</v>
      </c>
      <c r="K20">
        <v>6.5</v>
      </c>
      <c r="L20">
        <f t="shared" si="1"/>
        <v>-0.69200000000000017</v>
      </c>
      <c r="M20" t="s">
        <v>149</v>
      </c>
    </row>
    <row r="21" spans="1:13" x14ac:dyDescent="0.25">
      <c r="A21">
        <v>15</v>
      </c>
      <c r="B21" t="s">
        <v>430</v>
      </c>
      <c r="C21">
        <v>43.805</v>
      </c>
      <c r="D21">
        <v>7</v>
      </c>
      <c r="E21">
        <f t="shared" si="0"/>
        <v>-2.9399999999999977</v>
      </c>
      <c r="F21" t="s">
        <v>149</v>
      </c>
      <c r="H21">
        <v>15</v>
      </c>
      <c r="I21" t="s">
        <v>430</v>
      </c>
      <c r="J21">
        <v>26.530999999999999</v>
      </c>
      <c r="K21">
        <v>7</v>
      </c>
      <c r="L21">
        <f t="shared" si="1"/>
        <v>3.1980000000000004</v>
      </c>
      <c r="M21" t="s">
        <v>148</v>
      </c>
    </row>
    <row r="22" spans="1:13" x14ac:dyDescent="0.25">
      <c r="A22">
        <v>16</v>
      </c>
      <c r="B22" t="s">
        <v>431</v>
      </c>
      <c r="C22">
        <v>43.805</v>
      </c>
      <c r="D22">
        <v>7.5</v>
      </c>
      <c r="E22">
        <f t="shared" si="0"/>
        <v>0</v>
      </c>
      <c r="H22">
        <v>16</v>
      </c>
      <c r="I22" t="s">
        <v>431</v>
      </c>
      <c r="J22">
        <v>26.530999999999999</v>
      </c>
      <c r="K22">
        <v>7.5</v>
      </c>
      <c r="L22">
        <f t="shared" si="1"/>
        <v>0</v>
      </c>
    </row>
    <row r="23" spans="1:13" x14ac:dyDescent="0.25">
      <c r="A23">
        <v>17</v>
      </c>
      <c r="B23" t="s">
        <v>432</v>
      </c>
      <c r="C23">
        <v>43.805</v>
      </c>
      <c r="D23">
        <v>8</v>
      </c>
      <c r="E23">
        <f t="shared" si="0"/>
        <v>0</v>
      </c>
      <c r="F23" t="s">
        <v>155</v>
      </c>
      <c r="H23">
        <v>17</v>
      </c>
      <c r="I23" t="s">
        <v>432</v>
      </c>
      <c r="J23">
        <v>26.530999999999999</v>
      </c>
      <c r="K23">
        <v>8</v>
      </c>
      <c r="L23">
        <f t="shared" si="1"/>
        <v>0</v>
      </c>
      <c r="M23" t="s">
        <v>155</v>
      </c>
    </row>
    <row r="24" spans="1:13" x14ac:dyDescent="0.25">
      <c r="A24">
        <v>18</v>
      </c>
      <c r="B24" t="s">
        <v>433</v>
      </c>
      <c r="C24">
        <v>44.886000000000003</v>
      </c>
      <c r="D24">
        <v>8.5</v>
      </c>
      <c r="E24">
        <f t="shared" si="0"/>
        <v>2.1620000000000061</v>
      </c>
      <c r="H24">
        <v>18</v>
      </c>
      <c r="I24" t="s">
        <v>433</v>
      </c>
      <c r="J24">
        <v>24.286999999999999</v>
      </c>
      <c r="K24">
        <v>8.5</v>
      </c>
      <c r="L24">
        <f t="shared" si="1"/>
        <v>-4.4879999999999995</v>
      </c>
      <c r="M24" t="s">
        <v>149</v>
      </c>
    </row>
    <row r="25" spans="1:13" x14ac:dyDescent="0.25">
      <c r="A25">
        <v>19</v>
      </c>
      <c r="B25" t="s">
        <v>434</v>
      </c>
      <c r="C25">
        <v>46.456000000000003</v>
      </c>
      <c r="D25">
        <v>9</v>
      </c>
      <c r="E25">
        <f t="shared" si="0"/>
        <v>3.1400000000000006</v>
      </c>
      <c r="F25" t="s">
        <v>150</v>
      </c>
      <c r="H25">
        <v>19</v>
      </c>
      <c r="I25" t="s">
        <v>434</v>
      </c>
      <c r="J25">
        <v>24.286999999999999</v>
      </c>
      <c r="K25">
        <v>9</v>
      </c>
      <c r="L25">
        <f t="shared" si="1"/>
        <v>0</v>
      </c>
      <c r="M25" t="s">
        <v>152</v>
      </c>
    </row>
    <row r="26" spans="1:13" x14ac:dyDescent="0.25">
      <c r="A26">
        <v>20</v>
      </c>
      <c r="B26" t="s">
        <v>435</v>
      </c>
      <c r="C26">
        <v>46.456000000000003</v>
      </c>
      <c r="D26">
        <v>9.5</v>
      </c>
      <c r="E26">
        <f t="shared" si="0"/>
        <v>0</v>
      </c>
      <c r="F26" t="s">
        <v>152</v>
      </c>
      <c r="H26">
        <v>20</v>
      </c>
      <c r="I26" t="s">
        <v>435</v>
      </c>
      <c r="J26">
        <v>24.132000000000001</v>
      </c>
      <c r="K26">
        <v>9.5</v>
      </c>
      <c r="L26">
        <f t="shared" si="1"/>
        <v>-0.30999999999999517</v>
      </c>
      <c r="M26" t="s">
        <v>149</v>
      </c>
    </row>
    <row r="27" spans="1:13" x14ac:dyDescent="0.25">
      <c r="A27">
        <v>21</v>
      </c>
      <c r="B27" t="s">
        <v>436</v>
      </c>
      <c r="C27">
        <v>45.148000000000003</v>
      </c>
      <c r="D27">
        <v>10</v>
      </c>
      <c r="E27">
        <f t="shared" si="0"/>
        <v>-2.6159999999999997</v>
      </c>
      <c r="F27" t="s">
        <v>149</v>
      </c>
      <c r="H27">
        <v>21</v>
      </c>
      <c r="I27" t="s">
        <v>436</v>
      </c>
      <c r="J27">
        <v>24.882999999999999</v>
      </c>
      <c r="K27">
        <v>10</v>
      </c>
      <c r="L27">
        <f t="shared" si="1"/>
        <v>1.5019999999999953</v>
      </c>
      <c r="M27" t="s">
        <v>148</v>
      </c>
    </row>
    <row r="28" spans="1:13" x14ac:dyDescent="0.25">
      <c r="A28">
        <v>22</v>
      </c>
      <c r="B28" t="s">
        <v>437</v>
      </c>
      <c r="C28">
        <v>45.148000000000003</v>
      </c>
      <c r="D28">
        <v>10.5</v>
      </c>
      <c r="E28">
        <f t="shared" si="0"/>
        <v>0</v>
      </c>
      <c r="F28" t="s">
        <v>152</v>
      </c>
      <c r="H28">
        <v>22</v>
      </c>
      <c r="I28" t="s">
        <v>437</v>
      </c>
      <c r="J28">
        <v>24.882999999999999</v>
      </c>
      <c r="K28">
        <v>10.5</v>
      </c>
      <c r="L28">
        <f t="shared" si="1"/>
        <v>0</v>
      </c>
    </row>
    <row r="29" spans="1:13" x14ac:dyDescent="0.25">
      <c r="A29">
        <v>23</v>
      </c>
      <c r="B29" t="s">
        <v>438</v>
      </c>
      <c r="C29">
        <v>44.487000000000002</v>
      </c>
      <c r="D29">
        <v>11</v>
      </c>
      <c r="E29">
        <f t="shared" si="0"/>
        <v>-1.3220000000000027</v>
      </c>
      <c r="F29" t="s">
        <v>149</v>
      </c>
      <c r="H29">
        <v>23</v>
      </c>
      <c r="I29" t="s">
        <v>438</v>
      </c>
      <c r="J29">
        <v>24.882999999999999</v>
      </c>
      <c r="K29">
        <v>11</v>
      </c>
      <c r="L29">
        <f t="shared" si="1"/>
        <v>0</v>
      </c>
    </row>
    <row r="30" spans="1:13" x14ac:dyDescent="0.25">
      <c r="A30">
        <v>24</v>
      </c>
      <c r="B30" t="s">
        <v>439</v>
      </c>
      <c r="C30">
        <v>44.487000000000002</v>
      </c>
      <c r="D30">
        <v>11.5</v>
      </c>
      <c r="E30">
        <f t="shared" si="0"/>
        <v>0</v>
      </c>
      <c r="H30">
        <v>24</v>
      </c>
      <c r="I30" t="s">
        <v>439</v>
      </c>
      <c r="J30">
        <v>24.882999999999999</v>
      </c>
      <c r="K30">
        <v>11.5</v>
      </c>
      <c r="L30">
        <f t="shared" si="1"/>
        <v>0</v>
      </c>
      <c r="M30" t="s">
        <v>151</v>
      </c>
    </row>
    <row r="31" spans="1:13" x14ac:dyDescent="0.25">
      <c r="A31">
        <v>25</v>
      </c>
      <c r="B31" t="s">
        <v>440</v>
      </c>
      <c r="C31">
        <v>44.487000000000002</v>
      </c>
      <c r="D31">
        <v>12</v>
      </c>
      <c r="E31">
        <f t="shared" si="0"/>
        <v>0</v>
      </c>
      <c r="F31" t="s">
        <v>155</v>
      </c>
      <c r="H31">
        <v>25</v>
      </c>
      <c r="I31" t="s">
        <v>440</v>
      </c>
      <c r="J31">
        <v>25.163</v>
      </c>
      <c r="K31">
        <v>12</v>
      </c>
      <c r="L31">
        <f t="shared" si="1"/>
        <v>0.56000000000000227</v>
      </c>
      <c r="M31" t="s">
        <v>148</v>
      </c>
    </row>
    <row r="32" spans="1:13" x14ac:dyDescent="0.25">
      <c r="A32">
        <v>26</v>
      </c>
      <c r="B32" t="s">
        <v>441</v>
      </c>
      <c r="C32">
        <v>44.32</v>
      </c>
      <c r="D32">
        <v>12.5</v>
      </c>
      <c r="E32">
        <f t="shared" si="0"/>
        <v>-0.33400000000000318</v>
      </c>
      <c r="F32" t="s">
        <v>149</v>
      </c>
      <c r="H32">
        <v>26</v>
      </c>
      <c r="I32" t="s">
        <v>441</v>
      </c>
      <c r="J32">
        <v>25.163</v>
      </c>
      <c r="K32">
        <v>12.5</v>
      </c>
      <c r="L32">
        <f t="shared" si="1"/>
        <v>0</v>
      </c>
      <c r="M32" t="s">
        <v>152</v>
      </c>
    </row>
    <row r="33" spans="1:13" x14ac:dyDescent="0.25">
      <c r="A33">
        <v>27</v>
      </c>
      <c r="B33" t="s">
        <v>442</v>
      </c>
      <c r="C33">
        <v>45.146000000000001</v>
      </c>
      <c r="D33">
        <v>13</v>
      </c>
      <c r="E33">
        <f t="shared" si="0"/>
        <v>1.652000000000001</v>
      </c>
      <c r="F33" t="s">
        <v>148</v>
      </c>
      <c r="H33">
        <v>27</v>
      </c>
      <c r="I33" t="s">
        <v>442</v>
      </c>
      <c r="J33">
        <v>26.667999999999999</v>
      </c>
      <c r="K33">
        <v>13</v>
      </c>
      <c r="L33">
        <f t="shared" si="1"/>
        <v>3.009999999999998</v>
      </c>
    </row>
    <row r="34" spans="1:13" x14ac:dyDescent="0.25">
      <c r="A34">
        <v>28</v>
      </c>
      <c r="B34" t="s">
        <v>443</v>
      </c>
      <c r="C34">
        <v>45.146000000000001</v>
      </c>
      <c r="D34">
        <v>13.5</v>
      </c>
      <c r="E34">
        <f t="shared" si="0"/>
        <v>0</v>
      </c>
      <c r="F34" t="s">
        <v>152</v>
      </c>
      <c r="H34">
        <v>28</v>
      </c>
      <c r="I34" t="s">
        <v>443</v>
      </c>
      <c r="J34">
        <v>27.277000000000001</v>
      </c>
      <c r="K34">
        <v>13.5</v>
      </c>
      <c r="L34">
        <f t="shared" si="1"/>
        <v>1.2180000000000035</v>
      </c>
    </row>
    <row r="35" spans="1:13" x14ac:dyDescent="0.25">
      <c r="A35">
        <v>29</v>
      </c>
      <c r="B35" t="s">
        <v>444</v>
      </c>
      <c r="C35">
        <v>45.494</v>
      </c>
      <c r="D35">
        <v>14</v>
      </c>
      <c r="E35">
        <f t="shared" si="0"/>
        <v>0.69599999999999795</v>
      </c>
      <c r="F35" t="s">
        <v>148</v>
      </c>
      <c r="H35">
        <v>29</v>
      </c>
      <c r="I35" t="s">
        <v>444</v>
      </c>
      <c r="J35">
        <v>29.14</v>
      </c>
      <c r="K35">
        <v>14</v>
      </c>
      <c r="L35">
        <f t="shared" si="1"/>
        <v>3.7259999999999991</v>
      </c>
    </row>
    <row r="36" spans="1:13" x14ac:dyDescent="0.25">
      <c r="A36">
        <v>30</v>
      </c>
      <c r="B36" t="s">
        <v>445</v>
      </c>
      <c r="C36">
        <v>45.494</v>
      </c>
      <c r="D36">
        <v>14.5</v>
      </c>
      <c r="E36">
        <f t="shared" si="0"/>
        <v>0</v>
      </c>
      <c r="H36">
        <v>30</v>
      </c>
      <c r="I36" t="s">
        <v>445</v>
      </c>
      <c r="J36">
        <v>29.228000000000002</v>
      </c>
      <c r="K36">
        <v>14.5</v>
      </c>
      <c r="L36">
        <f t="shared" si="1"/>
        <v>0.17600000000000193</v>
      </c>
    </row>
    <row r="37" spans="1:13" x14ac:dyDescent="0.25">
      <c r="A37">
        <v>31</v>
      </c>
      <c r="B37" t="s">
        <v>446</v>
      </c>
      <c r="C37">
        <v>45.494</v>
      </c>
      <c r="D37">
        <v>15</v>
      </c>
      <c r="E37">
        <f t="shared" si="0"/>
        <v>0</v>
      </c>
      <c r="F37" t="s">
        <v>155</v>
      </c>
      <c r="H37">
        <v>31</v>
      </c>
      <c r="I37" t="s">
        <v>446</v>
      </c>
      <c r="J37">
        <v>30.305</v>
      </c>
      <c r="K37">
        <v>15</v>
      </c>
      <c r="L37">
        <f t="shared" si="1"/>
        <v>2.1539999999999964</v>
      </c>
      <c r="M37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F553-3FE5-4C69-9BFE-8B4B3075FD4D}">
  <dimension ref="A1:F37"/>
  <sheetViews>
    <sheetView workbookViewId="0">
      <selection activeCell="I98" sqref="I98"/>
    </sheetView>
  </sheetViews>
  <sheetFormatPr defaultColWidth="8.85546875" defaultRowHeight="15" x14ac:dyDescent="0.25"/>
  <sheetData>
    <row r="1" spans="1:6" x14ac:dyDescent="0.25">
      <c r="A1" t="s">
        <v>165</v>
      </c>
    </row>
    <row r="4" spans="1:6" x14ac:dyDescent="0.25">
      <c r="A4" s="2" t="s">
        <v>447</v>
      </c>
      <c r="B4" s="2"/>
      <c r="C4" s="2"/>
    </row>
    <row r="5" spans="1:6" x14ac:dyDescent="0.25">
      <c r="A5" s="1" t="s">
        <v>448</v>
      </c>
      <c r="B5" s="1"/>
      <c r="C5" s="1"/>
    </row>
    <row r="6" spans="1:6" x14ac:dyDescent="0.25">
      <c r="B6" s="1" t="s">
        <v>30</v>
      </c>
      <c r="C6" s="1" t="s">
        <v>31</v>
      </c>
      <c r="D6" s="1" t="s">
        <v>145</v>
      </c>
      <c r="E6" s="1" t="s">
        <v>146</v>
      </c>
      <c r="F6" s="1" t="s">
        <v>147</v>
      </c>
    </row>
    <row r="7" spans="1:6" x14ac:dyDescent="0.25">
      <c r="A7">
        <v>1</v>
      </c>
      <c r="B7" t="s">
        <v>449</v>
      </c>
      <c r="C7">
        <v>5.7830000000000004</v>
      </c>
      <c r="D7">
        <v>0</v>
      </c>
    </row>
    <row r="8" spans="1:6" x14ac:dyDescent="0.25">
      <c r="A8">
        <v>2</v>
      </c>
      <c r="B8" t="s">
        <v>450</v>
      </c>
      <c r="C8">
        <v>6.93</v>
      </c>
      <c r="D8">
        <v>0.5</v>
      </c>
      <c r="E8">
        <f>(C8-C7)/(D8-D7)</f>
        <v>2.2939999999999987</v>
      </c>
    </row>
    <row r="9" spans="1:6" x14ac:dyDescent="0.25">
      <c r="A9">
        <v>3</v>
      </c>
      <c r="B9" t="s">
        <v>451</v>
      </c>
      <c r="C9">
        <v>7.3849999999999998</v>
      </c>
      <c r="D9">
        <v>1</v>
      </c>
      <c r="E9">
        <f t="shared" ref="E9:E37" si="0">(C9-C8)/(D9-D8)</f>
        <v>0.91000000000000014</v>
      </c>
      <c r="F9" t="s">
        <v>150</v>
      </c>
    </row>
    <row r="10" spans="1:6" x14ac:dyDescent="0.25">
      <c r="A10">
        <v>4</v>
      </c>
      <c r="B10" t="s">
        <v>452</v>
      </c>
      <c r="C10">
        <v>7.3849999999999998</v>
      </c>
      <c r="D10">
        <v>1.5</v>
      </c>
      <c r="E10">
        <f t="shared" si="0"/>
        <v>0</v>
      </c>
    </row>
    <row r="11" spans="1:6" x14ac:dyDescent="0.25">
      <c r="A11">
        <v>5</v>
      </c>
      <c r="B11" t="s">
        <v>453</v>
      </c>
      <c r="C11">
        <v>7.3849999999999998</v>
      </c>
      <c r="D11">
        <v>2</v>
      </c>
      <c r="E11">
        <f t="shared" si="0"/>
        <v>0</v>
      </c>
    </row>
    <row r="12" spans="1:6" x14ac:dyDescent="0.25">
      <c r="A12">
        <v>6</v>
      </c>
      <c r="B12" t="s">
        <v>454</v>
      </c>
      <c r="C12">
        <v>7.3849999999999998</v>
      </c>
      <c r="D12">
        <v>2.5</v>
      </c>
      <c r="E12">
        <f t="shared" si="0"/>
        <v>0</v>
      </c>
      <c r="F12" t="s">
        <v>151</v>
      </c>
    </row>
    <row r="13" spans="1:6" x14ac:dyDescent="0.25">
      <c r="A13">
        <v>7</v>
      </c>
      <c r="B13" t="s">
        <v>455</v>
      </c>
      <c r="C13">
        <v>6.8860000000000001</v>
      </c>
      <c r="D13">
        <v>3</v>
      </c>
      <c r="E13">
        <f t="shared" si="0"/>
        <v>-0.99799999999999933</v>
      </c>
      <c r="F13" t="s">
        <v>149</v>
      </c>
    </row>
    <row r="14" spans="1:6" x14ac:dyDescent="0.25">
      <c r="A14">
        <v>8</v>
      </c>
      <c r="B14" t="s">
        <v>456</v>
      </c>
      <c r="C14">
        <v>6.9630000000000001</v>
      </c>
      <c r="D14">
        <v>3.5</v>
      </c>
      <c r="E14">
        <f t="shared" si="0"/>
        <v>0.15399999999999991</v>
      </c>
    </row>
    <row r="15" spans="1:6" x14ac:dyDescent="0.25">
      <c r="A15">
        <v>9</v>
      </c>
      <c r="B15" t="s">
        <v>457</v>
      </c>
      <c r="C15">
        <v>8.2370000000000001</v>
      </c>
      <c r="D15">
        <v>4</v>
      </c>
      <c r="E15">
        <f t="shared" si="0"/>
        <v>2.548</v>
      </c>
    </row>
    <row r="16" spans="1:6" x14ac:dyDescent="0.25">
      <c r="A16">
        <v>10</v>
      </c>
      <c r="B16" t="s">
        <v>458</v>
      </c>
      <c r="C16">
        <v>9.43</v>
      </c>
      <c r="D16">
        <v>4.5</v>
      </c>
      <c r="E16">
        <f t="shared" si="0"/>
        <v>2.3859999999999992</v>
      </c>
    </row>
    <row r="17" spans="1:6" x14ac:dyDescent="0.25">
      <c r="A17">
        <v>11</v>
      </c>
      <c r="B17" t="s">
        <v>459</v>
      </c>
      <c r="C17">
        <v>11.331</v>
      </c>
      <c r="D17">
        <v>5</v>
      </c>
      <c r="E17">
        <f t="shared" si="0"/>
        <v>3.8019999999999996</v>
      </c>
      <c r="F17" t="s">
        <v>160</v>
      </c>
    </row>
    <row r="18" spans="1:6" x14ac:dyDescent="0.25">
      <c r="A18">
        <v>12</v>
      </c>
      <c r="B18" t="s">
        <v>460</v>
      </c>
      <c r="C18">
        <v>11.331</v>
      </c>
      <c r="D18">
        <v>5.5</v>
      </c>
      <c r="E18">
        <f t="shared" si="0"/>
        <v>0</v>
      </c>
      <c r="F18" t="s">
        <v>152</v>
      </c>
    </row>
    <row r="19" spans="1:6" x14ac:dyDescent="0.25">
      <c r="A19">
        <v>13</v>
      </c>
      <c r="B19" t="s">
        <v>461</v>
      </c>
      <c r="C19">
        <v>12.371</v>
      </c>
      <c r="D19">
        <v>6</v>
      </c>
      <c r="E19">
        <f t="shared" si="0"/>
        <v>2.0800000000000018</v>
      </c>
      <c r="F19" t="s">
        <v>148</v>
      </c>
    </row>
    <row r="20" spans="1:6" x14ac:dyDescent="0.25">
      <c r="A20">
        <v>14</v>
      </c>
      <c r="B20" t="s">
        <v>462</v>
      </c>
      <c r="C20">
        <v>12.371</v>
      </c>
      <c r="D20">
        <v>6.5</v>
      </c>
      <c r="E20">
        <f t="shared" si="0"/>
        <v>0</v>
      </c>
    </row>
    <row r="21" spans="1:6" x14ac:dyDescent="0.25">
      <c r="A21">
        <v>15</v>
      </c>
      <c r="B21" t="s">
        <v>463</v>
      </c>
      <c r="C21">
        <v>12.371</v>
      </c>
      <c r="D21">
        <v>7</v>
      </c>
      <c r="E21">
        <f t="shared" si="0"/>
        <v>0</v>
      </c>
      <c r="F21" t="s">
        <v>155</v>
      </c>
    </row>
    <row r="22" spans="1:6" x14ac:dyDescent="0.25">
      <c r="A22">
        <v>16</v>
      </c>
      <c r="B22" t="s">
        <v>464</v>
      </c>
      <c r="C22">
        <v>12.368</v>
      </c>
      <c r="D22">
        <v>7.5</v>
      </c>
      <c r="E22">
        <f t="shared" si="0"/>
        <v>-6.0000000000002274E-3</v>
      </c>
      <c r="F22" t="s">
        <v>149</v>
      </c>
    </row>
    <row r="23" spans="1:6" x14ac:dyDescent="0.25">
      <c r="A23">
        <v>17</v>
      </c>
      <c r="B23" t="s">
        <v>465</v>
      </c>
      <c r="C23">
        <v>12.891</v>
      </c>
      <c r="D23">
        <v>8</v>
      </c>
      <c r="E23">
        <f t="shared" si="0"/>
        <v>1.0459999999999994</v>
      </c>
    </row>
    <row r="24" spans="1:6" x14ac:dyDescent="0.25">
      <c r="A24">
        <v>18</v>
      </c>
      <c r="B24" t="s">
        <v>466</v>
      </c>
      <c r="C24">
        <v>14.228999999999999</v>
      </c>
      <c r="D24">
        <v>8.5</v>
      </c>
      <c r="E24">
        <f t="shared" si="0"/>
        <v>2.6759999999999984</v>
      </c>
      <c r="F24" t="s">
        <v>150</v>
      </c>
    </row>
    <row r="25" spans="1:6" x14ac:dyDescent="0.25">
      <c r="A25">
        <v>19</v>
      </c>
      <c r="B25" t="s">
        <v>467</v>
      </c>
      <c r="C25">
        <v>14.228999999999999</v>
      </c>
      <c r="D25">
        <v>9</v>
      </c>
      <c r="E25">
        <f t="shared" si="0"/>
        <v>0</v>
      </c>
      <c r="F25" t="s">
        <v>152</v>
      </c>
    </row>
    <row r="26" spans="1:6" x14ac:dyDescent="0.25">
      <c r="A26">
        <v>20</v>
      </c>
      <c r="B26" t="s">
        <v>468</v>
      </c>
      <c r="C26">
        <v>13.952999999999999</v>
      </c>
      <c r="D26">
        <v>9.5</v>
      </c>
      <c r="E26">
        <f t="shared" si="0"/>
        <v>-0.5519999999999996</v>
      </c>
      <c r="F26" t="s">
        <v>149</v>
      </c>
    </row>
    <row r="27" spans="1:6" x14ac:dyDescent="0.25">
      <c r="A27">
        <v>21</v>
      </c>
      <c r="B27" t="s">
        <v>469</v>
      </c>
      <c r="C27">
        <v>14.195</v>
      </c>
      <c r="D27">
        <v>10</v>
      </c>
      <c r="E27">
        <f t="shared" si="0"/>
        <v>0.48400000000000176</v>
      </c>
    </row>
    <row r="28" spans="1:6" x14ac:dyDescent="0.25">
      <c r="A28">
        <v>22</v>
      </c>
      <c r="B28" t="s">
        <v>470</v>
      </c>
      <c r="C28">
        <v>15.227</v>
      </c>
      <c r="D28">
        <v>10.5</v>
      </c>
      <c r="E28">
        <f t="shared" si="0"/>
        <v>2.0640000000000001</v>
      </c>
      <c r="F28" t="s">
        <v>150</v>
      </c>
    </row>
    <row r="29" spans="1:6" x14ac:dyDescent="0.25">
      <c r="A29">
        <v>23</v>
      </c>
      <c r="B29" t="s">
        <v>471</v>
      </c>
      <c r="C29">
        <v>13.365</v>
      </c>
      <c r="D29">
        <v>11</v>
      </c>
      <c r="E29">
        <f t="shared" si="0"/>
        <v>-3.7240000000000002</v>
      </c>
    </row>
    <row r="30" spans="1:6" x14ac:dyDescent="0.25">
      <c r="A30">
        <v>24</v>
      </c>
      <c r="B30" t="s">
        <v>472</v>
      </c>
      <c r="C30">
        <v>12.545999999999999</v>
      </c>
      <c r="D30">
        <v>11.5</v>
      </c>
      <c r="E30">
        <f t="shared" si="0"/>
        <v>-1.6380000000000017</v>
      </c>
    </row>
    <row r="31" spans="1:6" x14ac:dyDescent="0.25">
      <c r="A31">
        <v>25</v>
      </c>
      <c r="B31" t="s">
        <v>473</v>
      </c>
      <c r="C31">
        <v>10.717000000000001</v>
      </c>
      <c r="D31">
        <v>12</v>
      </c>
      <c r="E31">
        <f t="shared" si="0"/>
        <v>-3.6579999999999977</v>
      </c>
      <c r="F31" t="s">
        <v>153</v>
      </c>
    </row>
    <row r="32" spans="1:6" x14ac:dyDescent="0.25">
      <c r="A32">
        <v>26</v>
      </c>
      <c r="B32" t="s">
        <v>474</v>
      </c>
      <c r="C32">
        <v>12.590999999999999</v>
      </c>
      <c r="D32">
        <v>12.5</v>
      </c>
      <c r="E32">
        <f t="shared" si="0"/>
        <v>3.7479999999999976</v>
      </c>
      <c r="F32" t="s">
        <v>148</v>
      </c>
    </row>
    <row r="33" spans="1:6" x14ac:dyDescent="0.25">
      <c r="A33">
        <v>27</v>
      </c>
      <c r="B33" t="s">
        <v>475</v>
      </c>
      <c r="C33">
        <v>12.590999999999999</v>
      </c>
      <c r="D33">
        <v>13</v>
      </c>
      <c r="E33">
        <f t="shared" si="0"/>
        <v>0</v>
      </c>
      <c r="F33" t="s">
        <v>152</v>
      </c>
    </row>
    <row r="34" spans="1:6" x14ac:dyDescent="0.25">
      <c r="A34">
        <v>28</v>
      </c>
      <c r="B34" t="s">
        <v>476</v>
      </c>
      <c r="C34">
        <v>12.859</v>
      </c>
      <c r="D34">
        <v>13.5</v>
      </c>
      <c r="E34">
        <f t="shared" si="0"/>
        <v>0.53600000000000136</v>
      </c>
      <c r="F34" t="s">
        <v>148</v>
      </c>
    </row>
    <row r="35" spans="1:6" x14ac:dyDescent="0.25">
      <c r="A35">
        <v>29</v>
      </c>
      <c r="B35" t="s">
        <v>477</v>
      </c>
      <c r="C35">
        <v>12.189</v>
      </c>
      <c r="D35">
        <v>14</v>
      </c>
      <c r="E35">
        <f t="shared" si="0"/>
        <v>-1.3399999999999999</v>
      </c>
      <c r="F35" t="s">
        <v>149</v>
      </c>
    </row>
    <row r="36" spans="1:6" x14ac:dyDescent="0.25">
      <c r="A36">
        <v>30</v>
      </c>
      <c r="B36" t="s">
        <v>478</v>
      </c>
      <c r="C36">
        <v>12.189</v>
      </c>
      <c r="D36">
        <v>14.5</v>
      </c>
      <c r="E36">
        <f t="shared" si="0"/>
        <v>0</v>
      </c>
      <c r="F36" t="s">
        <v>152</v>
      </c>
    </row>
    <row r="37" spans="1:6" x14ac:dyDescent="0.25">
      <c r="A37">
        <v>31</v>
      </c>
      <c r="B37" t="s">
        <v>479</v>
      </c>
      <c r="C37">
        <v>12.95</v>
      </c>
      <c r="D37">
        <v>15</v>
      </c>
      <c r="E37">
        <f t="shared" si="0"/>
        <v>1.5219999999999985</v>
      </c>
      <c r="F37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D2C3-5CEA-4E46-9839-BD55C59A6AA1}">
  <dimension ref="A1:K148"/>
  <sheetViews>
    <sheetView tabSelected="1" workbookViewId="0">
      <selection activeCell="L34" sqref="L34"/>
    </sheetView>
  </sheetViews>
  <sheetFormatPr defaultColWidth="8.85546875" defaultRowHeight="15" x14ac:dyDescent="0.25"/>
  <sheetData>
    <row r="1" spans="1:10" x14ac:dyDescent="0.25">
      <c r="A1" s="1" t="s">
        <v>480</v>
      </c>
      <c r="E1" s="1" t="s">
        <v>481</v>
      </c>
      <c r="I1" s="1" t="s">
        <v>482</v>
      </c>
    </row>
    <row r="2" spans="1:10" x14ac:dyDescent="0.25">
      <c r="A2" s="1" t="s">
        <v>483</v>
      </c>
      <c r="B2" s="1" t="s">
        <v>146</v>
      </c>
      <c r="E2" s="1" t="s">
        <v>483</v>
      </c>
      <c r="F2" s="1" t="s">
        <v>146</v>
      </c>
      <c r="I2" s="1" t="s">
        <v>483</v>
      </c>
      <c r="J2" s="1" t="s">
        <v>146</v>
      </c>
    </row>
    <row r="3" spans="1:10" x14ac:dyDescent="0.25">
      <c r="A3" s="2" t="s">
        <v>484</v>
      </c>
      <c r="B3">
        <v>3.7880000000000038</v>
      </c>
      <c r="E3" s="2" t="s">
        <v>65</v>
      </c>
      <c r="F3">
        <v>1.6300000000000026</v>
      </c>
      <c r="I3" s="2" t="s">
        <v>35</v>
      </c>
      <c r="J3">
        <v>1.87</v>
      </c>
    </row>
    <row r="4" spans="1:10" x14ac:dyDescent="0.25">
      <c r="B4">
        <v>1.5719999999999956</v>
      </c>
      <c r="F4">
        <v>1.9140000000000015</v>
      </c>
      <c r="J4">
        <v>1.0940000000000012</v>
      </c>
    </row>
    <row r="5" spans="1:10" x14ac:dyDescent="0.25">
      <c r="B5">
        <v>0.51200000000000045</v>
      </c>
      <c r="F5">
        <v>1.6099999999999994</v>
      </c>
      <c r="J5">
        <v>6.5919999999999987</v>
      </c>
    </row>
    <row r="6" spans="1:10" x14ac:dyDescent="0.25">
      <c r="B6">
        <v>1.8140000000000001</v>
      </c>
      <c r="F6">
        <v>1.3699999999999974</v>
      </c>
      <c r="J6">
        <v>2.2779999999999987</v>
      </c>
    </row>
    <row r="7" spans="1:10" x14ac:dyDescent="0.25">
      <c r="B7">
        <v>2.2480000000000047</v>
      </c>
      <c r="F7">
        <v>4.7100000000000009</v>
      </c>
      <c r="J7">
        <v>2.5420000000000016</v>
      </c>
    </row>
    <row r="8" spans="1:10" x14ac:dyDescent="0.25">
      <c r="B8">
        <v>4.2439999999999998</v>
      </c>
      <c r="F8">
        <v>3.3359999999999985</v>
      </c>
      <c r="J8">
        <v>1.9299999999999997</v>
      </c>
    </row>
    <row r="9" spans="1:10" x14ac:dyDescent="0.25">
      <c r="B9">
        <v>2.1019999999999968</v>
      </c>
      <c r="F9">
        <v>3.8420000000000059</v>
      </c>
      <c r="J9">
        <v>0.59799999999999898</v>
      </c>
    </row>
    <row r="10" spans="1:10" x14ac:dyDescent="0.25">
      <c r="B10">
        <v>3.588000000000001</v>
      </c>
      <c r="F10">
        <v>3.769999999999996</v>
      </c>
      <c r="J10">
        <v>5.2200000000000024</v>
      </c>
    </row>
    <row r="11" spans="1:10" x14ac:dyDescent="0.25">
      <c r="B11">
        <v>1.990000000000002</v>
      </c>
      <c r="F11">
        <v>9.7999999999999865E-2</v>
      </c>
      <c r="J11">
        <v>0.76399999999999579</v>
      </c>
    </row>
    <row r="12" spans="1:10" x14ac:dyDescent="0.25">
      <c r="B12">
        <v>1.6460000000000008</v>
      </c>
      <c r="F12">
        <v>0.50400000000000045</v>
      </c>
      <c r="J12">
        <v>7.8679999999999986</v>
      </c>
    </row>
    <row r="13" spans="1:10" x14ac:dyDescent="0.25">
      <c r="B13">
        <v>2.1419999999999959</v>
      </c>
      <c r="F13">
        <v>4.5999999999999375E-2</v>
      </c>
      <c r="J13">
        <v>6.2860000000000014</v>
      </c>
    </row>
    <row r="14" spans="1:10" x14ac:dyDescent="0.25">
      <c r="B14">
        <v>2.7779999999999987</v>
      </c>
      <c r="F14">
        <v>1.1000000000000005</v>
      </c>
      <c r="J14">
        <v>2.3739999999999988</v>
      </c>
    </row>
    <row r="15" spans="1:10" x14ac:dyDescent="0.25">
      <c r="B15">
        <v>0.49600000000000222</v>
      </c>
      <c r="F15">
        <v>0.74599999999999955</v>
      </c>
      <c r="J15">
        <v>1.1039999999999992</v>
      </c>
    </row>
    <row r="16" spans="1:10" x14ac:dyDescent="0.25">
      <c r="B16">
        <v>4.9999999999997158E-2</v>
      </c>
      <c r="F16">
        <v>0.75800000000000001</v>
      </c>
      <c r="J16">
        <v>2.1280000000000001</v>
      </c>
    </row>
    <row r="17" spans="1:10" x14ac:dyDescent="0.25">
      <c r="B17">
        <v>1.0140000000000029</v>
      </c>
      <c r="F17">
        <v>0.66599999999999993</v>
      </c>
      <c r="J17">
        <v>0.50399999999999778</v>
      </c>
    </row>
    <row r="18" spans="1:10" x14ac:dyDescent="0.25">
      <c r="B18">
        <v>1.6199999999999974</v>
      </c>
      <c r="F18">
        <v>0.64400000000000013</v>
      </c>
      <c r="J18">
        <v>6.6900000000000013</v>
      </c>
    </row>
    <row r="19" spans="1:10" x14ac:dyDescent="0.25">
      <c r="B19">
        <v>2.2680000000000007</v>
      </c>
      <c r="F19">
        <v>2.2199999999999998</v>
      </c>
      <c r="J19">
        <v>2.5479999999999983</v>
      </c>
    </row>
    <row r="20" spans="1:10" x14ac:dyDescent="0.25">
      <c r="B20">
        <v>0.71999999999999886</v>
      </c>
      <c r="F20">
        <v>0.49199999999999999</v>
      </c>
      <c r="J20">
        <v>2.4860000000000007</v>
      </c>
    </row>
    <row r="21" spans="1:10" x14ac:dyDescent="0.25">
      <c r="B21">
        <v>4.4460000000000015</v>
      </c>
      <c r="F21">
        <v>2.4940000000000007</v>
      </c>
      <c r="J21">
        <v>2.41</v>
      </c>
    </row>
    <row r="22" spans="1:10" x14ac:dyDescent="0.25">
      <c r="B22">
        <v>2.835999999999995</v>
      </c>
      <c r="F22">
        <v>1.3699999999999992</v>
      </c>
      <c r="J22">
        <v>2.1020000000000003</v>
      </c>
    </row>
    <row r="23" spans="1:10" x14ac:dyDescent="0.25">
      <c r="B23">
        <v>4.4420000000000002</v>
      </c>
      <c r="F23">
        <v>3.024</v>
      </c>
      <c r="J23">
        <v>2.0779999999999994</v>
      </c>
    </row>
    <row r="24" spans="1:10" x14ac:dyDescent="0.25">
      <c r="B24">
        <v>1.7959999999999994</v>
      </c>
      <c r="F24">
        <v>0.73800000000000043</v>
      </c>
      <c r="J24">
        <v>3.1999999999999993</v>
      </c>
    </row>
    <row r="25" spans="1:10" x14ac:dyDescent="0.25">
      <c r="B25">
        <v>3.7999999999999972</v>
      </c>
      <c r="F25">
        <v>1.2699999999999996</v>
      </c>
      <c r="J25">
        <v>1.1400000000000006</v>
      </c>
    </row>
    <row r="26" spans="1:10" x14ac:dyDescent="0.25">
      <c r="B26">
        <v>4.7240000000000038</v>
      </c>
      <c r="F26">
        <v>3.7899999999999991</v>
      </c>
      <c r="J26">
        <v>0.57999999999999829</v>
      </c>
    </row>
    <row r="27" spans="1:10" x14ac:dyDescent="0.25">
      <c r="B27">
        <v>5.5300000000000011</v>
      </c>
      <c r="F27">
        <v>1.4600000000000009</v>
      </c>
      <c r="J27">
        <v>4.1119999999999983</v>
      </c>
    </row>
    <row r="28" spans="1:10" x14ac:dyDescent="0.25">
      <c r="B28">
        <v>0.58399999999999608</v>
      </c>
      <c r="F28">
        <v>2.572000000000001</v>
      </c>
      <c r="J28">
        <v>1.4480000000000004</v>
      </c>
    </row>
    <row r="29" spans="1:10" x14ac:dyDescent="0.25">
      <c r="B29">
        <v>1.1140000000000043</v>
      </c>
      <c r="C29">
        <f>COUNT(B3:B29)</f>
        <v>27</v>
      </c>
      <c r="F29">
        <v>4.0820000000000007</v>
      </c>
      <c r="J29">
        <v>3.588000000000001</v>
      </c>
    </row>
    <row r="30" spans="1:10" x14ac:dyDescent="0.25">
      <c r="A30" s="2" t="s">
        <v>35</v>
      </c>
      <c r="B30">
        <v>9.6799999999999926</v>
      </c>
      <c r="F30">
        <v>4.1099999999999994</v>
      </c>
      <c r="J30">
        <v>5.4499999999999993</v>
      </c>
    </row>
    <row r="31" spans="1:10" x14ac:dyDescent="0.25">
      <c r="B31">
        <v>2.4740000000000038</v>
      </c>
      <c r="F31">
        <v>0.23199999999999932</v>
      </c>
      <c r="J31">
        <v>4.240000000000002</v>
      </c>
    </row>
    <row r="32" spans="1:10" x14ac:dyDescent="0.25">
      <c r="B32">
        <v>1.3620000000000019</v>
      </c>
      <c r="F32">
        <v>1.2760000000000034</v>
      </c>
      <c r="J32">
        <v>0.43799999999999883</v>
      </c>
    </row>
    <row r="33" spans="1:11" x14ac:dyDescent="0.25">
      <c r="B33">
        <v>2.6880000000000024</v>
      </c>
      <c r="F33">
        <v>0.20199999999999818</v>
      </c>
      <c r="J33">
        <v>3.0920000000000023</v>
      </c>
    </row>
    <row r="34" spans="1:11" x14ac:dyDescent="0.25">
      <c r="B34">
        <v>3.3299999999999983</v>
      </c>
      <c r="F34">
        <v>1.2120000000000033</v>
      </c>
      <c r="J34">
        <v>2.3279999999999959</v>
      </c>
    </row>
    <row r="35" spans="1:11" x14ac:dyDescent="0.25">
      <c r="B35">
        <v>1.2520000000000024</v>
      </c>
      <c r="F35">
        <v>4.5640000000000001</v>
      </c>
      <c r="J35">
        <v>1.6700000000000017</v>
      </c>
    </row>
    <row r="36" spans="1:11" x14ac:dyDescent="0.25">
      <c r="B36">
        <v>0.49199999999999733</v>
      </c>
      <c r="F36">
        <v>2.3759999999999977</v>
      </c>
      <c r="J36">
        <v>2.7920000000000016</v>
      </c>
    </row>
    <row r="37" spans="1:11" x14ac:dyDescent="0.25">
      <c r="B37">
        <v>4.8320000000000007</v>
      </c>
      <c r="F37">
        <v>2.0799999999999983</v>
      </c>
      <c r="J37">
        <v>1.0719999999999956</v>
      </c>
    </row>
    <row r="38" spans="1:11" x14ac:dyDescent="0.25">
      <c r="B38">
        <v>1.152000000000001</v>
      </c>
      <c r="F38">
        <v>7.7280000000000015</v>
      </c>
      <c r="J38">
        <v>1.2779999999999987</v>
      </c>
    </row>
    <row r="39" spans="1:11" x14ac:dyDescent="0.25">
      <c r="B39">
        <v>3.8960000000000008</v>
      </c>
      <c r="C39">
        <f>COUNT(B30:B39)</f>
        <v>10</v>
      </c>
      <c r="F39">
        <v>2.3639999999999972</v>
      </c>
      <c r="J39">
        <v>2.2980000000000018</v>
      </c>
    </row>
    <row r="40" spans="1:11" x14ac:dyDescent="0.25">
      <c r="A40" s="2" t="s">
        <v>311</v>
      </c>
      <c r="B40">
        <v>2.5020000000000095</v>
      </c>
      <c r="F40">
        <v>0.84599999999999653</v>
      </c>
      <c r="J40">
        <v>1.7979999999999983</v>
      </c>
    </row>
    <row r="41" spans="1:11" x14ac:dyDescent="0.25">
      <c r="B41">
        <v>0.40200000000000102</v>
      </c>
      <c r="F41">
        <v>3.7520000000000024</v>
      </c>
      <c r="J41">
        <v>7.3800000000000026</v>
      </c>
    </row>
    <row r="42" spans="1:11" x14ac:dyDescent="0.25">
      <c r="B42">
        <v>1.4979999999999905</v>
      </c>
      <c r="F42">
        <v>0.62400000000000233</v>
      </c>
      <c r="J42">
        <v>3.0700000000000003</v>
      </c>
    </row>
    <row r="43" spans="1:11" x14ac:dyDescent="0.25">
      <c r="B43">
        <v>7.3999999999998067E-2</v>
      </c>
      <c r="F43">
        <v>5.3699999999999974</v>
      </c>
      <c r="J43">
        <v>1.402000000000001</v>
      </c>
    </row>
    <row r="44" spans="1:11" x14ac:dyDescent="0.25">
      <c r="B44">
        <v>0.3160000000000025</v>
      </c>
      <c r="F44">
        <v>2.338000000000001</v>
      </c>
      <c r="J44">
        <v>0.59799999999999898</v>
      </c>
    </row>
    <row r="45" spans="1:11" x14ac:dyDescent="0.25">
      <c r="B45">
        <v>4.2319999999999993</v>
      </c>
      <c r="F45">
        <v>0.37399999999999523</v>
      </c>
      <c r="J45">
        <v>1.3539999999999992</v>
      </c>
    </row>
    <row r="46" spans="1:11" x14ac:dyDescent="0.25">
      <c r="B46">
        <v>0.97999999999998977</v>
      </c>
      <c r="F46">
        <v>9.4000000000001194E-2</v>
      </c>
      <c r="J46">
        <v>2.6859999999999999</v>
      </c>
    </row>
    <row r="47" spans="1:11" x14ac:dyDescent="0.25">
      <c r="B47">
        <v>0.7120000000000033</v>
      </c>
      <c r="F47">
        <v>3.8000000000003809E-2</v>
      </c>
      <c r="J47">
        <v>4.8059999999999974</v>
      </c>
      <c r="K47">
        <f>COUNT(J3:J47)</f>
        <v>45</v>
      </c>
    </row>
    <row r="48" spans="1:11" x14ac:dyDescent="0.25">
      <c r="B48">
        <v>1.4519999999999982</v>
      </c>
      <c r="F48">
        <v>1.4879999999999995</v>
      </c>
      <c r="G48">
        <f>COUNT(F3:F48)</f>
        <v>46</v>
      </c>
      <c r="I48" s="2" t="s">
        <v>236</v>
      </c>
      <c r="J48">
        <v>4.4959999999999987</v>
      </c>
    </row>
    <row r="49" spans="2:10" x14ac:dyDescent="0.25">
      <c r="B49">
        <v>3.6160000000000005</v>
      </c>
      <c r="E49" s="2" t="s">
        <v>63</v>
      </c>
      <c r="F49">
        <v>3.8739999999999988</v>
      </c>
      <c r="J49">
        <v>5.2860000000000014</v>
      </c>
    </row>
    <row r="50" spans="2:10" x14ac:dyDescent="0.25">
      <c r="B50">
        <v>2.0019999999999989</v>
      </c>
      <c r="F50">
        <v>5.1859999999999999</v>
      </c>
      <c r="J50">
        <v>7.0180000000000007</v>
      </c>
    </row>
    <row r="51" spans="2:10" x14ac:dyDescent="0.25">
      <c r="B51">
        <v>1.5300000000000011</v>
      </c>
      <c r="F51">
        <v>5.1080000000000005</v>
      </c>
      <c r="J51">
        <v>0.84599999999999653</v>
      </c>
    </row>
    <row r="52" spans="2:10" x14ac:dyDescent="0.25">
      <c r="B52">
        <v>2.0399999999999991</v>
      </c>
      <c r="F52">
        <v>2.3320000000000007</v>
      </c>
      <c r="J52">
        <v>2.7899999999999991</v>
      </c>
    </row>
    <row r="53" spans="2:10" x14ac:dyDescent="0.25">
      <c r="B53">
        <v>0.12400000000000055</v>
      </c>
      <c r="F53">
        <v>1.5820000000000007</v>
      </c>
      <c r="J53">
        <v>0.32800000000000296</v>
      </c>
    </row>
    <row r="54" spans="2:10" x14ac:dyDescent="0.25">
      <c r="B54">
        <v>2.4240000000000004</v>
      </c>
      <c r="F54">
        <v>2.2819999999999965</v>
      </c>
      <c r="J54">
        <v>3.8879999999999981</v>
      </c>
    </row>
    <row r="55" spans="2:10" x14ac:dyDescent="0.25">
      <c r="B55">
        <v>4.01</v>
      </c>
      <c r="F55">
        <v>4.338000000000001</v>
      </c>
      <c r="J55">
        <v>4.4959999999999951</v>
      </c>
    </row>
    <row r="56" spans="2:10" x14ac:dyDescent="0.25">
      <c r="B56">
        <v>4.6439999999999984</v>
      </c>
      <c r="F56">
        <v>5.3100000000000023</v>
      </c>
      <c r="J56">
        <v>1.8339999999999996</v>
      </c>
    </row>
    <row r="57" spans="2:10" x14ac:dyDescent="0.25">
      <c r="B57">
        <v>1.1440000000000001</v>
      </c>
      <c r="F57">
        <v>6.0359999999999943</v>
      </c>
      <c r="J57">
        <v>0.47199999999999775</v>
      </c>
    </row>
    <row r="58" spans="2:10" x14ac:dyDescent="0.25">
      <c r="B58">
        <v>1.7260000000000009</v>
      </c>
      <c r="F58">
        <v>2.6780000000000008</v>
      </c>
      <c r="J58">
        <v>2.6040000000000028</v>
      </c>
    </row>
    <row r="59" spans="2:10" x14ac:dyDescent="0.25">
      <c r="B59">
        <v>1.0980000000000008</v>
      </c>
      <c r="F59">
        <v>3.402000000000001</v>
      </c>
      <c r="J59">
        <v>4.4319999999999951</v>
      </c>
    </row>
    <row r="60" spans="2:10" x14ac:dyDescent="0.25">
      <c r="B60">
        <v>2.6419999999999995</v>
      </c>
      <c r="F60">
        <v>3.3739999999999988</v>
      </c>
      <c r="J60">
        <v>2.1140000000000043</v>
      </c>
    </row>
    <row r="61" spans="2:10" x14ac:dyDescent="0.25">
      <c r="B61">
        <v>4.9600000000000009</v>
      </c>
      <c r="F61">
        <v>1.1320000000000014</v>
      </c>
      <c r="J61">
        <v>6.6739999999999995</v>
      </c>
    </row>
    <row r="62" spans="2:10" x14ac:dyDescent="0.25">
      <c r="B62">
        <v>5.0920000000000023</v>
      </c>
      <c r="F62">
        <v>4.5040000000000013</v>
      </c>
      <c r="J62">
        <v>4.0039999999999978</v>
      </c>
    </row>
    <row r="63" spans="2:10" x14ac:dyDescent="0.25">
      <c r="B63">
        <v>4.3359999999999985</v>
      </c>
      <c r="F63">
        <v>2.282</v>
      </c>
      <c r="J63">
        <v>3.2199999999999989</v>
      </c>
    </row>
    <row r="64" spans="2:10" x14ac:dyDescent="0.25">
      <c r="B64">
        <v>1.9839999999999982</v>
      </c>
      <c r="F64">
        <v>2.3239999999999998</v>
      </c>
      <c r="J64">
        <v>5.3359999999999985</v>
      </c>
    </row>
    <row r="65" spans="1:10" x14ac:dyDescent="0.25">
      <c r="B65">
        <v>1.468</v>
      </c>
      <c r="F65">
        <v>3.6820000000000004</v>
      </c>
      <c r="J65">
        <v>1.5360000000000014</v>
      </c>
    </row>
    <row r="66" spans="1:10" x14ac:dyDescent="0.25">
      <c r="B66">
        <v>1.7660000000000018</v>
      </c>
      <c r="F66">
        <v>1.2420000000000009</v>
      </c>
      <c r="J66">
        <v>7.0140000000000029</v>
      </c>
    </row>
    <row r="67" spans="1:10" x14ac:dyDescent="0.25">
      <c r="B67">
        <v>1.8840000000000003</v>
      </c>
      <c r="F67">
        <v>3.0419999999999998</v>
      </c>
      <c r="J67">
        <v>1.4979999999999976</v>
      </c>
    </row>
    <row r="68" spans="1:10" x14ac:dyDescent="0.25">
      <c r="B68">
        <v>0.86999999999999744</v>
      </c>
      <c r="F68">
        <v>2.4200000000000017</v>
      </c>
      <c r="J68">
        <v>9.2000000000002302E-2</v>
      </c>
    </row>
    <row r="69" spans="1:10" x14ac:dyDescent="0.25">
      <c r="B69">
        <v>0.75600000000000023</v>
      </c>
      <c r="F69">
        <v>4.0179999999999971</v>
      </c>
      <c r="J69">
        <v>1.2519999999999989</v>
      </c>
    </row>
    <row r="70" spans="1:10" x14ac:dyDescent="0.25">
      <c r="B70">
        <v>1.7999999999999972</v>
      </c>
      <c r="F70">
        <v>0.18599999999999994</v>
      </c>
      <c r="J70">
        <v>4.8260000000000005</v>
      </c>
    </row>
    <row r="71" spans="1:10" x14ac:dyDescent="0.25">
      <c r="B71">
        <v>0.87000000000000455</v>
      </c>
      <c r="F71">
        <v>3.0779999999999994</v>
      </c>
      <c r="J71">
        <v>4</v>
      </c>
    </row>
    <row r="72" spans="1:10" x14ac:dyDescent="0.25">
      <c r="B72">
        <v>2.2080000000000055</v>
      </c>
      <c r="F72">
        <v>2.8219999999999992</v>
      </c>
      <c r="J72">
        <v>0.40600000000000236</v>
      </c>
    </row>
    <row r="73" spans="1:10" x14ac:dyDescent="0.25">
      <c r="B73">
        <v>1.0799999999999983</v>
      </c>
      <c r="F73">
        <v>5.7460000000000022</v>
      </c>
      <c r="J73">
        <v>3.8659999999999997</v>
      </c>
    </row>
    <row r="74" spans="1:10" x14ac:dyDescent="0.25">
      <c r="B74">
        <v>1.1879999999999953</v>
      </c>
      <c r="F74">
        <v>1.9919999999999973</v>
      </c>
      <c r="J74">
        <v>0.77799999999999869</v>
      </c>
    </row>
    <row r="75" spans="1:10" x14ac:dyDescent="0.25">
      <c r="B75">
        <v>1.3060000000000045</v>
      </c>
      <c r="F75">
        <v>1.56</v>
      </c>
      <c r="J75">
        <v>1.7439999999999998</v>
      </c>
    </row>
    <row r="76" spans="1:10" x14ac:dyDescent="0.25">
      <c r="B76">
        <v>0.34799999999999898</v>
      </c>
      <c r="F76">
        <v>1.3460000000000001</v>
      </c>
      <c r="J76">
        <v>3.8840000000000003</v>
      </c>
    </row>
    <row r="77" spans="1:10" x14ac:dyDescent="0.25">
      <c r="B77">
        <v>1.671999999999997</v>
      </c>
      <c r="F77">
        <v>0.96999999999999975</v>
      </c>
      <c r="J77">
        <v>3.7620000000000005</v>
      </c>
    </row>
    <row r="78" spans="1:10" x14ac:dyDescent="0.25">
      <c r="B78">
        <v>0.7640000000000029</v>
      </c>
      <c r="C78">
        <f>COUNT(B40:B78)</f>
        <v>39</v>
      </c>
      <c r="F78">
        <v>1.35</v>
      </c>
      <c r="J78">
        <v>2.2260000000000062</v>
      </c>
    </row>
    <row r="79" spans="1:10" x14ac:dyDescent="0.25">
      <c r="A79" s="2" t="s">
        <v>346</v>
      </c>
      <c r="B79">
        <v>3.1119999999999948</v>
      </c>
      <c r="F79">
        <v>1.9659999999999997</v>
      </c>
      <c r="J79">
        <v>2.6039999999999921</v>
      </c>
    </row>
    <row r="80" spans="1:10" x14ac:dyDescent="0.25">
      <c r="B80">
        <v>0.67800000000001148</v>
      </c>
      <c r="F80">
        <v>3.3040000000000003</v>
      </c>
      <c r="J80">
        <v>1.1219999999999999</v>
      </c>
    </row>
    <row r="81" spans="2:10" x14ac:dyDescent="0.25">
      <c r="B81">
        <v>1.4179999999999922</v>
      </c>
      <c r="F81">
        <v>2.1179999999999994</v>
      </c>
      <c r="J81">
        <v>4.2120000000000033</v>
      </c>
    </row>
    <row r="82" spans="2:10" x14ac:dyDescent="0.25">
      <c r="B82">
        <v>3.8320000000000078</v>
      </c>
      <c r="F82">
        <v>2.0359999999999996</v>
      </c>
      <c r="G82">
        <f>COUNT(F49:F82)</f>
        <v>34</v>
      </c>
      <c r="J82">
        <v>2.813999999999993</v>
      </c>
    </row>
    <row r="83" spans="2:10" x14ac:dyDescent="0.25">
      <c r="B83">
        <v>3.5819999999999936</v>
      </c>
      <c r="E83" s="2" t="s">
        <v>166</v>
      </c>
      <c r="F83">
        <v>3.8180000000000049</v>
      </c>
      <c r="J83">
        <v>1.8299999999999983</v>
      </c>
    </row>
    <row r="84" spans="2:10" x14ac:dyDescent="0.25">
      <c r="B84">
        <v>3.6760000000000019</v>
      </c>
      <c r="F84">
        <v>1.9239999999999995</v>
      </c>
      <c r="J84">
        <v>1.2140000000000022</v>
      </c>
    </row>
    <row r="85" spans="2:10" x14ac:dyDescent="0.25">
      <c r="B85">
        <v>2.1319999999999908</v>
      </c>
      <c r="F85">
        <v>1.7220000000000013</v>
      </c>
      <c r="J85">
        <v>1.1140000000000008</v>
      </c>
    </row>
    <row r="86" spans="2:10" x14ac:dyDescent="0.25">
      <c r="B86">
        <v>2.3560000000000088</v>
      </c>
      <c r="F86">
        <v>5.2139999999999986</v>
      </c>
      <c r="J86">
        <v>1.6739999999999995</v>
      </c>
    </row>
    <row r="87" spans="2:10" x14ac:dyDescent="0.25">
      <c r="B87">
        <v>5.1979999999999933</v>
      </c>
      <c r="F87">
        <v>1.5280000000000058</v>
      </c>
      <c r="J87">
        <v>0.62999999999999901</v>
      </c>
    </row>
    <row r="88" spans="2:10" x14ac:dyDescent="0.25">
      <c r="B88">
        <v>2.7179999999999893</v>
      </c>
      <c r="F88">
        <v>4.2659999999999982</v>
      </c>
      <c r="J88">
        <v>1.5079999999999991</v>
      </c>
    </row>
    <row r="89" spans="2:10" x14ac:dyDescent="0.25">
      <c r="B89">
        <v>4.2620000000000005</v>
      </c>
      <c r="F89">
        <v>3.1880000000000024</v>
      </c>
      <c r="J89">
        <v>3.9200000000000017</v>
      </c>
    </row>
    <row r="90" spans="2:10" x14ac:dyDescent="0.25">
      <c r="B90">
        <v>5.2439999999999998</v>
      </c>
      <c r="F90">
        <v>3.0779999999999959</v>
      </c>
      <c r="J90">
        <v>6.7899999999999991</v>
      </c>
    </row>
    <row r="91" spans="2:10" x14ac:dyDescent="0.25">
      <c r="B91">
        <v>6.6360000000000099</v>
      </c>
      <c r="F91">
        <v>0.68999999999999773</v>
      </c>
      <c r="J91">
        <v>2.3059999999999974</v>
      </c>
    </row>
    <row r="92" spans="2:10" x14ac:dyDescent="0.25">
      <c r="B92">
        <v>5.6019999999999897</v>
      </c>
      <c r="F92">
        <v>3.2199999999999918</v>
      </c>
      <c r="J92">
        <v>0.6720000000000006</v>
      </c>
    </row>
    <row r="93" spans="2:10" x14ac:dyDescent="0.25">
      <c r="B93">
        <v>0.23199999999999932</v>
      </c>
      <c r="F93">
        <v>4.7180000000000035</v>
      </c>
      <c r="J93">
        <v>0.81199999999999761</v>
      </c>
    </row>
    <row r="94" spans="2:10" x14ac:dyDescent="0.25">
      <c r="B94">
        <v>2.8840000000000003</v>
      </c>
      <c r="F94">
        <v>4.157999999999987</v>
      </c>
      <c r="J94">
        <v>3.708000000000002</v>
      </c>
    </row>
    <row r="95" spans="2:10" x14ac:dyDescent="0.25">
      <c r="B95">
        <v>4.5560000000000116</v>
      </c>
      <c r="F95">
        <v>2.9540000000000077</v>
      </c>
      <c r="J95">
        <v>4.5139999999999958</v>
      </c>
    </row>
    <row r="96" spans="2:10" x14ac:dyDescent="0.25">
      <c r="B96">
        <v>2.5919999999999987</v>
      </c>
      <c r="C96">
        <f>COUNT(B79:B96)</f>
        <v>18</v>
      </c>
      <c r="F96">
        <v>5.0300000000000011</v>
      </c>
      <c r="J96">
        <v>1.7999999999999972</v>
      </c>
    </row>
    <row r="97" spans="1:11" x14ac:dyDescent="0.25">
      <c r="A97" s="2" t="s">
        <v>380</v>
      </c>
      <c r="B97">
        <v>0.31000000000000227</v>
      </c>
      <c r="F97">
        <v>3.8100000000000005</v>
      </c>
      <c r="J97">
        <v>2.3160000000000025</v>
      </c>
    </row>
    <row r="98" spans="1:11" x14ac:dyDescent="0.25">
      <c r="B98">
        <v>4.328000000000003</v>
      </c>
      <c r="F98">
        <v>3.588000000000001</v>
      </c>
      <c r="J98">
        <v>3.8919999999999959</v>
      </c>
      <c r="K98">
        <f>COUNT(J48:J98)</f>
        <v>51</v>
      </c>
    </row>
    <row r="99" spans="1:11" x14ac:dyDescent="0.25">
      <c r="B99">
        <v>7.2199999999999989</v>
      </c>
      <c r="F99">
        <v>1.4780000000000015</v>
      </c>
      <c r="I99" s="2" t="s">
        <v>277</v>
      </c>
      <c r="J99">
        <v>1.7939999999999969</v>
      </c>
    </row>
    <row r="100" spans="1:11" x14ac:dyDescent="0.25">
      <c r="B100">
        <v>3.2540000000000049</v>
      </c>
      <c r="F100">
        <v>1.411999999999999</v>
      </c>
      <c r="J100">
        <v>3.1159999999999997</v>
      </c>
    </row>
    <row r="101" spans="1:11" x14ac:dyDescent="0.25">
      <c r="B101">
        <v>6.7899999999999991</v>
      </c>
      <c r="F101">
        <v>2.5560000000000045</v>
      </c>
      <c r="J101">
        <v>7.8160000000000025</v>
      </c>
    </row>
    <row r="102" spans="1:11" x14ac:dyDescent="0.25">
      <c r="B102">
        <v>1.7460000000000022</v>
      </c>
      <c r="F102">
        <v>7.6000000000000512E-2</v>
      </c>
      <c r="J102">
        <v>2.7459999999999951</v>
      </c>
    </row>
    <row r="103" spans="1:11" x14ac:dyDescent="0.25">
      <c r="B103">
        <v>8.1219999999999928</v>
      </c>
      <c r="F103">
        <v>3.009999999999998</v>
      </c>
      <c r="J103">
        <v>0.60600000000000165</v>
      </c>
    </row>
    <row r="104" spans="1:11" x14ac:dyDescent="0.25">
      <c r="B104">
        <v>3.25</v>
      </c>
      <c r="F104">
        <v>1.8799999999999955</v>
      </c>
      <c r="J104">
        <v>5.2920000000000016</v>
      </c>
    </row>
    <row r="105" spans="1:11" x14ac:dyDescent="0.25">
      <c r="B105">
        <v>0.64399999999999835</v>
      </c>
      <c r="F105">
        <v>1.2239999999999966</v>
      </c>
      <c r="J105">
        <v>5.5759999999999934</v>
      </c>
    </row>
    <row r="106" spans="1:11" x14ac:dyDescent="0.25">
      <c r="B106">
        <v>2.0159999999999982</v>
      </c>
      <c r="F106">
        <v>3.2780000000000058</v>
      </c>
      <c r="J106">
        <v>2.0840000000000032</v>
      </c>
    </row>
    <row r="107" spans="1:11" x14ac:dyDescent="0.25">
      <c r="B107">
        <v>5.3400000000000034</v>
      </c>
      <c r="F107">
        <v>1.7479999999999976</v>
      </c>
      <c r="J107">
        <v>2.5020000000000095</v>
      </c>
    </row>
    <row r="108" spans="1:11" x14ac:dyDescent="0.25">
      <c r="B108">
        <v>11.991999999999997</v>
      </c>
      <c r="F108">
        <v>3.1380000000000052</v>
      </c>
      <c r="J108">
        <v>0.867999999999995</v>
      </c>
    </row>
    <row r="109" spans="1:11" x14ac:dyDescent="0.25">
      <c r="B109">
        <v>3.6099999999999994</v>
      </c>
      <c r="C109">
        <f>COUNT(B97:B109)</f>
        <v>13</v>
      </c>
      <c r="F109">
        <v>2.1199999999999903</v>
      </c>
      <c r="G109">
        <f>COUNT(F83:F109)</f>
        <v>27</v>
      </c>
      <c r="J109">
        <v>1.018</v>
      </c>
    </row>
    <row r="110" spans="1:11" x14ac:dyDescent="0.25">
      <c r="E110" s="2" t="s">
        <v>204</v>
      </c>
      <c r="F110">
        <v>1.4059999999999988</v>
      </c>
      <c r="J110">
        <v>0.75</v>
      </c>
    </row>
    <row r="111" spans="1:11" x14ac:dyDescent="0.25">
      <c r="A111" t="s">
        <v>485</v>
      </c>
      <c r="B111">
        <f>COUNT(B3:B109)</f>
        <v>107</v>
      </c>
      <c r="F111">
        <v>2.4520000000000053</v>
      </c>
      <c r="J111">
        <v>0.38800000000000012</v>
      </c>
    </row>
    <row r="112" spans="1:11" x14ac:dyDescent="0.25">
      <c r="F112">
        <v>4.3999999999999986</v>
      </c>
      <c r="J112">
        <v>2.3139999999999996</v>
      </c>
    </row>
    <row r="113" spans="5:10" x14ac:dyDescent="0.25">
      <c r="F113">
        <v>2.652000000000001</v>
      </c>
      <c r="J113">
        <v>3.1440000000000001</v>
      </c>
    </row>
    <row r="114" spans="5:10" x14ac:dyDescent="0.25">
      <c r="F114">
        <v>1.1080000000000041</v>
      </c>
      <c r="J114">
        <v>4.2760000000000007</v>
      </c>
    </row>
    <row r="115" spans="5:10" x14ac:dyDescent="0.25">
      <c r="F115">
        <v>0.78000000000000114</v>
      </c>
      <c r="J115">
        <v>3.5019999999999989</v>
      </c>
    </row>
    <row r="116" spans="5:10" x14ac:dyDescent="0.25">
      <c r="F116">
        <v>2.7379999999999995</v>
      </c>
      <c r="J116">
        <v>1.6179999999999986</v>
      </c>
    </row>
    <row r="117" spans="5:10" x14ac:dyDescent="0.25">
      <c r="F117">
        <v>3.2060000000000031</v>
      </c>
      <c r="J117">
        <v>0.16800000000000104</v>
      </c>
    </row>
    <row r="118" spans="5:10" x14ac:dyDescent="0.25">
      <c r="F118">
        <v>1.4660000000000011</v>
      </c>
      <c r="J118">
        <v>0.55599999999999916</v>
      </c>
    </row>
    <row r="119" spans="5:10" x14ac:dyDescent="0.25">
      <c r="F119">
        <v>2.1240000000000023</v>
      </c>
      <c r="J119">
        <v>0.57600000000000051</v>
      </c>
    </row>
    <row r="120" spans="5:10" x14ac:dyDescent="0.25">
      <c r="F120">
        <v>0.50999999999999801</v>
      </c>
      <c r="J120">
        <v>1.8199999999999985</v>
      </c>
    </row>
    <row r="121" spans="5:10" x14ac:dyDescent="0.25">
      <c r="F121">
        <v>1.4560000000000031</v>
      </c>
      <c r="J121">
        <v>3.8900000000000006</v>
      </c>
    </row>
    <row r="122" spans="5:10" x14ac:dyDescent="0.25">
      <c r="F122">
        <v>2.7619999999999933</v>
      </c>
      <c r="G122">
        <f>COUNT(F110:F122)</f>
        <v>13</v>
      </c>
      <c r="J122">
        <v>2.8960000000000008</v>
      </c>
    </row>
    <row r="123" spans="5:10" x14ac:dyDescent="0.25">
      <c r="E123" s="2" t="s">
        <v>413</v>
      </c>
      <c r="F123">
        <v>3.7820000000000107</v>
      </c>
      <c r="J123">
        <v>3.5679999999999978</v>
      </c>
    </row>
    <row r="124" spans="5:10" x14ac:dyDescent="0.25">
      <c r="F124">
        <v>2.1559999999999917</v>
      </c>
      <c r="J124">
        <v>0.50199999999999889</v>
      </c>
    </row>
    <row r="125" spans="5:10" x14ac:dyDescent="0.25">
      <c r="F125">
        <v>5.1820000000000022</v>
      </c>
      <c r="J125">
        <v>3.8420000000000023</v>
      </c>
    </row>
    <row r="126" spans="5:10" x14ac:dyDescent="0.25">
      <c r="F126">
        <v>1.7600000000000051</v>
      </c>
      <c r="J126">
        <v>3.0119999999999969</v>
      </c>
    </row>
    <row r="127" spans="5:10" x14ac:dyDescent="0.25">
      <c r="F127">
        <v>1.8219999999999885</v>
      </c>
      <c r="J127">
        <v>5.0220000000000056</v>
      </c>
    </row>
    <row r="128" spans="5:10" x14ac:dyDescent="0.25">
      <c r="F128">
        <v>4.0859999999999985</v>
      </c>
      <c r="J128">
        <v>2.6519999999999939</v>
      </c>
    </row>
    <row r="129" spans="6:11" x14ac:dyDescent="0.25">
      <c r="F129">
        <v>2.4180000000000064</v>
      </c>
      <c r="J129">
        <v>1.4460000000000051</v>
      </c>
      <c r="K129">
        <f>COUNT(J99:J129)</f>
        <v>31</v>
      </c>
    </row>
    <row r="130" spans="6:11" x14ac:dyDescent="0.25">
      <c r="F130">
        <v>0.50799999999999557</v>
      </c>
      <c r="I130" s="2" t="s">
        <v>447</v>
      </c>
      <c r="J130">
        <v>2.294</v>
      </c>
    </row>
    <row r="131" spans="6:11" x14ac:dyDescent="0.25">
      <c r="F131">
        <v>2.1620000000000061</v>
      </c>
      <c r="J131">
        <v>0.91000000000000014</v>
      </c>
    </row>
    <row r="132" spans="6:11" x14ac:dyDescent="0.25">
      <c r="F132">
        <v>3.1400000000000006</v>
      </c>
      <c r="J132">
        <v>0.15399999999999991</v>
      </c>
    </row>
    <row r="133" spans="6:11" x14ac:dyDescent="0.25">
      <c r="F133">
        <v>1.652000000000001</v>
      </c>
      <c r="J133">
        <v>2.548</v>
      </c>
    </row>
    <row r="134" spans="6:11" x14ac:dyDescent="0.25">
      <c r="F134">
        <v>0.69599999999999795</v>
      </c>
      <c r="J134">
        <v>2.3859999999999992</v>
      </c>
    </row>
    <row r="135" spans="6:11" x14ac:dyDescent="0.25">
      <c r="F135">
        <v>1.6240000000000023</v>
      </c>
      <c r="J135">
        <v>3.8019999999999996</v>
      </c>
    </row>
    <row r="136" spans="6:11" x14ac:dyDescent="0.25">
      <c r="F136">
        <v>3.2719999999999985</v>
      </c>
      <c r="J136">
        <v>2.0800000000000018</v>
      </c>
    </row>
    <row r="137" spans="6:11" x14ac:dyDescent="0.25">
      <c r="F137">
        <v>3.6000000000001364E-2</v>
      </c>
      <c r="J137">
        <v>1.0459999999999994</v>
      </c>
    </row>
    <row r="138" spans="6:11" x14ac:dyDescent="0.25">
      <c r="F138">
        <v>2.2179999999999964</v>
      </c>
      <c r="J138">
        <v>2.6759999999999984</v>
      </c>
    </row>
    <row r="139" spans="6:11" x14ac:dyDescent="0.25">
      <c r="F139">
        <v>3.1980000000000004</v>
      </c>
      <c r="J139">
        <v>0.48400000000000176</v>
      </c>
    </row>
    <row r="140" spans="6:11" x14ac:dyDescent="0.25">
      <c r="F140">
        <v>1.5019999999999953</v>
      </c>
      <c r="J140">
        <v>2.0640000000000001</v>
      </c>
    </row>
    <row r="141" spans="6:11" x14ac:dyDescent="0.25">
      <c r="F141">
        <v>0.56000000000000227</v>
      </c>
      <c r="J141">
        <v>3.7479999999999976</v>
      </c>
    </row>
    <row r="142" spans="6:11" x14ac:dyDescent="0.25">
      <c r="F142">
        <v>3.009999999999998</v>
      </c>
      <c r="J142">
        <v>0.53600000000000136</v>
      </c>
    </row>
    <row r="143" spans="6:11" x14ac:dyDescent="0.25">
      <c r="F143">
        <v>1.2180000000000035</v>
      </c>
      <c r="J143">
        <v>1.5219999999999985</v>
      </c>
      <c r="K143">
        <f>COUNT(J130:J143)</f>
        <v>14</v>
      </c>
    </row>
    <row r="144" spans="6:11" x14ac:dyDescent="0.25">
      <c r="F144">
        <v>3.7259999999999991</v>
      </c>
    </row>
    <row r="145" spans="5:10" x14ac:dyDescent="0.25">
      <c r="F145">
        <v>0.17600000000000193</v>
      </c>
      <c r="I145" t="s">
        <v>485</v>
      </c>
      <c r="J145">
        <f>COUNT(J3:J143)</f>
        <v>141</v>
      </c>
    </row>
    <row r="146" spans="5:10" x14ac:dyDescent="0.25">
      <c r="F146">
        <v>2.1539999999999964</v>
      </c>
      <c r="G146">
        <f>COUNT(F123:F146)</f>
        <v>24</v>
      </c>
    </row>
    <row r="148" spans="5:10" x14ac:dyDescent="0.25">
      <c r="E148" t="s">
        <v>485</v>
      </c>
      <c r="F148">
        <f>COUNT(F3:F146)</f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WT</vt:lpstr>
      <vt:lpstr>V409I</vt:lpstr>
      <vt:lpstr>V409A</vt:lpstr>
      <vt:lpstr>V409I (2)</vt:lpstr>
      <vt:lpstr>V409A (2)</vt:lpstr>
      <vt:lpstr>WT (3)</vt:lpstr>
      <vt:lpstr>V409I (3)</vt:lpstr>
      <vt:lpstr>V409A (3)</vt:lpstr>
      <vt:lpstr>Growth rates</vt:lpstr>
      <vt:lpstr>Pauses</vt:lpstr>
      <vt:lpstr>Retraction rates</vt:lpstr>
      <vt:lpstr>Ratios</vt:lpstr>
      <vt:lpstr>Durations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of the Moore</dc:creator>
  <cp:lastModifiedBy>Lab of the Moore</cp:lastModifiedBy>
  <dcterms:created xsi:type="dcterms:W3CDTF">2022-03-15T20:47:07Z</dcterms:created>
  <dcterms:modified xsi:type="dcterms:W3CDTF">2022-04-14T23:03:13Z</dcterms:modified>
</cp:coreProperties>
</file>