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25798534-521B-49E1-B1D0-DCEC2994FECE}" xr6:coauthVersionLast="47" xr6:coauthVersionMax="47" xr10:uidLastSave="{00000000-0000-0000-0000-000000000000}"/>
  <bookViews>
    <workbookView xWindow="-120" yWindow="-120" windowWidth="29040" windowHeight="15840" xr2:uid="{C4EA2AC2-66D6-4A4F-AF78-D981D785D4A1}"/>
  </bookViews>
  <sheets>
    <sheet name="WT 0h" sheetId="1" r:id="rId1"/>
    <sheet name="WT 2h" sheetId="2" r:id="rId2"/>
    <sheet name="WT 4h" sheetId="3" r:id="rId3"/>
    <sheet name="WT 6h" sheetId="4" r:id="rId4"/>
    <sheet name="V409I 0h" sheetId="5" r:id="rId5"/>
    <sheet name="V409I 2h" sheetId="6" r:id="rId6"/>
    <sheet name="V409I 4h" sheetId="7" r:id="rId7"/>
    <sheet name="V409I 6h" sheetId="8" r:id="rId8"/>
    <sheet name="V409A 0h" sheetId="9" r:id="rId9"/>
    <sheet name="V409A 2h" sheetId="10" r:id="rId10"/>
    <sheet name="V409A 4h" sheetId="11" r:id="rId11"/>
    <sheet name="V409A 6h" sheetId="12" r:id="rId12"/>
    <sheet name="WT 0h (2)" sheetId="13" r:id="rId13"/>
    <sheet name="WT 2h (2)" sheetId="14" r:id="rId14"/>
    <sheet name="WT 4h (2)" sheetId="15" r:id="rId15"/>
    <sheet name="WT 6h (2)" sheetId="16" r:id="rId16"/>
    <sheet name="V409I 0h (2)" sheetId="17" r:id="rId17"/>
    <sheet name="V409I 2h (2)" sheetId="18" r:id="rId18"/>
    <sheet name="V409I 4h (2)" sheetId="19" r:id="rId19"/>
    <sheet name="V409I 6h (2)" sheetId="20" r:id="rId20"/>
    <sheet name="V409A 0h (2)" sheetId="21" r:id="rId21"/>
    <sheet name="V409A 2h (2)" sheetId="22" r:id="rId22"/>
    <sheet name="V409A 4h (2)" sheetId="23" r:id="rId23"/>
    <sheet name="V409A 6h (2)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4" l="1"/>
  <c r="F12" i="24"/>
  <c r="F11" i="24"/>
  <c r="F10" i="24"/>
  <c r="F9" i="24"/>
  <c r="F8" i="24"/>
  <c r="F7" i="24"/>
  <c r="F6" i="24"/>
  <c r="F5" i="24"/>
  <c r="F4" i="24"/>
  <c r="F15" i="23"/>
  <c r="F14" i="23"/>
  <c r="F13" i="23"/>
  <c r="F12" i="23"/>
  <c r="F11" i="23"/>
  <c r="F10" i="23"/>
  <c r="F8" i="23"/>
  <c r="F7" i="23"/>
  <c r="F6" i="23"/>
  <c r="F5" i="23"/>
  <c r="F4" i="23"/>
  <c r="F17" i="22"/>
  <c r="F16" i="22"/>
  <c r="F15" i="22"/>
  <c r="F14" i="22"/>
  <c r="F13" i="22"/>
  <c r="F12" i="22"/>
  <c r="F11" i="22"/>
  <c r="F10" i="22"/>
  <c r="F9" i="22"/>
  <c r="F8" i="22"/>
  <c r="F7" i="22"/>
  <c r="F5" i="22"/>
  <c r="F4" i="22"/>
  <c r="F18" i="21"/>
  <c r="F17" i="21"/>
  <c r="F16" i="21"/>
  <c r="F15" i="21"/>
  <c r="F14" i="21"/>
  <c r="F13" i="21"/>
  <c r="F12" i="21"/>
  <c r="F9" i="21"/>
  <c r="F8" i="21"/>
  <c r="F7" i="21"/>
  <c r="F6" i="21"/>
  <c r="F5" i="21"/>
  <c r="F4" i="21"/>
  <c r="F14" i="20"/>
  <c r="F8" i="20"/>
  <c r="F7" i="20"/>
  <c r="F6" i="20"/>
  <c r="F4" i="20"/>
  <c r="F13" i="19"/>
  <c r="F12" i="19"/>
  <c r="F11" i="19"/>
  <c r="F10" i="19"/>
  <c r="F9" i="19"/>
  <c r="F8" i="19"/>
  <c r="F7" i="19"/>
  <c r="F6" i="19"/>
  <c r="F5" i="19"/>
  <c r="F4" i="19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15" i="17"/>
  <c r="F14" i="17"/>
  <c r="F13" i="17"/>
  <c r="F12" i="17"/>
  <c r="F11" i="17"/>
  <c r="F10" i="17"/>
  <c r="F9" i="17"/>
  <c r="F8" i="17"/>
  <c r="F7" i="17"/>
  <c r="F6" i="17"/>
  <c r="F4" i="17"/>
  <c r="F20" i="16"/>
  <c r="F18" i="16"/>
  <c r="F12" i="16"/>
  <c r="F11" i="16"/>
  <c r="F6" i="16"/>
  <c r="F5" i="16"/>
  <c r="F17" i="15"/>
  <c r="F16" i="15"/>
  <c r="F13" i="15"/>
  <c r="F11" i="15"/>
  <c r="F10" i="15"/>
  <c r="F8" i="15"/>
  <c r="F6" i="15"/>
  <c r="F5" i="15"/>
  <c r="F4" i="15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15" i="13"/>
  <c r="F14" i="13"/>
  <c r="F13" i="13"/>
  <c r="F12" i="13"/>
  <c r="F11" i="13"/>
  <c r="F10" i="13"/>
  <c r="F9" i="13"/>
  <c r="F8" i="13"/>
  <c r="F7" i="13"/>
  <c r="F6" i="13"/>
  <c r="F5" i="13"/>
  <c r="F4" i="13"/>
  <c r="F23" i="5"/>
  <c r="F15" i="12"/>
  <c r="F13" i="12"/>
  <c r="F12" i="12"/>
  <c r="F11" i="12"/>
  <c r="F10" i="12"/>
  <c r="F9" i="12"/>
  <c r="F8" i="12"/>
  <c r="F7" i="12"/>
  <c r="F6" i="12"/>
  <c r="F5" i="12"/>
  <c r="F4" i="12"/>
  <c r="F13" i="11"/>
  <c r="F8" i="11"/>
  <c r="F6" i="11"/>
  <c r="F4" i="11"/>
  <c r="F5" i="11"/>
  <c r="F7" i="11"/>
  <c r="F9" i="11"/>
  <c r="F10" i="11"/>
  <c r="F11" i="11"/>
  <c r="F12" i="11"/>
  <c r="F14" i="11"/>
  <c r="F15" i="11"/>
  <c r="F16" i="11"/>
  <c r="F17" i="11"/>
  <c r="F18" i="11"/>
  <c r="F18" i="10"/>
  <c r="F12" i="10"/>
  <c r="F5" i="10"/>
  <c r="F6" i="10"/>
  <c r="F7" i="10"/>
  <c r="F8" i="10"/>
  <c r="F9" i="10"/>
  <c r="F10" i="10"/>
  <c r="F11" i="10"/>
  <c r="F13" i="10"/>
  <c r="F14" i="10"/>
  <c r="F15" i="10"/>
  <c r="F16" i="10"/>
  <c r="F17" i="10"/>
  <c r="F4" i="10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4" i="9"/>
  <c r="F21" i="8"/>
  <c r="F20" i="8"/>
  <c r="F19" i="8"/>
  <c r="F18" i="8"/>
  <c r="F17" i="8"/>
  <c r="F15" i="8"/>
  <c r="F14" i="8"/>
  <c r="F10" i="8"/>
  <c r="F5" i="8"/>
  <c r="F4" i="8"/>
  <c r="F17" i="7"/>
  <c r="F16" i="7"/>
  <c r="F15" i="7"/>
  <c r="F14" i="7"/>
  <c r="F13" i="7"/>
  <c r="F12" i="7"/>
  <c r="F11" i="7"/>
  <c r="F9" i="7"/>
  <c r="F8" i="7"/>
  <c r="F4" i="7"/>
  <c r="F7" i="7"/>
  <c r="F10" i="7"/>
  <c r="F14" i="6"/>
  <c r="F5" i="6"/>
  <c r="F6" i="6"/>
  <c r="F7" i="6"/>
  <c r="F8" i="6"/>
  <c r="F9" i="6"/>
  <c r="F10" i="6"/>
  <c r="F11" i="6"/>
  <c r="F12" i="6"/>
  <c r="F13" i="6"/>
  <c r="F15" i="6"/>
  <c r="F16" i="6"/>
  <c r="F17" i="6"/>
  <c r="F4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9" i="5"/>
  <c r="F8" i="5"/>
  <c r="F7" i="5"/>
  <c r="F6" i="5"/>
  <c r="F5" i="5"/>
  <c r="F4" i="5"/>
  <c r="F28" i="4"/>
  <c r="F26" i="4"/>
  <c r="F23" i="4"/>
  <c r="F16" i="4"/>
  <c r="F4" i="4"/>
  <c r="F27" i="3"/>
  <c r="F26" i="3"/>
  <c r="F25" i="3"/>
  <c r="F24" i="3"/>
  <c r="F23" i="3"/>
  <c r="F22" i="3"/>
  <c r="F21" i="3"/>
  <c r="F20" i="3"/>
  <c r="F19" i="3"/>
  <c r="F15" i="3"/>
  <c r="F14" i="3"/>
  <c r="F10" i="3"/>
  <c r="F9" i="3"/>
  <c r="F8" i="3"/>
  <c r="F6" i="3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25" i="2"/>
  <c r="F24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<sst xmlns="http://schemas.openxmlformats.org/spreadsheetml/2006/main" count="1590" uniqueCount="540">
  <si>
    <t>11.02.20</t>
  </si>
  <si>
    <t>Image</t>
  </si>
  <si>
    <t>Cell coordinates</t>
  </si>
  <si>
    <t>WT_0h_1</t>
  </si>
  <si>
    <t>Has neurites? (y/n)</t>
  </si>
  <si>
    <t>Neurites have retraction bulbs? (y/n)</t>
  </si>
  <si>
    <t># of neurites</t>
  </si>
  <si>
    <t>x=11.47(86), y=10.93(82)</t>
  </si>
  <si>
    <t>n</t>
  </si>
  <si>
    <t>n/a</t>
  </si>
  <si>
    <t>x=41.2(309), y=15.07(113)</t>
  </si>
  <si>
    <t>x=54.13(406), y=37.6(282)</t>
  </si>
  <si>
    <t>y</t>
  </si>
  <si>
    <t>x=25.07(188), y=47.73(358)</t>
  </si>
  <si>
    <t>x=7.2(54), y=88.67(665)</t>
  </si>
  <si>
    <t>x=49.6(372), y=90.67(680)</t>
  </si>
  <si>
    <t>x=6.93(52), y=113.87(854)</t>
  </si>
  <si>
    <t>WT_0h_2</t>
  </si>
  <si>
    <t>x=52.27(392), y=8(60)</t>
  </si>
  <si>
    <t>x=42.53(319), y=41.07(308)</t>
  </si>
  <si>
    <t>WT_0h_3</t>
  </si>
  <si>
    <t>36.4(273), y=37.07(278)</t>
  </si>
  <si>
    <t>x=10.67(80), y=35.33(265)</t>
  </si>
  <si>
    <t>WT_0h_4</t>
  </si>
  <si>
    <t>x=36.67(275), y=20.67(155)</t>
  </si>
  <si>
    <t>x=25.73(193), y=41.33(310)</t>
  </si>
  <si>
    <t>WT_0h_5</t>
  </si>
  <si>
    <t>x=37.47(281), y=28(210)</t>
  </si>
  <si>
    <t>WT_0h_6</t>
  </si>
  <si>
    <t>x=38.27(287), y=26.4(198)</t>
  </si>
  <si>
    <t>WT_0h_7</t>
  </si>
  <si>
    <t>x=34.8(261), y=33.6(252)</t>
  </si>
  <si>
    <t>x=34.53(259), y=51.2(384)</t>
  </si>
  <si>
    <t>WT_0h_8</t>
  </si>
  <si>
    <t>x=78.53(589), y=38(285)</t>
  </si>
  <si>
    <t>WT_0h_9</t>
  </si>
  <si>
    <t>x=39.07(293), y=30.4(228)</t>
  </si>
  <si>
    <t>WT_0h_10</t>
  </si>
  <si>
    <t>x=38.4(288), y=40.4(303)</t>
  </si>
  <si>
    <t>x=36.4(273), y=60.13(451)</t>
  </si>
  <si>
    <t>WT_0h_11</t>
  </si>
  <si>
    <t>x=49.87(374), y=45.33(340)</t>
  </si>
  <si>
    <t>x=46.53(349), y=77.47(581)</t>
  </si>
  <si>
    <t>x=23.07(173), y=93.07(698)</t>
  </si>
  <si>
    <t>WT_2h_1</t>
  </si>
  <si>
    <t>y (1)</t>
  </si>
  <si>
    <t>x=13.87(104), y=89.33(670)</t>
  </si>
  <si>
    <t>x=36.4(273), y=41.6(312)</t>
  </si>
  <si>
    <t>WT_2h_2</t>
  </si>
  <si>
    <t>x=32(240), y=34.13(256)</t>
  </si>
  <si>
    <t>y (3)</t>
  </si>
  <si>
    <t>WT_2h_3</t>
  </si>
  <si>
    <t>x=77.33(580), y=38.4(580)</t>
  </si>
  <si>
    <t>y (2)</t>
  </si>
  <si>
    <t>x=52.4(393), y=94.53(709)</t>
  </si>
  <si>
    <t>WT_2h_4</t>
  </si>
  <si>
    <t>x=39.6(297), y=57.2(429)</t>
  </si>
  <si>
    <t>WT_2h_5</t>
  </si>
  <si>
    <t>x=39.73(298), y=65.33(490)</t>
  </si>
  <si>
    <t>WT_2h_6</t>
  </si>
  <si>
    <t>x=20.67(155), y=32.8(246)</t>
  </si>
  <si>
    <t>WT_2h_7</t>
  </si>
  <si>
    <t>x=21.87(164), y=67.73(508)</t>
  </si>
  <si>
    <t>x=12.53(94), y=131.2(984)</t>
  </si>
  <si>
    <t>WT_2h_8</t>
  </si>
  <si>
    <t>x=92.4(693), y=27.2(204)</t>
  </si>
  <si>
    <t>x=22.67(170), y=65.33(490)</t>
  </si>
  <si>
    <t>y (5)</t>
  </si>
  <si>
    <t>WT_2h_9</t>
  </si>
  <si>
    <t>x=46.13(346), y=16.27(122)</t>
  </si>
  <si>
    <t>x=60.27(452), y=36.53(274)</t>
  </si>
  <si>
    <t>x=23.2(174), y=87.6(657)</t>
  </si>
  <si>
    <t>WT_2h_10</t>
  </si>
  <si>
    <t>x=42.27(317), y=46.27(347)</t>
  </si>
  <si>
    <t>x=37.87(284), y=24.4(183)</t>
  </si>
  <si>
    <t>x=64.13(481), y=41.47(311)</t>
  </si>
  <si>
    <t>x=74(555), y=37.33(280)</t>
  </si>
  <si>
    <t>x=98(735), y=43.6(327)</t>
  </si>
  <si>
    <t>WT_2h_11</t>
  </si>
  <si>
    <t>x=19.33(145), y=42.67(320)</t>
  </si>
  <si>
    <t>x=44(330), y=32(240)</t>
  </si>
  <si>
    <t>y (4)</t>
  </si>
  <si>
    <t>WT_4h_1</t>
  </si>
  <si>
    <t>x=7.07(53), y=29.73(223)</t>
  </si>
  <si>
    <t>x=24.93(187), y=21.07(158)</t>
  </si>
  <si>
    <t>x=43.33(325), y=46.13(346)</t>
  </si>
  <si>
    <t>x=50.8(381), y=61.87(464)</t>
  </si>
  <si>
    <t>WT_4h_2</t>
  </si>
  <si>
    <t>x=28.27(212), y=20.53(154)</t>
  </si>
  <si>
    <t>x=34.67(260), y=5.87(44)</t>
  </si>
  <si>
    <t>WT_4h_3</t>
  </si>
  <si>
    <t>x=20.93(157), y=25.47(191)</t>
  </si>
  <si>
    <t>x=41.6(312), y=34.53(259)</t>
  </si>
  <si>
    <t>x=28.8(216), y=6.93(52)</t>
  </si>
  <si>
    <t>x=51.33(385), y=22.93(172)</t>
  </si>
  <si>
    <t>WT_4h_4</t>
  </si>
  <si>
    <t>x=34.27(257), y=41.6(312)</t>
  </si>
  <si>
    <t>WT_4h_5</t>
  </si>
  <si>
    <t>x=38(285), y=21.33(160)</t>
  </si>
  <si>
    <t>x=75.47(566), y=59.07(443)</t>
  </si>
  <si>
    <t>x=95.07(713), y=39.87(299)</t>
  </si>
  <si>
    <t>x=112.67(845), y=16(120)</t>
  </si>
  <si>
    <t>WT_4h_6</t>
  </si>
  <si>
    <t>x=27.33(205), y=32.27(242)</t>
  </si>
  <si>
    <t>x=54(405), y=21.07(158)</t>
  </si>
  <si>
    <t>WT_4h_7</t>
  </si>
  <si>
    <t>x=47.2(354), y=28.4(213)</t>
  </si>
  <si>
    <t>WT_4h_8</t>
  </si>
  <si>
    <t>x=44.93(337), y=42(315)</t>
  </si>
  <si>
    <t>x=31.07(233), y=29.2(219)</t>
  </si>
  <si>
    <t>WT_4h_9</t>
  </si>
  <si>
    <t>x=18.13(136), y=29.73(223)</t>
  </si>
  <si>
    <t>x=57.2(429), y=37.2(279)</t>
  </si>
  <si>
    <t>x=63.07(473), y=21.73(163)</t>
  </si>
  <si>
    <t>WT_4h_10</t>
  </si>
  <si>
    <t>x=54.4(408), y=39.07(293)</t>
  </si>
  <si>
    <t>x=54.67(410), y=18(135)</t>
  </si>
  <si>
    <t>x=9.6(72), y=47.2(354)</t>
  </si>
  <si>
    <t>x=56.13(421), y=55.6(417)</t>
  </si>
  <si>
    <t>WT_6h_1</t>
  </si>
  <si>
    <t>x=36.53(274), y=49.73(373)</t>
  </si>
  <si>
    <t>WT_6h_2</t>
  </si>
  <si>
    <t>x=32.13(241), y=14.67(110)</t>
  </si>
  <si>
    <t>x=19.33(145), y= 37.73(283)</t>
  </si>
  <si>
    <t>x=20.67(155), y=46.27(347)</t>
  </si>
  <si>
    <t>x=45.07(338), y=41.2(309)</t>
  </si>
  <si>
    <t>WT_6h_3</t>
  </si>
  <si>
    <t>x=43.07(323), y=3.33(25)</t>
  </si>
  <si>
    <t>x=7.2(54), y=18.13(136)</t>
  </si>
  <si>
    <t>x=62.27(467), y=20.67(155)</t>
  </si>
  <si>
    <t>x=4.13(31), y=54.67(410)</t>
  </si>
  <si>
    <t>x=19.2(144), y=47.74(358)</t>
  </si>
  <si>
    <t>x=41.07(308), y=54.93(412)</t>
  </si>
  <si>
    <t>WT_6h_4</t>
  </si>
  <si>
    <t>x=18(135), y=41.47(311)</t>
  </si>
  <si>
    <t>WT_6h_5</t>
  </si>
  <si>
    <t>x=25.47(191), y=42(315)</t>
  </si>
  <si>
    <t>WT_6h_6</t>
  </si>
  <si>
    <t>x=14.8(111), y=12.93(97)</t>
  </si>
  <si>
    <t>x=41.07(308), y=28.13(211)</t>
  </si>
  <si>
    <t>x=51.6(387), y=27.07(203)</t>
  </si>
  <si>
    <t>WT_6h_7</t>
  </si>
  <si>
    <t>x=55.2(414), y=11.2(84)</t>
  </si>
  <si>
    <t>x=20.53(154), y=46.67(350)</t>
  </si>
  <si>
    <t>x=31.87(239), y=54(405)</t>
  </si>
  <si>
    <t>WT_6h_8</t>
  </si>
  <si>
    <t>x=51.87(389), y=25.47(191)</t>
  </si>
  <si>
    <t>x=11.73(88), y=46.67(350)</t>
  </si>
  <si>
    <t>x=22.4(168), y=51.2(384)</t>
  </si>
  <si>
    <t>WT_6h_9</t>
  </si>
  <si>
    <t>x=23.2(174), y=15.87(119)</t>
  </si>
  <si>
    <t>x=49.6(372), y=58(435)</t>
  </si>
  <si>
    <t>WT_6h_10</t>
  </si>
  <si>
    <t>x=11.87(89), y=40.8(306)</t>
  </si>
  <si>
    <t>VI_0h_1</t>
  </si>
  <si>
    <t>x=47.33(355), y=34(255)</t>
  </si>
  <si>
    <t>x=20.93(157), y=49.6(372)</t>
  </si>
  <si>
    <t>VI_0h_2</t>
  </si>
  <si>
    <t>x=38(285), y=62.13(466)</t>
  </si>
  <si>
    <t>VI_0h_3</t>
  </si>
  <si>
    <t>x=37.33(280), y=32.27(242)</t>
  </si>
  <si>
    <t>VI_0h_4</t>
  </si>
  <si>
    <t>x=58.27(437), y=25.6(192)</t>
  </si>
  <si>
    <t>x=58.13(436), y=38.13(286)</t>
  </si>
  <si>
    <t>x=88.93(667), y=39.6(297)</t>
  </si>
  <si>
    <t>x=101.6(762), y=13.6(102)</t>
  </si>
  <si>
    <t>VI_0h_5</t>
  </si>
  <si>
    <t>x=38.27(287), y=28.67(215)</t>
  </si>
  <si>
    <t>VI_0h_6</t>
  </si>
  <si>
    <t>x=43.33(325), y=24.4(183)</t>
  </si>
  <si>
    <t>x=51.6(387), y=55.47(416)</t>
  </si>
  <si>
    <t>x=87.6(657), y=46.53(349)</t>
  </si>
  <si>
    <t>VI_0h_7</t>
  </si>
  <si>
    <t>x=38.93(292), y=55.73(418)</t>
  </si>
  <si>
    <t>x=54.13(406), y=106.93(802)</t>
  </si>
  <si>
    <t>VI_0h_8</t>
  </si>
  <si>
    <t>x=33.47(251), y=54.13(406)</t>
  </si>
  <si>
    <t>VI_0h_9</t>
  </si>
  <si>
    <t>x=37.47(281), y=40(300)</t>
  </si>
  <si>
    <t>VI_0h_10</t>
  </si>
  <si>
    <t>x=37.33(280), y=33.47(251)</t>
  </si>
  <si>
    <t>VI_0h_11</t>
  </si>
  <si>
    <t>x=48.93(367), y=25.87(194)</t>
  </si>
  <si>
    <t>x=41.33(310), y=56.13(421)</t>
  </si>
  <si>
    <t>x=74(555), y=44.27(332)</t>
  </si>
  <si>
    <t>VI_2h_1</t>
  </si>
  <si>
    <t>x=45.07(338), y=91.33(685)</t>
  </si>
  <si>
    <t>x=72(540), y=65.2(489)</t>
  </si>
  <si>
    <t>VI_2h_2</t>
  </si>
  <si>
    <t>x=39.73(298), y=35.2(264)</t>
  </si>
  <si>
    <t>VI_2h_3</t>
  </si>
  <si>
    <t>x=33.87(254), y=33.6(252)</t>
  </si>
  <si>
    <t>VI_2h_4</t>
  </si>
  <si>
    <t>x=64(480), y=38.27(287)</t>
  </si>
  <si>
    <t>VI_2h_5</t>
  </si>
  <si>
    <t>x=35.73(268), y=62.4(468)</t>
  </si>
  <si>
    <t>VI_2h_6</t>
  </si>
  <si>
    <t>x=46.67(350), y=52.93(397)</t>
  </si>
  <si>
    <t>x=40.27(302), y=93.47(701)</t>
  </si>
  <si>
    <t>VI_2h_7</t>
  </si>
  <si>
    <t>x=28.4(213), y=53.47(401)</t>
  </si>
  <si>
    <t>VI_2h_8</t>
  </si>
  <si>
    <t>x=50.27(377), y=33.6(252)</t>
  </si>
  <si>
    <t>VI_2h_9</t>
  </si>
  <si>
    <t>x=35.33(265), y=33.87(254)</t>
  </si>
  <si>
    <t>VI_2h_10</t>
  </si>
  <si>
    <t>x=39.87(299), y=35.87(269)</t>
  </si>
  <si>
    <t>VI_2h_11</t>
  </si>
  <si>
    <t>x=58.93(442), y=43.73(328)</t>
  </si>
  <si>
    <t>x=102.13(766), y=33.73(253)</t>
  </si>
  <si>
    <t>VI_4h_1</t>
  </si>
  <si>
    <t>x=34.4(258), y=21.6(162)</t>
  </si>
  <si>
    <t>VI_4h_2</t>
  </si>
  <si>
    <t>x=48(360), y=7.33(55)</t>
  </si>
  <si>
    <t>x=10.4(78), y=50.13(376)</t>
  </si>
  <si>
    <t>VI_4h_3</t>
  </si>
  <si>
    <t>x=28.4(213), y=37.6(282)</t>
  </si>
  <si>
    <t>VI_4h_4</t>
  </si>
  <si>
    <t>x=21.73(163), y=32.67(245)</t>
  </si>
  <si>
    <t>VI_4h_5</t>
  </si>
  <si>
    <t>x=38.8(291), y=35.47(266)</t>
  </si>
  <si>
    <t>VI_4h_6</t>
  </si>
  <si>
    <t>x=63.73(478), y=32.27(242)</t>
  </si>
  <si>
    <t>VI_4h_7</t>
  </si>
  <si>
    <t>x=42.4(318), y=34.27(257)</t>
  </si>
  <si>
    <t>VI_4h_8</t>
  </si>
  <si>
    <t>x=28.53(214), y=27.73(208)</t>
  </si>
  <si>
    <t>VI_4h_9</t>
  </si>
  <si>
    <t>x=38.53(289), y=36.93(277)</t>
  </si>
  <si>
    <t>x=51.07(383), y=21.73(163)</t>
  </si>
  <si>
    <t>VI_4h_10</t>
  </si>
  <si>
    <t>x=52.13(391), y=24(180)</t>
  </si>
  <si>
    <t>x=65.6(492), y=44.27(332)</t>
  </si>
  <si>
    <t>x=88.53(664), y=49.47(371)</t>
  </si>
  <si>
    <t>VI_6h_1</t>
  </si>
  <si>
    <t>x=48(360), y=47.87(359)</t>
  </si>
  <si>
    <t>x=52.13(391), y=36.27(272)</t>
  </si>
  <si>
    <t>x=36(270), y=22(165)</t>
  </si>
  <si>
    <t>x=27.33(205), y=16.53(124)</t>
  </si>
  <si>
    <t>VI_6h_2</t>
  </si>
  <si>
    <t>x=11.6(87), y=18.53(139)</t>
  </si>
  <si>
    <t>x=5.2(39), y=22.13(166)</t>
  </si>
  <si>
    <t>VI_6h_3</t>
  </si>
  <si>
    <t>x=18.4(138), y=50.8(381)</t>
  </si>
  <si>
    <t>x=38.67(290), y=13.2(99)</t>
  </si>
  <si>
    <t>x=58.8(441), y=26.93(202)</t>
  </si>
  <si>
    <t>VI_6h_4</t>
  </si>
  <si>
    <t>x=56.53(424), y=10(75)</t>
  </si>
  <si>
    <t>VI_6h_5</t>
  </si>
  <si>
    <t>x=28.53(214), y=49.87(374)</t>
  </si>
  <si>
    <t>x=41.87(314), y=18.93(142)</t>
  </si>
  <si>
    <t>VI_6h_6</t>
  </si>
  <si>
    <t>x=27.6(207), y=30.53(229)</t>
  </si>
  <si>
    <t>x=54.67(410), y=37.07(278)</t>
  </si>
  <si>
    <t>VI_6h_7</t>
  </si>
  <si>
    <t>x=36.4(273), y=36.13(271)</t>
  </si>
  <si>
    <t>VI_6h_8</t>
  </si>
  <si>
    <t>x=30.67(230), y=31.6(237)</t>
  </si>
  <si>
    <t>VI_6h_9</t>
  </si>
  <si>
    <t>x=39.73(298), y=31.33(235)</t>
  </si>
  <si>
    <t>VI_6h_10</t>
  </si>
  <si>
    <t>x=37.33(280), y=35.87(269)</t>
  </si>
  <si>
    <t>VA_0h_1</t>
  </si>
  <si>
    <t>x=34.93(262), y=37.2(279)</t>
  </si>
  <si>
    <t>VA_0h_2</t>
  </si>
  <si>
    <t>x=18.13(136), y=39.87(299)</t>
  </si>
  <si>
    <t>x=33.73(253), y=9.73(73)</t>
  </si>
  <si>
    <t>x=51.73(388), y=12.4(93)</t>
  </si>
  <si>
    <t>VA_0h_3</t>
  </si>
  <si>
    <t>x=35.87(269), y=98.93(742)</t>
  </si>
  <si>
    <t>x=41.73(313), y=26.13(196)</t>
  </si>
  <si>
    <t>VA_0h_4</t>
  </si>
  <si>
    <t>x=36.27(272), y=38.27(287)</t>
  </si>
  <si>
    <t>VA_0h_5</t>
  </si>
  <si>
    <t>x=24.93(187), y=39.33(295)</t>
  </si>
  <si>
    <t>VA_0h_6</t>
  </si>
  <si>
    <t>x=13.07(98), y=51.47(386)</t>
  </si>
  <si>
    <t>x=86(645), y=14.8(111)</t>
  </si>
  <si>
    <t>VA_6h_7</t>
  </si>
  <si>
    <t>VA_6h_8</t>
  </si>
  <si>
    <t>VA_0h_7</t>
  </si>
  <si>
    <t>x=37.33(280), y=34.8(261)</t>
  </si>
  <si>
    <t>VA_0h_8</t>
  </si>
  <si>
    <t>x=53.33(400), y=66.4(498)</t>
  </si>
  <si>
    <t>x=16.27(122), y=24.27(182)</t>
  </si>
  <si>
    <t>x=40.8(306), y=94.13(706)</t>
  </si>
  <si>
    <t>VA_0h_9</t>
  </si>
  <si>
    <t>x=28(210), y=22(165)</t>
  </si>
  <si>
    <t>x=45.33(340), y=101.07(758)</t>
  </si>
  <si>
    <t>x=83.2(624), y=100(750)</t>
  </si>
  <si>
    <t>x=90.4(678), y=81.87(614)</t>
  </si>
  <si>
    <t>VA_0h_10</t>
  </si>
  <si>
    <t>x=27.2(204), y=34.53(259)</t>
  </si>
  <si>
    <t>x=39.6(297), y=54.13(406)</t>
  </si>
  <si>
    <t>VA_0h_11</t>
  </si>
  <si>
    <t>x=24.27(182), y=47.33(355)</t>
  </si>
  <si>
    <t>x=107.6(807), y=24(180)</t>
  </si>
  <si>
    <t>VA_2h_1</t>
  </si>
  <si>
    <t>x=36.13(271), y=9.73(73)</t>
  </si>
  <si>
    <t>x=29.47(221), y=33.33(250)</t>
  </si>
  <si>
    <t>x=46.53(349), y=51.07(383)</t>
  </si>
  <si>
    <t>VA_2h_2</t>
  </si>
  <si>
    <t>x=36(270), y=31.6(237)</t>
  </si>
  <si>
    <t>VA_2h_3</t>
  </si>
  <si>
    <t>x=48.93(367), y=20.27(152)</t>
  </si>
  <si>
    <t>VA_2h_4</t>
  </si>
  <si>
    <t>x=15.6(117), y=43.6(327)</t>
  </si>
  <si>
    <t>x=48.4(363), y=35.47(266)</t>
  </si>
  <si>
    <t>VA_2h_5</t>
  </si>
  <si>
    <t>x=36.67(275), y=31.47(236)</t>
  </si>
  <si>
    <t>VA_2h_6</t>
  </si>
  <si>
    <t>x=28.13(211), y=21.6(162)</t>
  </si>
  <si>
    <t>VA_2h_7</t>
  </si>
  <si>
    <t>x=39.47(296), y=33.6(252)</t>
  </si>
  <si>
    <t>x=92.53(694), y=25.33(190)</t>
  </si>
  <si>
    <t>VA_2h_8</t>
  </si>
  <si>
    <t>x=34.67(260), y=27.47(206)</t>
  </si>
  <si>
    <t>VA_2h_9</t>
  </si>
  <si>
    <t>x=66.8(501), y=35.87(269)</t>
  </si>
  <si>
    <t>VA_2h_10</t>
  </si>
  <si>
    <t>x=84.4(633), y=28.4(213)</t>
  </si>
  <si>
    <t>VA_2h_11</t>
  </si>
  <si>
    <t>x=46.53(349), y=60.8(456)</t>
  </si>
  <si>
    <t>VA_4h_1</t>
  </si>
  <si>
    <t>x=19.07(143), y=26.27(197)</t>
  </si>
  <si>
    <t>x=35.07(263), y=54.53(409)</t>
  </si>
  <si>
    <t>VA_4h_2</t>
  </si>
  <si>
    <t>x=58.27(437), y=47.47(356)</t>
  </si>
  <si>
    <t>VA_4h_3</t>
  </si>
  <si>
    <t>x=32.53(244), y=48(360)</t>
  </si>
  <si>
    <t>x=67.07(503), y=39.6(297)</t>
  </si>
  <si>
    <t>x=107.2(804), y=18.4(138)</t>
  </si>
  <si>
    <t>VA_4h_4</t>
  </si>
  <si>
    <t>x=15.6(117), y=49.07(368)</t>
  </si>
  <si>
    <t>x=48.53(364), y=20.67(155)</t>
  </si>
  <si>
    <t>VA_4h_5</t>
  </si>
  <si>
    <t>x=46.67(350), y=46.53(349)</t>
  </si>
  <si>
    <t>VA_4h_6</t>
  </si>
  <si>
    <t>x=38.67(290), y=32.8(246)</t>
  </si>
  <si>
    <t>VA_4h_7</t>
  </si>
  <si>
    <t>x=44.8(336), y=25.33(190)</t>
  </si>
  <si>
    <t>x=54.13(406), y=85.6(642)</t>
  </si>
  <si>
    <t>VA_4h_8</t>
  </si>
  <si>
    <t>x=33.87(254), y=35.2(264)</t>
  </si>
  <si>
    <t>VA_4h_9</t>
  </si>
  <si>
    <t>x=47.73(358), y=39.07(293)</t>
  </si>
  <si>
    <t>VA_4h_10</t>
  </si>
  <si>
    <t>x=68.27(512), y=32.13(241)</t>
  </si>
  <si>
    <t>VA_6h_1</t>
  </si>
  <si>
    <t>x=45.6(342), y=21.6(162)</t>
  </si>
  <si>
    <t>VA_6h_2</t>
  </si>
  <si>
    <t>x=45.33(340), y=20.8(156)</t>
  </si>
  <si>
    <t>x=60.93(457), y=50(375)</t>
  </si>
  <si>
    <t>VA_6h_3</t>
  </si>
  <si>
    <t>x=21.87(164), y=87.07(653)</t>
  </si>
  <si>
    <t xml:space="preserve">y </t>
  </si>
  <si>
    <t>x=23.6(177), y=41.73(313)</t>
  </si>
  <si>
    <t>VA_6h_4</t>
  </si>
  <si>
    <t>x=31.2(234), y=27.47(206)</t>
  </si>
  <si>
    <t>VA_6h_5</t>
  </si>
  <si>
    <t>x32.93(247), y=30.13(226)</t>
  </si>
  <si>
    <t>VA_6h_6</t>
  </si>
  <si>
    <t>x=50.4(378), y=4.93(37)</t>
  </si>
  <si>
    <t>x=62.93(472), y=34.8(261)</t>
  </si>
  <si>
    <t>x=32.53(244), y=34.27(257)</t>
  </si>
  <si>
    <t>VA_6h_9</t>
  </si>
  <si>
    <t>x=34.67(260), y=31.87(239)</t>
  </si>
  <si>
    <t>VA_6h_10</t>
  </si>
  <si>
    <t>x=22.53(169), y=46.67(350)</t>
  </si>
  <si>
    <t>Proportion of neurites w/ retraction bulbs</t>
  </si>
  <si>
    <t>11.23.20</t>
  </si>
  <si>
    <t>x=44.67(335), y=41.33(310)</t>
  </si>
  <si>
    <t>x=31.87(239), y=61.6(462)</t>
  </si>
  <si>
    <t>x=63.2(474), y=22.13(166)</t>
  </si>
  <si>
    <t>x=56.8(426), y=35.6(267)</t>
  </si>
  <si>
    <t>x=38.13(286), y=36.53(274)</t>
  </si>
  <si>
    <t>x=40.27(302), y=22.4(168)</t>
  </si>
  <si>
    <t>x=34.8(261), y=59.87(449)</t>
  </si>
  <si>
    <t>x=28.67(215), y=34.93(262)</t>
  </si>
  <si>
    <t>x=42.4(318), y=43.73(328)</t>
  </si>
  <si>
    <t>x=85.6(642), y=49.47(371)</t>
  </si>
  <si>
    <t>x=24.67(185), y=39.87(299)</t>
  </si>
  <si>
    <t>x=34.4(258), y=63.47(476)</t>
  </si>
  <si>
    <t>x=41.47(311), y=24.53(184)</t>
  </si>
  <si>
    <t>x=52.13(391), y=41.2(309)</t>
  </si>
  <si>
    <t>x=42.53(319), y=38.27(287)</t>
  </si>
  <si>
    <t>x=25.73(193), y=69.6(522)</t>
  </si>
  <si>
    <t>x=28.8(216), y=94.4(708)</t>
  </si>
  <si>
    <t>x=56.8(426), y=6.67(50)</t>
  </si>
  <si>
    <t>x=37.47(281), y=46(345)</t>
  </si>
  <si>
    <t>x=76.53(574), y=43.73(328)</t>
  </si>
  <si>
    <t>x=52.4(393), y=82.67(620)</t>
  </si>
  <si>
    <t>y (6)</t>
  </si>
  <si>
    <t>x=36.8(276), y=32.13(241)</t>
  </si>
  <si>
    <t>x=32.53(244), y=27.6(207)</t>
  </si>
  <si>
    <t>x=36.53(274), y=28.67(215)</t>
  </si>
  <si>
    <t>x=35.33(265), y=29.73(223)</t>
  </si>
  <si>
    <t>x=21.33(160), y=32.53(244)</t>
  </si>
  <si>
    <t>x=6.27(47), y=57.33(430)</t>
  </si>
  <si>
    <t>x=38.53(289), y=38.53(289)</t>
  </si>
  <si>
    <t>x=7.2(54), y=49.07(368)</t>
  </si>
  <si>
    <t>x=31.6(237), y=23.47(176)</t>
  </si>
  <si>
    <t>x=36.4(273), y=26.13(196)</t>
  </si>
  <si>
    <t>x=42.67(320), y=45.33(340)</t>
  </si>
  <si>
    <t>x=34.93(262), y=39.47(296)</t>
  </si>
  <si>
    <t>x=34.13(256), y=35.87(269)</t>
  </si>
  <si>
    <t>x=35.6(267), y=40.93(307)</t>
  </si>
  <si>
    <t>x=29.47(221), y=32.53(244)</t>
  </si>
  <si>
    <t>x=44.13(331), y=18.4(138)</t>
  </si>
  <si>
    <t>x=30.27(227), y=22.93(172)</t>
  </si>
  <si>
    <t>WT_4h_11</t>
  </si>
  <si>
    <t>x=39.2(294), y=42.67(320)</t>
  </si>
  <si>
    <t>x=38(285), y=28.93(217)</t>
  </si>
  <si>
    <t>x=45.2(339), y=40.4(303)</t>
  </si>
  <si>
    <t>x=32(240), y=34.27(257)</t>
  </si>
  <si>
    <t>x=6.53(49), y=36.27(272)</t>
  </si>
  <si>
    <t>x=26.8(201), y=40.4(303)</t>
  </si>
  <si>
    <t>x=29.33(220), y=34.4(258)</t>
  </si>
  <si>
    <t>x=44(330), y=50.53(379)</t>
  </si>
  <si>
    <t>x=25.87(194), y=36.53(274)</t>
  </si>
  <si>
    <t>x=32.67(245), y=15.07(113)</t>
  </si>
  <si>
    <t>x=11.33(85), y=5.07(38)</t>
  </si>
  <si>
    <t>x=12.93(97), y=23.73(178)</t>
  </si>
  <si>
    <t>x=41.6(312), y=41.73(313)</t>
  </si>
  <si>
    <t>x=31.47(236), y=49.87(374)</t>
  </si>
  <si>
    <t>x=32.67(245), y=33.07(248)</t>
  </si>
  <si>
    <t>x=35.73(268), y=70.13(526)</t>
  </si>
  <si>
    <t>x=38.53(289), y=30.93(232)</t>
  </si>
  <si>
    <t>x=5.47(41), y=25.33(190)</t>
  </si>
  <si>
    <t>x=59.6(447), y=28.13(211)</t>
  </si>
  <si>
    <t>x=52.13(391), y=50(375)</t>
  </si>
  <si>
    <t>x=62.53(469), y=38(285)</t>
  </si>
  <si>
    <t>x=82.53(619), y=61.73(463)</t>
  </si>
  <si>
    <t>x=38.53(289), y=54.67(410)</t>
  </si>
  <si>
    <t>x=30(225), y=27.73(208)</t>
  </si>
  <si>
    <t>x=35.2(264), y=39.73(298)</t>
  </si>
  <si>
    <t>x=24.8(186), y=29.73(223)</t>
  </si>
  <si>
    <t>x=36.4(273), y=34.27(257)</t>
  </si>
  <si>
    <t>x=68.93(517), y=35.07(263)</t>
  </si>
  <si>
    <t>x=32.27(242), y=32.8(246)</t>
  </si>
  <si>
    <t>x=17.73(133), y=27.2(204)</t>
  </si>
  <si>
    <t>x=58.13(436), y=63.2(474)</t>
  </si>
  <si>
    <t>x=39.2(294), y=20.8(156)</t>
  </si>
  <si>
    <t>x=33.2(249), y=26.13(196)</t>
  </si>
  <si>
    <t>x=31.73(238), y=43.87(329)</t>
  </si>
  <si>
    <t>x=36.93(277), y=30.8(231)</t>
  </si>
  <si>
    <t>x=33.87(254), y=36.4(274)</t>
  </si>
  <si>
    <t>x=35.2(264), y=22.53(169)</t>
  </si>
  <si>
    <t>x=41.33(310), y=32.53(244)</t>
  </si>
  <si>
    <t>x=34.13(256), y=28.4(213)</t>
  </si>
  <si>
    <t>x=37.47(281), y=39.33(295)</t>
  </si>
  <si>
    <t>x=62.4(468), y=71.73(538)</t>
  </si>
  <si>
    <t>x=50.67(380), y=39.73(298)</t>
  </si>
  <si>
    <t>x=9.47(71), y=19.33(145)</t>
  </si>
  <si>
    <t>x=31.2(234), y=64.8(486)</t>
  </si>
  <si>
    <t>x=37.47(281), y=32.4(243)</t>
  </si>
  <si>
    <t>VI_2h_12</t>
  </si>
  <si>
    <t>x=34.8(261), y=55.6(417)</t>
  </si>
  <si>
    <t>x=33.07(248), y=85.6(642)</t>
  </si>
  <si>
    <t>VI_2h_13</t>
  </si>
  <si>
    <t>x=36.8(276), y=45.73(343)</t>
  </si>
  <si>
    <t>x=30.67(230), y=29.6(222)</t>
  </si>
  <si>
    <t>x=66.67(500), y=33.6(252)</t>
  </si>
  <si>
    <t>x=30.4(228), y=27.2(204)</t>
  </si>
  <si>
    <t>y (7)</t>
  </si>
  <si>
    <t>x=69.73(523), y=40.8(306)</t>
  </si>
  <si>
    <t>x=33.2(249), y=30.93(232)</t>
  </si>
  <si>
    <t>x=39.73(298), y=37.47(281)</t>
  </si>
  <si>
    <t>x=30.67(230), y=38.67(290)</t>
  </si>
  <si>
    <t>x=31.6(237), y=32.93(247)</t>
  </si>
  <si>
    <t>x=38.13(286), y=34.93(262)</t>
  </si>
  <si>
    <t>x=36.53(274), y=63.73(478)</t>
  </si>
  <si>
    <t>x=46.13(346), y=60.27(452)</t>
  </si>
  <si>
    <t>x=28.53(214), y=81.2(609)</t>
  </si>
  <si>
    <t>VI_4h_11</t>
  </si>
  <si>
    <t>x=29.2(219), y=34.27(257)</t>
  </si>
  <si>
    <t>x=27.33(205), y=26.67(200)</t>
  </si>
  <si>
    <t>x=41.07(308), y=44.13(331)</t>
  </si>
  <si>
    <t>x=39.87(299), y=30.8(231)</t>
  </si>
  <si>
    <t>x=32.4(243), y=32(240)</t>
  </si>
  <si>
    <t>x=37.47(281), y=35.33(265)</t>
  </si>
  <si>
    <t>x=38.4(288), y=31.33(235)</t>
  </si>
  <si>
    <t>x=37.07(278), y=34(255)</t>
  </si>
  <si>
    <t>x=42.67(320), y=31.2(234)</t>
  </si>
  <si>
    <t>x=38.4(288), y=31.2(234)</t>
  </si>
  <si>
    <t>x=30.67(230), y=37.33(280)</t>
  </si>
  <si>
    <t>VI_6h_11</t>
  </si>
  <si>
    <t>x=38.27(287), y=32.8(246)</t>
  </si>
  <si>
    <t>x=33.73(253), y=35.47(266)</t>
  </si>
  <si>
    <t>x=34.93(262), y=30.8(231)</t>
  </si>
  <si>
    <t>x=34.13(256), y=35.47(266)</t>
  </si>
  <si>
    <t>x=39.07(293), y=37.07(278)</t>
  </si>
  <si>
    <t>x=70.93(532), y=29.73(223)</t>
  </si>
  <si>
    <t>x=45.87(344), y=71.2(534)</t>
  </si>
  <si>
    <t>x=54.67(410), y=87.6(657)</t>
  </si>
  <si>
    <t>x=60.8(456), y=95.07(713)</t>
  </si>
  <si>
    <t>x=38.4(288), y=25.47(191)</t>
  </si>
  <si>
    <t>x=29.6(222), y=46.8(351)</t>
  </si>
  <si>
    <t>x=20.4(153), y=35.47(266)</t>
  </si>
  <si>
    <t>x=27.87(209), y=37.87(284)</t>
  </si>
  <si>
    <t>x=70.53(529), y=56.67(425)</t>
  </si>
  <si>
    <t>x=89.73(673), y=116.53(874)</t>
  </si>
  <si>
    <t>x=34.93(262), y=33.33(250)</t>
  </si>
  <si>
    <t>x=33.2(249), y=28.53(214)</t>
  </si>
  <si>
    <t>x=42.4(318), y=33.2(249)</t>
  </si>
  <si>
    <t>x=52.67(395), y=48.27(362)</t>
  </si>
  <si>
    <t>x=41.87(314), y=81.33(610)</t>
  </si>
  <si>
    <t>x=68.27(512), y=36.13(271)</t>
  </si>
  <si>
    <t>x=36.93(277), y=35.33(265)</t>
  </si>
  <si>
    <t>x=28.67(215), y=35.73(268)</t>
  </si>
  <si>
    <t>x=27.87(209), y=28.4(213)</t>
  </si>
  <si>
    <t>x=39.47(296), y=36.27(272)</t>
  </si>
  <si>
    <t>x=22.93(172), y=70.67(530)</t>
  </si>
  <si>
    <t>x=38.27(287), y=31.2(234)</t>
  </si>
  <si>
    <t>x=60.67(455), y=14.8(111)</t>
  </si>
  <si>
    <t>x=35.47(266), y=40.8(306)</t>
  </si>
  <si>
    <t>VA_2h_12</t>
  </si>
  <si>
    <t>x=21.33(160), y=42.8(321)</t>
  </si>
  <si>
    <t>x=30.8(231), y=27.87(209)</t>
  </si>
  <si>
    <t>x=51.73(388), y=33.07(248)</t>
  </si>
  <si>
    <t>x=16.8(126), y=85.07(638)</t>
  </si>
  <si>
    <t>x=24.53(184), y=42.4(318)</t>
  </si>
  <si>
    <t>x=36.4(273), y=32.13(241)</t>
  </si>
  <si>
    <t>x=54.13(406), y=15.73(118)</t>
  </si>
  <si>
    <t>x=28.53(214), y=44.4(333)</t>
  </si>
  <si>
    <t>x=35.73(268), y=57.07(428)</t>
  </si>
  <si>
    <t>x=40.53(304), y=30.67(230)</t>
  </si>
  <si>
    <t>x=77.33(580), y=32.67(245)</t>
  </si>
  <si>
    <t>x=36(270), y=34.67(260)</t>
  </si>
  <si>
    <t>x=44.67(335), y=37.07(278)</t>
  </si>
  <si>
    <t>x=40(300), y=52.8(396)</t>
  </si>
  <si>
    <t>x=50.67(380), y=52.4(393)</t>
  </si>
  <si>
    <t>x=24.4(183), y=33.07(248)</t>
  </si>
  <si>
    <t>x=41.47(311), y=33.33(250)</t>
  </si>
  <si>
    <t>x=38.53(289), y=52.27(392)</t>
  </si>
  <si>
    <t>x35.73(268), y=35.47(266)</t>
  </si>
  <si>
    <t>x=36.67(275), y=31.07(233)</t>
  </si>
  <si>
    <t>x=32.93(247), y=32.4(243)</t>
  </si>
  <si>
    <t>x=34.67(260), y=36.67(275)</t>
  </si>
  <si>
    <t>x=39.87(299), y=28.13(211)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</si>
</sst>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27CB-330F-4D2F-A1BE-F43D04CD924E}">
  <dimension ref="A1:F27"/>
  <sheetViews>
    <sheetView tabSelected="1" workbookViewId="0">
      <selection activeCell="F3" sqref="F3"/>
    </sheetView>
  </sheetViews>
  <sheetFormatPr defaultColWidth="8.85546875" defaultRowHeight="15" x14ac:dyDescent="0.25"/>
  <cols>
    <col min="1" max="1" width="12.28515625" customWidth="1"/>
    <col min="2" max="2" width="23.28515625" customWidth="1"/>
    <col min="3" max="3" width="19.28515625" customWidth="1"/>
    <col min="4" max="4" width="34" customWidth="1"/>
    <col min="5" max="5" width="34.140625" customWidth="1"/>
    <col min="6" max="6" width="32.855468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</v>
      </c>
      <c r="B4" t="s">
        <v>7</v>
      </c>
      <c r="C4">
        <v>0</v>
      </c>
      <c r="D4" t="s">
        <v>8</v>
      </c>
      <c r="E4" t="s">
        <v>9</v>
      </c>
    </row>
    <row r="5" spans="1:6" x14ac:dyDescent="0.25">
      <c r="B5" t="s">
        <v>10</v>
      </c>
      <c r="C5">
        <v>0</v>
      </c>
      <c r="D5" t="s">
        <v>8</v>
      </c>
      <c r="E5" t="s">
        <v>9</v>
      </c>
    </row>
    <row r="6" spans="1:6" x14ac:dyDescent="0.25">
      <c r="B6" t="s">
        <v>11</v>
      </c>
      <c r="C6">
        <v>5</v>
      </c>
      <c r="D6" t="s">
        <v>12</v>
      </c>
      <c r="E6" t="s">
        <v>8</v>
      </c>
      <c r="F6">
        <f>0/5</f>
        <v>0</v>
      </c>
    </row>
    <row r="7" spans="1:6" x14ac:dyDescent="0.25">
      <c r="B7" t="s">
        <v>13</v>
      </c>
      <c r="C7">
        <v>1</v>
      </c>
      <c r="D7" t="s">
        <v>12</v>
      </c>
      <c r="E7" t="s">
        <v>8</v>
      </c>
      <c r="F7">
        <f>0/1</f>
        <v>0</v>
      </c>
    </row>
    <row r="8" spans="1:6" x14ac:dyDescent="0.25">
      <c r="B8" t="s">
        <v>14</v>
      </c>
      <c r="C8">
        <v>2</v>
      </c>
      <c r="D8" t="s">
        <v>12</v>
      </c>
      <c r="E8" t="s">
        <v>8</v>
      </c>
      <c r="F8">
        <f>0/2</f>
        <v>0</v>
      </c>
    </row>
    <row r="9" spans="1:6" x14ac:dyDescent="0.25">
      <c r="B9" t="s">
        <v>15</v>
      </c>
      <c r="C9">
        <v>3</v>
      </c>
      <c r="D9" t="s">
        <v>12</v>
      </c>
      <c r="E9" t="s">
        <v>8</v>
      </c>
      <c r="F9">
        <f>0/3</f>
        <v>0</v>
      </c>
    </row>
    <row r="10" spans="1:6" x14ac:dyDescent="0.25">
      <c r="B10" t="s">
        <v>16</v>
      </c>
      <c r="C10">
        <v>1</v>
      </c>
      <c r="D10" t="s">
        <v>12</v>
      </c>
      <c r="E10" t="s">
        <v>8</v>
      </c>
      <c r="F10">
        <f>0/1</f>
        <v>0</v>
      </c>
    </row>
    <row r="11" spans="1:6" x14ac:dyDescent="0.25">
      <c r="A11" t="s">
        <v>17</v>
      </c>
      <c r="B11" t="s">
        <v>18</v>
      </c>
      <c r="C11">
        <v>0</v>
      </c>
      <c r="D11" t="s">
        <v>8</v>
      </c>
      <c r="E11" t="s">
        <v>9</v>
      </c>
    </row>
    <row r="12" spans="1:6" x14ac:dyDescent="0.25">
      <c r="B12" t="s">
        <v>19</v>
      </c>
      <c r="C12">
        <v>4</v>
      </c>
      <c r="D12" t="s">
        <v>12</v>
      </c>
      <c r="E12" t="s">
        <v>8</v>
      </c>
      <c r="F12">
        <f>0/4</f>
        <v>0</v>
      </c>
    </row>
    <row r="13" spans="1:6" x14ac:dyDescent="0.25">
      <c r="A13" t="s">
        <v>20</v>
      </c>
      <c r="B13" t="s">
        <v>21</v>
      </c>
      <c r="C13">
        <v>6</v>
      </c>
      <c r="D13" t="s">
        <v>12</v>
      </c>
      <c r="E13" t="s">
        <v>8</v>
      </c>
      <c r="F13">
        <f>0/6</f>
        <v>0</v>
      </c>
    </row>
    <row r="14" spans="1:6" x14ac:dyDescent="0.25">
      <c r="B14" t="s">
        <v>22</v>
      </c>
      <c r="C14">
        <v>3</v>
      </c>
      <c r="D14" t="s">
        <v>12</v>
      </c>
      <c r="E14" t="s">
        <v>8</v>
      </c>
      <c r="F14">
        <f>0/3</f>
        <v>0</v>
      </c>
    </row>
    <row r="15" spans="1:6" x14ac:dyDescent="0.25">
      <c r="A15" t="s">
        <v>23</v>
      </c>
      <c r="B15" t="s">
        <v>24</v>
      </c>
      <c r="C15">
        <v>4</v>
      </c>
      <c r="D15" t="s">
        <v>12</v>
      </c>
      <c r="E15" t="s">
        <v>8</v>
      </c>
      <c r="F15">
        <f>0/4</f>
        <v>0</v>
      </c>
    </row>
    <row r="16" spans="1:6" x14ac:dyDescent="0.25">
      <c r="B16" t="s">
        <v>25</v>
      </c>
      <c r="C16">
        <v>5</v>
      </c>
      <c r="D16" t="s">
        <v>12</v>
      </c>
      <c r="E16" t="s">
        <v>8</v>
      </c>
      <c r="F16">
        <f>0/5</f>
        <v>0</v>
      </c>
    </row>
    <row r="17" spans="1:6" x14ac:dyDescent="0.25">
      <c r="A17" t="s">
        <v>26</v>
      </c>
      <c r="B17" t="s">
        <v>27</v>
      </c>
      <c r="C17">
        <v>4</v>
      </c>
      <c r="D17" t="s">
        <v>12</v>
      </c>
      <c r="E17" t="s">
        <v>8</v>
      </c>
      <c r="F17">
        <f>0/4</f>
        <v>0</v>
      </c>
    </row>
    <row r="18" spans="1:6" x14ac:dyDescent="0.25">
      <c r="A18" t="s">
        <v>28</v>
      </c>
      <c r="B18" t="s">
        <v>29</v>
      </c>
      <c r="C18">
        <v>4</v>
      </c>
      <c r="D18" t="s">
        <v>12</v>
      </c>
      <c r="E18" t="s">
        <v>8</v>
      </c>
      <c r="F18">
        <f>0/4</f>
        <v>0</v>
      </c>
    </row>
    <row r="19" spans="1:6" x14ac:dyDescent="0.25">
      <c r="A19" t="s">
        <v>30</v>
      </c>
      <c r="B19" t="s">
        <v>31</v>
      </c>
      <c r="C19">
        <v>7</v>
      </c>
      <c r="D19" t="s">
        <v>12</v>
      </c>
      <c r="E19" t="s">
        <v>8</v>
      </c>
      <c r="F19">
        <f>0/7</f>
        <v>0</v>
      </c>
    </row>
    <row r="20" spans="1:6" x14ac:dyDescent="0.25">
      <c r="B20" t="s">
        <v>32</v>
      </c>
      <c r="C20">
        <v>3</v>
      </c>
      <c r="D20" t="s">
        <v>12</v>
      </c>
      <c r="E20" t="s">
        <v>8</v>
      </c>
      <c r="F20">
        <f>0/3</f>
        <v>0</v>
      </c>
    </row>
    <row r="21" spans="1:6" x14ac:dyDescent="0.25">
      <c r="A21" t="s">
        <v>33</v>
      </c>
      <c r="B21" t="s">
        <v>34</v>
      </c>
      <c r="C21">
        <v>8</v>
      </c>
      <c r="D21" t="s">
        <v>12</v>
      </c>
      <c r="E21" t="s">
        <v>8</v>
      </c>
      <c r="F21">
        <f>0/8</f>
        <v>0</v>
      </c>
    </row>
    <row r="22" spans="1:6" x14ac:dyDescent="0.25">
      <c r="A22" t="s">
        <v>35</v>
      </c>
      <c r="B22" t="s">
        <v>36</v>
      </c>
      <c r="C22">
        <v>4</v>
      </c>
      <c r="D22" t="s">
        <v>12</v>
      </c>
      <c r="E22" t="s">
        <v>8</v>
      </c>
      <c r="F22">
        <f>0/4</f>
        <v>0</v>
      </c>
    </row>
    <row r="23" spans="1:6" x14ac:dyDescent="0.25">
      <c r="A23" t="s">
        <v>37</v>
      </c>
      <c r="B23" t="s">
        <v>38</v>
      </c>
      <c r="C23">
        <v>3</v>
      </c>
      <c r="D23" t="s">
        <v>12</v>
      </c>
      <c r="E23" t="s">
        <v>8</v>
      </c>
      <c r="F23">
        <f>0/3</f>
        <v>0</v>
      </c>
    </row>
    <row r="24" spans="1:6" x14ac:dyDescent="0.25">
      <c r="B24" t="s">
        <v>39</v>
      </c>
      <c r="C24">
        <v>4</v>
      </c>
      <c r="D24" t="s">
        <v>12</v>
      </c>
      <c r="E24" t="s">
        <v>8</v>
      </c>
      <c r="F24">
        <f>0/4</f>
        <v>0</v>
      </c>
    </row>
    <row r="25" spans="1:6" x14ac:dyDescent="0.25">
      <c r="A25" t="s">
        <v>40</v>
      </c>
      <c r="B25" t="s">
        <v>41</v>
      </c>
      <c r="C25">
        <v>5</v>
      </c>
      <c r="D25" t="s">
        <v>12</v>
      </c>
      <c r="E25" t="s">
        <v>8</v>
      </c>
      <c r="F25">
        <f>0/5</f>
        <v>0</v>
      </c>
    </row>
    <row r="26" spans="1:6" x14ac:dyDescent="0.25">
      <c r="B26" t="s">
        <v>42</v>
      </c>
      <c r="C26">
        <v>4</v>
      </c>
      <c r="D26" t="s">
        <v>12</v>
      </c>
      <c r="E26" t="s">
        <v>8</v>
      </c>
      <c r="F26">
        <f>0/4</f>
        <v>0</v>
      </c>
    </row>
    <row r="27" spans="1:6" x14ac:dyDescent="0.25">
      <c r="B27" t="s">
        <v>43</v>
      </c>
      <c r="C27">
        <v>6</v>
      </c>
      <c r="D27" t="s">
        <v>12</v>
      </c>
      <c r="E27" t="s">
        <v>8</v>
      </c>
      <c r="F27">
        <f>0/6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EBE3-996E-4D52-B314-06614B0AEBF9}">
  <dimension ref="A1:F18"/>
  <sheetViews>
    <sheetView workbookViewId="0">
      <selection activeCell="F4" sqref="F4:F18"/>
    </sheetView>
  </sheetViews>
  <sheetFormatPr defaultColWidth="8.85546875" defaultRowHeight="15" x14ac:dyDescent="0.25"/>
  <cols>
    <col min="1" max="1" width="10.42578125" customWidth="1"/>
    <col min="2" max="2" width="26.140625" customWidth="1"/>
    <col min="3" max="3" width="15" customWidth="1"/>
    <col min="4" max="4" width="19.85546875" customWidth="1"/>
    <col min="5" max="5" width="34.140625" customWidth="1"/>
    <col min="6" max="6" width="33.2851562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297</v>
      </c>
      <c r="B4" t="s">
        <v>298</v>
      </c>
      <c r="C4">
        <v>5</v>
      </c>
      <c r="D4" t="s">
        <v>12</v>
      </c>
      <c r="E4" t="s">
        <v>8</v>
      </c>
      <c r="F4">
        <f>0/C4</f>
        <v>0</v>
      </c>
    </row>
    <row r="5" spans="1:6" x14ac:dyDescent="0.25">
      <c r="B5" t="s">
        <v>299</v>
      </c>
      <c r="C5">
        <v>4</v>
      </c>
      <c r="D5" t="s">
        <v>12</v>
      </c>
      <c r="E5" t="s">
        <v>8</v>
      </c>
      <c r="F5">
        <f t="shared" ref="F5:F17" si="0">0/C5</f>
        <v>0</v>
      </c>
    </row>
    <row r="6" spans="1:6" x14ac:dyDescent="0.25">
      <c r="B6" t="s">
        <v>300</v>
      </c>
      <c r="C6">
        <v>3</v>
      </c>
      <c r="D6" t="s">
        <v>12</v>
      </c>
      <c r="E6" t="s">
        <v>8</v>
      </c>
      <c r="F6">
        <f t="shared" si="0"/>
        <v>0</v>
      </c>
    </row>
    <row r="7" spans="1:6" x14ac:dyDescent="0.25">
      <c r="A7" t="s">
        <v>301</v>
      </c>
      <c r="B7" t="s">
        <v>302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303</v>
      </c>
      <c r="B8" t="s">
        <v>304</v>
      </c>
      <c r="C8">
        <v>5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305</v>
      </c>
      <c r="B9" t="s">
        <v>306</v>
      </c>
      <c r="C9">
        <v>1</v>
      </c>
      <c r="D9" t="s">
        <v>12</v>
      </c>
      <c r="E9" t="s">
        <v>8</v>
      </c>
      <c r="F9">
        <f t="shared" si="0"/>
        <v>0</v>
      </c>
    </row>
    <row r="10" spans="1:6" x14ac:dyDescent="0.25">
      <c r="B10" t="s">
        <v>307</v>
      </c>
      <c r="C10">
        <v>4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308</v>
      </c>
      <c r="B11" t="s">
        <v>309</v>
      </c>
      <c r="C11">
        <v>6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310</v>
      </c>
      <c r="B12" t="s">
        <v>311</v>
      </c>
      <c r="C12">
        <v>4</v>
      </c>
      <c r="D12" t="s">
        <v>12</v>
      </c>
      <c r="E12" t="s">
        <v>45</v>
      </c>
      <c r="F12">
        <f>1/C12</f>
        <v>0.25</v>
      </c>
    </row>
    <row r="13" spans="1:6" x14ac:dyDescent="0.25">
      <c r="A13" t="s">
        <v>312</v>
      </c>
      <c r="B13" t="s">
        <v>313</v>
      </c>
      <c r="C13">
        <v>4</v>
      </c>
      <c r="D13" t="s">
        <v>12</v>
      </c>
      <c r="E13" t="s">
        <v>8</v>
      </c>
      <c r="F13">
        <f t="shared" si="0"/>
        <v>0</v>
      </c>
    </row>
    <row r="14" spans="1:6" x14ac:dyDescent="0.25">
      <c r="B14" t="s">
        <v>314</v>
      </c>
      <c r="C14">
        <v>5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315</v>
      </c>
      <c r="B15" t="s">
        <v>316</v>
      </c>
      <c r="C15">
        <v>6</v>
      </c>
      <c r="D15" t="s">
        <v>12</v>
      </c>
      <c r="E15" t="s">
        <v>8</v>
      </c>
      <c r="F15">
        <f t="shared" si="0"/>
        <v>0</v>
      </c>
    </row>
    <row r="16" spans="1:6" x14ac:dyDescent="0.25">
      <c r="A16" t="s">
        <v>317</v>
      </c>
      <c r="B16" t="s">
        <v>318</v>
      </c>
      <c r="C16">
        <v>7</v>
      </c>
      <c r="D16" t="s">
        <v>12</v>
      </c>
      <c r="E16" t="s">
        <v>8</v>
      </c>
      <c r="F16">
        <f t="shared" si="0"/>
        <v>0</v>
      </c>
    </row>
    <row r="17" spans="1:6" x14ac:dyDescent="0.25">
      <c r="A17" t="s">
        <v>319</v>
      </c>
      <c r="B17" t="s">
        <v>320</v>
      </c>
      <c r="C17">
        <v>7</v>
      </c>
      <c r="D17" t="s">
        <v>12</v>
      </c>
      <c r="E17" t="s">
        <v>8</v>
      </c>
      <c r="F17">
        <f t="shared" si="0"/>
        <v>0</v>
      </c>
    </row>
    <row r="18" spans="1:6" x14ac:dyDescent="0.25">
      <c r="A18" t="s">
        <v>321</v>
      </c>
      <c r="B18" t="s">
        <v>322</v>
      </c>
      <c r="C18">
        <v>3</v>
      </c>
      <c r="D18" t="s">
        <v>12</v>
      </c>
      <c r="E18" t="s">
        <v>45</v>
      </c>
      <c r="F18">
        <f>1/C18</f>
        <v>0.33333333333333331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EB38-E115-4326-8E5C-5CC4216C0952}">
  <dimension ref="A1:F18"/>
  <sheetViews>
    <sheetView workbookViewId="0">
      <selection activeCell="F4" sqref="F4:F18"/>
    </sheetView>
  </sheetViews>
  <sheetFormatPr defaultColWidth="8.85546875" defaultRowHeight="15" x14ac:dyDescent="0.25"/>
  <cols>
    <col min="1" max="1" width="11.85546875" customWidth="1"/>
    <col min="2" max="2" width="25.42578125" customWidth="1"/>
    <col min="3" max="3" width="18.140625" customWidth="1"/>
    <col min="4" max="4" width="19.85546875" customWidth="1"/>
    <col min="5" max="5" width="34.28515625" customWidth="1"/>
    <col min="6" max="6" width="33.2851562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323</v>
      </c>
      <c r="B4" t="s">
        <v>324</v>
      </c>
      <c r="C4">
        <v>2</v>
      </c>
      <c r="D4" t="s">
        <v>12</v>
      </c>
      <c r="E4" t="s">
        <v>45</v>
      </c>
      <c r="F4">
        <f>1/C4</f>
        <v>0.5</v>
      </c>
    </row>
    <row r="5" spans="1:6" x14ac:dyDescent="0.25">
      <c r="B5" t="s">
        <v>325</v>
      </c>
      <c r="C5">
        <v>4</v>
      </c>
      <c r="D5" t="s">
        <v>12</v>
      </c>
      <c r="E5" t="s">
        <v>8</v>
      </c>
      <c r="F5">
        <f t="shared" ref="F5:F18" si="0">0/C5</f>
        <v>0</v>
      </c>
    </row>
    <row r="6" spans="1:6" x14ac:dyDescent="0.25">
      <c r="A6" t="s">
        <v>326</v>
      </c>
      <c r="B6" t="s">
        <v>327</v>
      </c>
      <c r="C6">
        <v>4</v>
      </c>
      <c r="D6" t="s">
        <v>12</v>
      </c>
      <c r="E6" t="s">
        <v>81</v>
      </c>
      <c r="F6">
        <f>4/C6</f>
        <v>1</v>
      </c>
    </row>
    <row r="7" spans="1:6" x14ac:dyDescent="0.25">
      <c r="A7" t="s">
        <v>328</v>
      </c>
      <c r="B7" t="s">
        <v>329</v>
      </c>
      <c r="C7">
        <v>5</v>
      </c>
      <c r="D7" t="s">
        <v>12</v>
      </c>
      <c r="E7" t="s">
        <v>8</v>
      </c>
      <c r="F7">
        <f t="shared" si="0"/>
        <v>0</v>
      </c>
    </row>
    <row r="8" spans="1:6" x14ac:dyDescent="0.25">
      <c r="B8" t="s">
        <v>330</v>
      </c>
      <c r="C8">
        <v>3</v>
      </c>
      <c r="D8" t="s">
        <v>12</v>
      </c>
      <c r="E8" t="s">
        <v>45</v>
      </c>
      <c r="F8">
        <f>1/C8</f>
        <v>0.33333333333333331</v>
      </c>
    </row>
    <row r="9" spans="1:6" x14ac:dyDescent="0.25">
      <c r="B9" t="s">
        <v>331</v>
      </c>
      <c r="C9">
        <v>5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332</v>
      </c>
      <c r="B10" t="s">
        <v>333</v>
      </c>
      <c r="C10">
        <v>5</v>
      </c>
      <c r="D10" t="s">
        <v>12</v>
      </c>
      <c r="E10" t="s">
        <v>8</v>
      </c>
      <c r="F10">
        <f t="shared" si="0"/>
        <v>0</v>
      </c>
    </row>
    <row r="11" spans="1:6" x14ac:dyDescent="0.25">
      <c r="B11" t="s">
        <v>334</v>
      </c>
      <c r="C11">
        <v>3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335</v>
      </c>
      <c r="B12" t="s">
        <v>336</v>
      </c>
      <c r="C12">
        <v>6</v>
      </c>
      <c r="D12" t="s">
        <v>12</v>
      </c>
      <c r="E12" t="s">
        <v>8</v>
      </c>
      <c r="F12">
        <f t="shared" si="0"/>
        <v>0</v>
      </c>
    </row>
    <row r="13" spans="1:6" x14ac:dyDescent="0.25">
      <c r="A13" t="s">
        <v>337</v>
      </c>
      <c r="B13" t="s">
        <v>338</v>
      </c>
      <c r="C13">
        <v>8</v>
      </c>
      <c r="D13" t="s">
        <v>12</v>
      </c>
      <c r="E13" t="s">
        <v>53</v>
      </c>
      <c r="F13">
        <f>2/C13</f>
        <v>0.25</v>
      </c>
    </row>
    <row r="14" spans="1:6" x14ac:dyDescent="0.25">
      <c r="A14" t="s">
        <v>339</v>
      </c>
      <c r="B14" t="s">
        <v>340</v>
      </c>
      <c r="C14">
        <v>3</v>
      </c>
      <c r="D14" t="s">
        <v>12</v>
      </c>
      <c r="E14" t="s">
        <v>8</v>
      </c>
      <c r="F14">
        <f t="shared" si="0"/>
        <v>0</v>
      </c>
    </row>
    <row r="15" spans="1:6" x14ac:dyDescent="0.25">
      <c r="B15" t="s">
        <v>341</v>
      </c>
      <c r="C15">
        <v>4</v>
      </c>
      <c r="D15" t="s">
        <v>12</v>
      </c>
      <c r="E15" t="s">
        <v>8</v>
      </c>
      <c r="F15">
        <f t="shared" si="0"/>
        <v>0</v>
      </c>
    </row>
    <row r="16" spans="1:6" x14ac:dyDescent="0.25">
      <c r="A16" t="s">
        <v>342</v>
      </c>
      <c r="B16" t="s">
        <v>343</v>
      </c>
      <c r="C16">
        <v>4</v>
      </c>
      <c r="D16" t="s">
        <v>12</v>
      </c>
      <c r="E16" t="s">
        <v>8</v>
      </c>
      <c r="F16">
        <f t="shared" si="0"/>
        <v>0</v>
      </c>
    </row>
    <row r="17" spans="1:6" x14ac:dyDescent="0.25">
      <c r="A17" t="s">
        <v>344</v>
      </c>
      <c r="B17" t="s">
        <v>345</v>
      </c>
      <c r="C17">
        <v>6</v>
      </c>
      <c r="D17" t="s">
        <v>12</v>
      </c>
      <c r="E17" t="s">
        <v>8</v>
      </c>
      <c r="F17">
        <f t="shared" si="0"/>
        <v>0</v>
      </c>
    </row>
    <row r="18" spans="1:6" x14ac:dyDescent="0.25">
      <c r="A18" t="s">
        <v>346</v>
      </c>
      <c r="B18" t="s">
        <v>347</v>
      </c>
      <c r="C18">
        <v>4</v>
      </c>
      <c r="D18" t="s">
        <v>12</v>
      </c>
      <c r="E18" t="s">
        <v>8</v>
      </c>
      <c r="F18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3119-54AC-4AF9-8355-304CA6102915}">
  <dimension ref="A1:F15"/>
  <sheetViews>
    <sheetView workbookViewId="0">
      <selection activeCell="F4" sqref="F4:F15"/>
    </sheetView>
  </sheetViews>
  <sheetFormatPr defaultColWidth="8.85546875" defaultRowHeight="15" x14ac:dyDescent="0.25"/>
  <cols>
    <col min="1" max="1" width="10.85546875" customWidth="1"/>
    <col min="2" max="2" width="24.85546875" customWidth="1"/>
    <col min="3" max="3" width="13" customWidth="1"/>
    <col min="4" max="4" width="20.42578125" customWidth="1"/>
    <col min="5" max="5" width="34.85546875" customWidth="1"/>
    <col min="6" max="6" width="32.855468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348</v>
      </c>
      <c r="B4" t="s">
        <v>349</v>
      </c>
      <c r="C4">
        <v>1</v>
      </c>
      <c r="D4" t="s">
        <v>12</v>
      </c>
      <c r="E4" t="s">
        <v>45</v>
      </c>
      <c r="F4">
        <f>1/C4</f>
        <v>1</v>
      </c>
    </row>
    <row r="5" spans="1:6" x14ac:dyDescent="0.25">
      <c r="A5" t="s">
        <v>350</v>
      </c>
      <c r="B5" t="s">
        <v>351</v>
      </c>
      <c r="C5">
        <v>3</v>
      </c>
      <c r="D5" t="s">
        <v>12</v>
      </c>
      <c r="E5" t="s">
        <v>50</v>
      </c>
      <c r="F5">
        <f>3/C5</f>
        <v>1</v>
      </c>
    </row>
    <row r="6" spans="1:6" x14ac:dyDescent="0.25">
      <c r="B6" t="s">
        <v>352</v>
      </c>
      <c r="C6">
        <v>2</v>
      </c>
      <c r="D6" t="s">
        <v>12</v>
      </c>
      <c r="E6" t="s">
        <v>53</v>
      </c>
      <c r="F6">
        <f>2/C6</f>
        <v>1</v>
      </c>
    </row>
    <row r="7" spans="1:6" x14ac:dyDescent="0.25">
      <c r="A7" t="s">
        <v>353</v>
      </c>
      <c r="B7" t="s">
        <v>354</v>
      </c>
      <c r="C7">
        <v>2</v>
      </c>
      <c r="D7" t="s">
        <v>355</v>
      </c>
      <c r="E7" t="s">
        <v>53</v>
      </c>
      <c r="F7">
        <f>2/C7</f>
        <v>1</v>
      </c>
    </row>
    <row r="8" spans="1:6" x14ac:dyDescent="0.25">
      <c r="B8" t="s">
        <v>356</v>
      </c>
      <c r="C8">
        <v>5</v>
      </c>
      <c r="D8" t="s">
        <v>12</v>
      </c>
      <c r="E8" t="s">
        <v>67</v>
      </c>
      <c r="F8">
        <f>5/C8</f>
        <v>1</v>
      </c>
    </row>
    <row r="9" spans="1:6" x14ac:dyDescent="0.25">
      <c r="A9" t="s">
        <v>357</v>
      </c>
      <c r="B9" t="s">
        <v>358</v>
      </c>
      <c r="C9">
        <v>4</v>
      </c>
      <c r="D9" t="s">
        <v>12</v>
      </c>
      <c r="E9" t="s">
        <v>53</v>
      </c>
      <c r="F9">
        <f>4/C9</f>
        <v>1</v>
      </c>
    </row>
    <row r="10" spans="1:6" x14ac:dyDescent="0.25">
      <c r="A10" t="s">
        <v>359</v>
      </c>
      <c r="B10" t="s">
        <v>360</v>
      </c>
      <c r="C10">
        <v>3</v>
      </c>
      <c r="D10" t="s">
        <v>12</v>
      </c>
      <c r="E10" t="s">
        <v>50</v>
      </c>
      <c r="F10">
        <f>3/C10</f>
        <v>1</v>
      </c>
    </row>
    <row r="11" spans="1:6" x14ac:dyDescent="0.25">
      <c r="A11" t="s">
        <v>361</v>
      </c>
      <c r="B11" t="s">
        <v>362</v>
      </c>
      <c r="C11">
        <v>1</v>
      </c>
      <c r="D11" t="s">
        <v>12</v>
      </c>
      <c r="E11" t="s">
        <v>45</v>
      </c>
      <c r="F11">
        <f>1/C11</f>
        <v>1</v>
      </c>
    </row>
    <row r="12" spans="1:6" x14ac:dyDescent="0.25">
      <c r="A12" t="s">
        <v>278</v>
      </c>
      <c r="B12" t="s">
        <v>363</v>
      </c>
      <c r="C12">
        <v>4</v>
      </c>
      <c r="D12" t="s">
        <v>12</v>
      </c>
      <c r="E12" t="s">
        <v>81</v>
      </c>
      <c r="F12">
        <f>4/C12</f>
        <v>1</v>
      </c>
    </row>
    <row r="13" spans="1:6" x14ac:dyDescent="0.25">
      <c r="A13" t="s">
        <v>279</v>
      </c>
      <c r="B13" t="s">
        <v>364</v>
      </c>
      <c r="C13">
        <v>3</v>
      </c>
      <c r="D13" t="s">
        <v>12</v>
      </c>
      <c r="E13" t="s">
        <v>50</v>
      </c>
      <c r="F13">
        <f>3/C13</f>
        <v>1</v>
      </c>
    </row>
    <row r="14" spans="1:6" x14ac:dyDescent="0.25">
      <c r="A14" t="s">
        <v>365</v>
      </c>
      <c r="B14" t="s">
        <v>366</v>
      </c>
      <c r="C14">
        <v>0</v>
      </c>
      <c r="D14" t="s">
        <v>8</v>
      </c>
      <c r="E14" t="s">
        <v>9</v>
      </c>
    </row>
    <row r="15" spans="1:6" x14ac:dyDescent="0.25">
      <c r="A15" t="s">
        <v>367</v>
      </c>
      <c r="B15" t="s">
        <v>368</v>
      </c>
      <c r="C15">
        <v>3</v>
      </c>
      <c r="D15" t="s">
        <v>12</v>
      </c>
      <c r="E15" t="s">
        <v>50</v>
      </c>
      <c r="F15">
        <f>3/C15</f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B5C5-FD57-4F30-88C2-4794B86150BE}">
  <dimension ref="A1:F15"/>
  <sheetViews>
    <sheetView workbookViewId="0">
      <selection activeCell="D33" sqref="D33"/>
    </sheetView>
  </sheetViews>
  <sheetFormatPr defaultColWidth="8.85546875" defaultRowHeight="15" x14ac:dyDescent="0.25"/>
  <cols>
    <col min="1" max="1" width="10.85546875" customWidth="1"/>
    <col min="2" max="2" width="24.85546875" customWidth="1"/>
    <col min="3" max="3" width="15.28515625" customWidth="1"/>
    <col min="4" max="4" width="20.140625" customWidth="1"/>
    <col min="5" max="5" width="34.42578125" customWidth="1"/>
    <col min="6" max="6" width="34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</v>
      </c>
      <c r="B4" t="s">
        <v>371</v>
      </c>
      <c r="C4">
        <v>5</v>
      </c>
      <c r="D4" t="s">
        <v>12</v>
      </c>
      <c r="E4" t="s">
        <v>8</v>
      </c>
      <c r="F4">
        <f>0/C4</f>
        <v>0</v>
      </c>
    </row>
    <row r="5" spans="1:6" x14ac:dyDescent="0.25">
      <c r="B5" t="s">
        <v>372</v>
      </c>
      <c r="C5">
        <v>3</v>
      </c>
      <c r="D5" t="s">
        <v>12</v>
      </c>
      <c r="E5" t="s">
        <v>8</v>
      </c>
      <c r="F5">
        <f t="shared" ref="F5:F15" si="0">0/C5</f>
        <v>0</v>
      </c>
    </row>
    <row r="6" spans="1:6" x14ac:dyDescent="0.25">
      <c r="A6" t="s">
        <v>17</v>
      </c>
      <c r="B6" t="s">
        <v>373</v>
      </c>
      <c r="C6">
        <v>4</v>
      </c>
      <c r="D6" t="s">
        <v>12</v>
      </c>
      <c r="E6" t="s">
        <v>8</v>
      </c>
      <c r="F6">
        <f t="shared" si="0"/>
        <v>0</v>
      </c>
    </row>
    <row r="7" spans="1:6" x14ac:dyDescent="0.25">
      <c r="A7" t="s">
        <v>20</v>
      </c>
      <c r="B7" t="s">
        <v>374</v>
      </c>
      <c r="C7">
        <v>5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23</v>
      </c>
      <c r="B8" t="s">
        <v>375</v>
      </c>
      <c r="C8">
        <v>3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26</v>
      </c>
      <c r="B9" t="s">
        <v>376</v>
      </c>
      <c r="C9">
        <v>2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28</v>
      </c>
      <c r="B10" t="s">
        <v>377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30</v>
      </c>
      <c r="B11" t="s">
        <v>378</v>
      </c>
      <c r="C11">
        <v>4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33</v>
      </c>
      <c r="B12" t="s">
        <v>379</v>
      </c>
      <c r="C12">
        <v>4</v>
      </c>
      <c r="D12" t="s">
        <v>12</v>
      </c>
      <c r="E12" t="s">
        <v>8</v>
      </c>
      <c r="F12">
        <f t="shared" si="0"/>
        <v>0</v>
      </c>
    </row>
    <row r="13" spans="1:6" x14ac:dyDescent="0.25">
      <c r="B13" t="s">
        <v>380</v>
      </c>
      <c r="C13">
        <v>4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35</v>
      </c>
      <c r="B14" t="s">
        <v>381</v>
      </c>
      <c r="C14">
        <v>4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37</v>
      </c>
      <c r="B15" t="s">
        <v>382</v>
      </c>
      <c r="C15">
        <v>5</v>
      </c>
      <c r="D15" t="s">
        <v>12</v>
      </c>
      <c r="E15" t="s">
        <v>8</v>
      </c>
      <c r="F15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5EA6-4BD7-4179-BEB9-B525317590E8}">
  <dimension ref="A1:F16"/>
  <sheetViews>
    <sheetView workbookViewId="0">
      <selection activeCell="D33" sqref="D33"/>
    </sheetView>
  </sheetViews>
  <sheetFormatPr defaultColWidth="8.85546875" defaultRowHeight="15" x14ac:dyDescent="0.25"/>
  <cols>
    <col min="1" max="1" width="10.42578125" customWidth="1"/>
    <col min="2" max="2" width="24.7109375" customWidth="1"/>
    <col min="3" max="3" width="13.85546875" customWidth="1"/>
    <col min="4" max="4" width="18.85546875" customWidth="1"/>
    <col min="5" max="5" width="34.140625" customWidth="1"/>
    <col min="6" max="6" width="33.710937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44</v>
      </c>
      <c r="B4" t="s">
        <v>383</v>
      </c>
      <c r="C4">
        <v>5</v>
      </c>
      <c r="D4" t="s">
        <v>12</v>
      </c>
      <c r="E4" t="s">
        <v>81</v>
      </c>
      <c r="F4">
        <f>4/C4</f>
        <v>0.8</v>
      </c>
    </row>
    <row r="5" spans="1:6" x14ac:dyDescent="0.25">
      <c r="A5" t="s">
        <v>48</v>
      </c>
      <c r="B5" t="s">
        <v>384</v>
      </c>
      <c r="C5">
        <v>1</v>
      </c>
      <c r="D5" t="s">
        <v>12</v>
      </c>
      <c r="E5" t="s">
        <v>45</v>
      </c>
      <c r="F5">
        <f>1/C5</f>
        <v>1</v>
      </c>
    </row>
    <row r="6" spans="1:6" x14ac:dyDescent="0.25">
      <c r="A6" t="s">
        <v>51</v>
      </c>
      <c r="B6" t="s">
        <v>385</v>
      </c>
      <c r="C6">
        <v>1</v>
      </c>
      <c r="D6" t="s">
        <v>12</v>
      </c>
      <c r="E6" t="s">
        <v>45</v>
      </c>
      <c r="F6">
        <f>1/C6</f>
        <v>1</v>
      </c>
    </row>
    <row r="7" spans="1:6" x14ac:dyDescent="0.25">
      <c r="A7" t="s">
        <v>55</v>
      </c>
      <c r="B7" t="s">
        <v>386</v>
      </c>
      <c r="C7">
        <v>3</v>
      </c>
      <c r="D7" t="s">
        <v>12</v>
      </c>
      <c r="E7" t="s">
        <v>53</v>
      </c>
      <c r="F7">
        <f>2/C7</f>
        <v>0.66666666666666663</v>
      </c>
    </row>
    <row r="8" spans="1:6" x14ac:dyDescent="0.25">
      <c r="B8" t="s">
        <v>387</v>
      </c>
      <c r="C8">
        <v>3</v>
      </c>
      <c r="D8" t="s">
        <v>355</v>
      </c>
      <c r="E8" t="s">
        <v>8</v>
      </c>
      <c r="F8">
        <f t="shared" ref="F8" si="0">0/C8</f>
        <v>0</v>
      </c>
    </row>
    <row r="9" spans="1:6" x14ac:dyDescent="0.25">
      <c r="A9" t="s">
        <v>57</v>
      </c>
      <c r="B9" t="s">
        <v>388</v>
      </c>
      <c r="C9">
        <v>2</v>
      </c>
      <c r="D9" t="s">
        <v>12</v>
      </c>
      <c r="E9" t="s">
        <v>45</v>
      </c>
      <c r="F9">
        <f>1/C9</f>
        <v>0.5</v>
      </c>
    </row>
    <row r="10" spans="1:6" x14ac:dyDescent="0.25">
      <c r="B10" t="s">
        <v>389</v>
      </c>
      <c r="C10">
        <v>3</v>
      </c>
      <c r="D10" t="s">
        <v>12</v>
      </c>
      <c r="E10" t="s">
        <v>50</v>
      </c>
      <c r="F10">
        <f>3/C10</f>
        <v>1</v>
      </c>
    </row>
    <row r="11" spans="1:6" x14ac:dyDescent="0.25">
      <c r="A11" t="s">
        <v>59</v>
      </c>
      <c r="B11" t="s">
        <v>390</v>
      </c>
      <c r="C11">
        <v>5</v>
      </c>
      <c r="D11" t="s">
        <v>12</v>
      </c>
      <c r="E11" t="s">
        <v>67</v>
      </c>
      <c r="F11">
        <f>5/C11</f>
        <v>1</v>
      </c>
    </row>
    <row r="12" spans="1:6" x14ac:dyDescent="0.25">
      <c r="B12" t="s">
        <v>391</v>
      </c>
      <c r="C12">
        <v>6</v>
      </c>
      <c r="D12" t="s">
        <v>12</v>
      </c>
      <c r="E12" t="s">
        <v>392</v>
      </c>
      <c r="F12">
        <f>6/C12</f>
        <v>1</v>
      </c>
    </row>
    <row r="13" spans="1:6" x14ac:dyDescent="0.25">
      <c r="A13" t="s">
        <v>61</v>
      </c>
      <c r="B13" t="s">
        <v>393</v>
      </c>
      <c r="C13">
        <v>5</v>
      </c>
      <c r="D13" t="s">
        <v>12</v>
      </c>
      <c r="E13" t="s">
        <v>50</v>
      </c>
      <c r="F13">
        <f>3/C13</f>
        <v>0.6</v>
      </c>
    </row>
    <row r="14" spans="1:6" x14ac:dyDescent="0.25">
      <c r="A14" t="s">
        <v>64</v>
      </c>
      <c r="B14" t="s">
        <v>394</v>
      </c>
      <c r="C14">
        <v>2</v>
      </c>
      <c r="D14" t="s">
        <v>12</v>
      </c>
      <c r="E14" t="s">
        <v>53</v>
      </c>
      <c r="F14">
        <f>2/C14</f>
        <v>1</v>
      </c>
    </row>
    <row r="15" spans="1:6" x14ac:dyDescent="0.25">
      <c r="A15" t="s">
        <v>68</v>
      </c>
      <c r="B15" t="s">
        <v>395</v>
      </c>
      <c r="C15">
        <v>5</v>
      </c>
      <c r="D15" t="s">
        <v>12</v>
      </c>
      <c r="E15" t="s">
        <v>50</v>
      </c>
      <c r="F15">
        <f>3/C15</f>
        <v>0.6</v>
      </c>
    </row>
    <row r="16" spans="1:6" x14ac:dyDescent="0.25">
      <c r="A16" t="s">
        <v>72</v>
      </c>
      <c r="B16" t="s">
        <v>396</v>
      </c>
      <c r="C16">
        <v>2</v>
      </c>
      <c r="D16" t="s">
        <v>12</v>
      </c>
      <c r="E16" t="s">
        <v>53</v>
      </c>
      <c r="F16">
        <f>2/C16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FED0-424C-419D-9DEC-FA7BCF1A1FCD}">
  <dimension ref="A1:F17"/>
  <sheetViews>
    <sheetView workbookViewId="0">
      <selection activeCell="D33" sqref="D33"/>
    </sheetView>
  </sheetViews>
  <sheetFormatPr defaultColWidth="8.85546875" defaultRowHeight="15" x14ac:dyDescent="0.25"/>
  <cols>
    <col min="1" max="1" width="10.7109375" customWidth="1"/>
    <col min="2" max="2" width="23.85546875" customWidth="1"/>
    <col min="3" max="3" width="14" customWidth="1"/>
    <col min="4" max="4" width="19.42578125" customWidth="1"/>
    <col min="5" max="5" width="34.7109375" customWidth="1"/>
    <col min="6" max="6" width="34.140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82</v>
      </c>
      <c r="B4" t="s">
        <v>397</v>
      </c>
      <c r="C4">
        <v>4</v>
      </c>
      <c r="D4" t="s">
        <v>12</v>
      </c>
      <c r="E4" t="s">
        <v>81</v>
      </c>
      <c r="F4">
        <f>4/C4</f>
        <v>1</v>
      </c>
    </row>
    <row r="5" spans="1:6" x14ac:dyDescent="0.25">
      <c r="B5" t="s">
        <v>398</v>
      </c>
      <c r="C5">
        <v>2</v>
      </c>
      <c r="D5" t="s">
        <v>12</v>
      </c>
      <c r="E5" t="s">
        <v>8</v>
      </c>
      <c r="F5">
        <f t="shared" ref="F5" si="0">0/C5</f>
        <v>0</v>
      </c>
    </row>
    <row r="6" spans="1:6" x14ac:dyDescent="0.25">
      <c r="A6" t="s">
        <v>87</v>
      </c>
      <c r="B6" t="s">
        <v>399</v>
      </c>
      <c r="C6">
        <v>3</v>
      </c>
      <c r="D6" t="s">
        <v>12</v>
      </c>
      <c r="E6" t="s">
        <v>50</v>
      </c>
      <c r="F6">
        <f>3/C6</f>
        <v>1</v>
      </c>
    </row>
    <row r="7" spans="1:6" x14ac:dyDescent="0.25">
      <c r="B7" t="s">
        <v>400</v>
      </c>
      <c r="C7">
        <v>0</v>
      </c>
      <c r="D7" t="s">
        <v>8</v>
      </c>
      <c r="E7" t="s">
        <v>9</v>
      </c>
    </row>
    <row r="8" spans="1:6" x14ac:dyDescent="0.25">
      <c r="A8" t="s">
        <v>90</v>
      </c>
      <c r="B8" t="s">
        <v>401</v>
      </c>
      <c r="C8">
        <v>2</v>
      </c>
      <c r="D8" t="s">
        <v>12</v>
      </c>
      <c r="E8" t="s">
        <v>53</v>
      </c>
      <c r="F8">
        <f>2/C8</f>
        <v>1</v>
      </c>
    </row>
    <row r="9" spans="1:6" x14ac:dyDescent="0.25">
      <c r="A9" t="s">
        <v>95</v>
      </c>
      <c r="B9" t="s">
        <v>402</v>
      </c>
      <c r="C9">
        <v>0</v>
      </c>
      <c r="D9" t="s">
        <v>8</v>
      </c>
      <c r="E9" t="s">
        <v>9</v>
      </c>
    </row>
    <row r="10" spans="1:6" x14ac:dyDescent="0.25">
      <c r="A10" t="s">
        <v>97</v>
      </c>
      <c r="B10" t="s">
        <v>403</v>
      </c>
      <c r="C10">
        <v>1</v>
      </c>
      <c r="D10" t="s">
        <v>12</v>
      </c>
      <c r="E10" t="s">
        <v>45</v>
      </c>
      <c r="F10">
        <f>1/C10</f>
        <v>1</v>
      </c>
    </row>
    <row r="11" spans="1:6" x14ac:dyDescent="0.25">
      <c r="A11" t="s">
        <v>102</v>
      </c>
      <c r="B11" t="s">
        <v>404</v>
      </c>
      <c r="C11">
        <v>2</v>
      </c>
      <c r="D11" t="s">
        <v>12</v>
      </c>
      <c r="E11" t="s">
        <v>53</v>
      </c>
      <c r="F11">
        <f>2/C11</f>
        <v>1</v>
      </c>
    </row>
    <row r="12" spans="1:6" x14ac:dyDescent="0.25">
      <c r="A12" t="s">
        <v>105</v>
      </c>
      <c r="B12" t="s">
        <v>405</v>
      </c>
      <c r="C12">
        <v>0</v>
      </c>
      <c r="D12" t="s">
        <v>8</v>
      </c>
      <c r="E12" t="s">
        <v>9</v>
      </c>
    </row>
    <row r="13" spans="1:6" x14ac:dyDescent="0.25">
      <c r="A13" t="s">
        <v>107</v>
      </c>
      <c r="B13" t="s">
        <v>406</v>
      </c>
      <c r="C13">
        <v>1</v>
      </c>
      <c r="D13" t="s">
        <v>12</v>
      </c>
      <c r="E13" t="s">
        <v>45</v>
      </c>
      <c r="F13">
        <f>1/C13</f>
        <v>1</v>
      </c>
    </row>
    <row r="14" spans="1:6" x14ac:dyDescent="0.25">
      <c r="A14" t="s">
        <v>110</v>
      </c>
      <c r="B14" t="s">
        <v>407</v>
      </c>
      <c r="C14">
        <v>0</v>
      </c>
      <c r="D14" t="s">
        <v>8</v>
      </c>
      <c r="E14" t="s">
        <v>9</v>
      </c>
    </row>
    <row r="15" spans="1:6" x14ac:dyDescent="0.25">
      <c r="B15" t="s">
        <v>408</v>
      </c>
      <c r="C15">
        <v>0</v>
      </c>
      <c r="D15" t="s">
        <v>8</v>
      </c>
      <c r="E15" t="s">
        <v>9</v>
      </c>
    </row>
    <row r="16" spans="1:6" x14ac:dyDescent="0.25">
      <c r="A16" t="s">
        <v>114</v>
      </c>
      <c r="B16" t="s">
        <v>409</v>
      </c>
      <c r="C16">
        <v>4</v>
      </c>
      <c r="D16" t="s">
        <v>12</v>
      </c>
      <c r="E16" t="s">
        <v>81</v>
      </c>
      <c r="F16">
        <f>4/C16</f>
        <v>1</v>
      </c>
    </row>
    <row r="17" spans="1:6" x14ac:dyDescent="0.25">
      <c r="A17" t="s">
        <v>410</v>
      </c>
      <c r="B17" t="s">
        <v>411</v>
      </c>
      <c r="C17">
        <v>4</v>
      </c>
      <c r="D17" t="s">
        <v>12</v>
      </c>
      <c r="E17" t="s">
        <v>81</v>
      </c>
      <c r="F17">
        <f>4/C17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25EB-C35C-4374-897E-C4CC7CB22929}">
  <dimension ref="A1:F22"/>
  <sheetViews>
    <sheetView workbookViewId="0">
      <selection activeCell="D33" sqref="D33"/>
    </sheetView>
  </sheetViews>
  <sheetFormatPr defaultColWidth="8.85546875" defaultRowHeight="15" x14ac:dyDescent="0.25"/>
  <cols>
    <col min="1" max="1" width="10.85546875" customWidth="1"/>
    <col min="2" max="2" width="24.42578125" customWidth="1"/>
    <col min="3" max="3" width="14.140625" customWidth="1"/>
    <col min="4" max="4" width="19.42578125" customWidth="1"/>
    <col min="5" max="5" width="34.42578125" customWidth="1"/>
    <col min="6" max="6" width="33.28515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119</v>
      </c>
      <c r="B4" t="s">
        <v>412</v>
      </c>
      <c r="C4">
        <v>0</v>
      </c>
      <c r="D4" t="s">
        <v>8</v>
      </c>
      <c r="E4" t="s">
        <v>9</v>
      </c>
    </row>
    <row r="5" spans="1:6" x14ac:dyDescent="0.25">
      <c r="A5" t="s">
        <v>121</v>
      </c>
      <c r="B5" t="s">
        <v>413</v>
      </c>
      <c r="C5">
        <v>1</v>
      </c>
      <c r="D5" t="s">
        <v>12</v>
      </c>
      <c r="E5" t="s">
        <v>45</v>
      </c>
      <c r="F5">
        <f>1/C5</f>
        <v>1</v>
      </c>
    </row>
    <row r="6" spans="1:6" x14ac:dyDescent="0.25">
      <c r="A6" t="s">
        <v>126</v>
      </c>
      <c r="B6" t="s">
        <v>414</v>
      </c>
      <c r="C6">
        <v>1</v>
      </c>
      <c r="D6" t="s">
        <v>12</v>
      </c>
      <c r="E6" t="s">
        <v>45</v>
      </c>
      <c r="F6">
        <f>1/C6</f>
        <v>1</v>
      </c>
    </row>
    <row r="7" spans="1:6" x14ac:dyDescent="0.25">
      <c r="B7" t="s">
        <v>415</v>
      </c>
      <c r="C7">
        <v>0</v>
      </c>
      <c r="D7" t="s">
        <v>8</v>
      </c>
      <c r="E7" t="s">
        <v>9</v>
      </c>
    </row>
    <row r="8" spans="1:6" x14ac:dyDescent="0.25">
      <c r="B8" t="s">
        <v>416</v>
      </c>
      <c r="C8">
        <v>0</v>
      </c>
      <c r="D8" t="s">
        <v>8</v>
      </c>
      <c r="E8" t="s">
        <v>9</v>
      </c>
    </row>
    <row r="9" spans="1:6" x14ac:dyDescent="0.25">
      <c r="A9" t="s">
        <v>133</v>
      </c>
      <c r="B9" t="s">
        <v>417</v>
      </c>
      <c r="C9">
        <v>0</v>
      </c>
      <c r="D9" t="s">
        <v>8</v>
      </c>
      <c r="E9" t="s">
        <v>9</v>
      </c>
    </row>
    <row r="10" spans="1:6" x14ac:dyDescent="0.25">
      <c r="B10" t="s">
        <v>418</v>
      </c>
      <c r="C10">
        <v>0</v>
      </c>
      <c r="D10" t="s">
        <v>8</v>
      </c>
      <c r="E10" t="s">
        <v>9</v>
      </c>
    </row>
    <row r="11" spans="1:6" x14ac:dyDescent="0.25">
      <c r="A11" t="s">
        <v>135</v>
      </c>
      <c r="B11" t="s">
        <v>419</v>
      </c>
      <c r="C11">
        <v>2</v>
      </c>
      <c r="D11" t="s">
        <v>12</v>
      </c>
      <c r="E11" t="s">
        <v>53</v>
      </c>
      <c r="F11">
        <f>2/C11</f>
        <v>1</v>
      </c>
    </row>
    <row r="12" spans="1:6" x14ac:dyDescent="0.25">
      <c r="B12" t="s">
        <v>420</v>
      </c>
      <c r="C12">
        <v>1</v>
      </c>
      <c r="D12" t="s">
        <v>12</v>
      </c>
      <c r="E12" t="s">
        <v>45</v>
      </c>
      <c r="F12">
        <f>1/C12</f>
        <v>1</v>
      </c>
    </row>
    <row r="13" spans="1:6" x14ac:dyDescent="0.25">
      <c r="A13" t="s">
        <v>137</v>
      </c>
      <c r="B13" t="s">
        <v>421</v>
      </c>
      <c r="C13">
        <v>0</v>
      </c>
      <c r="D13" t="s">
        <v>8</v>
      </c>
      <c r="E13" t="s">
        <v>9</v>
      </c>
    </row>
    <row r="14" spans="1:6" x14ac:dyDescent="0.25">
      <c r="B14" t="s">
        <v>422</v>
      </c>
      <c r="C14">
        <v>0</v>
      </c>
      <c r="D14" t="s">
        <v>8</v>
      </c>
      <c r="E14" t="s">
        <v>9</v>
      </c>
    </row>
    <row r="15" spans="1:6" x14ac:dyDescent="0.25">
      <c r="B15" t="s">
        <v>423</v>
      </c>
      <c r="C15">
        <v>0</v>
      </c>
      <c r="D15" t="s">
        <v>8</v>
      </c>
      <c r="E15" t="s">
        <v>9</v>
      </c>
    </row>
    <row r="16" spans="1:6" x14ac:dyDescent="0.25">
      <c r="B16" t="s">
        <v>424</v>
      </c>
      <c r="C16">
        <v>0</v>
      </c>
      <c r="D16" t="s">
        <v>8</v>
      </c>
      <c r="E16" t="s">
        <v>9</v>
      </c>
    </row>
    <row r="17" spans="1:6" x14ac:dyDescent="0.25">
      <c r="A17" t="s">
        <v>141</v>
      </c>
      <c r="B17" t="s">
        <v>425</v>
      </c>
      <c r="C17">
        <v>0</v>
      </c>
      <c r="D17" t="s">
        <v>8</v>
      </c>
      <c r="E17" t="s">
        <v>9</v>
      </c>
    </row>
    <row r="18" spans="1:6" x14ac:dyDescent="0.25">
      <c r="A18" t="s">
        <v>145</v>
      </c>
      <c r="B18" t="s">
        <v>426</v>
      </c>
      <c r="C18">
        <v>2</v>
      </c>
      <c r="D18" t="s">
        <v>12</v>
      </c>
      <c r="E18" t="s">
        <v>53</v>
      </c>
      <c r="F18">
        <f>2/C18</f>
        <v>1</v>
      </c>
    </row>
    <row r="19" spans="1:6" x14ac:dyDescent="0.25">
      <c r="A19" t="s">
        <v>149</v>
      </c>
      <c r="B19" t="s">
        <v>427</v>
      </c>
      <c r="C19">
        <v>0</v>
      </c>
      <c r="D19" t="s">
        <v>8</v>
      </c>
      <c r="E19" t="s">
        <v>9</v>
      </c>
    </row>
    <row r="20" spans="1:6" x14ac:dyDescent="0.25">
      <c r="A20" t="s">
        <v>152</v>
      </c>
      <c r="B20" t="s">
        <v>428</v>
      </c>
      <c r="C20">
        <v>2</v>
      </c>
      <c r="D20" t="s">
        <v>12</v>
      </c>
      <c r="E20" t="s">
        <v>53</v>
      </c>
      <c r="F20">
        <f>2/C20</f>
        <v>1</v>
      </c>
    </row>
    <row r="21" spans="1:6" x14ac:dyDescent="0.25">
      <c r="B21" t="s">
        <v>429</v>
      </c>
      <c r="C21">
        <v>0</v>
      </c>
      <c r="D21" t="s">
        <v>8</v>
      </c>
      <c r="E21" t="s">
        <v>9</v>
      </c>
    </row>
    <row r="22" spans="1:6" x14ac:dyDescent="0.25">
      <c r="B22" t="s">
        <v>430</v>
      </c>
      <c r="C22">
        <v>0</v>
      </c>
      <c r="D22" t="s">
        <v>8</v>
      </c>
      <c r="E22" t="s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66EA-7F0C-4C35-83EB-B5A95296E6B5}">
  <dimension ref="A1:F15"/>
  <sheetViews>
    <sheetView workbookViewId="0">
      <selection activeCell="D33" sqref="D33"/>
    </sheetView>
  </sheetViews>
  <sheetFormatPr defaultColWidth="8.85546875" defaultRowHeight="15" x14ac:dyDescent="0.25"/>
  <cols>
    <col min="1" max="1" width="11.28515625" customWidth="1"/>
    <col min="2" max="2" width="25.28515625" customWidth="1"/>
    <col min="3" max="3" width="14.7109375" customWidth="1"/>
    <col min="4" max="4" width="19" customWidth="1"/>
    <col min="5" max="5" width="35" customWidth="1"/>
    <col min="6" max="6" width="33.710937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154</v>
      </c>
      <c r="B4" t="s">
        <v>431</v>
      </c>
      <c r="C4">
        <v>6</v>
      </c>
      <c r="D4" t="s">
        <v>12</v>
      </c>
      <c r="E4" t="s">
        <v>8</v>
      </c>
      <c r="F4">
        <f>0/C4</f>
        <v>0</v>
      </c>
    </row>
    <row r="5" spans="1:6" x14ac:dyDescent="0.25">
      <c r="B5" t="s">
        <v>432</v>
      </c>
      <c r="C5">
        <v>0</v>
      </c>
      <c r="D5" t="s">
        <v>8</v>
      </c>
      <c r="E5" t="s">
        <v>9</v>
      </c>
    </row>
    <row r="6" spans="1:6" x14ac:dyDescent="0.25">
      <c r="A6" t="s">
        <v>157</v>
      </c>
      <c r="B6" t="s">
        <v>433</v>
      </c>
      <c r="C6">
        <v>4</v>
      </c>
      <c r="D6" t="s">
        <v>12</v>
      </c>
      <c r="E6" t="s">
        <v>8</v>
      </c>
      <c r="F6">
        <f t="shared" ref="F6:F14" si="0">0/C6</f>
        <v>0</v>
      </c>
    </row>
    <row r="7" spans="1:6" x14ac:dyDescent="0.25">
      <c r="A7" t="s">
        <v>159</v>
      </c>
      <c r="B7" t="s">
        <v>434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161</v>
      </c>
      <c r="B8" t="s">
        <v>435</v>
      </c>
      <c r="C8">
        <v>6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166</v>
      </c>
      <c r="B9" t="s">
        <v>436</v>
      </c>
      <c r="C9">
        <v>4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168</v>
      </c>
      <c r="B10" t="s">
        <v>437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172</v>
      </c>
      <c r="B11" t="s">
        <v>438</v>
      </c>
      <c r="C11">
        <v>4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175</v>
      </c>
      <c r="B12" t="s">
        <v>439</v>
      </c>
      <c r="C12">
        <v>5</v>
      </c>
      <c r="D12" t="s">
        <v>12</v>
      </c>
      <c r="E12" t="s">
        <v>8</v>
      </c>
      <c r="F12">
        <f t="shared" si="0"/>
        <v>0</v>
      </c>
    </row>
    <row r="13" spans="1:6" x14ac:dyDescent="0.25">
      <c r="A13" t="s">
        <v>177</v>
      </c>
      <c r="B13" t="s">
        <v>440</v>
      </c>
      <c r="C13">
        <v>5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179</v>
      </c>
      <c r="B14" t="s">
        <v>441</v>
      </c>
      <c r="C14">
        <v>5</v>
      </c>
      <c r="D14" t="s">
        <v>12</v>
      </c>
      <c r="E14" t="s">
        <v>8</v>
      </c>
      <c r="F14">
        <f t="shared" si="0"/>
        <v>0</v>
      </c>
    </row>
    <row r="15" spans="1:6" x14ac:dyDescent="0.25">
      <c r="B15" t="s">
        <v>442</v>
      </c>
      <c r="C15">
        <v>1</v>
      </c>
      <c r="D15" t="s">
        <v>12</v>
      </c>
      <c r="E15" t="s">
        <v>45</v>
      </c>
      <c r="F15">
        <f>1/C15</f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9CD9-7FC1-4FA2-AA39-270056DC3A5A}">
  <dimension ref="A1:F19"/>
  <sheetViews>
    <sheetView workbookViewId="0">
      <selection activeCell="D33" sqref="D33"/>
    </sheetView>
  </sheetViews>
  <sheetFormatPr defaultColWidth="8.85546875" defaultRowHeight="15" x14ac:dyDescent="0.25"/>
  <cols>
    <col min="1" max="1" width="11.42578125" customWidth="1"/>
    <col min="2" max="2" width="24.85546875" customWidth="1"/>
    <col min="3" max="3" width="14.42578125" customWidth="1"/>
    <col min="4" max="4" width="19" customWidth="1"/>
    <col min="5" max="5" width="33.7109375" customWidth="1"/>
    <col min="6" max="6" width="33.425781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185</v>
      </c>
      <c r="B4" t="s">
        <v>443</v>
      </c>
      <c r="C4">
        <v>6</v>
      </c>
      <c r="D4" t="s">
        <v>12</v>
      </c>
      <c r="E4" t="s">
        <v>45</v>
      </c>
      <c r="F4">
        <f>1/C4</f>
        <v>0.16666666666666666</v>
      </c>
    </row>
    <row r="5" spans="1:6" x14ac:dyDescent="0.25">
      <c r="B5" t="s">
        <v>444</v>
      </c>
      <c r="C5">
        <v>1</v>
      </c>
      <c r="D5" t="s">
        <v>12</v>
      </c>
      <c r="E5" t="s">
        <v>8</v>
      </c>
      <c r="F5">
        <f t="shared" ref="F5:F18" si="0">0/C5</f>
        <v>0</v>
      </c>
    </row>
    <row r="6" spans="1:6" x14ac:dyDescent="0.25">
      <c r="A6" t="s">
        <v>188</v>
      </c>
      <c r="B6" t="s">
        <v>445</v>
      </c>
      <c r="C6">
        <v>2</v>
      </c>
      <c r="D6" t="s">
        <v>12</v>
      </c>
      <c r="E6" t="s">
        <v>53</v>
      </c>
      <c r="F6">
        <f>2/C6</f>
        <v>1</v>
      </c>
    </row>
    <row r="7" spans="1:6" x14ac:dyDescent="0.25">
      <c r="A7" t="s">
        <v>190</v>
      </c>
      <c r="B7" t="s">
        <v>446</v>
      </c>
      <c r="C7">
        <v>3</v>
      </c>
      <c r="D7" t="s">
        <v>12</v>
      </c>
      <c r="E7" t="s">
        <v>53</v>
      </c>
      <c r="F7">
        <f>2/C7</f>
        <v>0.66666666666666663</v>
      </c>
    </row>
    <row r="8" spans="1:6" x14ac:dyDescent="0.25">
      <c r="A8" t="s">
        <v>192</v>
      </c>
      <c r="B8" t="s">
        <v>447</v>
      </c>
      <c r="C8">
        <v>3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194</v>
      </c>
      <c r="B9" t="s">
        <v>448</v>
      </c>
      <c r="C9">
        <v>3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196</v>
      </c>
      <c r="B10" t="s">
        <v>449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199</v>
      </c>
      <c r="B11" t="s">
        <v>450</v>
      </c>
      <c r="C11">
        <v>5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201</v>
      </c>
      <c r="B12" t="s">
        <v>451</v>
      </c>
      <c r="C12">
        <v>7</v>
      </c>
      <c r="D12" t="s">
        <v>12</v>
      </c>
      <c r="E12" t="s">
        <v>8</v>
      </c>
      <c r="F12">
        <f t="shared" si="0"/>
        <v>0</v>
      </c>
    </row>
    <row r="13" spans="1:6" x14ac:dyDescent="0.25">
      <c r="A13" t="s">
        <v>203</v>
      </c>
      <c r="B13" t="s">
        <v>452</v>
      </c>
      <c r="C13">
        <v>2</v>
      </c>
      <c r="D13" t="s">
        <v>12</v>
      </c>
      <c r="E13" t="s">
        <v>53</v>
      </c>
      <c r="F13">
        <f>2/C13</f>
        <v>1</v>
      </c>
    </row>
    <row r="14" spans="1:6" x14ac:dyDescent="0.25">
      <c r="B14" t="s">
        <v>453</v>
      </c>
      <c r="C14">
        <v>6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205</v>
      </c>
      <c r="B15" t="s">
        <v>454</v>
      </c>
      <c r="C15">
        <v>5</v>
      </c>
      <c r="D15" t="s">
        <v>12</v>
      </c>
      <c r="E15" t="s">
        <v>50</v>
      </c>
      <c r="F15">
        <f>3/C15</f>
        <v>0.6</v>
      </c>
    </row>
    <row r="16" spans="1:6" x14ac:dyDescent="0.25">
      <c r="A16" t="s">
        <v>207</v>
      </c>
      <c r="B16" t="s">
        <v>455</v>
      </c>
      <c r="C16">
        <v>2</v>
      </c>
      <c r="D16" t="s">
        <v>12</v>
      </c>
      <c r="E16" t="s">
        <v>53</v>
      </c>
      <c r="F16">
        <f>2/C16</f>
        <v>1</v>
      </c>
    </row>
    <row r="17" spans="1:6" x14ac:dyDescent="0.25">
      <c r="A17" t="s">
        <v>456</v>
      </c>
      <c r="B17" t="s">
        <v>457</v>
      </c>
      <c r="C17">
        <v>4</v>
      </c>
      <c r="D17" t="s">
        <v>12</v>
      </c>
      <c r="E17" t="s">
        <v>8</v>
      </c>
      <c r="F17">
        <f t="shared" si="0"/>
        <v>0</v>
      </c>
    </row>
    <row r="18" spans="1:6" x14ac:dyDescent="0.25">
      <c r="B18" t="s">
        <v>458</v>
      </c>
      <c r="C18">
        <v>8</v>
      </c>
      <c r="D18" t="s">
        <v>12</v>
      </c>
      <c r="E18" t="s">
        <v>8</v>
      </c>
      <c r="F18">
        <f t="shared" si="0"/>
        <v>0</v>
      </c>
    </row>
    <row r="19" spans="1:6" x14ac:dyDescent="0.25">
      <c r="A19" t="s">
        <v>459</v>
      </c>
      <c r="B19" t="s">
        <v>460</v>
      </c>
      <c r="C19">
        <v>4</v>
      </c>
      <c r="D19" t="s">
        <v>12</v>
      </c>
      <c r="E19" t="s">
        <v>81</v>
      </c>
      <c r="F19">
        <f>4/C19</f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07C1-948F-4414-B552-A2DA367DB678}">
  <dimension ref="A1:F16"/>
  <sheetViews>
    <sheetView workbookViewId="0">
      <selection activeCell="D33" sqref="D33"/>
    </sheetView>
  </sheetViews>
  <sheetFormatPr defaultColWidth="8.85546875" defaultRowHeight="15" x14ac:dyDescent="0.25"/>
  <cols>
    <col min="1" max="1" width="10.85546875" customWidth="1"/>
    <col min="2" max="2" width="26.7109375" customWidth="1"/>
    <col min="3" max="3" width="14" customWidth="1"/>
    <col min="4" max="4" width="19.140625" customWidth="1"/>
    <col min="5" max="5" width="35.28515625" customWidth="1"/>
    <col min="6" max="6" width="33.8554687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210</v>
      </c>
      <c r="B4" t="s">
        <v>461</v>
      </c>
      <c r="C4">
        <v>2</v>
      </c>
      <c r="D4" t="s">
        <v>12</v>
      </c>
      <c r="E4" t="s">
        <v>45</v>
      </c>
      <c r="F4">
        <f>1/C4</f>
        <v>0.5</v>
      </c>
    </row>
    <row r="5" spans="1:6" x14ac:dyDescent="0.25">
      <c r="A5" t="s">
        <v>212</v>
      </c>
      <c r="B5" t="s">
        <v>462</v>
      </c>
      <c r="C5">
        <v>5</v>
      </c>
      <c r="D5" t="s">
        <v>12</v>
      </c>
      <c r="E5" t="s">
        <v>81</v>
      </c>
      <c r="F5">
        <f>4/C5</f>
        <v>0.8</v>
      </c>
    </row>
    <row r="6" spans="1:6" x14ac:dyDescent="0.25">
      <c r="A6" t="s">
        <v>215</v>
      </c>
      <c r="B6" t="s">
        <v>463</v>
      </c>
      <c r="C6">
        <v>7</v>
      </c>
      <c r="D6" t="s">
        <v>12</v>
      </c>
      <c r="E6" t="s">
        <v>464</v>
      </c>
      <c r="F6">
        <f>7/C6</f>
        <v>1</v>
      </c>
    </row>
    <row r="7" spans="1:6" x14ac:dyDescent="0.25">
      <c r="A7" t="s">
        <v>217</v>
      </c>
      <c r="B7" t="s">
        <v>465</v>
      </c>
      <c r="C7">
        <v>2</v>
      </c>
      <c r="D7" t="s">
        <v>12</v>
      </c>
      <c r="E7" t="s">
        <v>53</v>
      </c>
      <c r="F7">
        <f>2/C7</f>
        <v>1</v>
      </c>
    </row>
    <row r="8" spans="1:6" x14ac:dyDescent="0.25">
      <c r="A8" t="s">
        <v>219</v>
      </c>
      <c r="B8" t="s">
        <v>466</v>
      </c>
      <c r="C8">
        <v>6</v>
      </c>
      <c r="D8" t="s">
        <v>12</v>
      </c>
      <c r="E8" t="s">
        <v>392</v>
      </c>
      <c r="F8">
        <f>6/C8</f>
        <v>1</v>
      </c>
    </row>
    <row r="9" spans="1:6" x14ac:dyDescent="0.25">
      <c r="A9" t="s">
        <v>221</v>
      </c>
      <c r="B9" t="s">
        <v>467</v>
      </c>
      <c r="C9">
        <v>3</v>
      </c>
      <c r="D9" t="s">
        <v>12</v>
      </c>
      <c r="E9" t="s">
        <v>50</v>
      </c>
      <c r="F9">
        <f>3/C9</f>
        <v>1</v>
      </c>
    </row>
    <row r="10" spans="1:6" x14ac:dyDescent="0.25">
      <c r="A10" t="s">
        <v>223</v>
      </c>
      <c r="B10" t="s">
        <v>468</v>
      </c>
      <c r="C10">
        <v>3</v>
      </c>
      <c r="D10" t="s">
        <v>12</v>
      </c>
      <c r="E10" t="s">
        <v>50</v>
      </c>
      <c r="F10">
        <f>3/C10</f>
        <v>1</v>
      </c>
    </row>
    <row r="11" spans="1:6" x14ac:dyDescent="0.25">
      <c r="A11" t="s">
        <v>225</v>
      </c>
      <c r="B11" t="s">
        <v>469</v>
      </c>
      <c r="C11">
        <v>5</v>
      </c>
      <c r="D11" t="s">
        <v>12</v>
      </c>
      <c r="E11" t="s">
        <v>67</v>
      </c>
      <c r="F11">
        <f>5/C11</f>
        <v>1</v>
      </c>
    </row>
    <row r="12" spans="1:6" x14ac:dyDescent="0.25">
      <c r="A12" t="s">
        <v>227</v>
      </c>
      <c r="B12" t="s">
        <v>470</v>
      </c>
      <c r="C12">
        <v>3</v>
      </c>
      <c r="D12" t="s">
        <v>12</v>
      </c>
      <c r="E12" t="s">
        <v>53</v>
      </c>
      <c r="F12">
        <f>2/C12</f>
        <v>0.66666666666666663</v>
      </c>
    </row>
    <row r="13" spans="1:6" x14ac:dyDescent="0.25">
      <c r="A13" t="s">
        <v>230</v>
      </c>
      <c r="B13" t="s">
        <v>471</v>
      </c>
      <c r="C13">
        <v>3</v>
      </c>
      <c r="D13" t="s">
        <v>12</v>
      </c>
      <c r="E13" t="s">
        <v>50</v>
      </c>
      <c r="F13">
        <f>3/C13</f>
        <v>1</v>
      </c>
    </row>
    <row r="14" spans="1:6" x14ac:dyDescent="0.25">
      <c r="B14" t="s">
        <v>472</v>
      </c>
      <c r="C14">
        <v>0</v>
      </c>
      <c r="D14" t="s">
        <v>8</v>
      </c>
      <c r="E14" t="s">
        <v>9</v>
      </c>
    </row>
    <row r="15" spans="1:6" x14ac:dyDescent="0.25">
      <c r="B15" t="s">
        <v>473</v>
      </c>
      <c r="C15">
        <v>0</v>
      </c>
      <c r="D15" t="s">
        <v>8</v>
      </c>
      <c r="E15" t="s">
        <v>9</v>
      </c>
    </row>
    <row r="16" spans="1:6" x14ac:dyDescent="0.25">
      <c r="A16" t="s">
        <v>474</v>
      </c>
      <c r="B16" t="s">
        <v>475</v>
      </c>
      <c r="C16">
        <v>0</v>
      </c>
      <c r="D16" t="s">
        <v>8</v>
      </c>
      <c r="E1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C604-63A8-4D5D-BDE0-5AE09BCAAFDC}">
  <dimension ref="A1:F25"/>
  <sheetViews>
    <sheetView workbookViewId="0">
      <selection activeCell="F4" sqref="F4:F25"/>
    </sheetView>
  </sheetViews>
  <sheetFormatPr defaultColWidth="8.85546875" defaultRowHeight="15" x14ac:dyDescent="0.25"/>
  <cols>
    <col min="1" max="1" width="11.42578125" customWidth="1"/>
    <col min="2" max="2" width="24.42578125" customWidth="1"/>
    <col min="3" max="3" width="13" customWidth="1"/>
    <col min="4" max="4" width="19.140625" customWidth="1"/>
    <col min="5" max="5" width="34.42578125" customWidth="1"/>
    <col min="6" max="6" width="34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44</v>
      </c>
      <c r="B4" t="s">
        <v>47</v>
      </c>
      <c r="C4">
        <v>5</v>
      </c>
      <c r="D4" t="s">
        <v>12</v>
      </c>
      <c r="E4" t="s">
        <v>45</v>
      </c>
      <c r="F4">
        <f>1/5</f>
        <v>0.2</v>
      </c>
    </row>
    <row r="5" spans="1:6" x14ac:dyDescent="0.25">
      <c r="B5" t="s">
        <v>46</v>
      </c>
      <c r="C5">
        <v>5</v>
      </c>
      <c r="D5" t="s">
        <v>12</v>
      </c>
      <c r="E5" t="s">
        <v>8</v>
      </c>
      <c r="F5">
        <f>0/5</f>
        <v>0</v>
      </c>
    </row>
    <row r="6" spans="1:6" x14ac:dyDescent="0.25">
      <c r="A6" t="s">
        <v>48</v>
      </c>
      <c r="B6" t="s">
        <v>49</v>
      </c>
      <c r="C6">
        <v>5</v>
      </c>
      <c r="D6" t="s">
        <v>12</v>
      </c>
      <c r="E6" t="s">
        <v>50</v>
      </c>
      <c r="F6">
        <f>3/5</f>
        <v>0.6</v>
      </c>
    </row>
    <row r="7" spans="1:6" x14ac:dyDescent="0.25">
      <c r="A7" t="s">
        <v>51</v>
      </c>
      <c r="B7" t="s">
        <v>52</v>
      </c>
      <c r="C7">
        <v>4</v>
      </c>
      <c r="D7" t="s">
        <v>12</v>
      </c>
      <c r="E7" t="s">
        <v>53</v>
      </c>
      <c r="F7">
        <f>2/4</f>
        <v>0.5</v>
      </c>
    </row>
    <row r="8" spans="1:6" x14ac:dyDescent="0.25">
      <c r="B8" t="s">
        <v>54</v>
      </c>
      <c r="C8">
        <v>5</v>
      </c>
      <c r="D8" t="s">
        <v>12</v>
      </c>
      <c r="E8" t="s">
        <v>8</v>
      </c>
      <c r="F8">
        <f>0/5</f>
        <v>0</v>
      </c>
    </row>
    <row r="9" spans="1:6" x14ac:dyDescent="0.25">
      <c r="A9" t="s">
        <v>55</v>
      </c>
      <c r="B9" t="s">
        <v>56</v>
      </c>
      <c r="C9">
        <v>4</v>
      </c>
      <c r="D9" t="s">
        <v>12</v>
      </c>
      <c r="E9" t="s">
        <v>8</v>
      </c>
      <c r="F9">
        <f>0/4</f>
        <v>0</v>
      </c>
    </row>
    <row r="10" spans="1:6" x14ac:dyDescent="0.25">
      <c r="A10" t="s">
        <v>57</v>
      </c>
      <c r="B10" t="s">
        <v>58</v>
      </c>
      <c r="C10">
        <v>5</v>
      </c>
      <c r="D10" t="s">
        <v>12</v>
      </c>
      <c r="E10" t="s">
        <v>8</v>
      </c>
      <c r="F10">
        <f>0/5</f>
        <v>0</v>
      </c>
    </row>
    <row r="11" spans="1:6" x14ac:dyDescent="0.25">
      <c r="A11" t="s">
        <v>59</v>
      </c>
      <c r="B11" t="s">
        <v>60</v>
      </c>
      <c r="C11">
        <v>5</v>
      </c>
      <c r="D11" t="s">
        <v>12</v>
      </c>
      <c r="E11" t="s">
        <v>53</v>
      </c>
      <c r="F11">
        <f>2/5</f>
        <v>0.4</v>
      </c>
    </row>
    <row r="12" spans="1:6" x14ac:dyDescent="0.25">
      <c r="A12" t="s">
        <v>61</v>
      </c>
      <c r="B12" t="s">
        <v>62</v>
      </c>
      <c r="C12">
        <v>2</v>
      </c>
      <c r="D12" t="s">
        <v>12</v>
      </c>
      <c r="E12" t="s">
        <v>45</v>
      </c>
      <c r="F12">
        <f>1/2</f>
        <v>0.5</v>
      </c>
    </row>
    <row r="13" spans="1:6" x14ac:dyDescent="0.25">
      <c r="B13" t="s">
        <v>63</v>
      </c>
      <c r="C13">
        <v>2</v>
      </c>
      <c r="D13" t="s">
        <v>12</v>
      </c>
      <c r="E13" t="s">
        <v>53</v>
      </c>
      <c r="F13">
        <f>2/2</f>
        <v>1</v>
      </c>
    </row>
    <row r="14" spans="1:6" x14ac:dyDescent="0.25">
      <c r="A14" t="s">
        <v>64</v>
      </c>
      <c r="B14" t="s">
        <v>65</v>
      </c>
      <c r="C14">
        <v>5</v>
      </c>
      <c r="D14" t="s">
        <v>12</v>
      </c>
      <c r="E14" t="s">
        <v>67</v>
      </c>
      <c r="F14">
        <f>5/5</f>
        <v>1</v>
      </c>
    </row>
    <row r="15" spans="1:6" x14ac:dyDescent="0.25">
      <c r="B15" t="s">
        <v>66</v>
      </c>
      <c r="C15">
        <v>4</v>
      </c>
      <c r="D15" t="s">
        <v>12</v>
      </c>
      <c r="E15" t="s">
        <v>53</v>
      </c>
      <c r="F15">
        <f>2/4</f>
        <v>0.5</v>
      </c>
    </row>
    <row r="16" spans="1:6" x14ac:dyDescent="0.25">
      <c r="A16" t="s">
        <v>68</v>
      </c>
      <c r="B16" t="s">
        <v>69</v>
      </c>
      <c r="C16">
        <v>4</v>
      </c>
      <c r="D16" t="s">
        <v>12</v>
      </c>
      <c r="E16" t="s">
        <v>53</v>
      </c>
      <c r="F16">
        <f>2/4</f>
        <v>0.5</v>
      </c>
    </row>
    <row r="17" spans="1:6" x14ac:dyDescent="0.25">
      <c r="B17" t="s">
        <v>70</v>
      </c>
      <c r="C17">
        <v>0</v>
      </c>
      <c r="D17" t="s">
        <v>8</v>
      </c>
      <c r="E17" t="s">
        <v>9</v>
      </c>
    </row>
    <row r="18" spans="1:6" x14ac:dyDescent="0.25">
      <c r="B18" t="s">
        <v>71</v>
      </c>
      <c r="C18">
        <v>6</v>
      </c>
      <c r="D18" t="s">
        <v>12</v>
      </c>
      <c r="E18" t="s">
        <v>53</v>
      </c>
      <c r="F18">
        <f>2/6</f>
        <v>0.33333333333333331</v>
      </c>
    </row>
    <row r="19" spans="1:6" x14ac:dyDescent="0.25">
      <c r="A19" t="s">
        <v>72</v>
      </c>
      <c r="B19" t="s">
        <v>73</v>
      </c>
      <c r="C19">
        <v>4</v>
      </c>
      <c r="D19" t="s">
        <v>12</v>
      </c>
      <c r="E19" t="s">
        <v>50</v>
      </c>
      <c r="F19">
        <f>3/4</f>
        <v>0.75</v>
      </c>
    </row>
    <row r="20" spans="1:6" x14ac:dyDescent="0.25">
      <c r="B20" t="s">
        <v>74</v>
      </c>
      <c r="C20">
        <v>3</v>
      </c>
      <c r="D20" t="s">
        <v>12</v>
      </c>
      <c r="E20" t="s">
        <v>8</v>
      </c>
      <c r="F20">
        <f>0/3</f>
        <v>0</v>
      </c>
    </row>
    <row r="21" spans="1:6" x14ac:dyDescent="0.25">
      <c r="B21" t="s">
        <v>75</v>
      </c>
      <c r="C21">
        <v>3</v>
      </c>
      <c r="D21" t="s">
        <v>12</v>
      </c>
      <c r="E21" t="s">
        <v>50</v>
      </c>
      <c r="F21">
        <f>3/3</f>
        <v>1</v>
      </c>
    </row>
    <row r="22" spans="1:6" x14ac:dyDescent="0.25">
      <c r="B22" t="s">
        <v>76</v>
      </c>
      <c r="C22">
        <v>1</v>
      </c>
      <c r="D22" t="s">
        <v>12</v>
      </c>
      <c r="E22" t="s">
        <v>8</v>
      </c>
      <c r="F22">
        <f>0/1</f>
        <v>0</v>
      </c>
    </row>
    <row r="23" spans="1:6" x14ac:dyDescent="0.25">
      <c r="B23" t="s">
        <v>77</v>
      </c>
      <c r="C23">
        <v>0</v>
      </c>
      <c r="D23" t="s">
        <v>8</v>
      </c>
      <c r="E23" t="s">
        <v>9</v>
      </c>
    </row>
    <row r="24" spans="1:6" x14ac:dyDescent="0.25">
      <c r="A24" t="s">
        <v>78</v>
      </c>
      <c r="B24" t="s">
        <v>79</v>
      </c>
      <c r="C24">
        <v>3</v>
      </c>
      <c r="D24" t="s">
        <v>12</v>
      </c>
      <c r="E24" t="s">
        <v>53</v>
      </c>
      <c r="F24">
        <f>2/3</f>
        <v>0.66666666666666663</v>
      </c>
    </row>
    <row r="25" spans="1:6" x14ac:dyDescent="0.25">
      <c r="B25" t="s">
        <v>80</v>
      </c>
      <c r="C25">
        <v>4</v>
      </c>
      <c r="D25" t="s">
        <v>12</v>
      </c>
      <c r="E25" t="s">
        <v>81</v>
      </c>
      <c r="F25">
        <f>4/4</f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27CD-7CF8-4A06-A136-BC5EED745361}">
  <dimension ref="A1:F14"/>
  <sheetViews>
    <sheetView workbookViewId="0">
      <selection activeCell="D33" sqref="D33"/>
    </sheetView>
  </sheetViews>
  <sheetFormatPr defaultColWidth="8.85546875" defaultRowHeight="15" x14ac:dyDescent="0.25"/>
  <cols>
    <col min="1" max="1" width="10.140625" customWidth="1"/>
    <col min="2" max="2" width="25.42578125" customWidth="1"/>
    <col min="3" max="3" width="13.85546875" customWidth="1"/>
    <col min="4" max="4" width="19.42578125" customWidth="1"/>
    <col min="5" max="5" width="33.85546875" customWidth="1"/>
    <col min="6" max="6" width="33.28515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234</v>
      </c>
      <c r="B4" t="s">
        <v>476</v>
      </c>
      <c r="C4">
        <v>3</v>
      </c>
      <c r="D4" t="s">
        <v>12</v>
      </c>
      <c r="E4" t="s">
        <v>50</v>
      </c>
      <c r="F4">
        <f>3/C4</f>
        <v>1</v>
      </c>
    </row>
    <row r="5" spans="1:6" x14ac:dyDescent="0.25">
      <c r="A5" t="s">
        <v>239</v>
      </c>
      <c r="B5" t="s">
        <v>477</v>
      </c>
      <c r="C5">
        <v>0</v>
      </c>
      <c r="D5" t="s">
        <v>8</v>
      </c>
      <c r="E5" t="s">
        <v>9</v>
      </c>
    </row>
    <row r="6" spans="1:6" x14ac:dyDescent="0.25">
      <c r="A6" t="s">
        <v>242</v>
      </c>
      <c r="B6" t="s">
        <v>478</v>
      </c>
      <c r="C6">
        <v>4</v>
      </c>
      <c r="D6" t="s">
        <v>12</v>
      </c>
      <c r="E6" t="s">
        <v>81</v>
      </c>
      <c r="F6">
        <f>4/C6</f>
        <v>1</v>
      </c>
    </row>
    <row r="7" spans="1:6" x14ac:dyDescent="0.25">
      <c r="A7" t="s">
        <v>246</v>
      </c>
      <c r="B7" t="s">
        <v>479</v>
      </c>
      <c r="C7">
        <v>4</v>
      </c>
      <c r="D7" t="s">
        <v>12</v>
      </c>
      <c r="E7" t="s">
        <v>81</v>
      </c>
      <c r="F7">
        <f>4/C7</f>
        <v>1</v>
      </c>
    </row>
    <row r="8" spans="1:6" x14ac:dyDescent="0.25">
      <c r="A8" t="s">
        <v>248</v>
      </c>
      <c r="B8" t="s">
        <v>480</v>
      </c>
      <c r="C8">
        <v>4</v>
      </c>
      <c r="D8" t="s">
        <v>12</v>
      </c>
      <c r="E8" t="s">
        <v>81</v>
      </c>
      <c r="F8">
        <f>4/C8</f>
        <v>1</v>
      </c>
    </row>
    <row r="9" spans="1:6" x14ac:dyDescent="0.25">
      <c r="A9" t="s">
        <v>251</v>
      </c>
      <c r="B9" t="s">
        <v>481</v>
      </c>
      <c r="C9">
        <v>0</v>
      </c>
      <c r="D9" t="s">
        <v>8</v>
      </c>
      <c r="E9" t="s">
        <v>9</v>
      </c>
    </row>
    <row r="10" spans="1:6" x14ac:dyDescent="0.25">
      <c r="A10" t="s">
        <v>254</v>
      </c>
      <c r="B10" t="s">
        <v>482</v>
      </c>
      <c r="C10">
        <v>0</v>
      </c>
      <c r="D10" t="s">
        <v>8</v>
      </c>
      <c r="E10" t="s">
        <v>9</v>
      </c>
    </row>
    <row r="11" spans="1:6" x14ac:dyDescent="0.25">
      <c r="A11" t="s">
        <v>256</v>
      </c>
      <c r="B11" t="s">
        <v>483</v>
      </c>
      <c r="C11">
        <v>0</v>
      </c>
      <c r="D11" t="s">
        <v>8</v>
      </c>
      <c r="E11" t="s">
        <v>9</v>
      </c>
    </row>
    <row r="12" spans="1:6" x14ac:dyDescent="0.25">
      <c r="A12" t="s">
        <v>258</v>
      </c>
      <c r="B12" t="s">
        <v>484</v>
      </c>
      <c r="C12">
        <v>0</v>
      </c>
      <c r="D12" t="s">
        <v>8</v>
      </c>
      <c r="E12" t="s">
        <v>9</v>
      </c>
    </row>
    <row r="13" spans="1:6" x14ac:dyDescent="0.25">
      <c r="A13" t="s">
        <v>260</v>
      </c>
      <c r="B13" t="s">
        <v>485</v>
      </c>
      <c r="C13">
        <v>0</v>
      </c>
      <c r="D13" t="s">
        <v>8</v>
      </c>
      <c r="E13" t="s">
        <v>9</v>
      </c>
    </row>
    <row r="14" spans="1:6" x14ac:dyDescent="0.25">
      <c r="A14" t="s">
        <v>486</v>
      </c>
      <c r="B14" t="s">
        <v>487</v>
      </c>
      <c r="C14">
        <v>4</v>
      </c>
      <c r="D14" t="s">
        <v>12</v>
      </c>
      <c r="E14" t="s">
        <v>81</v>
      </c>
      <c r="F14">
        <f>4/C14</f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52966-DDE8-4CA5-93F4-FDACC19A45B7}">
  <dimension ref="A1:F18"/>
  <sheetViews>
    <sheetView workbookViewId="0">
      <selection activeCell="D33" sqref="D33"/>
    </sheetView>
  </sheetViews>
  <sheetFormatPr defaultColWidth="8.85546875" defaultRowHeight="15" x14ac:dyDescent="0.25"/>
  <cols>
    <col min="1" max="1" width="11" customWidth="1"/>
    <col min="2" max="2" width="25.7109375" customWidth="1"/>
    <col min="3" max="3" width="13.140625" customWidth="1"/>
    <col min="4" max="4" width="18.85546875" customWidth="1"/>
    <col min="5" max="5" width="34.28515625" customWidth="1"/>
    <col min="6" max="6" width="33.28515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262</v>
      </c>
      <c r="B4" t="s">
        <v>488</v>
      </c>
      <c r="C4">
        <v>6</v>
      </c>
      <c r="D4" t="s">
        <v>12</v>
      </c>
      <c r="E4" t="s">
        <v>8</v>
      </c>
      <c r="F4">
        <f>0/C4</f>
        <v>0</v>
      </c>
    </row>
    <row r="5" spans="1:6" x14ac:dyDescent="0.25">
      <c r="A5" t="s">
        <v>264</v>
      </c>
      <c r="B5" t="s">
        <v>489</v>
      </c>
      <c r="C5">
        <v>4</v>
      </c>
      <c r="D5" t="s">
        <v>12</v>
      </c>
      <c r="E5" t="s">
        <v>8</v>
      </c>
      <c r="F5">
        <f t="shared" ref="F5:F18" si="0">0/C5</f>
        <v>0</v>
      </c>
    </row>
    <row r="6" spans="1:6" x14ac:dyDescent="0.25">
      <c r="A6" t="s">
        <v>268</v>
      </c>
      <c r="B6" t="s">
        <v>490</v>
      </c>
      <c r="C6">
        <v>7</v>
      </c>
      <c r="D6" t="s">
        <v>12</v>
      </c>
      <c r="E6" t="s">
        <v>8</v>
      </c>
      <c r="F6">
        <f t="shared" si="0"/>
        <v>0</v>
      </c>
    </row>
    <row r="7" spans="1:6" x14ac:dyDescent="0.25">
      <c r="A7" t="s">
        <v>271</v>
      </c>
      <c r="B7" t="s">
        <v>491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273</v>
      </c>
      <c r="B8" t="s">
        <v>492</v>
      </c>
      <c r="C8">
        <v>6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275</v>
      </c>
      <c r="B9" t="s">
        <v>493</v>
      </c>
      <c r="C9">
        <v>6</v>
      </c>
      <c r="D9" t="s">
        <v>12</v>
      </c>
      <c r="E9" t="s">
        <v>8</v>
      </c>
      <c r="F9">
        <f t="shared" si="0"/>
        <v>0</v>
      </c>
    </row>
    <row r="10" spans="1:6" x14ac:dyDescent="0.25">
      <c r="B10" t="s">
        <v>494</v>
      </c>
      <c r="C10">
        <v>0</v>
      </c>
      <c r="D10" t="s">
        <v>8</v>
      </c>
      <c r="E10" t="s">
        <v>9</v>
      </c>
    </row>
    <row r="11" spans="1:6" x14ac:dyDescent="0.25">
      <c r="B11" t="s">
        <v>495</v>
      </c>
      <c r="C11">
        <v>0</v>
      </c>
      <c r="D11" t="s">
        <v>8</v>
      </c>
      <c r="E11" t="s">
        <v>9</v>
      </c>
    </row>
    <row r="12" spans="1:6" x14ac:dyDescent="0.25">
      <c r="A12" t="s">
        <v>280</v>
      </c>
      <c r="B12" t="s">
        <v>496</v>
      </c>
      <c r="C12">
        <v>4</v>
      </c>
      <c r="D12" t="s">
        <v>12</v>
      </c>
      <c r="E12" t="s">
        <v>8</v>
      </c>
      <c r="F12">
        <f t="shared" si="0"/>
        <v>0</v>
      </c>
    </row>
    <row r="13" spans="1:6" x14ac:dyDescent="0.25">
      <c r="B13" t="s">
        <v>497</v>
      </c>
      <c r="C13">
        <v>4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282</v>
      </c>
      <c r="B14" t="s">
        <v>498</v>
      </c>
      <c r="C14">
        <v>5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286</v>
      </c>
      <c r="B15" t="s">
        <v>499</v>
      </c>
      <c r="C15">
        <v>8</v>
      </c>
      <c r="D15" t="s">
        <v>12</v>
      </c>
      <c r="E15" t="s">
        <v>8</v>
      </c>
      <c r="F15">
        <f t="shared" si="0"/>
        <v>0</v>
      </c>
    </row>
    <row r="16" spans="1:6" x14ac:dyDescent="0.25">
      <c r="A16" t="s">
        <v>291</v>
      </c>
      <c r="B16" t="s">
        <v>500</v>
      </c>
      <c r="C16">
        <v>4</v>
      </c>
      <c r="D16" t="s">
        <v>12</v>
      </c>
      <c r="E16" t="s">
        <v>8</v>
      </c>
      <c r="F16">
        <f t="shared" si="0"/>
        <v>0</v>
      </c>
    </row>
    <row r="17" spans="1:6" x14ac:dyDescent="0.25">
      <c r="B17" t="s">
        <v>501</v>
      </c>
      <c r="C17">
        <v>2</v>
      </c>
      <c r="D17" t="s">
        <v>12</v>
      </c>
      <c r="E17" t="s">
        <v>8</v>
      </c>
      <c r="F17">
        <f t="shared" si="0"/>
        <v>0</v>
      </c>
    </row>
    <row r="18" spans="1:6" x14ac:dyDescent="0.25">
      <c r="A18" t="s">
        <v>294</v>
      </c>
      <c r="B18" t="s">
        <v>502</v>
      </c>
      <c r="C18">
        <v>5</v>
      </c>
      <c r="D18" t="s">
        <v>12</v>
      </c>
      <c r="E18" t="s">
        <v>8</v>
      </c>
      <c r="F18">
        <f t="shared" si="0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8419-EF42-456F-BDF2-945A6C19FC0D}">
  <dimension ref="A1:F17"/>
  <sheetViews>
    <sheetView workbookViewId="0">
      <selection activeCell="D33" sqref="D33"/>
    </sheetView>
  </sheetViews>
  <sheetFormatPr defaultColWidth="8.85546875" defaultRowHeight="15" x14ac:dyDescent="0.25"/>
  <cols>
    <col min="1" max="1" width="11.42578125" customWidth="1"/>
    <col min="2" max="2" width="25.85546875" customWidth="1"/>
    <col min="3" max="3" width="13.7109375" customWidth="1"/>
    <col min="4" max="4" width="20.140625" customWidth="1"/>
    <col min="5" max="5" width="34.28515625" customWidth="1"/>
    <col min="6" max="6" width="33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297</v>
      </c>
      <c r="B4" t="s">
        <v>503</v>
      </c>
      <c r="C4">
        <v>3</v>
      </c>
      <c r="D4" t="s">
        <v>12</v>
      </c>
      <c r="E4" t="s">
        <v>50</v>
      </c>
      <c r="F4">
        <f>3/C4</f>
        <v>1</v>
      </c>
    </row>
    <row r="5" spans="1:6" x14ac:dyDescent="0.25">
      <c r="A5" t="s">
        <v>301</v>
      </c>
      <c r="B5" t="s">
        <v>504</v>
      </c>
      <c r="C5">
        <v>4</v>
      </c>
      <c r="D5" t="s">
        <v>12</v>
      </c>
      <c r="E5" t="s">
        <v>8</v>
      </c>
      <c r="F5">
        <f t="shared" ref="F5:F17" si="0">0/C5</f>
        <v>0</v>
      </c>
    </row>
    <row r="6" spans="1:6" x14ac:dyDescent="0.25">
      <c r="B6" t="s">
        <v>505</v>
      </c>
      <c r="C6">
        <v>0</v>
      </c>
      <c r="D6" t="s">
        <v>8</v>
      </c>
      <c r="E6" t="s">
        <v>9</v>
      </c>
    </row>
    <row r="7" spans="1:6" x14ac:dyDescent="0.25">
      <c r="A7" t="s">
        <v>303</v>
      </c>
      <c r="B7" t="s">
        <v>506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305</v>
      </c>
      <c r="B8" t="s">
        <v>507</v>
      </c>
      <c r="C8">
        <v>4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308</v>
      </c>
      <c r="B9" t="s">
        <v>508</v>
      </c>
      <c r="C9">
        <v>7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310</v>
      </c>
      <c r="B10" t="s">
        <v>509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312</v>
      </c>
      <c r="B11" t="s">
        <v>510</v>
      </c>
      <c r="C11">
        <v>4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315</v>
      </c>
      <c r="B12" t="s">
        <v>511</v>
      </c>
      <c r="C12">
        <v>6</v>
      </c>
      <c r="D12" t="s">
        <v>12</v>
      </c>
      <c r="E12" t="s">
        <v>392</v>
      </c>
      <c r="F12">
        <f>6/C12</f>
        <v>1</v>
      </c>
    </row>
    <row r="13" spans="1:6" x14ac:dyDescent="0.25">
      <c r="A13" t="s">
        <v>317</v>
      </c>
      <c r="B13" t="s">
        <v>512</v>
      </c>
      <c r="C13">
        <v>3</v>
      </c>
      <c r="D13" t="s">
        <v>12</v>
      </c>
      <c r="E13" t="s">
        <v>50</v>
      </c>
      <c r="F13">
        <f>3/C13</f>
        <v>1</v>
      </c>
    </row>
    <row r="14" spans="1:6" x14ac:dyDescent="0.25">
      <c r="A14" t="s">
        <v>319</v>
      </c>
      <c r="B14" t="s">
        <v>513</v>
      </c>
      <c r="C14">
        <v>7</v>
      </c>
      <c r="D14" t="s">
        <v>12</v>
      </c>
      <c r="E14" t="s">
        <v>8</v>
      </c>
      <c r="F14">
        <f t="shared" si="0"/>
        <v>0</v>
      </c>
    </row>
    <row r="15" spans="1:6" x14ac:dyDescent="0.25">
      <c r="B15" t="s">
        <v>514</v>
      </c>
      <c r="C15">
        <v>2</v>
      </c>
      <c r="D15" t="s">
        <v>12</v>
      </c>
      <c r="E15" t="s">
        <v>8</v>
      </c>
      <c r="F15">
        <f t="shared" si="0"/>
        <v>0</v>
      </c>
    </row>
    <row r="16" spans="1:6" x14ac:dyDescent="0.25">
      <c r="A16" t="s">
        <v>321</v>
      </c>
      <c r="B16" t="s">
        <v>515</v>
      </c>
      <c r="C16">
        <v>5</v>
      </c>
      <c r="D16" t="s">
        <v>12</v>
      </c>
      <c r="E16" t="s">
        <v>45</v>
      </c>
      <c r="F16">
        <f>1/C16</f>
        <v>0.2</v>
      </c>
    </row>
    <row r="17" spans="1:6" x14ac:dyDescent="0.25">
      <c r="A17" t="s">
        <v>516</v>
      </c>
      <c r="B17" t="s">
        <v>517</v>
      </c>
      <c r="C17">
        <v>3</v>
      </c>
      <c r="D17" t="s">
        <v>12</v>
      </c>
      <c r="E17" t="s">
        <v>8</v>
      </c>
      <c r="F17">
        <f t="shared" si="0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2E67-8176-4226-BF91-1023887FD887}">
  <dimension ref="A1:F15"/>
  <sheetViews>
    <sheetView workbookViewId="0">
      <selection activeCell="D33" sqref="D33"/>
    </sheetView>
  </sheetViews>
  <sheetFormatPr defaultColWidth="8.85546875" defaultRowHeight="15" x14ac:dyDescent="0.25"/>
  <cols>
    <col min="1" max="1" width="10.7109375" customWidth="1"/>
    <col min="2" max="2" width="25.28515625" customWidth="1"/>
    <col min="3" max="3" width="13" customWidth="1"/>
    <col min="4" max="4" width="18.28515625" customWidth="1"/>
    <col min="5" max="5" width="34.42578125" customWidth="1"/>
    <col min="6" max="6" width="33.28515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323</v>
      </c>
      <c r="B4" t="s">
        <v>518</v>
      </c>
      <c r="C4">
        <v>3</v>
      </c>
      <c r="D4" t="s">
        <v>12</v>
      </c>
      <c r="E4" t="s">
        <v>50</v>
      </c>
      <c r="F4">
        <f>3/C4</f>
        <v>1</v>
      </c>
    </row>
    <row r="5" spans="1:6" x14ac:dyDescent="0.25">
      <c r="A5" t="s">
        <v>326</v>
      </c>
      <c r="B5" t="s">
        <v>519</v>
      </c>
      <c r="C5">
        <v>4</v>
      </c>
      <c r="D5" t="s">
        <v>12</v>
      </c>
      <c r="E5" t="s">
        <v>8</v>
      </c>
      <c r="F5">
        <f t="shared" ref="F5:F14" si="0">0/C5</f>
        <v>0</v>
      </c>
    </row>
    <row r="6" spans="1:6" x14ac:dyDescent="0.25">
      <c r="A6" t="s">
        <v>328</v>
      </c>
      <c r="B6" t="s">
        <v>520</v>
      </c>
      <c r="C6">
        <v>2</v>
      </c>
      <c r="D6" t="s">
        <v>12</v>
      </c>
      <c r="E6" t="s">
        <v>8</v>
      </c>
      <c r="F6">
        <f t="shared" si="0"/>
        <v>0</v>
      </c>
    </row>
    <row r="7" spans="1:6" x14ac:dyDescent="0.25">
      <c r="A7" t="s">
        <v>332</v>
      </c>
      <c r="B7" t="s">
        <v>521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335</v>
      </c>
      <c r="B8" t="s">
        <v>522</v>
      </c>
      <c r="C8">
        <v>4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337</v>
      </c>
      <c r="B9" t="s">
        <v>523</v>
      </c>
      <c r="C9">
        <v>0</v>
      </c>
      <c r="D9" t="s">
        <v>8</v>
      </c>
      <c r="E9" t="s">
        <v>9</v>
      </c>
    </row>
    <row r="10" spans="1:6" x14ac:dyDescent="0.25">
      <c r="B10" t="s">
        <v>524</v>
      </c>
      <c r="C10">
        <v>2</v>
      </c>
      <c r="D10" t="s">
        <v>12</v>
      </c>
      <c r="E10" t="s">
        <v>8</v>
      </c>
      <c r="F10">
        <f t="shared" si="0"/>
        <v>0</v>
      </c>
    </row>
    <row r="11" spans="1:6" x14ac:dyDescent="0.25">
      <c r="B11" t="s">
        <v>525</v>
      </c>
      <c r="C11">
        <v>6</v>
      </c>
      <c r="D11" t="s">
        <v>355</v>
      </c>
      <c r="E11" t="s">
        <v>67</v>
      </c>
      <c r="F11">
        <f>5/C11</f>
        <v>0.83333333333333337</v>
      </c>
    </row>
    <row r="12" spans="1:6" x14ac:dyDescent="0.25">
      <c r="A12" t="s">
        <v>339</v>
      </c>
      <c r="B12" t="s">
        <v>526</v>
      </c>
      <c r="C12">
        <v>2</v>
      </c>
      <c r="D12" t="s">
        <v>12</v>
      </c>
      <c r="E12" t="s">
        <v>45</v>
      </c>
      <c r="F12">
        <f>1/C12</f>
        <v>0.5</v>
      </c>
    </row>
    <row r="13" spans="1:6" x14ac:dyDescent="0.25">
      <c r="A13" t="s">
        <v>342</v>
      </c>
      <c r="B13" t="s">
        <v>527</v>
      </c>
      <c r="C13">
        <v>6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344</v>
      </c>
      <c r="B14" t="s">
        <v>528</v>
      </c>
      <c r="C14">
        <v>7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346</v>
      </c>
      <c r="B15" t="s">
        <v>529</v>
      </c>
      <c r="C15">
        <v>3</v>
      </c>
      <c r="D15" t="s">
        <v>12</v>
      </c>
      <c r="E15" t="s">
        <v>50</v>
      </c>
      <c r="F15">
        <f>3/C15</f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9955-F47F-4047-9875-13DAAD1475F9}">
  <dimension ref="A1:F13"/>
  <sheetViews>
    <sheetView workbookViewId="0">
      <selection activeCell="D33" sqref="D33"/>
    </sheetView>
  </sheetViews>
  <sheetFormatPr defaultColWidth="8.85546875" defaultRowHeight="15" x14ac:dyDescent="0.25"/>
  <cols>
    <col min="1" max="1" width="12.7109375" customWidth="1"/>
    <col min="2" max="2" width="28.42578125" customWidth="1"/>
    <col min="3" max="3" width="14.28515625" customWidth="1"/>
    <col min="4" max="4" width="19.140625" customWidth="1"/>
    <col min="5" max="5" width="35" customWidth="1"/>
    <col min="6" max="6" width="33.140625" customWidth="1"/>
  </cols>
  <sheetData>
    <row r="1" spans="1:6" x14ac:dyDescent="0.25">
      <c r="A1" t="s">
        <v>370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348</v>
      </c>
      <c r="B4" t="s">
        <v>530</v>
      </c>
      <c r="C4">
        <v>1</v>
      </c>
      <c r="D4" t="s">
        <v>12</v>
      </c>
      <c r="E4" t="s">
        <v>45</v>
      </c>
      <c r="F4">
        <f>1/C4</f>
        <v>1</v>
      </c>
    </row>
    <row r="5" spans="1:6" x14ac:dyDescent="0.25">
      <c r="A5" t="s">
        <v>350</v>
      </c>
      <c r="B5" t="s">
        <v>531</v>
      </c>
      <c r="C5">
        <v>2</v>
      </c>
      <c r="D5" t="s">
        <v>12</v>
      </c>
      <c r="E5" t="s">
        <v>53</v>
      </c>
      <c r="F5">
        <f>2/C5</f>
        <v>1</v>
      </c>
    </row>
    <row r="6" spans="1:6" x14ac:dyDescent="0.25">
      <c r="A6" t="s">
        <v>353</v>
      </c>
      <c r="B6" t="s">
        <v>532</v>
      </c>
      <c r="C6">
        <v>2</v>
      </c>
      <c r="D6" t="s">
        <v>12</v>
      </c>
      <c r="E6" t="s">
        <v>53</v>
      </c>
      <c r="F6">
        <f>2/C6</f>
        <v>1</v>
      </c>
    </row>
    <row r="7" spans="1:6" x14ac:dyDescent="0.25">
      <c r="A7" t="s">
        <v>357</v>
      </c>
      <c r="B7" t="s">
        <v>533</v>
      </c>
      <c r="C7">
        <v>3</v>
      </c>
      <c r="D7" t="s">
        <v>12</v>
      </c>
      <c r="E7" t="s">
        <v>8</v>
      </c>
      <c r="F7">
        <f t="shared" ref="F7:F12" si="0">0/C7</f>
        <v>0</v>
      </c>
    </row>
    <row r="8" spans="1:6" x14ac:dyDescent="0.25">
      <c r="A8" t="s">
        <v>359</v>
      </c>
      <c r="B8" t="s">
        <v>534</v>
      </c>
      <c r="C8">
        <v>3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361</v>
      </c>
      <c r="B9" t="s">
        <v>535</v>
      </c>
      <c r="C9">
        <v>1</v>
      </c>
      <c r="D9" t="s">
        <v>12</v>
      </c>
      <c r="E9" t="s">
        <v>45</v>
      </c>
      <c r="F9">
        <f>1/C9</f>
        <v>1</v>
      </c>
    </row>
    <row r="10" spans="1:6" x14ac:dyDescent="0.25">
      <c r="A10" t="s">
        <v>278</v>
      </c>
      <c r="B10" t="s">
        <v>536</v>
      </c>
      <c r="C10">
        <v>5</v>
      </c>
      <c r="D10" t="s">
        <v>12</v>
      </c>
      <c r="E10" t="s">
        <v>67</v>
      </c>
      <c r="F10">
        <f>5/C10</f>
        <v>1</v>
      </c>
    </row>
    <row r="11" spans="1:6" x14ac:dyDescent="0.25">
      <c r="A11" t="s">
        <v>279</v>
      </c>
      <c r="B11" t="s">
        <v>537</v>
      </c>
      <c r="C11">
        <v>5</v>
      </c>
      <c r="D11" t="s">
        <v>12</v>
      </c>
      <c r="E11" t="s">
        <v>67</v>
      </c>
      <c r="F11">
        <f>5/C11</f>
        <v>1</v>
      </c>
    </row>
    <row r="12" spans="1:6" x14ac:dyDescent="0.25">
      <c r="A12" t="s">
        <v>365</v>
      </c>
      <c r="B12" t="s">
        <v>538</v>
      </c>
      <c r="C12">
        <v>7</v>
      </c>
      <c r="D12" t="s">
        <v>12</v>
      </c>
      <c r="E12" t="s">
        <v>8</v>
      </c>
      <c r="F12">
        <f t="shared" si="0"/>
        <v>0</v>
      </c>
    </row>
    <row r="13" spans="1:6" x14ac:dyDescent="0.25">
      <c r="A13" t="s">
        <v>367</v>
      </c>
      <c r="B13" t="s">
        <v>539</v>
      </c>
      <c r="C13">
        <v>3</v>
      </c>
      <c r="D13" t="s">
        <v>12</v>
      </c>
      <c r="E13" t="s">
        <v>45</v>
      </c>
      <c r="F13">
        <f>1/C13</f>
        <v>0.33333333333333331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6A60-4284-4644-83CC-5B483340C8B8}">
  <dimension ref="A1:F30"/>
  <sheetViews>
    <sheetView workbookViewId="0">
      <selection activeCell="F6" sqref="F6:F27"/>
    </sheetView>
  </sheetViews>
  <sheetFormatPr defaultColWidth="8.85546875" defaultRowHeight="15" x14ac:dyDescent="0.25"/>
  <cols>
    <col min="1" max="1" width="11" customWidth="1"/>
    <col min="2" max="2" width="25.42578125" customWidth="1"/>
    <col min="3" max="3" width="14.7109375" customWidth="1"/>
    <col min="4" max="4" width="18.7109375" customWidth="1"/>
    <col min="5" max="5" width="34.28515625" customWidth="1"/>
    <col min="6" max="6" width="33.855468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82</v>
      </c>
      <c r="B4" t="s">
        <v>83</v>
      </c>
      <c r="C4">
        <v>0</v>
      </c>
      <c r="D4" t="s">
        <v>8</v>
      </c>
      <c r="E4" t="s">
        <v>9</v>
      </c>
    </row>
    <row r="5" spans="1:6" x14ac:dyDescent="0.25">
      <c r="B5" t="s">
        <v>84</v>
      </c>
      <c r="C5">
        <v>0</v>
      </c>
      <c r="D5" t="s">
        <v>8</v>
      </c>
      <c r="E5" t="s">
        <v>9</v>
      </c>
    </row>
    <row r="6" spans="1:6" x14ac:dyDescent="0.25">
      <c r="B6" t="s">
        <v>85</v>
      </c>
      <c r="C6">
        <v>1</v>
      </c>
      <c r="D6" t="s">
        <v>12</v>
      </c>
      <c r="E6" t="s">
        <v>8</v>
      </c>
      <c r="F6">
        <f>0/1</f>
        <v>0</v>
      </c>
    </row>
    <row r="7" spans="1:6" x14ac:dyDescent="0.25">
      <c r="B7" t="s">
        <v>86</v>
      </c>
      <c r="C7">
        <v>0</v>
      </c>
      <c r="D7" t="s">
        <v>8</v>
      </c>
      <c r="E7" t="s">
        <v>9</v>
      </c>
    </row>
    <row r="8" spans="1:6" x14ac:dyDescent="0.25">
      <c r="A8" t="s">
        <v>87</v>
      </c>
      <c r="B8" t="s">
        <v>88</v>
      </c>
      <c r="C8">
        <v>2</v>
      </c>
      <c r="D8" t="s">
        <v>12</v>
      </c>
      <c r="E8" t="s">
        <v>53</v>
      </c>
      <c r="F8">
        <f>2/2</f>
        <v>1</v>
      </c>
    </row>
    <row r="9" spans="1:6" x14ac:dyDescent="0.25">
      <c r="B9" t="s">
        <v>89</v>
      </c>
      <c r="C9">
        <v>1</v>
      </c>
      <c r="D9" t="s">
        <v>12</v>
      </c>
      <c r="E9" t="s">
        <v>45</v>
      </c>
      <c r="F9">
        <f>1/1</f>
        <v>1</v>
      </c>
    </row>
    <row r="10" spans="1:6" x14ac:dyDescent="0.25">
      <c r="A10" t="s">
        <v>90</v>
      </c>
      <c r="B10" t="s">
        <v>91</v>
      </c>
      <c r="C10">
        <v>1</v>
      </c>
      <c r="D10" t="s">
        <v>12</v>
      </c>
      <c r="E10" t="s">
        <v>45</v>
      </c>
      <c r="F10">
        <f>1/1</f>
        <v>1</v>
      </c>
    </row>
    <row r="11" spans="1:6" x14ac:dyDescent="0.25">
      <c r="B11" t="s">
        <v>92</v>
      </c>
      <c r="C11">
        <v>0</v>
      </c>
      <c r="D11" t="s">
        <v>8</v>
      </c>
      <c r="E11" t="s">
        <v>9</v>
      </c>
    </row>
    <row r="12" spans="1:6" x14ac:dyDescent="0.25">
      <c r="B12" t="s">
        <v>93</v>
      </c>
      <c r="C12">
        <v>0</v>
      </c>
      <c r="D12" t="s">
        <v>8</v>
      </c>
      <c r="E12" t="s">
        <v>9</v>
      </c>
    </row>
    <row r="13" spans="1:6" x14ac:dyDescent="0.25">
      <c r="B13" t="s">
        <v>94</v>
      </c>
      <c r="C13">
        <v>0</v>
      </c>
      <c r="D13" t="s">
        <v>8</v>
      </c>
      <c r="E13" t="s">
        <v>9</v>
      </c>
    </row>
    <row r="14" spans="1:6" x14ac:dyDescent="0.25">
      <c r="A14" t="s">
        <v>95</v>
      </c>
      <c r="B14" t="s">
        <v>96</v>
      </c>
      <c r="C14">
        <v>3</v>
      </c>
      <c r="D14" t="s">
        <v>12</v>
      </c>
      <c r="E14" t="s">
        <v>50</v>
      </c>
      <c r="F14">
        <f>3/3</f>
        <v>1</v>
      </c>
    </row>
    <row r="15" spans="1:6" x14ac:dyDescent="0.25">
      <c r="A15" t="s">
        <v>97</v>
      </c>
      <c r="B15" t="s">
        <v>98</v>
      </c>
      <c r="C15">
        <v>4</v>
      </c>
      <c r="D15" t="s">
        <v>12</v>
      </c>
      <c r="E15" t="s">
        <v>81</v>
      </c>
      <c r="F15">
        <f>4/4</f>
        <v>1</v>
      </c>
    </row>
    <row r="16" spans="1:6" x14ac:dyDescent="0.25">
      <c r="B16" t="s">
        <v>99</v>
      </c>
      <c r="C16">
        <v>0</v>
      </c>
      <c r="D16" t="s">
        <v>8</v>
      </c>
      <c r="E16" t="s">
        <v>9</v>
      </c>
    </row>
    <row r="17" spans="1:6" x14ac:dyDescent="0.25">
      <c r="B17" t="s">
        <v>100</v>
      </c>
      <c r="C17">
        <v>0</v>
      </c>
      <c r="D17" t="s">
        <v>8</v>
      </c>
      <c r="E17" t="s">
        <v>9</v>
      </c>
    </row>
    <row r="18" spans="1:6" x14ac:dyDescent="0.25">
      <c r="B18" t="s">
        <v>101</v>
      </c>
      <c r="C18">
        <v>0</v>
      </c>
      <c r="D18" t="s">
        <v>8</v>
      </c>
      <c r="E18" t="s">
        <v>9</v>
      </c>
    </row>
    <row r="19" spans="1:6" x14ac:dyDescent="0.25">
      <c r="A19" t="s">
        <v>102</v>
      </c>
      <c r="B19" t="s">
        <v>103</v>
      </c>
      <c r="C19">
        <v>3</v>
      </c>
      <c r="D19" t="s">
        <v>12</v>
      </c>
      <c r="E19" t="s">
        <v>50</v>
      </c>
      <c r="F19">
        <f>3/3</f>
        <v>1</v>
      </c>
    </row>
    <row r="20" spans="1:6" x14ac:dyDescent="0.25">
      <c r="B20" t="s">
        <v>104</v>
      </c>
      <c r="C20">
        <v>2</v>
      </c>
      <c r="D20" t="s">
        <v>12</v>
      </c>
      <c r="E20" t="s">
        <v>53</v>
      </c>
      <c r="F20">
        <f>2/2</f>
        <v>1</v>
      </c>
    </row>
    <row r="21" spans="1:6" x14ac:dyDescent="0.25">
      <c r="A21" t="s">
        <v>105</v>
      </c>
      <c r="B21" t="s">
        <v>106</v>
      </c>
      <c r="C21">
        <v>4</v>
      </c>
      <c r="D21" t="s">
        <v>12</v>
      </c>
      <c r="E21" t="s">
        <v>81</v>
      </c>
      <c r="F21">
        <f>4/4</f>
        <v>1</v>
      </c>
    </row>
    <row r="22" spans="1:6" x14ac:dyDescent="0.25">
      <c r="A22" t="s">
        <v>107</v>
      </c>
      <c r="B22" t="s">
        <v>108</v>
      </c>
      <c r="C22">
        <v>2</v>
      </c>
      <c r="D22" t="s">
        <v>12</v>
      </c>
      <c r="E22" t="s">
        <v>53</v>
      </c>
      <c r="F22">
        <f>2/2</f>
        <v>1</v>
      </c>
    </row>
    <row r="23" spans="1:6" x14ac:dyDescent="0.25">
      <c r="B23" t="s">
        <v>109</v>
      </c>
      <c r="C23">
        <v>4</v>
      </c>
      <c r="D23" t="s">
        <v>12</v>
      </c>
      <c r="E23" t="s">
        <v>81</v>
      </c>
      <c r="F23">
        <f>4/4</f>
        <v>1</v>
      </c>
    </row>
    <row r="24" spans="1:6" x14ac:dyDescent="0.25">
      <c r="A24" t="s">
        <v>110</v>
      </c>
      <c r="B24" t="s">
        <v>111</v>
      </c>
      <c r="C24">
        <v>4</v>
      </c>
      <c r="D24" t="s">
        <v>12</v>
      </c>
      <c r="E24" t="s">
        <v>81</v>
      </c>
      <c r="F24">
        <f>4/4</f>
        <v>1</v>
      </c>
    </row>
    <row r="25" spans="1:6" x14ac:dyDescent="0.25">
      <c r="B25" t="s">
        <v>112</v>
      </c>
      <c r="C25">
        <v>1</v>
      </c>
      <c r="D25" t="s">
        <v>12</v>
      </c>
      <c r="E25" t="s">
        <v>45</v>
      </c>
      <c r="F25">
        <f>1/1</f>
        <v>1</v>
      </c>
    </row>
    <row r="26" spans="1:6" x14ac:dyDescent="0.25">
      <c r="B26" t="s">
        <v>113</v>
      </c>
      <c r="C26">
        <v>2</v>
      </c>
      <c r="D26" t="s">
        <v>12</v>
      </c>
      <c r="E26" t="s">
        <v>53</v>
      </c>
      <c r="F26">
        <f>2/2</f>
        <v>1</v>
      </c>
    </row>
    <row r="27" spans="1:6" x14ac:dyDescent="0.25">
      <c r="A27" t="s">
        <v>114</v>
      </c>
      <c r="B27" t="s">
        <v>115</v>
      </c>
      <c r="C27">
        <v>3</v>
      </c>
      <c r="D27" t="s">
        <v>12</v>
      </c>
      <c r="E27" t="s">
        <v>50</v>
      </c>
      <c r="F27">
        <f>3/3</f>
        <v>1</v>
      </c>
    </row>
    <row r="28" spans="1:6" x14ac:dyDescent="0.25">
      <c r="B28" t="s">
        <v>116</v>
      </c>
      <c r="C28">
        <v>0</v>
      </c>
      <c r="D28" t="s">
        <v>8</v>
      </c>
      <c r="E28" t="s">
        <v>9</v>
      </c>
    </row>
    <row r="29" spans="1:6" x14ac:dyDescent="0.25">
      <c r="B29" t="s">
        <v>117</v>
      </c>
      <c r="C29">
        <v>0</v>
      </c>
      <c r="D29" t="s">
        <v>8</v>
      </c>
      <c r="E29" t="s">
        <v>9</v>
      </c>
    </row>
    <row r="30" spans="1:6" x14ac:dyDescent="0.25">
      <c r="B30" t="s">
        <v>118</v>
      </c>
      <c r="C30">
        <v>0</v>
      </c>
      <c r="D30" t="s">
        <v>8</v>
      </c>
      <c r="E30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F424-757A-4537-B86D-04DDE8C99C41}">
  <dimension ref="A1:F28"/>
  <sheetViews>
    <sheetView workbookViewId="0">
      <selection activeCell="F4" sqref="F4:F28"/>
    </sheetView>
  </sheetViews>
  <sheetFormatPr defaultColWidth="8.85546875" defaultRowHeight="15" x14ac:dyDescent="0.25"/>
  <cols>
    <col min="1" max="1" width="10.42578125" customWidth="1"/>
    <col min="2" max="2" width="25.140625" customWidth="1"/>
    <col min="3" max="3" width="14.28515625" customWidth="1"/>
    <col min="4" max="4" width="18.42578125" customWidth="1"/>
    <col min="5" max="5" width="34" customWidth="1"/>
    <col min="6" max="6" width="33.71093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119</v>
      </c>
      <c r="B4" t="s">
        <v>120</v>
      </c>
      <c r="C4">
        <v>3</v>
      </c>
      <c r="D4" t="s">
        <v>12</v>
      </c>
      <c r="E4" t="s">
        <v>50</v>
      </c>
      <c r="F4">
        <f>3/3</f>
        <v>1</v>
      </c>
    </row>
    <row r="5" spans="1:6" x14ac:dyDescent="0.25">
      <c r="A5" t="s">
        <v>121</v>
      </c>
      <c r="B5" t="s">
        <v>122</v>
      </c>
      <c r="C5">
        <v>0</v>
      </c>
      <c r="D5" t="s">
        <v>8</v>
      </c>
      <c r="E5" t="s">
        <v>9</v>
      </c>
    </row>
    <row r="6" spans="1:6" x14ac:dyDescent="0.25">
      <c r="B6" t="s">
        <v>123</v>
      </c>
      <c r="C6">
        <v>0</v>
      </c>
      <c r="D6" t="s">
        <v>8</v>
      </c>
      <c r="E6" t="s">
        <v>9</v>
      </c>
    </row>
    <row r="7" spans="1:6" x14ac:dyDescent="0.25">
      <c r="B7" t="s">
        <v>124</v>
      </c>
      <c r="C7">
        <v>0</v>
      </c>
      <c r="D7" t="s">
        <v>8</v>
      </c>
      <c r="E7" t="s">
        <v>9</v>
      </c>
    </row>
    <row r="8" spans="1:6" x14ac:dyDescent="0.25">
      <c r="B8" t="s">
        <v>125</v>
      </c>
      <c r="C8">
        <v>0</v>
      </c>
      <c r="D8" t="s">
        <v>8</v>
      </c>
      <c r="E8" t="s">
        <v>9</v>
      </c>
    </row>
    <row r="9" spans="1:6" x14ac:dyDescent="0.25">
      <c r="A9" t="s">
        <v>126</v>
      </c>
      <c r="B9" t="s">
        <v>127</v>
      </c>
      <c r="C9">
        <v>0</v>
      </c>
      <c r="D9" t="s">
        <v>8</v>
      </c>
      <c r="E9" t="s">
        <v>9</v>
      </c>
    </row>
    <row r="10" spans="1:6" x14ac:dyDescent="0.25">
      <c r="B10" t="s">
        <v>128</v>
      </c>
      <c r="C10">
        <v>0</v>
      </c>
      <c r="D10" t="s">
        <v>8</v>
      </c>
      <c r="E10" t="s">
        <v>9</v>
      </c>
    </row>
    <row r="11" spans="1:6" x14ac:dyDescent="0.25">
      <c r="B11" t="s">
        <v>129</v>
      </c>
      <c r="C11">
        <v>0</v>
      </c>
      <c r="D11" t="s">
        <v>8</v>
      </c>
      <c r="E11" t="s">
        <v>9</v>
      </c>
    </row>
    <row r="12" spans="1:6" x14ac:dyDescent="0.25">
      <c r="B12" t="s">
        <v>130</v>
      </c>
      <c r="C12">
        <v>0</v>
      </c>
      <c r="D12" t="s">
        <v>8</v>
      </c>
      <c r="E12" t="s">
        <v>9</v>
      </c>
    </row>
    <row r="13" spans="1:6" x14ac:dyDescent="0.25">
      <c r="B13" t="s">
        <v>131</v>
      </c>
      <c r="C13">
        <v>0</v>
      </c>
      <c r="D13" t="s">
        <v>8</v>
      </c>
      <c r="E13" t="s">
        <v>9</v>
      </c>
    </row>
    <row r="14" spans="1:6" x14ac:dyDescent="0.25">
      <c r="B14" t="s">
        <v>132</v>
      </c>
      <c r="C14">
        <v>0</v>
      </c>
      <c r="D14" t="s">
        <v>8</v>
      </c>
      <c r="E14" t="s">
        <v>9</v>
      </c>
    </row>
    <row r="15" spans="1:6" x14ac:dyDescent="0.25">
      <c r="A15" t="s">
        <v>133</v>
      </c>
      <c r="B15" t="s">
        <v>134</v>
      </c>
      <c r="C15">
        <v>0</v>
      </c>
      <c r="D15" t="s">
        <v>8</v>
      </c>
      <c r="E15" t="s">
        <v>9</v>
      </c>
    </row>
    <row r="16" spans="1:6" x14ac:dyDescent="0.25">
      <c r="A16" t="s">
        <v>135</v>
      </c>
      <c r="B16" t="s">
        <v>136</v>
      </c>
      <c r="C16">
        <v>1</v>
      </c>
      <c r="D16" t="s">
        <v>12</v>
      </c>
      <c r="E16" t="s">
        <v>45</v>
      </c>
      <c r="F16">
        <f>1/1</f>
        <v>1</v>
      </c>
    </row>
    <row r="17" spans="1:6" x14ac:dyDescent="0.25">
      <c r="A17" t="s">
        <v>137</v>
      </c>
      <c r="B17" t="s">
        <v>138</v>
      </c>
      <c r="C17">
        <v>0</v>
      </c>
      <c r="D17" t="s">
        <v>8</v>
      </c>
      <c r="E17" t="s">
        <v>9</v>
      </c>
    </row>
    <row r="18" spans="1:6" x14ac:dyDescent="0.25">
      <c r="B18" t="s">
        <v>139</v>
      </c>
      <c r="C18">
        <v>0</v>
      </c>
      <c r="D18" t="s">
        <v>8</v>
      </c>
      <c r="E18" t="s">
        <v>9</v>
      </c>
    </row>
    <row r="19" spans="1:6" x14ac:dyDescent="0.25">
      <c r="B19" t="s">
        <v>140</v>
      </c>
      <c r="C19">
        <v>0</v>
      </c>
      <c r="D19" t="s">
        <v>8</v>
      </c>
      <c r="E19" t="s">
        <v>9</v>
      </c>
    </row>
    <row r="20" spans="1:6" x14ac:dyDescent="0.25">
      <c r="A20" t="s">
        <v>141</v>
      </c>
      <c r="B20" t="s">
        <v>142</v>
      </c>
      <c r="C20">
        <v>0</v>
      </c>
      <c r="D20" t="s">
        <v>8</v>
      </c>
      <c r="E20" t="s">
        <v>9</v>
      </c>
    </row>
    <row r="21" spans="1:6" x14ac:dyDescent="0.25">
      <c r="B21" t="s">
        <v>143</v>
      </c>
      <c r="C21">
        <v>0</v>
      </c>
      <c r="D21" t="s">
        <v>8</v>
      </c>
      <c r="E21" t="s">
        <v>9</v>
      </c>
    </row>
    <row r="22" spans="1:6" x14ac:dyDescent="0.25">
      <c r="B22" t="s">
        <v>144</v>
      </c>
      <c r="C22">
        <v>0</v>
      </c>
      <c r="D22" t="s">
        <v>8</v>
      </c>
      <c r="E22" t="s">
        <v>9</v>
      </c>
    </row>
    <row r="23" spans="1:6" x14ac:dyDescent="0.25">
      <c r="A23" t="s">
        <v>145</v>
      </c>
      <c r="B23" t="s">
        <v>146</v>
      </c>
      <c r="C23">
        <v>2</v>
      </c>
      <c r="D23" t="s">
        <v>12</v>
      </c>
      <c r="E23" t="s">
        <v>53</v>
      </c>
      <c r="F23">
        <f>2/2</f>
        <v>1</v>
      </c>
    </row>
    <row r="24" spans="1:6" x14ac:dyDescent="0.25">
      <c r="B24" t="s">
        <v>147</v>
      </c>
      <c r="C24">
        <v>0</v>
      </c>
      <c r="D24" t="s">
        <v>8</v>
      </c>
      <c r="E24" t="s">
        <v>9</v>
      </c>
    </row>
    <row r="25" spans="1:6" x14ac:dyDescent="0.25">
      <c r="B25" t="s">
        <v>148</v>
      </c>
      <c r="C25">
        <v>0</v>
      </c>
      <c r="D25" t="s">
        <v>8</v>
      </c>
      <c r="E25" t="s">
        <v>9</v>
      </c>
    </row>
    <row r="26" spans="1:6" x14ac:dyDescent="0.25">
      <c r="A26" t="s">
        <v>149</v>
      </c>
      <c r="B26" t="s">
        <v>150</v>
      </c>
      <c r="C26">
        <v>1</v>
      </c>
      <c r="D26" t="s">
        <v>12</v>
      </c>
      <c r="E26" t="s">
        <v>45</v>
      </c>
      <c r="F26">
        <f>1/1</f>
        <v>1</v>
      </c>
    </row>
    <row r="27" spans="1:6" x14ac:dyDescent="0.25">
      <c r="B27" t="s">
        <v>151</v>
      </c>
      <c r="C27">
        <v>0</v>
      </c>
      <c r="D27" t="s">
        <v>8</v>
      </c>
      <c r="E27" t="s">
        <v>9</v>
      </c>
    </row>
    <row r="28" spans="1:6" x14ac:dyDescent="0.25">
      <c r="A28" t="s">
        <v>152</v>
      </c>
      <c r="B28" t="s">
        <v>153</v>
      </c>
      <c r="C28">
        <v>1</v>
      </c>
      <c r="D28" t="s">
        <v>12</v>
      </c>
      <c r="E28" t="s">
        <v>8</v>
      </c>
      <c r="F28">
        <f>0/1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059B-12CD-47F4-8BC5-7037E07633BF}">
  <dimension ref="A1:F23"/>
  <sheetViews>
    <sheetView workbookViewId="0">
      <selection activeCell="F4" sqref="F4:F23"/>
    </sheetView>
  </sheetViews>
  <sheetFormatPr defaultColWidth="8.85546875" defaultRowHeight="15" x14ac:dyDescent="0.25"/>
  <cols>
    <col min="2" max="2" width="25.140625" customWidth="1"/>
    <col min="3" max="3" width="15.7109375" customWidth="1"/>
    <col min="4" max="4" width="19.42578125" customWidth="1"/>
    <col min="5" max="5" width="36" customWidth="1"/>
    <col min="6" max="6" width="34.71093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154</v>
      </c>
      <c r="B4" t="s">
        <v>155</v>
      </c>
      <c r="C4">
        <v>6</v>
      </c>
      <c r="D4" t="s">
        <v>12</v>
      </c>
      <c r="E4" t="s">
        <v>8</v>
      </c>
      <c r="F4">
        <f>0/6</f>
        <v>0</v>
      </c>
    </row>
    <row r="5" spans="1:6" x14ac:dyDescent="0.25">
      <c r="B5" t="s">
        <v>156</v>
      </c>
      <c r="C5">
        <v>5</v>
      </c>
      <c r="D5" t="s">
        <v>12</v>
      </c>
      <c r="E5" t="s">
        <v>8</v>
      </c>
      <c r="F5">
        <f>0/5</f>
        <v>0</v>
      </c>
    </row>
    <row r="6" spans="1:6" x14ac:dyDescent="0.25">
      <c r="A6" t="s">
        <v>157</v>
      </c>
      <c r="B6" t="s">
        <v>158</v>
      </c>
      <c r="C6">
        <v>5</v>
      </c>
      <c r="D6" t="s">
        <v>12</v>
      </c>
      <c r="E6" t="s">
        <v>8</v>
      </c>
      <c r="F6">
        <f t="shared" ref="F6:F7" si="0">0/5</f>
        <v>0</v>
      </c>
    </row>
    <row r="7" spans="1:6" x14ac:dyDescent="0.25">
      <c r="A7" s="1" t="s">
        <v>159</v>
      </c>
      <c r="B7" t="s">
        <v>160</v>
      </c>
      <c r="C7">
        <v>5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161</v>
      </c>
      <c r="B8" t="s">
        <v>162</v>
      </c>
      <c r="C8">
        <v>4</v>
      </c>
      <c r="D8" t="s">
        <v>12</v>
      </c>
      <c r="E8" t="s">
        <v>8</v>
      </c>
      <c r="F8">
        <f>0/4</f>
        <v>0</v>
      </c>
    </row>
    <row r="9" spans="1:6" x14ac:dyDescent="0.25">
      <c r="B9" t="s">
        <v>163</v>
      </c>
      <c r="C9">
        <v>3</v>
      </c>
      <c r="D9" t="s">
        <v>12</v>
      </c>
      <c r="E9" t="s">
        <v>8</v>
      </c>
      <c r="F9">
        <f>0/C9</f>
        <v>0</v>
      </c>
    </row>
    <row r="10" spans="1:6" x14ac:dyDescent="0.25">
      <c r="B10" t="s">
        <v>164</v>
      </c>
      <c r="C10">
        <v>5</v>
      </c>
      <c r="D10" t="s">
        <v>12</v>
      </c>
      <c r="E10" t="s">
        <v>8</v>
      </c>
      <c r="F10">
        <f t="shared" ref="F10:F23" si="1">0/C10</f>
        <v>0</v>
      </c>
    </row>
    <row r="11" spans="1:6" x14ac:dyDescent="0.25">
      <c r="B11" t="s">
        <v>165</v>
      </c>
      <c r="C11">
        <v>2</v>
      </c>
      <c r="D11" t="s">
        <v>12</v>
      </c>
      <c r="E11" t="s">
        <v>8</v>
      </c>
      <c r="F11">
        <f t="shared" si="1"/>
        <v>0</v>
      </c>
    </row>
    <row r="12" spans="1:6" x14ac:dyDescent="0.25">
      <c r="A12" t="s">
        <v>166</v>
      </c>
      <c r="B12" t="s">
        <v>167</v>
      </c>
      <c r="C12">
        <v>6</v>
      </c>
      <c r="D12" t="s">
        <v>12</v>
      </c>
      <c r="E12" t="s">
        <v>8</v>
      </c>
      <c r="F12">
        <f t="shared" si="1"/>
        <v>0</v>
      </c>
    </row>
    <row r="13" spans="1:6" x14ac:dyDescent="0.25">
      <c r="A13" t="s">
        <v>168</v>
      </c>
      <c r="B13" t="s">
        <v>169</v>
      </c>
      <c r="C13">
        <v>5</v>
      </c>
      <c r="D13" t="s">
        <v>12</v>
      </c>
      <c r="E13" t="s">
        <v>8</v>
      </c>
      <c r="F13">
        <f t="shared" si="1"/>
        <v>0</v>
      </c>
    </row>
    <row r="14" spans="1:6" x14ac:dyDescent="0.25">
      <c r="B14" t="s">
        <v>170</v>
      </c>
      <c r="C14">
        <v>4</v>
      </c>
      <c r="D14" t="s">
        <v>12</v>
      </c>
      <c r="E14" t="s">
        <v>8</v>
      </c>
      <c r="F14">
        <f t="shared" si="1"/>
        <v>0</v>
      </c>
    </row>
    <row r="15" spans="1:6" x14ac:dyDescent="0.25">
      <c r="B15" t="s">
        <v>171</v>
      </c>
      <c r="C15">
        <v>5</v>
      </c>
      <c r="D15" t="s">
        <v>12</v>
      </c>
      <c r="E15" t="s">
        <v>8</v>
      </c>
      <c r="F15">
        <f t="shared" si="1"/>
        <v>0</v>
      </c>
    </row>
    <row r="16" spans="1:6" x14ac:dyDescent="0.25">
      <c r="A16" t="s">
        <v>172</v>
      </c>
      <c r="B16" t="s">
        <v>173</v>
      </c>
      <c r="C16">
        <v>4</v>
      </c>
      <c r="D16" t="s">
        <v>12</v>
      </c>
      <c r="E16" t="s">
        <v>8</v>
      </c>
      <c r="F16">
        <f t="shared" si="1"/>
        <v>0</v>
      </c>
    </row>
    <row r="17" spans="1:6" x14ac:dyDescent="0.25">
      <c r="B17" t="s">
        <v>174</v>
      </c>
      <c r="C17">
        <v>2</v>
      </c>
      <c r="D17" t="s">
        <v>12</v>
      </c>
      <c r="E17" t="s">
        <v>8</v>
      </c>
      <c r="F17">
        <f t="shared" si="1"/>
        <v>0</v>
      </c>
    </row>
    <row r="18" spans="1:6" x14ac:dyDescent="0.25">
      <c r="A18" t="s">
        <v>175</v>
      </c>
      <c r="B18" t="s">
        <v>176</v>
      </c>
      <c r="C18">
        <v>5</v>
      </c>
      <c r="D18" t="s">
        <v>12</v>
      </c>
      <c r="E18" t="s">
        <v>8</v>
      </c>
      <c r="F18">
        <f t="shared" si="1"/>
        <v>0</v>
      </c>
    </row>
    <row r="19" spans="1:6" x14ac:dyDescent="0.25">
      <c r="A19" t="s">
        <v>177</v>
      </c>
      <c r="B19" t="s">
        <v>178</v>
      </c>
      <c r="C19">
        <v>6</v>
      </c>
      <c r="D19" t="s">
        <v>12</v>
      </c>
      <c r="E19" t="s">
        <v>8</v>
      </c>
      <c r="F19">
        <f t="shared" si="1"/>
        <v>0</v>
      </c>
    </row>
    <row r="20" spans="1:6" x14ac:dyDescent="0.25">
      <c r="A20" t="s">
        <v>179</v>
      </c>
      <c r="B20" t="s">
        <v>180</v>
      </c>
      <c r="C20">
        <v>6</v>
      </c>
      <c r="D20" t="s">
        <v>12</v>
      </c>
      <c r="E20" t="s">
        <v>8</v>
      </c>
      <c r="F20">
        <f t="shared" si="1"/>
        <v>0</v>
      </c>
    </row>
    <row r="21" spans="1:6" x14ac:dyDescent="0.25">
      <c r="A21" t="s">
        <v>181</v>
      </c>
      <c r="B21" t="s">
        <v>182</v>
      </c>
      <c r="C21">
        <v>4</v>
      </c>
      <c r="D21" t="s">
        <v>12</v>
      </c>
      <c r="E21" t="s">
        <v>8</v>
      </c>
      <c r="F21">
        <f t="shared" si="1"/>
        <v>0</v>
      </c>
    </row>
    <row r="22" spans="1:6" x14ac:dyDescent="0.25">
      <c r="B22" t="s">
        <v>183</v>
      </c>
      <c r="C22">
        <v>6</v>
      </c>
      <c r="D22" t="s">
        <v>12</v>
      </c>
      <c r="E22" t="s">
        <v>8</v>
      </c>
      <c r="F22">
        <f t="shared" si="1"/>
        <v>0</v>
      </c>
    </row>
    <row r="23" spans="1:6" x14ac:dyDescent="0.25">
      <c r="B23" t="s">
        <v>184</v>
      </c>
      <c r="C23">
        <v>4</v>
      </c>
      <c r="D23" t="s">
        <v>12</v>
      </c>
      <c r="E23" t="s">
        <v>8</v>
      </c>
      <c r="F2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97BF-08BD-41BD-9D37-5A328C658376}">
  <dimension ref="A1:F17"/>
  <sheetViews>
    <sheetView workbookViewId="0">
      <selection activeCell="F4" sqref="F4:F17"/>
    </sheetView>
  </sheetViews>
  <sheetFormatPr defaultColWidth="8.85546875" defaultRowHeight="15" x14ac:dyDescent="0.25"/>
  <cols>
    <col min="2" max="2" width="25" customWidth="1"/>
    <col min="3" max="3" width="13.85546875" customWidth="1"/>
    <col min="4" max="4" width="20.28515625" customWidth="1"/>
    <col min="5" max="5" width="35.42578125" customWidth="1"/>
    <col min="6" max="6" width="33.71093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185</v>
      </c>
      <c r="B4" t="s">
        <v>186</v>
      </c>
      <c r="C4">
        <v>2</v>
      </c>
      <c r="D4" t="s">
        <v>12</v>
      </c>
      <c r="E4" t="s">
        <v>8</v>
      </c>
      <c r="F4">
        <f>0/C4</f>
        <v>0</v>
      </c>
    </row>
    <row r="5" spans="1:6" x14ac:dyDescent="0.25">
      <c r="B5" t="s">
        <v>187</v>
      </c>
      <c r="C5">
        <v>2</v>
      </c>
      <c r="D5" t="s">
        <v>12</v>
      </c>
      <c r="E5" t="s">
        <v>45</v>
      </c>
      <c r="F5">
        <f>1/C5</f>
        <v>0.5</v>
      </c>
    </row>
    <row r="6" spans="1:6" x14ac:dyDescent="0.25">
      <c r="A6" t="s">
        <v>188</v>
      </c>
      <c r="B6" t="s">
        <v>189</v>
      </c>
      <c r="C6">
        <v>3</v>
      </c>
      <c r="D6" t="s">
        <v>12</v>
      </c>
      <c r="E6" t="s">
        <v>8</v>
      </c>
      <c r="F6">
        <f t="shared" ref="F6:F17" si="0">0/C6</f>
        <v>0</v>
      </c>
    </row>
    <row r="7" spans="1:6" x14ac:dyDescent="0.25">
      <c r="A7" t="s">
        <v>190</v>
      </c>
      <c r="B7" t="s">
        <v>191</v>
      </c>
      <c r="C7">
        <v>4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192</v>
      </c>
      <c r="B8" t="s">
        <v>193</v>
      </c>
      <c r="C8">
        <v>5</v>
      </c>
      <c r="D8" t="s">
        <v>12</v>
      </c>
      <c r="E8" t="s">
        <v>8</v>
      </c>
      <c r="F8">
        <f t="shared" si="0"/>
        <v>0</v>
      </c>
    </row>
    <row r="9" spans="1:6" x14ac:dyDescent="0.25">
      <c r="A9" t="s">
        <v>194</v>
      </c>
      <c r="B9" t="s">
        <v>195</v>
      </c>
      <c r="C9">
        <v>5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196</v>
      </c>
      <c r="B10" t="s">
        <v>197</v>
      </c>
      <c r="C10">
        <v>5</v>
      </c>
      <c r="D10" t="s">
        <v>12</v>
      </c>
      <c r="E10" t="s">
        <v>8</v>
      </c>
      <c r="F10">
        <f t="shared" si="0"/>
        <v>0</v>
      </c>
    </row>
    <row r="11" spans="1:6" x14ac:dyDescent="0.25">
      <c r="B11" t="s">
        <v>198</v>
      </c>
      <c r="C11">
        <v>5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199</v>
      </c>
      <c r="B12" t="s">
        <v>200</v>
      </c>
      <c r="C12">
        <v>6</v>
      </c>
      <c r="D12" t="s">
        <v>12</v>
      </c>
      <c r="E12" t="s">
        <v>8</v>
      </c>
      <c r="F12">
        <f t="shared" si="0"/>
        <v>0</v>
      </c>
    </row>
    <row r="13" spans="1:6" x14ac:dyDescent="0.25">
      <c r="A13" t="s">
        <v>201</v>
      </c>
      <c r="B13" t="s">
        <v>202</v>
      </c>
      <c r="C13">
        <v>5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203</v>
      </c>
      <c r="B14" t="s">
        <v>204</v>
      </c>
      <c r="C14">
        <v>6</v>
      </c>
      <c r="D14" t="s">
        <v>12</v>
      </c>
      <c r="E14" t="s">
        <v>45</v>
      </c>
      <c r="F14">
        <f>1/C14</f>
        <v>0.16666666666666666</v>
      </c>
    </row>
    <row r="15" spans="1:6" x14ac:dyDescent="0.25">
      <c r="A15" t="s">
        <v>205</v>
      </c>
      <c r="B15" t="s">
        <v>206</v>
      </c>
      <c r="C15">
        <v>6</v>
      </c>
      <c r="D15" t="s">
        <v>12</v>
      </c>
      <c r="E15" t="s">
        <v>8</v>
      </c>
      <c r="F15">
        <f t="shared" si="0"/>
        <v>0</v>
      </c>
    </row>
    <row r="16" spans="1:6" x14ac:dyDescent="0.25">
      <c r="A16" t="s">
        <v>207</v>
      </c>
      <c r="B16" t="s">
        <v>208</v>
      </c>
      <c r="C16">
        <v>4</v>
      </c>
      <c r="D16" t="s">
        <v>12</v>
      </c>
      <c r="E16" t="s">
        <v>8</v>
      </c>
      <c r="F16">
        <f t="shared" si="0"/>
        <v>0</v>
      </c>
    </row>
    <row r="17" spans="2:6" x14ac:dyDescent="0.25">
      <c r="B17" t="s">
        <v>209</v>
      </c>
      <c r="C17">
        <v>2</v>
      </c>
      <c r="D17" t="s">
        <v>12</v>
      </c>
      <c r="E17" t="s">
        <v>8</v>
      </c>
      <c r="F1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2257-19F5-4D96-B670-05C59A391124}">
  <dimension ref="A1:F17"/>
  <sheetViews>
    <sheetView workbookViewId="0">
      <selection activeCell="F4" sqref="F4:F17"/>
    </sheetView>
  </sheetViews>
  <sheetFormatPr defaultColWidth="8.85546875" defaultRowHeight="15" x14ac:dyDescent="0.25"/>
  <cols>
    <col min="2" max="2" width="24.42578125" bestFit="1" customWidth="1"/>
    <col min="3" max="3" width="15.140625" customWidth="1"/>
    <col min="4" max="4" width="20" customWidth="1"/>
    <col min="5" max="5" width="35" customWidth="1"/>
    <col min="6" max="6" width="35.2851562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210</v>
      </c>
      <c r="B4" t="s">
        <v>211</v>
      </c>
      <c r="C4">
        <v>3</v>
      </c>
      <c r="D4" t="s">
        <v>12</v>
      </c>
      <c r="E4" t="s">
        <v>53</v>
      </c>
      <c r="F4">
        <f>2/C4</f>
        <v>0.66666666666666663</v>
      </c>
    </row>
    <row r="5" spans="1:6" x14ac:dyDescent="0.25">
      <c r="A5" t="s">
        <v>212</v>
      </c>
      <c r="B5" t="s">
        <v>213</v>
      </c>
      <c r="C5">
        <v>0</v>
      </c>
      <c r="D5" t="s">
        <v>8</v>
      </c>
      <c r="E5" t="s">
        <v>9</v>
      </c>
    </row>
    <row r="6" spans="1:6" x14ac:dyDescent="0.25">
      <c r="B6" t="s">
        <v>214</v>
      </c>
      <c r="C6">
        <v>0</v>
      </c>
      <c r="D6" t="s">
        <v>8</v>
      </c>
      <c r="E6" t="s">
        <v>9</v>
      </c>
    </row>
    <row r="7" spans="1:6" x14ac:dyDescent="0.25">
      <c r="A7" t="s">
        <v>215</v>
      </c>
      <c r="B7" t="s">
        <v>216</v>
      </c>
      <c r="C7">
        <v>2</v>
      </c>
      <c r="D7" t="s">
        <v>12</v>
      </c>
      <c r="E7" t="s">
        <v>12</v>
      </c>
      <c r="F7">
        <f t="shared" ref="F7:F10" si="0">0/C7</f>
        <v>0</v>
      </c>
    </row>
    <row r="8" spans="1:6" x14ac:dyDescent="0.25">
      <c r="A8" t="s">
        <v>217</v>
      </c>
      <c r="B8" t="s">
        <v>218</v>
      </c>
      <c r="C8">
        <v>4</v>
      </c>
      <c r="D8" t="s">
        <v>12</v>
      </c>
      <c r="E8" t="s">
        <v>81</v>
      </c>
      <c r="F8">
        <f>4/C8</f>
        <v>1</v>
      </c>
    </row>
    <row r="9" spans="1:6" x14ac:dyDescent="0.25">
      <c r="A9" t="s">
        <v>219</v>
      </c>
      <c r="B9" t="s">
        <v>220</v>
      </c>
      <c r="C9">
        <v>4</v>
      </c>
      <c r="D9" t="s">
        <v>12</v>
      </c>
      <c r="E9" t="s">
        <v>50</v>
      </c>
      <c r="F9">
        <f>3/C9</f>
        <v>0.75</v>
      </c>
    </row>
    <row r="10" spans="1:6" x14ac:dyDescent="0.25">
      <c r="A10" t="s">
        <v>221</v>
      </c>
      <c r="B10" t="s">
        <v>222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223</v>
      </c>
      <c r="B11" t="s">
        <v>224</v>
      </c>
      <c r="C11">
        <v>4</v>
      </c>
      <c r="D11" t="s">
        <v>12</v>
      </c>
      <c r="E11" t="s">
        <v>53</v>
      </c>
      <c r="F11">
        <f>2/C11</f>
        <v>0.5</v>
      </c>
    </row>
    <row r="12" spans="1:6" x14ac:dyDescent="0.25">
      <c r="A12" t="s">
        <v>225</v>
      </c>
      <c r="B12" t="s">
        <v>226</v>
      </c>
      <c r="C12">
        <v>5</v>
      </c>
      <c r="D12" t="s">
        <v>12</v>
      </c>
      <c r="E12" t="s">
        <v>53</v>
      </c>
      <c r="F12">
        <f>2/C12</f>
        <v>0.4</v>
      </c>
    </row>
    <row r="13" spans="1:6" x14ac:dyDescent="0.25">
      <c r="A13" t="s">
        <v>227</v>
      </c>
      <c r="B13" t="s">
        <v>228</v>
      </c>
      <c r="C13">
        <v>5</v>
      </c>
      <c r="D13" t="s">
        <v>12</v>
      </c>
      <c r="E13" t="s">
        <v>81</v>
      </c>
      <c r="F13">
        <f>4/C13</f>
        <v>0.8</v>
      </c>
    </row>
    <row r="14" spans="1:6" x14ac:dyDescent="0.25">
      <c r="B14" t="s">
        <v>229</v>
      </c>
      <c r="C14">
        <v>3</v>
      </c>
      <c r="D14" t="s">
        <v>12</v>
      </c>
      <c r="E14" t="s">
        <v>45</v>
      </c>
      <c r="F14">
        <f>1/C14</f>
        <v>0.33333333333333331</v>
      </c>
    </row>
    <row r="15" spans="1:6" x14ac:dyDescent="0.25">
      <c r="A15" t="s">
        <v>230</v>
      </c>
      <c r="B15" t="s">
        <v>231</v>
      </c>
      <c r="C15">
        <v>5</v>
      </c>
      <c r="D15" t="s">
        <v>12</v>
      </c>
      <c r="E15" t="s">
        <v>45</v>
      </c>
      <c r="F15">
        <f>1/C15</f>
        <v>0.2</v>
      </c>
    </row>
    <row r="16" spans="1:6" x14ac:dyDescent="0.25">
      <c r="B16" t="s">
        <v>232</v>
      </c>
      <c r="C16">
        <v>4</v>
      </c>
      <c r="D16" t="s">
        <v>12</v>
      </c>
      <c r="E16" t="s">
        <v>8</v>
      </c>
      <c r="F16">
        <f>0/C16</f>
        <v>0</v>
      </c>
    </row>
    <row r="17" spans="2:6" x14ac:dyDescent="0.25">
      <c r="B17" t="s">
        <v>233</v>
      </c>
      <c r="C17">
        <v>5</v>
      </c>
      <c r="D17" t="s">
        <v>12</v>
      </c>
      <c r="E17" t="s">
        <v>53</v>
      </c>
      <c r="F17">
        <f>2/C17</f>
        <v>0.4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28B7-EE61-41B2-856A-07637BED398B}">
  <dimension ref="A1:F21"/>
  <sheetViews>
    <sheetView workbookViewId="0">
      <selection activeCell="F4" sqref="F4:F21"/>
    </sheetView>
  </sheetViews>
  <sheetFormatPr defaultColWidth="8.85546875" defaultRowHeight="15" x14ac:dyDescent="0.25"/>
  <cols>
    <col min="1" max="1" width="10.42578125" customWidth="1"/>
    <col min="2" max="2" width="24.85546875" customWidth="1"/>
    <col min="3" max="3" width="14.140625" customWidth="1"/>
    <col min="4" max="4" width="18.85546875" customWidth="1"/>
    <col min="5" max="5" width="34" customWidth="1"/>
    <col min="6" max="6" width="33.855468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234</v>
      </c>
      <c r="B4" t="s">
        <v>235</v>
      </c>
      <c r="C4">
        <v>2</v>
      </c>
      <c r="D4" t="s">
        <v>12</v>
      </c>
      <c r="E4" t="s">
        <v>53</v>
      </c>
      <c r="F4">
        <f>2/C4</f>
        <v>1</v>
      </c>
    </row>
    <row r="5" spans="1:6" x14ac:dyDescent="0.25">
      <c r="B5" t="s">
        <v>236</v>
      </c>
      <c r="C5">
        <v>1</v>
      </c>
      <c r="D5" t="s">
        <v>12</v>
      </c>
      <c r="E5" t="s">
        <v>45</v>
      </c>
      <c r="F5">
        <f>1/C5</f>
        <v>1</v>
      </c>
    </row>
    <row r="6" spans="1:6" x14ac:dyDescent="0.25">
      <c r="B6" t="s">
        <v>237</v>
      </c>
      <c r="C6">
        <v>0</v>
      </c>
      <c r="D6" t="s">
        <v>8</v>
      </c>
      <c r="E6" t="s">
        <v>9</v>
      </c>
    </row>
    <row r="7" spans="1:6" x14ac:dyDescent="0.25">
      <c r="B7" t="s">
        <v>238</v>
      </c>
      <c r="C7">
        <v>0</v>
      </c>
      <c r="D7" t="s">
        <v>8</v>
      </c>
      <c r="E7" t="s">
        <v>9</v>
      </c>
    </row>
    <row r="8" spans="1:6" x14ac:dyDescent="0.25">
      <c r="A8" t="s">
        <v>239</v>
      </c>
      <c r="B8" t="s">
        <v>240</v>
      </c>
      <c r="C8">
        <v>0</v>
      </c>
      <c r="D8" t="s">
        <v>8</v>
      </c>
      <c r="E8" t="s">
        <v>9</v>
      </c>
    </row>
    <row r="9" spans="1:6" x14ac:dyDescent="0.25">
      <c r="B9" t="s">
        <v>241</v>
      </c>
      <c r="C9">
        <v>0</v>
      </c>
      <c r="D9" t="s">
        <v>8</v>
      </c>
      <c r="E9" t="s">
        <v>9</v>
      </c>
    </row>
    <row r="10" spans="1:6" x14ac:dyDescent="0.25">
      <c r="A10" t="s">
        <v>242</v>
      </c>
      <c r="B10" t="s">
        <v>243</v>
      </c>
      <c r="C10">
        <v>2</v>
      </c>
      <c r="D10" t="s">
        <v>12</v>
      </c>
      <c r="E10" t="s">
        <v>45</v>
      </c>
      <c r="F10">
        <f>1/C10</f>
        <v>0.5</v>
      </c>
    </row>
    <row r="11" spans="1:6" x14ac:dyDescent="0.25">
      <c r="B11" t="s">
        <v>244</v>
      </c>
      <c r="C11">
        <v>0</v>
      </c>
      <c r="D11" t="s">
        <v>8</v>
      </c>
      <c r="E11" t="s">
        <v>9</v>
      </c>
    </row>
    <row r="12" spans="1:6" x14ac:dyDescent="0.25">
      <c r="B12" t="s">
        <v>245</v>
      </c>
      <c r="C12">
        <v>0</v>
      </c>
      <c r="D12" t="s">
        <v>8</v>
      </c>
      <c r="E12" t="s">
        <v>9</v>
      </c>
    </row>
    <row r="13" spans="1:6" x14ac:dyDescent="0.25">
      <c r="A13" t="s">
        <v>246</v>
      </c>
      <c r="B13" t="s">
        <v>247</v>
      </c>
      <c r="C13">
        <v>0</v>
      </c>
      <c r="D13" t="s">
        <v>8</v>
      </c>
      <c r="E13" t="s">
        <v>9</v>
      </c>
    </row>
    <row r="14" spans="1:6" x14ac:dyDescent="0.25">
      <c r="A14" t="s">
        <v>248</v>
      </c>
      <c r="B14" t="s">
        <v>249</v>
      </c>
      <c r="C14">
        <v>1</v>
      </c>
      <c r="D14" t="s">
        <v>12</v>
      </c>
      <c r="E14" t="s">
        <v>45</v>
      </c>
      <c r="F14">
        <f>1/C14</f>
        <v>1</v>
      </c>
    </row>
    <row r="15" spans="1:6" x14ac:dyDescent="0.25">
      <c r="B15" t="s">
        <v>250</v>
      </c>
      <c r="C15">
        <v>1</v>
      </c>
      <c r="D15" t="s">
        <v>12</v>
      </c>
      <c r="E15" t="s">
        <v>45</v>
      </c>
      <c r="F15">
        <f>1/C15</f>
        <v>1</v>
      </c>
    </row>
    <row r="16" spans="1:6" x14ac:dyDescent="0.25">
      <c r="A16" t="s">
        <v>251</v>
      </c>
      <c r="B16" t="s">
        <v>252</v>
      </c>
      <c r="C16">
        <v>0</v>
      </c>
      <c r="D16" t="s">
        <v>8</v>
      </c>
      <c r="E16" t="s">
        <v>9</v>
      </c>
    </row>
    <row r="17" spans="1:6" x14ac:dyDescent="0.25">
      <c r="B17" t="s">
        <v>253</v>
      </c>
      <c r="C17">
        <v>2</v>
      </c>
      <c r="D17" t="s">
        <v>12</v>
      </c>
      <c r="E17" t="s">
        <v>45</v>
      </c>
      <c r="F17">
        <f>1/C17</f>
        <v>0.5</v>
      </c>
    </row>
    <row r="18" spans="1:6" x14ac:dyDescent="0.25">
      <c r="A18" t="s">
        <v>254</v>
      </c>
      <c r="B18" t="s">
        <v>255</v>
      </c>
      <c r="C18">
        <v>2</v>
      </c>
      <c r="D18" t="s">
        <v>12</v>
      </c>
      <c r="E18" t="s">
        <v>53</v>
      </c>
      <c r="F18">
        <f>2/C18</f>
        <v>1</v>
      </c>
    </row>
    <row r="19" spans="1:6" x14ac:dyDescent="0.25">
      <c r="A19" t="s">
        <v>256</v>
      </c>
      <c r="B19" t="s">
        <v>257</v>
      </c>
      <c r="C19">
        <v>5</v>
      </c>
      <c r="D19" t="s">
        <v>12</v>
      </c>
      <c r="E19" t="s">
        <v>67</v>
      </c>
      <c r="F19">
        <f>5/C19</f>
        <v>1</v>
      </c>
    </row>
    <row r="20" spans="1:6" x14ac:dyDescent="0.25">
      <c r="A20" t="s">
        <v>258</v>
      </c>
      <c r="B20" t="s">
        <v>259</v>
      </c>
      <c r="C20">
        <v>3</v>
      </c>
      <c r="D20" t="s">
        <v>12</v>
      </c>
      <c r="E20" t="s">
        <v>50</v>
      </c>
      <c r="F20">
        <f>3/C20</f>
        <v>1</v>
      </c>
    </row>
    <row r="21" spans="1:6" x14ac:dyDescent="0.25">
      <c r="A21" t="s">
        <v>260</v>
      </c>
      <c r="B21" t="s">
        <v>261</v>
      </c>
      <c r="C21">
        <v>1</v>
      </c>
      <c r="D21" t="s">
        <v>12</v>
      </c>
      <c r="E21" t="s">
        <v>45</v>
      </c>
      <c r="F21">
        <f>1/C21</f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3751-C384-4840-BDD3-8282B01741D3}">
  <dimension ref="A1:F25"/>
  <sheetViews>
    <sheetView workbookViewId="0">
      <selection activeCell="F4" sqref="F4:F25"/>
    </sheetView>
  </sheetViews>
  <sheetFormatPr defaultColWidth="8.85546875" defaultRowHeight="15" x14ac:dyDescent="0.25"/>
  <cols>
    <col min="1" max="1" width="10.28515625" customWidth="1"/>
    <col min="2" max="2" width="24.85546875" customWidth="1"/>
    <col min="3" max="3" width="14.140625" customWidth="1"/>
    <col min="4" max="4" width="19.7109375" customWidth="1"/>
    <col min="5" max="5" width="34.85546875" customWidth="1"/>
    <col min="6" max="6" width="33.14062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6</v>
      </c>
      <c r="D3" t="s">
        <v>4</v>
      </c>
      <c r="E3" t="s">
        <v>5</v>
      </c>
      <c r="F3" t="s">
        <v>369</v>
      </c>
    </row>
    <row r="4" spans="1:6" x14ac:dyDescent="0.25">
      <c r="A4" t="s">
        <v>262</v>
      </c>
      <c r="B4" t="s">
        <v>263</v>
      </c>
      <c r="C4">
        <v>4</v>
      </c>
      <c r="D4" t="s">
        <v>12</v>
      </c>
      <c r="E4" t="s">
        <v>8</v>
      </c>
      <c r="F4">
        <f>0/C4</f>
        <v>0</v>
      </c>
    </row>
    <row r="5" spans="1:6" x14ac:dyDescent="0.25">
      <c r="A5" t="s">
        <v>264</v>
      </c>
      <c r="B5" t="s">
        <v>265</v>
      </c>
      <c r="C5">
        <v>5</v>
      </c>
      <c r="D5" t="s">
        <v>12</v>
      </c>
      <c r="E5" t="s">
        <v>8</v>
      </c>
      <c r="F5">
        <f t="shared" ref="F5:F25" si="0">0/C5</f>
        <v>0</v>
      </c>
    </row>
    <row r="6" spans="1:6" x14ac:dyDescent="0.25">
      <c r="B6" t="s">
        <v>266</v>
      </c>
      <c r="C6">
        <v>2</v>
      </c>
      <c r="D6" t="s">
        <v>12</v>
      </c>
      <c r="E6" t="s">
        <v>8</v>
      </c>
      <c r="F6">
        <f t="shared" si="0"/>
        <v>0</v>
      </c>
    </row>
    <row r="7" spans="1:6" x14ac:dyDescent="0.25">
      <c r="B7" t="s">
        <v>267</v>
      </c>
      <c r="C7">
        <v>5</v>
      </c>
      <c r="D7" t="s">
        <v>12</v>
      </c>
      <c r="E7" t="s">
        <v>8</v>
      </c>
      <c r="F7">
        <f t="shared" si="0"/>
        <v>0</v>
      </c>
    </row>
    <row r="8" spans="1:6" x14ac:dyDescent="0.25">
      <c r="A8" t="s">
        <v>268</v>
      </c>
      <c r="B8" t="s">
        <v>269</v>
      </c>
      <c r="C8">
        <v>4</v>
      </c>
      <c r="D8" t="s">
        <v>12</v>
      </c>
      <c r="E8" t="s">
        <v>8</v>
      </c>
      <c r="F8">
        <f t="shared" si="0"/>
        <v>0</v>
      </c>
    </row>
    <row r="9" spans="1:6" x14ac:dyDescent="0.25">
      <c r="B9" t="s">
        <v>270</v>
      </c>
      <c r="C9">
        <v>4</v>
      </c>
      <c r="D9" t="s">
        <v>12</v>
      </c>
      <c r="E9" t="s">
        <v>8</v>
      </c>
      <c r="F9">
        <f t="shared" si="0"/>
        <v>0</v>
      </c>
    </row>
    <row r="10" spans="1:6" x14ac:dyDescent="0.25">
      <c r="A10" t="s">
        <v>271</v>
      </c>
      <c r="B10" t="s">
        <v>272</v>
      </c>
      <c r="C10">
        <v>6</v>
      </c>
      <c r="D10" t="s">
        <v>12</v>
      </c>
      <c r="E10" t="s">
        <v>8</v>
      </c>
      <c r="F10">
        <f t="shared" si="0"/>
        <v>0</v>
      </c>
    </row>
    <row r="11" spans="1:6" x14ac:dyDescent="0.25">
      <c r="A11" t="s">
        <v>273</v>
      </c>
      <c r="B11" t="s">
        <v>274</v>
      </c>
      <c r="C11">
        <v>7</v>
      </c>
      <c r="D11" t="s">
        <v>12</v>
      </c>
      <c r="E11" t="s">
        <v>8</v>
      </c>
      <c r="F11">
        <f t="shared" si="0"/>
        <v>0</v>
      </c>
    </row>
    <row r="12" spans="1:6" x14ac:dyDescent="0.25">
      <c r="A12" t="s">
        <v>275</v>
      </c>
      <c r="B12" t="s">
        <v>276</v>
      </c>
      <c r="C12">
        <v>2</v>
      </c>
      <c r="D12" t="s">
        <v>12</v>
      </c>
      <c r="E12" t="s">
        <v>8</v>
      </c>
      <c r="F12">
        <f t="shared" si="0"/>
        <v>0</v>
      </c>
    </row>
    <row r="13" spans="1:6" x14ac:dyDescent="0.25">
      <c r="B13" t="s">
        <v>277</v>
      </c>
      <c r="C13">
        <v>5</v>
      </c>
      <c r="D13" t="s">
        <v>12</v>
      </c>
      <c r="E13" t="s">
        <v>8</v>
      </c>
      <c r="F13">
        <f t="shared" si="0"/>
        <v>0</v>
      </c>
    </row>
    <row r="14" spans="1:6" x14ac:dyDescent="0.25">
      <c r="A14" t="s">
        <v>280</v>
      </c>
      <c r="B14" t="s">
        <v>281</v>
      </c>
      <c r="C14">
        <v>5</v>
      </c>
      <c r="D14" t="s">
        <v>12</v>
      </c>
      <c r="E14" t="s">
        <v>8</v>
      </c>
      <c r="F14">
        <f t="shared" si="0"/>
        <v>0</v>
      </c>
    </row>
    <row r="15" spans="1:6" x14ac:dyDescent="0.25">
      <c r="A15" t="s">
        <v>282</v>
      </c>
      <c r="B15" t="s">
        <v>283</v>
      </c>
      <c r="C15">
        <v>4</v>
      </c>
      <c r="D15" t="s">
        <v>12</v>
      </c>
      <c r="E15" t="s">
        <v>8</v>
      </c>
      <c r="F15">
        <f t="shared" si="0"/>
        <v>0</v>
      </c>
    </row>
    <row r="16" spans="1:6" x14ac:dyDescent="0.25">
      <c r="B16" t="s">
        <v>284</v>
      </c>
      <c r="C16">
        <v>6</v>
      </c>
      <c r="D16" t="s">
        <v>12</v>
      </c>
      <c r="E16" t="s">
        <v>8</v>
      </c>
      <c r="F16">
        <f t="shared" si="0"/>
        <v>0</v>
      </c>
    </row>
    <row r="17" spans="1:6" x14ac:dyDescent="0.25">
      <c r="B17" t="s">
        <v>285</v>
      </c>
      <c r="C17">
        <v>3</v>
      </c>
      <c r="D17" t="s">
        <v>12</v>
      </c>
      <c r="E17" t="s">
        <v>8</v>
      </c>
      <c r="F17">
        <f t="shared" si="0"/>
        <v>0</v>
      </c>
    </row>
    <row r="18" spans="1:6" x14ac:dyDescent="0.25">
      <c r="A18" t="s">
        <v>286</v>
      </c>
      <c r="B18" t="s">
        <v>287</v>
      </c>
      <c r="C18">
        <v>5</v>
      </c>
      <c r="D18" t="s">
        <v>12</v>
      </c>
      <c r="E18" t="s">
        <v>8</v>
      </c>
      <c r="F18">
        <f t="shared" si="0"/>
        <v>0</v>
      </c>
    </row>
    <row r="19" spans="1:6" x14ac:dyDescent="0.25">
      <c r="B19" t="s">
        <v>288</v>
      </c>
      <c r="C19">
        <v>3</v>
      </c>
      <c r="D19" t="s">
        <v>12</v>
      </c>
      <c r="E19" t="s">
        <v>8</v>
      </c>
      <c r="F19">
        <f t="shared" si="0"/>
        <v>0</v>
      </c>
    </row>
    <row r="20" spans="1:6" x14ac:dyDescent="0.25">
      <c r="B20" t="s">
        <v>289</v>
      </c>
      <c r="C20">
        <v>4</v>
      </c>
      <c r="D20" t="s">
        <v>12</v>
      </c>
      <c r="E20" t="s">
        <v>8</v>
      </c>
      <c r="F20">
        <f t="shared" si="0"/>
        <v>0</v>
      </c>
    </row>
    <row r="21" spans="1:6" x14ac:dyDescent="0.25">
      <c r="B21" t="s">
        <v>290</v>
      </c>
      <c r="C21">
        <v>3</v>
      </c>
      <c r="D21" t="s">
        <v>12</v>
      </c>
      <c r="E21" t="s">
        <v>8</v>
      </c>
      <c r="F21">
        <f t="shared" si="0"/>
        <v>0</v>
      </c>
    </row>
    <row r="22" spans="1:6" x14ac:dyDescent="0.25">
      <c r="A22" t="s">
        <v>291</v>
      </c>
      <c r="B22" t="s">
        <v>292</v>
      </c>
      <c r="C22">
        <v>6</v>
      </c>
      <c r="D22" t="s">
        <v>12</v>
      </c>
      <c r="E22" t="s">
        <v>8</v>
      </c>
      <c r="F22">
        <f t="shared" si="0"/>
        <v>0</v>
      </c>
    </row>
    <row r="23" spans="1:6" x14ac:dyDescent="0.25">
      <c r="B23" t="s">
        <v>293</v>
      </c>
      <c r="C23">
        <v>2</v>
      </c>
      <c r="D23" t="s">
        <v>12</v>
      </c>
      <c r="E23" t="s">
        <v>8</v>
      </c>
      <c r="F23">
        <f t="shared" si="0"/>
        <v>0</v>
      </c>
    </row>
    <row r="24" spans="1:6" x14ac:dyDescent="0.25">
      <c r="A24" t="s">
        <v>294</v>
      </c>
      <c r="B24" t="s">
        <v>295</v>
      </c>
      <c r="C24">
        <v>4</v>
      </c>
      <c r="D24" t="s">
        <v>12</v>
      </c>
      <c r="E24" t="s">
        <v>8</v>
      </c>
      <c r="F24">
        <f t="shared" si="0"/>
        <v>0</v>
      </c>
    </row>
    <row r="25" spans="1:6" x14ac:dyDescent="0.25">
      <c r="B25" t="s">
        <v>296</v>
      </c>
      <c r="C25">
        <v>5</v>
      </c>
      <c r="D25" t="s">
        <v>12</v>
      </c>
      <c r="E25" t="s">
        <v>8</v>
      </c>
      <c r="F2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WT 0h</vt:lpstr>
      <vt:lpstr>WT 2h</vt:lpstr>
      <vt:lpstr>WT 4h</vt:lpstr>
      <vt:lpstr>WT 6h</vt:lpstr>
      <vt:lpstr>V409I 0h</vt:lpstr>
      <vt:lpstr>V409I 2h</vt:lpstr>
      <vt:lpstr>V409I 4h</vt:lpstr>
      <vt:lpstr>V409I 6h</vt:lpstr>
      <vt:lpstr>V409A 0h</vt:lpstr>
      <vt:lpstr>V409A 2h</vt:lpstr>
      <vt:lpstr>V409A 4h</vt:lpstr>
      <vt:lpstr>V409A 6h</vt:lpstr>
      <vt:lpstr>WT 0h (2)</vt:lpstr>
      <vt:lpstr>WT 2h (2)</vt:lpstr>
      <vt:lpstr>WT 4h (2)</vt:lpstr>
      <vt:lpstr>WT 6h (2)</vt:lpstr>
      <vt:lpstr>V409I 0h (2)</vt:lpstr>
      <vt:lpstr>V409I 2h (2)</vt:lpstr>
      <vt:lpstr>V409I 4h (2)</vt:lpstr>
      <vt:lpstr>V409I 6h (2)</vt:lpstr>
      <vt:lpstr>V409A 0h (2)</vt:lpstr>
      <vt:lpstr>V409A 2h (2)</vt:lpstr>
      <vt:lpstr>V409A 4h (2)</vt:lpstr>
      <vt:lpstr>V409A 6h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of the Moore</dc:creator>
  <cp:lastModifiedBy>Lab of the Moore</cp:lastModifiedBy>
  <dcterms:created xsi:type="dcterms:W3CDTF">2022-02-25T21:46:36Z</dcterms:created>
  <dcterms:modified xsi:type="dcterms:W3CDTF">2022-04-14T23:04:34Z</dcterms:modified>
</cp:coreProperties>
</file>