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 of the Moore\Desktop\V409 paper source data\"/>
    </mc:Choice>
  </mc:AlternateContent>
  <xr:revisionPtr revIDLastSave="0" documentId="8_{F608DE24-C7E9-4699-B3E0-08D981C97CDC}" xr6:coauthVersionLast="47" xr6:coauthVersionMax="47" xr10:uidLastSave="{00000000-0000-0000-0000-000000000000}"/>
  <bookViews>
    <workbookView xWindow="-120" yWindow="-120" windowWidth="29040" windowHeight="15840" xr2:uid="{677BF177-8444-4166-B569-D9BBAE508691}"/>
  </bookViews>
  <sheets>
    <sheet name="0h 4859" sheetId="1" r:id="rId1"/>
    <sheet name="1.5h 4859" sheetId="2" r:id="rId2"/>
    <sheet name="0h 4860" sheetId="4" r:id="rId3"/>
    <sheet name="1.5h 4860" sheetId="5" r:id="rId4"/>
    <sheet name="0h 4861" sheetId="6" r:id="rId5"/>
    <sheet name="1.5h 4861" sheetId="3" r:id="rId6"/>
    <sheet name="0h 4859 (2)" sheetId="7" r:id="rId7"/>
    <sheet name="1.5h 4859 (2)" sheetId="8" r:id="rId8"/>
    <sheet name="0h 4860 (2)" sheetId="9" r:id="rId9"/>
    <sheet name="1.5h 4860 (2)" sheetId="10" r:id="rId10"/>
    <sheet name="0h 4861 (2)" sheetId="11" r:id="rId11"/>
    <sheet name="1.5h 4861 (2)" sheetId="12" r:id="rId12"/>
    <sheet name="4859 0h" sheetId="13" r:id="rId13"/>
    <sheet name="4859 1.5h" sheetId="14" r:id="rId14"/>
    <sheet name="4860 0h" sheetId="15" r:id="rId15"/>
    <sheet name="4860 1.5h" sheetId="16" r:id="rId16"/>
    <sheet name="4861 0h" sheetId="17" r:id="rId17"/>
    <sheet name="4861 1.5h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8" l="1"/>
  <c r="D21" i="18"/>
  <c r="D27" i="18" s="1"/>
  <c r="D17" i="18"/>
  <c r="D13" i="18"/>
  <c r="D9" i="18"/>
  <c r="D5" i="18"/>
  <c r="D17" i="17"/>
  <c r="D13" i="17"/>
  <c r="D9" i="17"/>
  <c r="D5" i="17"/>
  <c r="D19" i="17" s="1"/>
  <c r="D45" i="16"/>
  <c r="D41" i="16"/>
  <c r="D47" i="16" s="1"/>
  <c r="D37" i="16"/>
  <c r="D33" i="16"/>
  <c r="D29" i="16"/>
  <c r="D25" i="16"/>
  <c r="D21" i="16"/>
  <c r="D17" i="16"/>
  <c r="D13" i="16"/>
  <c r="D9" i="16"/>
  <c r="F5" i="16"/>
  <c r="D5" i="16"/>
  <c r="D9" i="15"/>
  <c r="D12" i="15" s="1"/>
  <c r="D5" i="15"/>
  <c r="D25" i="14"/>
  <c r="D21" i="14"/>
  <c r="D17" i="14"/>
  <c r="D13" i="14"/>
  <c r="D9" i="14"/>
  <c r="F6" i="14"/>
  <c r="D5" i="14"/>
  <c r="D27" i="14" s="1"/>
  <c r="C48" i="13"/>
  <c r="B48" i="13"/>
  <c r="D33" i="13"/>
  <c r="D29" i="13"/>
  <c r="D25" i="13"/>
  <c r="D21" i="13"/>
  <c r="D17" i="13"/>
  <c r="D13" i="13"/>
  <c r="D9" i="13"/>
  <c r="D5" i="13"/>
  <c r="D35" i="13" s="1"/>
  <c r="D21" i="12"/>
  <c r="D17" i="12"/>
  <c r="D13" i="12"/>
  <c r="D9" i="12"/>
  <c r="D5" i="12"/>
  <c r="D23" i="12" s="1"/>
  <c r="D13" i="11"/>
  <c r="D9" i="11"/>
  <c r="D5" i="11"/>
  <c r="D15" i="11" s="1"/>
  <c r="D23" i="10"/>
  <c r="D19" i="9"/>
  <c r="D27" i="8"/>
  <c r="D31" i="7"/>
  <c r="D29" i="7"/>
  <c r="D25" i="7"/>
  <c r="D21" i="7"/>
  <c r="D17" i="7"/>
  <c r="D13" i="7"/>
  <c r="D9" i="7"/>
  <c r="D5" i="7"/>
  <c r="D44" i="3"/>
  <c r="D15" i="6"/>
  <c r="D5" i="6"/>
  <c r="D9" i="6"/>
  <c r="D13" i="6"/>
  <c r="D23" i="5"/>
  <c r="D25" i="4"/>
  <c r="D36" i="2"/>
  <c r="D29" i="2"/>
  <c r="D5" i="2"/>
  <c r="D9" i="2"/>
  <c r="D13" i="2"/>
  <c r="D17" i="2"/>
  <c r="D21" i="2"/>
  <c r="D25" i="2"/>
  <c r="D33" i="2"/>
  <c r="D5" i="4"/>
  <c r="D9" i="4"/>
  <c r="D13" i="4"/>
  <c r="D17" i="4"/>
  <c r="D21" i="4"/>
  <c r="D17" i="5"/>
  <c r="D21" i="5"/>
  <c r="D5" i="5"/>
  <c r="D9" i="5"/>
  <c r="D13" i="5"/>
  <c r="D5" i="3"/>
  <c r="D9" i="3"/>
  <c r="D13" i="3"/>
  <c r="D17" i="3"/>
  <c r="D21" i="3"/>
  <c r="D25" i="3"/>
  <c r="D29" i="3"/>
  <c r="D33" i="3"/>
  <c r="D37" i="3"/>
  <c r="D41" i="3"/>
  <c r="D32" i="1"/>
  <c r="C69" i="1"/>
  <c r="B69" i="1"/>
  <c r="D29" i="1"/>
  <c r="D25" i="1"/>
  <c r="D21" i="1"/>
  <c r="D17" i="1"/>
  <c r="D13" i="1"/>
  <c r="D9" i="1"/>
  <c r="D5" i="1"/>
  <c r="F5" i="14" l="1"/>
</calcChain>
</file>

<file path=xl/sharedStrings.xml><?xml version="1.0" encoding="utf-8"?>
<sst xmlns="http://schemas.openxmlformats.org/spreadsheetml/2006/main" count="545" uniqueCount="112">
  <si>
    <t>Slice</t>
  </si>
  <si>
    <t>Astrals (Type 1)</t>
  </si>
  <si>
    <t>No astrals (Type 2)</t>
  </si>
  <si>
    <t>100721_4859_0h_</t>
  </si>
  <si>
    <t>100721_4859_0h_001</t>
  </si>
  <si>
    <t>100721_4859_0h_002</t>
  </si>
  <si>
    <t>100721_4859_0h_003</t>
  </si>
  <si>
    <t>100721_4859_0h_004</t>
  </si>
  <si>
    <t>100721_4859_1.5h_</t>
  </si>
  <si>
    <t>100721_4861_1.5h_001</t>
  </si>
  <si>
    <t>Proportion</t>
  </si>
  <si>
    <t>100721_4861_1.5h_002</t>
  </si>
  <si>
    <t>100721_4859_1.5h_003</t>
  </si>
  <si>
    <t>100721_4859_0h_005</t>
  </si>
  <si>
    <t>Proportion w/ astrals</t>
  </si>
  <si>
    <t>100721_4859_0h_006</t>
  </si>
  <si>
    <t>Average</t>
  </si>
  <si>
    <t>100721_4859_1.5h_004</t>
  </si>
  <si>
    <t>100721_4859_1.5h_005</t>
  </si>
  <si>
    <t>100721_4859_1.5h_006</t>
  </si>
  <si>
    <t>100721_4859_1.5h_008</t>
  </si>
  <si>
    <t>100721_4859_1.5h_009</t>
  </si>
  <si>
    <t>100721_4859_1.5h_010</t>
  </si>
  <si>
    <t>100721_4860_0h_</t>
  </si>
  <si>
    <t>100721_4860_0h_001</t>
  </si>
  <si>
    <t>100721_4860_0h_003</t>
  </si>
  <si>
    <t>100721_4860_0h_004</t>
  </si>
  <si>
    <t>100721_4860_0h_005</t>
  </si>
  <si>
    <t>100721_4860_1.5h_</t>
  </si>
  <si>
    <t>100721_4860_1.5h_001</t>
  </si>
  <si>
    <t>100721_4860_1.5h_002</t>
  </si>
  <si>
    <t>100721_4860_1.5h_003</t>
  </si>
  <si>
    <t>100721_4860_1.5h_004</t>
  </si>
  <si>
    <t>100721_4861_1.5h_003</t>
  </si>
  <si>
    <t>100721_4861_1.5h_004</t>
  </si>
  <si>
    <t>100721_4861_1.5h_005</t>
  </si>
  <si>
    <t>100721_4861_1.5h_006</t>
  </si>
  <si>
    <t>100721_4861_1.5h_007</t>
  </si>
  <si>
    <t>100721_4861_1.5h_008</t>
  </si>
  <si>
    <t>100721_4861_1.5h_009</t>
  </si>
  <si>
    <t>100721_4861_1.5h_010</t>
  </si>
  <si>
    <t>Averages</t>
  </si>
  <si>
    <t>4861_0h_002</t>
  </si>
  <si>
    <t>4861_0h_001</t>
  </si>
  <si>
    <t>4861_0h_</t>
  </si>
  <si>
    <t>100821_4859_0h_001</t>
  </si>
  <si>
    <t>100821_4859_0h_002</t>
  </si>
  <si>
    <t>100821_4859_0h_003</t>
  </si>
  <si>
    <t>100821_4859_0h_007</t>
  </si>
  <si>
    <t>100821_4859_0h_008</t>
  </si>
  <si>
    <t>100821_4859_0h_009</t>
  </si>
  <si>
    <t>100821_4859_0h_010</t>
  </si>
  <si>
    <t>4859_1.5h_006</t>
  </si>
  <si>
    <t>4859_1.5h_007</t>
  </si>
  <si>
    <t>4859_1.5h_008</t>
  </si>
  <si>
    <t>4859_1.5h_009</t>
  </si>
  <si>
    <t>4859_1.5h_010</t>
  </si>
  <si>
    <t>4859_1.5h_011</t>
  </si>
  <si>
    <t>100821_4860_0h_006</t>
  </si>
  <si>
    <t>100821_4860_0h_008</t>
  </si>
  <si>
    <t>100821_4860_0h_009</t>
  </si>
  <si>
    <t>100821_4860_0h_010</t>
  </si>
  <si>
    <t>100821_4860_1.5h_005</t>
  </si>
  <si>
    <t>100821_4860_1.5h_007</t>
  </si>
  <si>
    <t>100821_4860_1.5h_008</t>
  </si>
  <si>
    <t>100821_4860_1.5h_009</t>
  </si>
  <si>
    <t>100821_4860_1.5h_010</t>
  </si>
  <si>
    <t>4861_0h_003</t>
  </si>
  <si>
    <t>4861_0h_004</t>
  </si>
  <si>
    <t>4861_0h_005</t>
  </si>
  <si>
    <t>4861_1.5h_</t>
  </si>
  <si>
    <t>4861_1.5h_001</t>
  </si>
  <si>
    <t>4861_1.5h_002</t>
  </si>
  <si>
    <t>4861_1.5h_003</t>
  </si>
  <si>
    <t>4861_1.5h_004</t>
  </si>
  <si>
    <t>4859_0h_004</t>
  </si>
  <si>
    <t>4859_0h_005</t>
  </si>
  <si>
    <t>4859_0h_006</t>
  </si>
  <si>
    <t>4859_0h_007</t>
  </si>
  <si>
    <t>4859_0h_008</t>
  </si>
  <si>
    <t>4859_0h_009</t>
  </si>
  <si>
    <t>4859_0h_010</t>
  </si>
  <si>
    <t>4859_0h_011</t>
  </si>
  <si>
    <t>4859_1.5h_</t>
  </si>
  <si>
    <t>4859_1.5h_001</t>
  </si>
  <si>
    <t>4859_1.5h_002</t>
  </si>
  <si>
    <t>4859_1.5h_003</t>
  </si>
  <si>
    <t>4859_1.5h_004</t>
  </si>
  <si>
    <t>4859_1.5h_005</t>
  </si>
  <si>
    <t>4860_0h_</t>
  </si>
  <si>
    <t>4860_0h_001</t>
  </si>
  <si>
    <t>4860_1.5h_</t>
  </si>
  <si>
    <t>4860_1.5h_001</t>
  </si>
  <si>
    <t>4860_1.5h_002</t>
  </si>
  <si>
    <t>4860_1.5h_003</t>
  </si>
  <si>
    <t>4860_1.5h_004</t>
  </si>
  <si>
    <t>4860_1.5h_005</t>
  </si>
  <si>
    <t>4860_1.5h_006</t>
  </si>
  <si>
    <t>4860_1.5h_007</t>
  </si>
  <si>
    <t>4860_1.5h_008</t>
  </si>
  <si>
    <t>4860_1.5h_009</t>
  </si>
  <si>
    <t>4860_1.5h_010</t>
  </si>
  <si>
    <t>4861_0h_007</t>
  </si>
  <si>
    <t>4861_0h_008</t>
  </si>
  <si>
    <t>4861_0h_009</t>
  </si>
  <si>
    <t>4861_0h_010</t>
  </si>
  <si>
    <t>4861_1.5h_005</t>
  </si>
  <si>
    <t>4861_1.5h_006</t>
  </si>
  <si>
    <t>4861_1.5h_007</t>
  </si>
  <si>
    <t>4861_1.5h_008</t>
  </si>
  <si>
    <t>4861_1.5h_009</t>
  </si>
  <si>
    <t>4861_1.5h_010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</si>
</sst>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ED87-3033-4092-B61E-C4BE44C281F0}">
  <dimension ref="A1:D69"/>
  <sheetViews>
    <sheetView tabSelected="1" workbookViewId="0">
      <selection activeCell="I18" sqref="I18"/>
    </sheetView>
  </sheetViews>
  <sheetFormatPr defaultColWidth="8.85546875" defaultRowHeight="15" x14ac:dyDescent="0.25"/>
  <sheetData>
    <row r="1" spans="1:4" x14ac:dyDescent="0.25">
      <c r="A1" s="1">
        <v>100721</v>
      </c>
    </row>
    <row r="3" spans="1:4" x14ac:dyDescent="0.25">
      <c r="A3" s="1" t="s">
        <v>3</v>
      </c>
    </row>
    <row r="4" spans="1:4" x14ac:dyDescent="0.25">
      <c r="A4" t="s">
        <v>0</v>
      </c>
      <c r="B4" t="s">
        <v>1</v>
      </c>
      <c r="C4" t="s">
        <v>2</v>
      </c>
      <c r="D4" t="s">
        <v>14</v>
      </c>
    </row>
    <row r="5" spans="1:4" x14ac:dyDescent="0.25">
      <c r="A5">
        <v>2</v>
      </c>
      <c r="B5">
        <v>4</v>
      </c>
      <c r="C5">
        <v>2</v>
      </c>
      <c r="D5">
        <f>B5/(B5+C5)</f>
        <v>0.66666666666666663</v>
      </c>
    </row>
    <row r="7" spans="1:4" x14ac:dyDescent="0.25">
      <c r="A7" s="1" t="s">
        <v>4</v>
      </c>
    </row>
    <row r="8" spans="1:4" x14ac:dyDescent="0.25">
      <c r="A8" t="s">
        <v>0</v>
      </c>
      <c r="B8" t="s">
        <v>1</v>
      </c>
      <c r="C8" t="s">
        <v>2</v>
      </c>
      <c r="D8" t="s">
        <v>14</v>
      </c>
    </row>
    <row r="9" spans="1:4" x14ac:dyDescent="0.25">
      <c r="A9">
        <v>2</v>
      </c>
      <c r="B9">
        <v>3</v>
      </c>
      <c r="C9">
        <v>3</v>
      </c>
      <c r="D9">
        <f>B9/(B9+C9)</f>
        <v>0.5</v>
      </c>
    </row>
    <row r="11" spans="1:4" x14ac:dyDescent="0.25">
      <c r="A11" s="1" t="s">
        <v>5</v>
      </c>
    </row>
    <row r="12" spans="1:4" x14ac:dyDescent="0.25">
      <c r="A12" t="s">
        <v>0</v>
      </c>
      <c r="B12" t="s">
        <v>1</v>
      </c>
      <c r="C12" t="s">
        <v>2</v>
      </c>
      <c r="D12" t="s">
        <v>14</v>
      </c>
    </row>
    <row r="13" spans="1:4" x14ac:dyDescent="0.25">
      <c r="A13">
        <v>2</v>
      </c>
      <c r="B13">
        <v>27</v>
      </c>
      <c r="C13">
        <v>29</v>
      </c>
      <c r="D13">
        <f>B13/(B13+C13)</f>
        <v>0.48214285714285715</v>
      </c>
    </row>
    <row r="15" spans="1:4" x14ac:dyDescent="0.25">
      <c r="A15" s="1" t="s">
        <v>6</v>
      </c>
    </row>
    <row r="16" spans="1:4" x14ac:dyDescent="0.25">
      <c r="A16" t="s">
        <v>0</v>
      </c>
      <c r="B16" t="s">
        <v>1</v>
      </c>
      <c r="C16" t="s">
        <v>2</v>
      </c>
      <c r="D16" t="s">
        <v>14</v>
      </c>
    </row>
    <row r="17" spans="1:4" x14ac:dyDescent="0.25">
      <c r="A17">
        <v>2</v>
      </c>
      <c r="B17">
        <v>27</v>
      </c>
      <c r="C17">
        <v>37</v>
      </c>
      <c r="D17">
        <f>B17/(B17+C17)</f>
        <v>0.421875</v>
      </c>
    </row>
    <row r="19" spans="1:4" x14ac:dyDescent="0.25">
      <c r="A19" s="1" t="s">
        <v>7</v>
      </c>
    </row>
    <row r="20" spans="1:4" x14ac:dyDescent="0.25">
      <c r="A20" t="s">
        <v>0</v>
      </c>
      <c r="B20" t="s">
        <v>1</v>
      </c>
      <c r="C20" t="s">
        <v>2</v>
      </c>
      <c r="D20" t="s">
        <v>14</v>
      </c>
    </row>
    <row r="21" spans="1:4" x14ac:dyDescent="0.25">
      <c r="A21">
        <v>2</v>
      </c>
      <c r="B21">
        <v>13</v>
      </c>
      <c r="C21">
        <v>23</v>
      </c>
      <c r="D21">
        <f>B21/(B21+C21)</f>
        <v>0.3611111111111111</v>
      </c>
    </row>
    <row r="23" spans="1:4" x14ac:dyDescent="0.25">
      <c r="A23" s="1" t="s">
        <v>13</v>
      </c>
    </row>
    <row r="24" spans="1:4" x14ac:dyDescent="0.25">
      <c r="A24" t="s">
        <v>0</v>
      </c>
      <c r="B24" t="s">
        <v>1</v>
      </c>
      <c r="C24" t="s">
        <v>2</v>
      </c>
      <c r="D24" t="s">
        <v>14</v>
      </c>
    </row>
    <row r="25" spans="1:4" x14ac:dyDescent="0.25">
      <c r="A25">
        <v>2</v>
      </c>
      <c r="B25">
        <v>22</v>
      </c>
      <c r="C25">
        <v>19</v>
      </c>
      <c r="D25">
        <f>B25/(B25+C25)</f>
        <v>0.53658536585365857</v>
      </c>
    </row>
    <row r="27" spans="1:4" x14ac:dyDescent="0.25">
      <c r="A27" s="1" t="s">
        <v>15</v>
      </c>
    </row>
    <row r="28" spans="1:4" x14ac:dyDescent="0.25">
      <c r="A28" t="s">
        <v>0</v>
      </c>
      <c r="B28" t="s">
        <v>1</v>
      </c>
      <c r="C28" t="s">
        <v>2</v>
      </c>
      <c r="D28" t="s">
        <v>14</v>
      </c>
    </row>
    <row r="29" spans="1:4" x14ac:dyDescent="0.25">
      <c r="A29">
        <v>2</v>
      </c>
      <c r="B29">
        <v>11</v>
      </c>
      <c r="C29">
        <v>12</v>
      </c>
      <c r="D29">
        <f>B29/(B29+C29)</f>
        <v>0.47826086956521741</v>
      </c>
    </row>
    <row r="31" spans="1:4" x14ac:dyDescent="0.25">
      <c r="A31" s="1"/>
    </row>
    <row r="32" spans="1:4" x14ac:dyDescent="0.25">
      <c r="C32" t="s">
        <v>16</v>
      </c>
      <c r="D32">
        <f>AVERAGE(D5,D9,D13,D17,D21,D25,D29)</f>
        <v>0.49237741004850155</v>
      </c>
    </row>
    <row r="35" spans="1:1" x14ac:dyDescent="0.25">
      <c r="A35" s="1"/>
    </row>
    <row r="39" spans="1:1" x14ac:dyDescent="0.25">
      <c r="A39" s="1"/>
    </row>
    <row r="43" spans="1:1" x14ac:dyDescent="0.25">
      <c r="A43" s="1"/>
    </row>
    <row r="54" spans="1:1" x14ac:dyDescent="0.25">
      <c r="A54" s="1"/>
    </row>
    <row r="58" spans="1:1" x14ac:dyDescent="0.25">
      <c r="A58" s="1"/>
    </row>
    <row r="62" spans="1:1" x14ac:dyDescent="0.25">
      <c r="A62" s="1"/>
    </row>
    <row r="69" spans="2:3" x14ac:dyDescent="0.25">
      <c r="B69">
        <f>SUM(B5,B9,B13,B17,B21,B25,B29,B33,B37,B41,B45,B56,B60,B64)</f>
        <v>107</v>
      </c>
      <c r="C69">
        <f>SUM(C5,C9,C13,C17,C21,C25,C29,C33,C37,C41,C45,C56,C60,C64)</f>
        <v>125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D86B-A27B-4E25-9A33-9287E112EFED}">
  <dimension ref="A1:E39"/>
  <sheetViews>
    <sheetView workbookViewId="0">
      <selection activeCell="F31" sqref="F31"/>
    </sheetView>
  </sheetViews>
  <sheetFormatPr defaultColWidth="8.85546875" defaultRowHeight="15" x14ac:dyDescent="0.25"/>
  <sheetData>
    <row r="1" spans="1:5" x14ac:dyDescent="0.25">
      <c r="A1" s="1">
        <v>100821</v>
      </c>
    </row>
    <row r="3" spans="1:5" x14ac:dyDescent="0.25">
      <c r="A3" s="2" t="s">
        <v>62</v>
      </c>
      <c r="B3" s="2"/>
      <c r="C3" s="2"/>
      <c r="D3" s="3"/>
      <c r="E3" s="3"/>
    </row>
    <row r="4" spans="1:5" x14ac:dyDescent="0.25">
      <c r="A4" s="3" t="s">
        <v>0</v>
      </c>
      <c r="B4" s="3" t="s">
        <v>1</v>
      </c>
      <c r="C4" s="3" t="s">
        <v>2</v>
      </c>
      <c r="D4" s="3" t="s">
        <v>14</v>
      </c>
      <c r="E4" s="3"/>
    </row>
    <row r="5" spans="1:5" x14ac:dyDescent="0.25">
      <c r="A5" s="3">
        <v>2</v>
      </c>
      <c r="B5" s="3">
        <v>59</v>
      </c>
      <c r="C5" s="3">
        <v>68</v>
      </c>
      <c r="D5" s="3">
        <v>0.46456700000000001</v>
      </c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2" t="s">
        <v>63</v>
      </c>
      <c r="B7" s="2"/>
      <c r="C7" s="2"/>
      <c r="D7" s="3"/>
      <c r="E7" s="3"/>
    </row>
    <row r="8" spans="1:5" x14ac:dyDescent="0.25">
      <c r="A8" s="3" t="s">
        <v>0</v>
      </c>
      <c r="B8" s="3" t="s">
        <v>1</v>
      </c>
      <c r="C8" s="3" t="s">
        <v>2</v>
      </c>
      <c r="D8" s="3" t="s">
        <v>14</v>
      </c>
      <c r="E8" s="3"/>
    </row>
    <row r="9" spans="1:5" x14ac:dyDescent="0.25">
      <c r="A9" s="3">
        <v>2</v>
      </c>
      <c r="B9" s="3">
        <v>23</v>
      </c>
      <c r="C9" s="3">
        <v>18</v>
      </c>
      <c r="D9" s="3">
        <v>0.56097600000000003</v>
      </c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2" t="s">
        <v>64</v>
      </c>
      <c r="B11" s="2"/>
      <c r="C11" s="2"/>
      <c r="D11" s="3"/>
      <c r="E11" s="3"/>
    </row>
    <row r="12" spans="1:5" x14ac:dyDescent="0.25">
      <c r="A12" s="3" t="s">
        <v>0</v>
      </c>
      <c r="B12" s="3" t="s">
        <v>1</v>
      </c>
      <c r="C12" s="3" t="s">
        <v>2</v>
      </c>
      <c r="D12" s="3" t="s">
        <v>14</v>
      </c>
      <c r="E12" s="3"/>
    </row>
    <row r="13" spans="1:5" x14ac:dyDescent="0.25">
      <c r="A13" s="3">
        <v>2</v>
      </c>
      <c r="B13" s="3">
        <v>18</v>
      </c>
      <c r="C13" s="3">
        <v>18</v>
      </c>
      <c r="D13" s="3">
        <v>0.5</v>
      </c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2" t="s">
        <v>65</v>
      </c>
      <c r="B15" s="2"/>
      <c r="C15" s="2"/>
      <c r="D15" s="3"/>
      <c r="E15" s="3"/>
    </row>
    <row r="16" spans="1:5" x14ac:dyDescent="0.25">
      <c r="A16" s="3" t="s">
        <v>0</v>
      </c>
      <c r="B16" s="3" t="s">
        <v>1</v>
      </c>
      <c r="C16" s="3" t="s">
        <v>2</v>
      </c>
      <c r="D16" s="3" t="s">
        <v>14</v>
      </c>
      <c r="E16" s="3"/>
    </row>
    <row r="17" spans="1:5" x14ac:dyDescent="0.25">
      <c r="A17" s="3">
        <v>2</v>
      </c>
      <c r="B17" s="3">
        <v>51</v>
      </c>
      <c r="C17" s="3">
        <v>51</v>
      </c>
      <c r="D17" s="3">
        <v>0.5</v>
      </c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2" t="s">
        <v>66</v>
      </c>
      <c r="B19" s="2"/>
      <c r="C19" s="2"/>
      <c r="D19" s="3"/>
      <c r="E19" s="3"/>
    </row>
    <row r="20" spans="1:5" x14ac:dyDescent="0.25">
      <c r="A20" s="3" t="s">
        <v>0</v>
      </c>
      <c r="B20" s="3" t="s">
        <v>1</v>
      </c>
      <c r="C20" s="3" t="s">
        <v>2</v>
      </c>
      <c r="D20" s="3" t="s">
        <v>14</v>
      </c>
      <c r="E20" s="3"/>
    </row>
    <row r="21" spans="1:5" x14ac:dyDescent="0.25">
      <c r="A21" s="3">
        <v>2</v>
      </c>
      <c r="B21" s="3">
        <v>74</v>
      </c>
      <c r="C21" s="3">
        <v>96</v>
      </c>
      <c r="D21" s="3">
        <v>0.43529400000000001</v>
      </c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1"/>
      <c r="C23" s="1" t="s">
        <v>41</v>
      </c>
      <c r="D23">
        <f>AVERAGE(D5,D9,D13,D17,D21)</f>
        <v>0.49216739999999992</v>
      </c>
    </row>
    <row r="27" spans="1:5" x14ac:dyDescent="0.25">
      <c r="A27" s="1"/>
    </row>
    <row r="31" spans="1:5" x14ac:dyDescent="0.25">
      <c r="A31" s="1"/>
    </row>
    <row r="35" spans="1:1" x14ac:dyDescent="0.25">
      <c r="A35" s="1"/>
    </row>
    <row r="39" spans="1:1" x14ac:dyDescent="0.25">
      <c r="A39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9856-B619-42FE-80AC-AA32DC99073C}">
  <dimension ref="A1:D15"/>
  <sheetViews>
    <sheetView workbookViewId="0">
      <selection activeCell="F31" sqref="F31"/>
    </sheetView>
  </sheetViews>
  <sheetFormatPr defaultColWidth="11.42578125" defaultRowHeight="15" x14ac:dyDescent="0.25"/>
  <sheetData>
    <row r="1" spans="1:4" x14ac:dyDescent="0.25">
      <c r="A1" s="1">
        <v>100821</v>
      </c>
    </row>
    <row r="3" spans="1:4" x14ac:dyDescent="0.25">
      <c r="A3" s="1" t="s">
        <v>67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101</v>
      </c>
      <c r="C5">
        <v>101</v>
      </c>
      <c r="D5">
        <f>B5/(B5+C5)</f>
        <v>0.5</v>
      </c>
    </row>
    <row r="7" spans="1:4" x14ac:dyDescent="0.25">
      <c r="A7" s="1" t="s">
        <v>68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27</v>
      </c>
      <c r="C9">
        <v>31</v>
      </c>
      <c r="D9">
        <f>B9/(B9+C9)</f>
        <v>0.46551724137931033</v>
      </c>
    </row>
    <row r="11" spans="1:4" x14ac:dyDescent="0.25">
      <c r="A11" s="1" t="s">
        <v>69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192</v>
      </c>
      <c r="C13">
        <v>178</v>
      </c>
      <c r="D13">
        <f>B13/(B13+C13)</f>
        <v>0.51891891891891895</v>
      </c>
    </row>
    <row r="15" spans="1:4" x14ac:dyDescent="0.25">
      <c r="C15" s="1" t="s">
        <v>41</v>
      </c>
      <c r="D15">
        <f>AVERAGE(D5,D9,D13)</f>
        <v>0.49481205343274309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6B27-5F8B-4BFD-A1CA-28300DFB8EC3}">
  <dimension ref="A1:D39"/>
  <sheetViews>
    <sheetView workbookViewId="0">
      <selection activeCell="F31" sqref="F31"/>
    </sheetView>
  </sheetViews>
  <sheetFormatPr defaultColWidth="8.85546875" defaultRowHeight="15" x14ac:dyDescent="0.25"/>
  <sheetData>
    <row r="1" spans="1:4" x14ac:dyDescent="0.25">
      <c r="A1" s="1">
        <v>100821</v>
      </c>
    </row>
    <row r="3" spans="1:4" x14ac:dyDescent="0.25">
      <c r="A3" s="1" t="s">
        <v>70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32</v>
      </c>
      <c r="C5">
        <v>24</v>
      </c>
      <c r="D5">
        <f>B5/(B5+C5)</f>
        <v>0.5714285714285714</v>
      </c>
    </row>
    <row r="7" spans="1:4" x14ac:dyDescent="0.25">
      <c r="A7" s="1" t="s">
        <v>71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28</v>
      </c>
      <c r="C9">
        <v>19</v>
      </c>
      <c r="D9">
        <f>B9/(B9+C9)</f>
        <v>0.5957446808510638</v>
      </c>
    </row>
    <row r="11" spans="1:4" x14ac:dyDescent="0.25">
      <c r="A11" s="1" t="s">
        <v>72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16</v>
      </c>
      <c r="C13">
        <v>11</v>
      </c>
      <c r="D13">
        <f>B13/(B13+C13)</f>
        <v>0.59259259259259256</v>
      </c>
    </row>
    <row r="15" spans="1:4" x14ac:dyDescent="0.25">
      <c r="A15" s="1" t="s">
        <v>73</v>
      </c>
    </row>
    <row r="16" spans="1:4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24</v>
      </c>
      <c r="C17">
        <v>14</v>
      </c>
      <c r="D17">
        <f>B17/(B17+C17)</f>
        <v>0.63157894736842102</v>
      </c>
    </row>
    <row r="19" spans="1:4" x14ac:dyDescent="0.25">
      <c r="A19" s="1" t="s">
        <v>74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40</v>
      </c>
      <c r="C21">
        <v>27</v>
      </c>
      <c r="D21">
        <f>B21/(B21+C21)</f>
        <v>0.59701492537313428</v>
      </c>
    </row>
    <row r="23" spans="1:4" x14ac:dyDescent="0.25">
      <c r="A23" s="1"/>
      <c r="C23" s="1" t="s">
        <v>41</v>
      </c>
      <c r="D23">
        <f>AVERAGE(D5,D9,D13,D17,D21)</f>
        <v>0.59767194352275665</v>
      </c>
    </row>
    <row r="27" spans="1:4" x14ac:dyDescent="0.25">
      <c r="A27" s="1"/>
    </row>
    <row r="31" spans="1:4" x14ac:dyDescent="0.25">
      <c r="A31" s="1"/>
    </row>
    <row r="35" spans="1:1" x14ac:dyDescent="0.25">
      <c r="A35" s="1"/>
    </row>
    <row r="39" spans="1:1" x14ac:dyDescent="0.25">
      <c r="A39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3F35-EAD5-4F6D-927F-DE7987F798AD}">
  <dimension ref="A1:D48"/>
  <sheetViews>
    <sheetView workbookViewId="0">
      <selection activeCell="D36" sqref="D36"/>
    </sheetView>
  </sheetViews>
  <sheetFormatPr defaultColWidth="8.85546875" defaultRowHeight="15" x14ac:dyDescent="0.25"/>
  <sheetData>
    <row r="1" spans="1:4" x14ac:dyDescent="0.25">
      <c r="A1" s="1">
        <v>101821</v>
      </c>
    </row>
    <row r="3" spans="1:4" x14ac:dyDescent="0.25">
      <c r="A3" s="1" t="s">
        <v>75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65</v>
      </c>
      <c r="C5">
        <v>57</v>
      </c>
      <c r="D5">
        <f>B5/(B5+C5)</f>
        <v>0.53278688524590168</v>
      </c>
    </row>
    <row r="7" spans="1:4" x14ac:dyDescent="0.25">
      <c r="A7" s="1" t="s">
        <v>76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68</v>
      </c>
      <c r="C9">
        <v>45</v>
      </c>
      <c r="D9">
        <f>B9/(B9+C9)</f>
        <v>0.60176991150442483</v>
      </c>
    </row>
    <row r="11" spans="1:4" x14ac:dyDescent="0.25">
      <c r="A11" s="1" t="s">
        <v>77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63</v>
      </c>
      <c r="C13">
        <v>67</v>
      </c>
      <c r="D13">
        <f>B13/(B13+C13)</f>
        <v>0.48461538461538461</v>
      </c>
    </row>
    <row r="15" spans="1:4" x14ac:dyDescent="0.25">
      <c r="A15" s="1" t="s">
        <v>78</v>
      </c>
    </row>
    <row r="16" spans="1:4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58</v>
      </c>
      <c r="C17">
        <v>55</v>
      </c>
      <c r="D17">
        <f>B17/(B17+C17)</f>
        <v>0.51327433628318586</v>
      </c>
    </row>
    <row r="19" spans="1:4" x14ac:dyDescent="0.25">
      <c r="A19" s="1" t="s">
        <v>79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59</v>
      </c>
      <c r="C21">
        <v>57</v>
      </c>
      <c r="D21">
        <f>B21/(B21+C21)</f>
        <v>0.50862068965517238</v>
      </c>
    </row>
    <row r="23" spans="1:4" x14ac:dyDescent="0.25">
      <c r="A23" s="1" t="s">
        <v>80</v>
      </c>
    </row>
    <row r="24" spans="1:4" x14ac:dyDescent="0.25">
      <c r="A24" t="s">
        <v>0</v>
      </c>
      <c r="B24" t="s">
        <v>1</v>
      </c>
      <c r="C24" t="s">
        <v>2</v>
      </c>
      <c r="D24" t="s">
        <v>10</v>
      </c>
    </row>
    <row r="25" spans="1:4" x14ac:dyDescent="0.25">
      <c r="A25">
        <v>2</v>
      </c>
      <c r="B25">
        <v>34</v>
      </c>
      <c r="C25">
        <v>35</v>
      </c>
      <c r="D25">
        <f>B25/(B25+C25)</f>
        <v>0.49275362318840582</v>
      </c>
    </row>
    <row r="27" spans="1:4" x14ac:dyDescent="0.25">
      <c r="A27" s="1" t="s">
        <v>81</v>
      </c>
    </row>
    <row r="28" spans="1:4" x14ac:dyDescent="0.25">
      <c r="A28" t="s">
        <v>0</v>
      </c>
      <c r="B28" t="s">
        <v>1</v>
      </c>
      <c r="C28" t="s">
        <v>2</v>
      </c>
      <c r="D28" t="s">
        <v>10</v>
      </c>
    </row>
    <row r="29" spans="1:4" x14ac:dyDescent="0.25">
      <c r="A29">
        <v>2</v>
      </c>
      <c r="B29">
        <v>39</v>
      </c>
      <c r="C29">
        <v>34</v>
      </c>
      <c r="D29">
        <f>B29/(B29+C29)</f>
        <v>0.53424657534246578</v>
      </c>
    </row>
    <row r="31" spans="1:4" x14ac:dyDescent="0.25">
      <c r="A31" s="1" t="s">
        <v>82</v>
      </c>
    </row>
    <row r="32" spans="1:4" x14ac:dyDescent="0.25">
      <c r="A32" t="s">
        <v>0</v>
      </c>
      <c r="B32" t="s">
        <v>1</v>
      </c>
      <c r="C32" t="s">
        <v>2</v>
      </c>
      <c r="D32" t="s">
        <v>10</v>
      </c>
    </row>
    <row r="33" spans="1:4" x14ac:dyDescent="0.25">
      <c r="A33">
        <v>2</v>
      </c>
      <c r="B33">
        <v>56</v>
      </c>
      <c r="C33">
        <v>55</v>
      </c>
      <c r="D33">
        <f>B33/(B33+C33)</f>
        <v>0.50450450450450446</v>
      </c>
    </row>
    <row r="35" spans="1:4" x14ac:dyDescent="0.25">
      <c r="C35" t="s">
        <v>16</v>
      </c>
      <c r="D35">
        <f>AVERAGE(D5,D9,D13,D17,D21,D25,D29,D33)</f>
        <v>0.52157148879243065</v>
      </c>
    </row>
    <row r="48" spans="1:4" x14ac:dyDescent="0.25">
      <c r="B48" t="e">
        <f>SUM(#REF!,#REF!,#REF!,B5,B9,B13,B17,B21,B25,B29,B33)</f>
        <v>#REF!</v>
      </c>
      <c r="C48" t="e">
        <f>SUM(#REF!,#REF!,#REF!,C5,C9,C13,C17,C21,C25,C29,C33)</f>
        <v>#REF!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33D7-66B4-4B71-B334-2DBACDD51AE7}">
  <dimension ref="A1:F47"/>
  <sheetViews>
    <sheetView workbookViewId="0">
      <selection activeCell="D36" sqref="D36"/>
    </sheetView>
  </sheetViews>
  <sheetFormatPr defaultColWidth="8.85546875" defaultRowHeight="15" x14ac:dyDescent="0.25"/>
  <sheetData>
    <row r="1" spans="1:6" x14ac:dyDescent="0.25">
      <c r="A1" s="1">
        <v>101821</v>
      </c>
    </row>
    <row r="3" spans="1:6" x14ac:dyDescent="0.25">
      <c r="A3" s="1" t="s">
        <v>83</v>
      </c>
    </row>
    <row r="4" spans="1:6" x14ac:dyDescent="0.25">
      <c r="A4" t="s">
        <v>0</v>
      </c>
      <c r="B4" t="s">
        <v>1</v>
      </c>
      <c r="C4" t="s">
        <v>2</v>
      </c>
      <c r="D4" t="s">
        <v>10</v>
      </c>
    </row>
    <row r="5" spans="1:6" x14ac:dyDescent="0.25">
      <c r="A5">
        <v>2</v>
      </c>
      <c r="B5">
        <v>32</v>
      </c>
      <c r="C5">
        <v>55</v>
      </c>
      <c r="D5">
        <f>B5/(B5+C5)</f>
        <v>0.36781609195402298</v>
      </c>
      <c r="F5">
        <f>AVERAGE(D5,D9,D13,D17,D21,D25)</f>
        <v>0.37444323452509148</v>
      </c>
    </row>
    <row r="6" spans="1:6" x14ac:dyDescent="0.25">
      <c r="F6" t="e">
        <f>AVERAGE(D29,D33,D37,D41,D45,D49)</f>
        <v>#DIV/0!</v>
      </c>
    </row>
    <row r="7" spans="1:6" x14ac:dyDescent="0.25">
      <c r="A7" s="1" t="s">
        <v>84</v>
      </c>
    </row>
    <row r="8" spans="1:6" x14ac:dyDescent="0.25">
      <c r="A8" t="s">
        <v>0</v>
      </c>
      <c r="B8" t="s">
        <v>1</v>
      </c>
      <c r="C8" t="s">
        <v>2</v>
      </c>
      <c r="D8" t="s">
        <v>10</v>
      </c>
    </row>
    <row r="9" spans="1:6" x14ac:dyDescent="0.25">
      <c r="A9">
        <v>2</v>
      </c>
      <c r="B9">
        <v>26</v>
      </c>
      <c r="C9">
        <v>37</v>
      </c>
      <c r="D9">
        <f>B9/(B9+C9)</f>
        <v>0.41269841269841268</v>
      </c>
    </row>
    <row r="11" spans="1:6" x14ac:dyDescent="0.25">
      <c r="A11" s="1" t="s">
        <v>85</v>
      </c>
    </row>
    <row r="12" spans="1:6" x14ac:dyDescent="0.25">
      <c r="A12" t="s">
        <v>0</v>
      </c>
      <c r="B12" t="s">
        <v>1</v>
      </c>
      <c r="C12" t="s">
        <v>2</v>
      </c>
      <c r="D12" t="s">
        <v>10</v>
      </c>
    </row>
    <row r="13" spans="1:6" x14ac:dyDescent="0.25">
      <c r="A13">
        <v>2</v>
      </c>
      <c r="B13">
        <v>24</v>
      </c>
      <c r="C13">
        <v>39</v>
      </c>
      <c r="D13">
        <f>B13/(B13+C13)</f>
        <v>0.38095238095238093</v>
      </c>
    </row>
    <row r="15" spans="1:6" x14ac:dyDescent="0.25">
      <c r="A15" s="1" t="s">
        <v>86</v>
      </c>
    </row>
    <row r="16" spans="1:6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45</v>
      </c>
      <c r="C17">
        <v>64</v>
      </c>
      <c r="D17">
        <f>B17/(B17+C17)</f>
        <v>0.41284403669724773</v>
      </c>
    </row>
    <row r="19" spans="1:4" x14ac:dyDescent="0.25">
      <c r="A19" s="1" t="s">
        <v>87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34</v>
      </c>
      <c r="C21">
        <v>62</v>
      </c>
      <c r="D21">
        <f>B21/(B21+C21)</f>
        <v>0.35416666666666669</v>
      </c>
    </row>
    <row r="23" spans="1:4" x14ac:dyDescent="0.25">
      <c r="A23" s="1" t="s">
        <v>88</v>
      </c>
    </row>
    <row r="24" spans="1:4" x14ac:dyDescent="0.25">
      <c r="A24" t="s">
        <v>0</v>
      </c>
      <c r="B24" t="s">
        <v>1</v>
      </c>
      <c r="C24" t="s">
        <v>2</v>
      </c>
      <c r="D24" t="s">
        <v>10</v>
      </c>
    </row>
    <row r="25" spans="1:4" x14ac:dyDescent="0.25">
      <c r="A25">
        <v>2</v>
      </c>
      <c r="B25">
        <v>28</v>
      </c>
      <c r="C25">
        <v>60</v>
      </c>
      <c r="D25">
        <f>B25/(B25+C25)</f>
        <v>0.31818181818181818</v>
      </c>
    </row>
    <row r="27" spans="1:4" x14ac:dyDescent="0.25">
      <c r="A27" s="1"/>
      <c r="C27" s="1" t="s">
        <v>41</v>
      </c>
      <c r="D27">
        <f>AVERAGE(D5,D9,D13,D17,D21,D25)</f>
        <v>0.37444323452509148</v>
      </c>
    </row>
    <row r="31" spans="1:4" x14ac:dyDescent="0.25">
      <c r="A31" s="1"/>
    </row>
    <row r="35" spans="1:1" x14ac:dyDescent="0.25">
      <c r="A35" s="1"/>
    </row>
    <row r="39" spans="1:1" x14ac:dyDescent="0.25">
      <c r="A39" s="1"/>
    </row>
    <row r="43" spans="1:1" x14ac:dyDescent="0.25">
      <c r="A43" s="1"/>
    </row>
    <row r="47" spans="1:1" x14ac:dyDescent="0.25">
      <c r="A47" s="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0EC3-D95A-4BDE-B8E3-34B3005DB9E9}">
  <dimension ref="A1:D12"/>
  <sheetViews>
    <sheetView workbookViewId="0">
      <selection activeCell="D36" sqref="D36"/>
    </sheetView>
  </sheetViews>
  <sheetFormatPr defaultColWidth="8.85546875" defaultRowHeight="15" x14ac:dyDescent="0.25"/>
  <sheetData>
    <row r="1" spans="1:4" x14ac:dyDescent="0.25">
      <c r="A1" s="1">
        <v>101821</v>
      </c>
    </row>
    <row r="3" spans="1:4" x14ac:dyDescent="0.25">
      <c r="A3" s="1" t="s">
        <v>89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32</v>
      </c>
      <c r="C5">
        <v>25</v>
      </c>
      <c r="D5">
        <f>B5/(B5+C5)</f>
        <v>0.56140350877192979</v>
      </c>
    </row>
    <row r="7" spans="1:4" x14ac:dyDescent="0.25">
      <c r="A7" s="1" t="s">
        <v>90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105</v>
      </c>
      <c r="C9">
        <v>107</v>
      </c>
      <c r="D9">
        <f>B9/(B9+C9)</f>
        <v>0.49528301886792453</v>
      </c>
    </row>
    <row r="12" spans="1:4" x14ac:dyDescent="0.25">
      <c r="C12" s="1" t="s">
        <v>41</v>
      </c>
      <c r="D12">
        <f>AVERAGE(D5,D9)</f>
        <v>0.52834326381992713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E331-005E-4D09-8698-C7A4A7D894F3}">
  <dimension ref="A1:F47"/>
  <sheetViews>
    <sheetView workbookViewId="0">
      <selection activeCell="D36" sqref="D36"/>
    </sheetView>
  </sheetViews>
  <sheetFormatPr defaultColWidth="8.85546875" defaultRowHeight="15" x14ac:dyDescent="0.25"/>
  <sheetData>
    <row r="1" spans="1:6" x14ac:dyDescent="0.25">
      <c r="A1" s="1">
        <v>101821</v>
      </c>
    </row>
    <row r="3" spans="1:6" x14ac:dyDescent="0.25">
      <c r="A3" s="1" t="s">
        <v>91</v>
      </c>
    </row>
    <row r="4" spans="1:6" x14ac:dyDescent="0.25">
      <c r="A4" t="s">
        <v>0</v>
      </c>
      <c r="B4" t="s">
        <v>1</v>
      </c>
      <c r="C4" t="s">
        <v>2</v>
      </c>
      <c r="D4" t="s">
        <v>10</v>
      </c>
    </row>
    <row r="5" spans="1:6" x14ac:dyDescent="0.25">
      <c r="A5">
        <v>2</v>
      </c>
      <c r="B5">
        <v>67</v>
      </c>
      <c r="C5">
        <v>63</v>
      </c>
      <c r="D5">
        <f>B5/(B5+C5)</f>
        <v>0.51538461538461533</v>
      </c>
      <c r="F5">
        <f>AVERAGE(D5,D9,D13,D17,D21,D25,D29,D33,D37,D41,D45)</f>
        <v>0.53522880565561204</v>
      </c>
    </row>
    <row r="7" spans="1:6" x14ac:dyDescent="0.25">
      <c r="A7" s="1" t="s">
        <v>92</v>
      </c>
    </row>
    <row r="8" spans="1:6" x14ac:dyDescent="0.25">
      <c r="A8" t="s">
        <v>0</v>
      </c>
      <c r="B8" t="s">
        <v>1</v>
      </c>
      <c r="C8" t="s">
        <v>2</v>
      </c>
      <c r="D8" t="s">
        <v>10</v>
      </c>
    </row>
    <row r="9" spans="1:6" x14ac:dyDescent="0.25">
      <c r="A9">
        <v>2</v>
      </c>
      <c r="B9">
        <v>56</v>
      </c>
      <c r="C9">
        <v>44</v>
      </c>
      <c r="D9">
        <f>B9/(B9+C9)</f>
        <v>0.56000000000000005</v>
      </c>
    </row>
    <row r="11" spans="1:6" x14ac:dyDescent="0.25">
      <c r="A11" s="1" t="s">
        <v>93</v>
      </c>
    </row>
    <row r="12" spans="1:6" x14ac:dyDescent="0.25">
      <c r="A12" t="s">
        <v>0</v>
      </c>
      <c r="B12" t="s">
        <v>1</v>
      </c>
      <c r="C12" t="s">
        <v>2</v>
      </c>
      <c r="D12" t="s">
        <v>10</v>
      </c>
    </row>
    <row r="13" spans="1:6" x14ac:dyDescent="0.25">
      <c r="A13">
        <v>2</v>
      </c>
      <c r="B13">
        <v>43</v>
      </c>
      <c r="C13">
        <v>44</v>
      </c>
      <c r="D13">
        <f>B13/(B13+C13)</f>
        <v>0.4942528735632184</v>
      </c>
    </row>
    <row r="15" spans="1:6" x14ac:dyDescent="0.25">
      <c r="A15" s="1" t="s">
        <v>94</v>
      </c>
    </row>
    <row r="16" spans="1:6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27</v>
      </c>
      <c r="C17">
        <v>33</v>
      </c>
      <c r="D17">
        <f>B17/(B17+C17)</f>
        <v>0.45</v>
      </c>
    </row>
    <row r="19" spans="1:4" x14ac:dyDescent="0.25">
      <c r="A19" s="1" t="s">
        <v>95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36</v>
      </c>
      <c r="C21">
        <v>24</v>
      </c>
      <c r="D21">
        <f>B21/(B21+C21)</f>
        <v>0.6</v>
      </c>
    </row>
    <row r="23" spans="1:4" x14ac:dyDescent="0.25">
      <c r="A23" s="1" t="s">
        <v>96</v>
      </c>
    </row>
    <row r="24" spans="1:4" x14ac:dyDescent="0.25">
      <c r="A24" t="s">
        <v>0</v>
      </c>
      <c r="B24" t="s">
        <v>1</v>
      </c>
      <c r="C24" t="s">
        <v>2</v>
      </c>
      <c r="D24" t="s">
        <v>10</v>
      </c>
    </row>
    <row r="25" spans="1:4" x14ac:dyDescent="0.25">
      <c r="A25">
        <v>2</v>
      </c>
      <c r="B25">
        <v>89</v>
      </c>
      <c r="C25">
        <v>64</v>
      </c>
      <c r="D25">
        <f>B25/(B25+C25)</f>
        <v>0.5816993464052288</v>
      </c>
    </row>
    <row r="27" spans="1:4" x14ac:dyDescent="0.25">
      <c r="A27" s="1" t="s">
        <v>97</v>
      </c>
    </row>
    <row r="28" spans="1:4" x14ac:dyDescent="0.25">
      <c r="A28" t="s">
        <v>0</v>
      </c>
      <c r="B28" t="s">
        <v>1</v>
      </c>
      <c r="C28" t="s">
        <v>2</v>
      </c>
      <c r="D28" t="s">
        <v>10</v>
      </c>
    </row>
    <row r="29" spans="1:4" x14ac:dyDescent="0.25">
      <c r="A29">
        <v>2</v>
      </c>
      <c r="B29">
        <v>37</v>
      </c>
      <c r="C29">
        <v>33</v>
      </c>
      <c r="D29">
        <f>B29/(B29+C29)</f>
        <v>0.52857142857142858</v>
      </c>
    </row>
    <row r="31" spans="1:4" x14ac:dyDescent="0.25">
      <c r="A31" s="1" t="s">
        <v>98</v>
      </c>
    </row>
    <row r="32" spans="1:4" x14ac:dyDescent="0.25">
      <c r="A32" t="s">
        <v>0</v>
      </c>
      <c r="B32" t="s">
        <v>1</v>
      </c>
      <c r="C32" t="s">
        <v>2</v>
      </c>
      <c r="D32" t="s">
        <v>10</v>
      </c>
    </row>
    <row r="33" spans="1:4" x14ac:dyDescent="0.25">
      <c r="A33">
        <v>2</v>
      </c>
      <c r="B33">
        <v>85</v>
      </c>
      <c r="C33">
        <v>62</v>
      </c>
      <c r="D33">
        <f>B33/(B33+C33)</f>
        <v>0.57823129251700678</v>
      </c>
    </row>
    <row r="35" spans="1:4" x14ac:dyDescent="0.25">
      <c r="A35" s="1" t="s">
        <v>99</v>
      </c>
    </row>
    <row r="36" spans="1:4" x14ac:dyDescent="0.25">
      <c r="A36" t="s">
        <v>0</v>
      </c>
      <c r="B36" t="s">
        <v>1</v>
      </c>
      <c r="C36" t="s">
        <v>2</v>
      </c>
      <c r="D36" t="s">
        <v>10</v>
      </c>
    </row>
    <row r="37" spans="1:4" x14ac:dyDescent="0.25">
      <c r="A37">
        <v>2</v>
      </c>
      <c r="B37">
        <v>86</v>
      </c>
      <c r="C37">
        <v>78</v>
      </c>
      <c r="D37">
        <f>B37/(B37+C37)</f>
        <v>0.52439024390243905</v>
      </c>
    </row>
    <row r="39" spans="1:4" x14ac:dyDescent="0.25">
      <c r="A39" s="1" t="s">
        <v>100</v>
      </c>
    </row>
    <row r="40" spans="1:4" x14ac:dyDescent="0.25">
      <c r="A40" t="s">
        <v>0</v>
      </c>
      <c r="B40" t="s">
        <v>1</v>
      </c>
      <c r="C40" t="s">
        <v>2</v>
      </c>
      <c r="D40" t="s">
        <v>10</v>
      </c>
    </row>
    <row r="41" spans="1:4" x14ac:dyDescent="0.25">
      <c r="A41">
        <v>2</v>
      </c>
      <c r="B41">
        <v>57</v>
      </c>
      <c r="C41">
        <v>52</v>
      </c>
      <c r="D41">
        <f>B41/(B41+C41)</f>
        <v>0.52293577981651373</v>
      </c>
    </row>
    <row r="43" spans="1:4" x14ac:dyDescent="0.25">
      <c r="A43" s="1" t="s">
        <v>101</v>
      </c>
    </row>
    <row r="44" spans="1:4" x14ac:dyDescent="0.25">
      <c r="A44" t="s">
        <v>0</v>
      </c>
      <c r="B44" t="s">
        <v>1</v>
      </c>
      <c r="C44" t="s">
        <v>2</v>
      </c>
      <c r="D44" t="s">
        <v>10</v>
      </c>
    </row>
    <row r="45" spans="1:4" x14ac:dyDescent="0.25">
      <c r="A45">
        <v>2</v>
      </c>
      <c r="B45">
        <v>83</v>
      </c>
      <c r="C45">
        <v>73</v>
      </c>
      <c r="D45">
        <f>B45/(B45+C45)</f>
        <v>0.53205128205128205</v>
      </c>
    </row>
    <row r="47" spans="1:4" x14ac:dyDescent="0.25">
      <c r="C47" t="s">
        <v>41</v>
      </c>
      <c r="D47">
        <f>AVERAGE(D5,D9,D13,D17,D21,D25,D29,D33,D37,D41,D45)</f>
        <v>0.53522880565561204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F5F7-673E-46E7-B5E2-4C1FD19F6096}">
  <dimension ref="A1:D27"/>
  <sheetViews>
    <sheetView workbookViewId="0">
      <selection activeCell="D36" sqref="D36"/>
    </sheetView>
  </sheetViews>
  <sheetFormatPr defaultColWidth="8.85546875" defaultRowHeight="15" x14ac:dyDescent="0.25"/>
  <sheetData>
    <row r="1" spans="1:4" x14ac:dyDescent="0.25">
      <c r="A1" s="1">
        <v>101821</v>
      </c>
    </row>
    <row r="3" spans="1:4" x14ac:dyDescent="0.25">
      <c r="A3" s="1" t="s">
        <v>102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65</v>
      </c>
      <c r="C5">
        <v>46</v>
      </c>
      <c r="D5">
        <f>B5/(B5+C5)</f>
        <v>0.5855855855855856</v>
      </c>
    </row>
    <row r="7" spans="1:4" x14ac:dyDescent="0.25">
      <c r="A7" s="1" t="s">
        <v>103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35</v>
      </c>
      <c r="C9">
        <v>41</v>
      </c>
      <c r="D9">
        <f>B9/(B9+C9)</f>
        <v>0.46052631578947367</v>
      </c>
    </row>
    <row r="11" spans="1:4" x14ac:dyDescent="0.25">
      <c r="A11" s="1" t="s">
        <v>104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36</v>
      </c>
      <c r="C13">
        <v>20</v>
      </c>
      <c r="D13">
        <f>B13/(B13+C13)</f>
        <v>0.6428571428571429</v>
      </c>
    </row>
    <row r="15" spans="1:4" x14ac:dyDescent="0.25">
      <c r="A15" s="1" t="s">
        <v>105</v>
      </c>
    </row>
    <row r="16" spans="1:4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61</v>
      </c>
      <c r="C17">
        <v>46</v>
      </c>
      <c r="D17">
        <f>B17/(B17+C17)</f>
        <v>0.57009345794392519</v>
      </c>
    </row>
    <row r="19" spans="1:4" x14ac:dyDescent="0.25">
      <c r="C19" s="1" t="s">
        <v>41</v>
      </c>
      <c r="D19">
        <f>AVERAGE(D5,D9,D13,D17)</f>
        <v>0.56476562554403187</v>
      </c>
    </row>
    <row r="27" spans="1:4" x14ac:dyDescent="0.25">
      <c r="A27" s="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9E89-6C62-408C-9840-665F27C1E761}">
  <dimension ref="A1:D27"/>
  <sheetViews>
    <sheetView workbookViewId="0">
      <selection activeCell="D36" sqref="D36"/>
    </sheetView>
  </sheetViews>
  <sheetFormatPr defaultColWidth="8.85546875" defaultRowHeight="15" x14ac:dyDescent="0.25"/>
  <sheetData>
    <row r="1" spans="1:4" x14ac:dyDescent="0.25">
      <c r="A1" s="1">
        <v>101821</v>
      </c>
    </row>
    <row r="3" spans="1:4" x14ac:dyDescent="0.25">
      <c r="A3" s="1" t="s">
        <v>106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65</v>
      </c>
      <c r="C5">
        <v>40</v>
      </c>
      <c r="D5">
        <f>B5/(B5+C5)</f>
        <v>0.61904761904761907</v>
      </c>
    </row>
    <row r="7" spans="1:4" x14ac:dyDescent="0.25">
      <c r="A7" s="1" t="s">
        <v>107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89</v>
      </c>
      <c r="C9">
        <v>80</v>
      </c>
      <c r="D9">
        <f>B9/(B9+C9)</f>
        <v>0.52662721893491127</v>
      </c>
    </row>
    <row r="11" spans="1:4" x14ac:dyDescent="0.25">
      <c r="A11" s="1" t="s">
        <v>108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25</v>
      </c>
      <c r="C13">
        <v>16</v>
      </c>
      <c r="D13">
        <f>B13/(B13+C13)</f>
        <v>0.6097560975609756</v>
      </c>
    </row>
    <row r="15" spans="1:4" x14ac:dyDescent="0.25">
      <c r="A15" s="1" t="s">
        <v>109</v>
      </c>
    </row>
    <row r="16" spans="1:4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34</v>
      </c>
      <c r="C17">
        <v>26</v>
      </c>
      <c r="D17">
        <f>B17/(B17+C17)</f>
        <v>0.56666666666666665</v>
      </c>
    </row>
    <row r="19" spans="1:4" x14ac:dyDescent="0.25">
      <c r="A19" s="1" t="s">
        <v>110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68</v>
      </c>
      <c r="C21">
        <v>51</v>
      </c>
      <c r="D21">
        <f>B21/(B21+C21)</f>
        <v>0.5714285714285714</v>
      </c>
    </row>
    <row r="23" spans="1:4" x14ac:dyDescent="0.25">
      <c r="A23" s="1" t="s">
        <v>111</v>
      </c>
    </row>
    <row r="24" spans="1:4" x14ac:dyDescent="0.25">
      <c r="A24" t="s">
        <v>0</v>
      </c>
      <c r="B24" t="s">
        <v>1</v>
      </c>
      <c r="C24" t="s">
        <v>2</v>
      </c>
      <c r="D24" t="s">
        <v>10</v>
      </c>
    </row>
    <row r="25" spans="1:4" x14ac:dyDescent="0.25">
      <c r="A25">
        <v>2</v>
      </c>
      <c r="B25">
        <v>38</v>
      </c>
      <c r="C25">
        <v>30</v>
      </c>
      <c r="D25">
        <f>B25/(B25+C25)</f>
        <v>0.55882352941176472</v>
      </c>
    </row>
    <row r="27" spans="1:4" x14ac:dyDescent="0.25">
      <c r="C27" s="1" t="s">
        <v>41</v>
      </c>
      <c r="D27">
        <f>AVERAGE(D5,D9,D13,D17,D21,D25)</f>
        <v>0.57539161717508469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6BB0-E506-4F24-B967-BD9C6D7EC1D8}">
  <dimension ref="A1:D36"/>
  <sheetViews>
    <sheetView workbookViewId="0">
      <selection activeCell="J20" sqref="J20"/>
    </sheetView>
  </sheetViews>
  <sheetFormatPr defaultColWidth="8.85546875" defaultRowHeight="15" x14ac:dyDescent="0.25"/>
  <sheetData>
    <row r="1" spans="1:4" x14ac:dyDescent="0.25">
      <c r="A1" s="1">
        <v>100721</v>
      </c>
    </row>
    <row r="3" spans="1:4" x14ac:dyDescent="0.25">
      <c r="A3" s="1" t="s">
        <v>8</v>
      </c>
    </row>
    <row r="4" spans="1:4" x14ac:dyDescent="0.25">
      <c r="A4" t="s">
        <v>0</v>
      </c>
      <c r="B4" t="s">
        <v>1</v>
      </c>
      <c r="C4" t="s">
        <v>2</v>
      </c>
      <c r="D4" t="s">
        <v>14</v>
      </c>
    </row>
    <row r="5" spans="1:4" x14ac:dyDescent="0.25">
      <c r="A5">
        <v>2</v>
      </c>
      <c r="B5">
        <v>26</v>
      </c>
      <c r="C5">
        <v>52</v>
      </c>
      <c r="D5">
        <f>B5/(B5+C5)</f>
        <v>0.33333333333333331</v>
      </c>
    </row>
    <row r="7" spans="1:4" x14ac:dyDescent="0.25">
      <c r="A7" s="1" t="s">
        <v>12</v>
      </c>
    </row>
    <row r="8" spans="1:4" x14ac:dyDescent="0.25">
      <c r="A8" t="s">
        <v>0</v>
      </c>
      <c r="B8" t="s">
        <v>1</v>
      </c>
      <c r="C8" t="s">
        <v>2</v>
      </c>
      <c r="D8" t="s">
        <v>14</v>
      </c>
    </row>
    <row r="9" spans="1:4" x14ac:dyDescent="0.25">
      <c r="A9">
        <v>2</v>
      </c>
      <c r="B9">
        <v>13</v>
      </c>
      <c r="C9">
        <v>27</v>
      </c>
      <c r="D9">
        <f>B9/(B9+C9)</f>
        <v>0.32500000000000001</v>
      </c>
    </row>
    <row r="11" spans="1:4" x14ac:dyDescent="0.25">
      <c r="A11" s="1" t="s">
        <v>17</v>
      </c>
    </row>
    <row r="12" spans="1:4" x14ac:dyDescent="0.25">
      <c r="A12" t="s">
        <v>0</v>
      </c>
      <c r="B12" t="s">
        <v>1</v>
      </c>
      <c r="C12" t="s">
        <v>2</v>
      </c>
      <c r="D12" t="s">
        <v>14</v>
      </c>
    </row>
    <row r="13" spans="1:4" x14ac:dyDescent="0.25">
      <c r="A13">
        <v>2</v>
      </c>
      <c r="B13">
        <v>13</v>
      </c>
      <c r="C13">
        <v>20</v>
      </c>
      <c r="D13">
        <f>B13/(B13+C13)</f>
        <v>0.39393939393939392</v>
      </c>
    </row>
    <row r="15" spans="1:4" x14ac:dyDescent="0.25">
      <c r="A15" s="1" t="s">
        <v>18</v>
      </c>
    </row>
    <row r="16" spans="1:4" x14ac:dyDescent="0.25">
      <c r="A16" t="s">
        <v>0</v>
      </c>
      <c r="B16" t="s">
        <v>1</v>
      </c>
      <c r="C16" t="s">
        <v>2</v>
      </c>
      <c r="D16" t="s">
        <v>14</v>
      </c>
    </row>
    <row r="17" spans="1:4" x14ac:dyDescent="0.25">
      <c r="A17">
        <v>2</v>
      </c>
      <c r="B17">
        <v>26</v>
      </c>
      <c r="C17">
        <v>69</v>
      </c>
      <c r="D17">
        <f>B17/(B17+C17)</f>
        <v>0.27368421052631581</v>
      </c>
    </row>
    <row r="19" spans="1:4" x14ac:dyDescent="0.25">
      <c r="A19" s="1" t="s">
        <v>19</v>
      </c>
    </row>
    <row r="20" spans="1:4" x14ac:dyDescent="0.25">
      <c r="A20" t="s">
        <v>0</v>
      </c>
      <c r="B20" t="s">
        <v>1</v>
      </c>
      <c r="C20" t="s">
        <v>2</v>
      </c>
      <c r="D20" t="s">
        <v>14</v>
      </c>
    </row>
    <row r="21" spans="1:4" x14ac:dyDescent="0.25">
      <c r="A21">
        <v>2</v>
      </c>
      <c r="B21">
        <v>28</v>
      </c>
      <c r="C21">
        <v>46</v>
      </c>
      <c r="D21">
        <f>B21/(B21+C21)</f>
        <v>0.3783783783783784</v>
      </c>
    </row>
    <row r="23" spans="1:4" x14ac:dyDescent="0.25">
      <c r="A23" s="1" t="s">
        <v>20</v>
      </c>
    </row>
    <row r="24" spans="1:4" x14ac:dyDescent="0.25">
      <c r="A24" t="s">
        <v>0</v>
      </c>
      <c r="B24" t="s">
        <v>1</v>
      </c>
      <c r="C24" t="s">
        <v>2</v>
      </c>
      <c r="D24" t="s">
        <v>14</v>
      </c>
    </row>
    <row r="25" spans="1:4" x14ac:dyDescent="0.25">
      <c r="A25">
        <v>2</v>
      </c>
      <c r="B25">
        <v>18</v>
      </c>
      <c r="C25">
        <v>32</v>
      </c>
      <c r="D25">
        <f>B25/(B25+C25)</f>
        <v>0.36</v>
      </c>
    </row>
    <row r="27" spans="1:4" x14ac:dyDescent="0.25">
      <c r="A27" s="1" t="s">
        <v>21</v>
      </c>
    </row>
    <row r="28" spans="1:4" x14ac:dyDescent="0.25">
      <c r="A28" t="s">
        <v>0</v>
      </c>
      <c r="B28" t="s">
        <v>1</v>
      </c>
      <c r="C28" t="s">
        <v>2</v>
      </c>
      <c r="D28" t="s">
        <v>14</v>
      </c>
    </row>
    <row r="29" spans="1:4" x14ac:dyDescent="0.25">
      <c r="A29">
        <v>2</v>
      </c>
      <c r="B29">
        <v>6</v>
      </c>
      <c r="C29">
        <v>15</v>
      </c>
      <c r="D29">
        <f>B29/(B29+C29)</f>
        <v>0.2857142857142857</v>
      </c>
    </row>
    <row r="31" spans="1:4" x14ac:dyDescent="0.25">
      <c r="A31" s="1" t="s">
        <v>22</v>
      </c>
    </row>
    <row r="32" spans="1:4" x14ac:dyDescent="0.25">
      <c r="A32" t="s">
        <v>0</v>
      </c>
      <c r="B32" t="s">
        <v>1</v>
      </c>
      <c r="C32" t="s">
        <v>2</v>
      </c>
      <c r="D32" t="s">
        <v>14</v>
      </c>
    </row>
    <row r="33" spans="1:4" x14ac:dyDescent="0.25">
      <c r="A33">
        <v>2</v>
      </c>
      <c r="B33">
        <v>11</v>
      </c>
      <c r="C33">
        <v>36</v>
      </c>
      <c r="D33">
        <f>B33/(B33+C33)</f>
        <v>0.23404255319148937</v>
      </c>
    </row>
    <row r="35" spans="1:4" x14ac:dyDescent="0.25">
      <c r="D35" t="s">
        <v>14</v>
      </c>
    </row>
    <row r="36" spans="1:4" x14ac:dyDescent="0.25">
      <c r="C36" t="s">
        <v>16</v>
      </c>
      <c r="D36">
        <f>AVERAGE(D5,D9,D13,D17,D21,D25,D29,D33)</f>
        <v>0.32301151938539951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E17B-109E-44DA-81E9-6AACFF9B556D}">
  <dimension ref="A1:D35"/>
  <sheetViews>
    <sheetView workbookViewId="0">
      <selection activeCell="D26" sqref="D26"/>
    </sheetView>
  </sheetViews>
  <sheetFormatPr defaultColWidth="8.85546875" defaultRowHeight="15" x14ac:dyDescent="0.25"/>
  <sheetData>
    <row r="1" spans="1:4" x14ac:dyDescent="0.25">
      <c r="A1" s="1">
        <v>100721</v>
      </c>
    </row>
    <row r="3" spans="1:4" x14ac:dyDescent="0.25">
      <c r="A3" s="1" t="s">
        <v>23</v>
      </c>
    </row>
    <row r="4" spans="1:4" x14ac:dyDescent="0.25">
      <c r="A4" t="s">
        <v>0</v>
      </c>
      <c r="B4" t="s">
        <v>1</v>
      </c>
      <c r="C4" t="s">
        <v>2</v>
      </c>
      <c r="D4" t="s">
        <v>14</v>
      </c>
    </row>
    <row r="5" spans="1:4" x14ac:dyDescent="0.25">
      <c r="A5">
        <v>2</v>
      </c>
      <c r="B5">
        <v>31</v>
      </c>
      <c r="C5">
        <v>38</v>
      </c>
      <c r="D5">
        <f>B5/(B5+C5)</f>
        <v>0.44927536231884058</v>
      </c>
    </row>
    <row r="7" spans="1:4" x14ac:dyDescent="0.25">
      <c r="A7" s="1" t="s">
        <v>24</v>
      </c>
    </row>
    <row r="8" spans="1:4" x14ac:dyDescent="0.25">
      <c r="A8" t="s">
        <v>0</v>
      </c>
      <c r="B8" t="s">
        <v>1</v>
      </c>
      <c r="C8" t="s">
        <v>2</v>
      </c>
      <c r="D8" t="s">
        <v>14</v>
      </c>
    </row>
    <row r="9" spans="1:4" x14ac:dyDescent="0.25">
      <c r="A9">
        <v>2</v>
      </c>
      <c r="B9">
        <v>16</v>
      </c>
      <c r="C9">
        <v>11</v>
      </c>
      <c r="D9">
        <f>B9/(B9+C9)</f>
        <v>0.59259259259259256</v>
      </c>
    </row>
    <row r="11" spans="1:4" x14ac:dyDescent="0.25">
      <c r="A11" s="1" t="s">
        <v>25</v>
      </c>
    </row>
    <row r="12" spans="1:4" x14ac:dyDescent="0.25">
      <c r="A12" t="s">
        <v>0</v>
      </c>
      <c r="B12" t="s">
        <v>1</v>
      </c>
      <c r="C12" t="s">
        <v>2</v>
      </c>
      <c r="D12" t="s">
        <v>14</v>
      </c>
    </row>
    <row r="13" spans="1:4" x14ac:dyDescent="0.25">
      <c r="A13">
        <v>2</v>
      </c>
      <c r="B13">
        <v>34</v>
      </c>
      <c r="C13">
        <v>39</v>
      </c>
      <c r="D13">
        <f>B13/(B13+C13)</f>
        <v>0.46575342465753422</v>
      </c>
    </row>
    <row r="15" spans="1:4" x14ac:dyDescent="0.25">
      <c r="A15" s="1" t="s">
        <v>26</v>
      </c>
    </row>
    <row r="16" spans="1:4" x14ac:dyDescent="0.25">
      <c r="A16" t="s">
        <v>0</v>
      </c>
      <c r="B16" t="s">
        <v>1</v>
      </c>
      <c r="C16" t="s">
        <v>2</v>
      </c>
      <c r="D16" t="s">
        <v>14</v>
      </c>
    </row>
    <row r="17" spans="1:4" x14ac:dyDescent="0.25">
      <c r="A17">
        <v>2</v>
      </c>
      <c r="B17">
        <v>15</v>
      </c>
      <c r="C17">
        <v>12</v>
      </c>
      <c r="D17">
        <f>B17/(B17+C17)</f>
        <v>0.55555555555555558</v>
      </c>
    </row>
    <row r="19" spans="1:4" x14ac:dyDescent="0.25">
      <c r="A19" s="1" t="s">
        <v>27</v>
      </c>
    </row>
    <row r="20" spans="1:4" x14ac:dyDescent="0.25">
      <c r="A20" t="s">
        <v>0</v>
      </c>
      <c r="B20" t="s">
        <v>1</v>
      </c>
      <c r="C20" t="s">
        <v>2</v>
      </c>
      <c r="D20" t="s">
        <v>14</v>
      </c>
    </row>
    <row r="21" spans="1:4" x14ac:dyDescent="0.25">
      <c r="A21">
        <v>2</v>
      </c>
      <c r="B21">
        <v>22</v>
      </c>
      <c r="C21">
        <v>19</v>
      </c>
      <c r="D21">
        <f>B21/(B21+C21)</f>
        <v>0.53658536585365857</v>
      </c>
    </row>
    <row r="23" spans="1:4" x14ac:dyDescent="0.25">
      <c r="A23" s="1"/>
    </row>
    <row r="24" spans="1:4" x14ac:dyDescent="0.25">
      <c r="D24" t="s">
        <v>14</v>
      </c>
    </row>
    <row r="25" spans="1:4" x14ac:dyDescent="0.25">
      <c r="C25" t="s">
        <v>16</v>
      </c>
      <c r="D25">
        <f>AVERAGE(D5,D9,D13,D17,D21)</f>
        <v>0.51995246019563635</v>
      </c>
    </row>
    <row r="27" spans="1:4" x14ac:dyDescent="0.25">
      <c r="A27" s="1"/>
    </row>
    <row r="31" spans="1:4" x14ac:dyDescent="0.25">
      <c r="A31" s="1"/>
    </row>
    <row r="35" spans="1:1" x14ac:dyDescent="0.25">
      <c r="A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DF3B-C41C-4C42-A454-0FD8E88DC54F}">
  <dimension ref="A1:D39"/>
  <sheetViews>
    <sheetView workbookViewId="0">
      <selection activeCell="D24" sqref="D24"/>
    </sheetView>
  </sheetViews>
  <sheetFormatPr defaultColWidth="8.85546875" defaultRowHeight="15" x14ac:dyDescent="0.25"/>
  <sheetData>
    <row r="1" spans="1:4" x14ac:dyDescent="0.25">
      <c r="A1" s="1">
        <v>100721</v>
      </c>
    </row>
    <row r="3" spans="1:4" x14ac:dyDescent="0.25">
      <c r="A3" s="1" t="s">
        <v>28</v>
      </c>
    </row>
    <row r="4" spans="1:4" x14ac:dyDescent="0.25">
      <c r="A4" t="s">
        <v>0</v>
      </c>
      <c r="B4" t="s">
        <v>1</v>
      </c>
      <c r="C4" t="s">
        <v>2</v>
      </c>
      <c r="D4" t="s">
        <v>14</v>
      </c>
    </row>
    <row r="5" spans="1:4" x14ac:dyDescent="0.25">
      <c r="A5">
        <v>2</v>
      </c>
      <c r="B5">
        <v>70</v>
      </c>
      <c r="C5">
        <v>74</v>
      </c>
      <c r="D5">
        <f>B5/(B5+C5)</f>
        <v>0.4861111111111111</v>
      </c>
    </row>
    <row r="7" spans="1:4" x14ac:dyDescent="0.25">
      <c r="A7" s="1" t="s">
        <v>29</v>
      </c>
    </row>
    <row r="8" spans="1:4" x14ac:dyDescent="0.25">
      <c r="A8" t="s">
        <v>0</v>
      </c>
      <c r="B8" t="s">
        <v>1</v>
      </c>
      <c r="C8" t="s">
        <v>2</v>
      </c>
      <c r="D8" t="s">
        <v>14</v>
      </c>
    </row>
    <row r="9" spans="1:4" x14ac:dyDescent="0.25">
      <c r="A9">
        <v>2</v>
      </c>
      <c r="B9">
        <v>55</v>
      </c>
      <c r="C9">
        <v>47</v>
      </c>
      <c r="D9">
        <f>B9/(B9+C9)</f>
        <v>0.53921568627450978</v>
      </c>
    </row>
    <row r="11" spans="1:4" x14ac:dyDescent="0.25">
      <c r="A11" s="1" t="s">
        <v>30</v>
      </c>
    </row>
    <row r="12" spans="1:4" x14ac:dyDescent="0.25">
      <c r="A12" t="s">
        <v>0</v>
      </c>
      <c r="B12" t="s">
        <v>1</v>
      </c>
      <c r="C12" t="s">
        <v>2</v>
      </c>
      <c r="D12" t="s">
        <v>14</v>
      </c>
    </row>
    <row r="13" spans="1:4" x14ac:dyDescent="0.25">
      <c r="A13">
        <v>2</v>
      </c>
      <c r="B13">
        <v>28</v>
      </c>
      <c r="C13">
        <v>20</v>
      </c>
      <c r="D13">
        <f>B13/(B13+C13)</f>
        <v>0.58333333333333337</v>
      </c>
    </row>
    <row r="15" spans="1:4" x14ac:dyDescent="0.25">
      <c r="A15" s="1" t="s">
        <v>31</v>
      </c>
    </row>
    <row r="16" spans="1:4" x14ac:dyDescent="0.25">
      <c r="A16" t="s">
        <v>0</v>
      </c>
      <c r="B16" t="s">
        <v>1</v>
      </c>
      <c r="C16" t="s">
        <v>2</v>
      </c>
      <c r="D16" t="s">
        <v>14</v>
      </c>
    </row>
    <row r="17" spans="1:4" x14ac:dyDescent="0.25">
      <c r="A17">
        <v>2</v>
      </c>
      <c r="B17">
        <v>38</v>
      </c>
      <c r="C17">
        <v>43</v>
      </c>
      <c r="D17">
        <f>B17/(B17+C17)</f>
        <v>0.46913580246913578</v>
      </c>
    </row>
    <row r="19" spans="1:4" x14ac:dyDescent="0.25">
      <c r="A19" s="1" t="s">
        <v>32</v>
      </c>
    </row>
    <row r="20" spans="1:4" x14ac:dyDescent="0.25">
      <c r="A20" t="s">
        <v>0</v>
      </c>
      <c r="B20" t="s">
        <v>1</v>
      </c>
      <c r="C20" t="s">
        <v>2</v>
      </c>
      <c r="D20" t="s">
        <v>14</v>
      </c>
    </row>
    <row r="21" spans="1:4" x14ac:dyDescent="0.25">
      <c r="A21">
        <v>2</v>
      </c>
      <c r="B21">
        <v>71</v>
      </c>
      <c r="C21">
        <v>63</v>
      </c>
      <c r="D21">
        <f>B21/(B21+C21)</f>
        <v>0.52985074626865669</v>
      </c>
    </row>
    <row r="23" spans="1:4" x14ac:dyDescent="0.25">
      <c r="A23" s="1"/>
      <c r="C23" s="1" t="s">
        <v>41</v>
      </c>
      <c r="D23">
        <f>AVERAGE(D5,D9,D13,D17,D21)</f>
        <v>0.52152933589134931</v>
      </c>
    </row>
    <row r="27" spans="1:4" x14ac:dyDescent="0.25">
      <c r="A27" s="1"/>
    </row>
    <row r="31" spans="1:4" x14ac:dyDescent="0.25">
      <c r="A31" s="1"/>
    </row>
    <row r="35" spans="1:1" x14ac:dyDescent="0.25">
      <c r="A35" s="1"/>
    </row>
    <row r="39" spans="1:1" x14ac:dyDescent="0.25">
      <c r="A3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4DFB-57AB-2E42-8A94-3263F40940F0}">
  <dimension ref="A1:D15"/>
  <sheetViews>
    <sheetView workbookViewId="0">
      <selection activeCell="G13" sqref="G13"/>
    </sheetView>
  </sheetViews>
  <sheetFormatPr defaultColWidth="11.42578125" defaultRowHeight="15" x14ac:dyDescent="0.25"/>
  <sheetData>
    <row r="1" spans="1:4" x14ac:dyDescent="0.25">
      <c r="A1" s="1">
        <v>100721</v>
      </c>
    </row>
    <row r="3" spans="1:4" x14ac:dyDescent="0.25">
      <c r="A3" s="1" t="s">
        <v>44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34</v>
      </c>
      <c r="C5">
        <v>30</v>
      </c>
      <c r="D5">
        <f>B5/(B5+C5)</f>
        <v>0.53125</v>
      </c>
    </row>
    <row r="7" spans="1:4" x14ac:dyDescent="0.25">
      <c r="A7" s="1" t="s">
        <v>43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106</v>
      </c>
      <c r="C9">
        <v>101</v>
      </c>
      <c r="D9">
        <f>B9/(B9+C9)</f>
        <v>0.51207729468599039</v>
      </c>
    </row>
    <row r="11" spans="1:4" x14ac:dyDescent="0.25">
      <c r="A11" s="1" t="s">
        <v>42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115</v>
      </c>
      <c r="C13">
        <v>117</v>
      </c>
      <c r="D13">
        <f>B13/(B13+C13)</f>
        <v>0.49568965517241381</v>
      </c>
    </row>
    <row r="15" spans="1:4" x14ac:dyDescent="0.25">
      <c r="C15" s="1" t="s">
        <v>41</v>
      </c>
      <c r="D15">
        <f>AVERAGE(D5,D9,D13)</f>
        <v>0.5130056499528014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0B5C-F16A-4206-8EE0-0A47E7601C8E}">
  <dimension ref="A1:D44"/>
  <sheetViews>
    <sheetView workbookViewId="0">
      <selection activeCell="G9" sqref="G9"/>
    </sheetView>
  </sheetViews>
  <sheetFormatPr defaultColWidth="8.85546875" defaultRowHeight="15" x14ac:dyDescent="0.25"/>
  <sheetData>
    <row r="1" spans="1:4" x14ac:dyDescent="0.25">
      <c r="A1" s="1">
        <v>100721</v>
      </c>
    </row>
    <row r="3" spans="1:4" x14ac:dyDescent="0.25">
      <c r="A3" s="1" t="s">
        <v>9</v>
      </c>
    </row>
    <row r="4" spans="1:4" x14ac:dyDescent="0.25">
      <c r="A4" t="s">
        <v>0</v>
      </c>
      <c r="B4" t="s">
        <v>1</v>
      </c>
      <c r="C4" t="s">
        <v>2</v>
      </c>
      <c r="D4" t="s">
        <v>10</v>
      </c>
    </row>
    <row r="5" spans="1:4" x14ac:dyDescent="0.25">
      <c r="A5">
        <v>2</v>
      </c>
      <c r="B5">
        <v>48</v>
      </c>
      <c r="C5">
        <v>25</v>
      </c>
      <c r="D5">
        <f>B5/(B5+C5)</f>
        <v>0.65753424657534243</v>
      </c>
    </row>
    <row r="7" spans="1:4" x14ac:dyDescent="0.25">
      <c r="A7" s="1" t="s">
        <v>11</v>
      </c>
    </row>
    <row r="8" spans="1:4" x14ac:dyDescent="0.25">
      <c r="A8" t="s">
        <v>0</v>
      </c>
      <c r="B8" t="s">
        <v>1</v>
      </c>
      <c r="C8" t="s">
        <v>2</v>
      </c>
      <c r="D8" t="s">
        <v>10</v>
      </c>
    </row>
    <row r="9" spans="1:4" x14ac:dyDescent="0.25">
      <c r="A9">
        <v>2</v>
      </c>
      <c r="B9">
        <v>57</v>
      </c>
      <c r="C9">
        <v>32</v>
      </c>
      <c r="D9">
        <f>B9/(B9+C9)</f>
        <v>0.6404494382022472</v>
      </c>
    </row>
    <row r="11" spans="1:4" x14ac:dyDescent="0.25">
      <c r="A11" s="1" t="s">
        <v>33</v>
      </c>
    </row>
    <row r="12" spans="1:4" x14ac:dyDescent="0.25">
      <c r="A12" t="s">
        <v>0</v>
      </c>
      <c r="B12" t="s">
        <v>1</v>
      </c>
      <c r="C12" t="s">
        <v>2</v>
      </c>
      <c r="D12" t="s">
        <v>10</v>
      </c>
    </row>
    <row r="13" spans="1:4" x14ac:dyDescent="0.25">
      <c r="A13">
        <v>2</v>
      </c>
      <c r="B13">
        <v>51</v>
      </c>
      <c r="C13">
        <v>29</v>
      </c>
      <c r="D13">
        <f>B13/(B13+C13)</f>
        <v>0.63749999999999996</v>
      </c>
    </row>
    <row r="15" spans="1:4" x14ac:dyDescent="0.25">
      <c r="A15" s="1" t="s">
        <v>34</v>
      </c>
    </row>
    <row r="16" spans="1:4" x14ac:dyDescent="0.25">
      <c r="A16" t="s">
        <v>0</v>
      </c>
      <c r="B16" t="s">
        <v>1</v>
      </c>
      <c r="C16" t="s">
        <v>2</v>
      </c>
      <c r="D16" t="s">
        <v>10</v>
      </c>
    </row>
    <row r="17" spans="1:4" x14ac:dyDescent="0.25">
      <c r="A17">
        <v>2</v>
      </c>
      <c r="B17">
        <v>59</v>
      </c>
      <c r="C17">
        <v>38</v>
      </c>
      <c r="D17">
        <f>B17/(B17+C17)</f>
        <v>0.60824742268041232</v>
      </c>
    </row>
    <row r="19" spans="1:4" x14ac:dyDescent="0.25">
      <c r="A19" s="1" t="s">
        <v>35</v>
      </c>
    </row>
    <row r="20" spans="1:4" x14ac:dyDescent="0.25">
      <c r="A20" t="s">
        <v>0</v>
      </c>
      <c r="B20" t="s">
        <v>1</v>
      </c>
      <c r="C20" t="s">
        <v>2</v>
      </c>
      <c r="D20" t="s">
        <v>10</v>
      </c>
    </row>
    <row r="21" spans="1:4" x14ac:dyDescent="0.25">
      <c r="A21">
        <v>2</v>
      </c>
      <c r="B21">
        <v>56</v>
      </c>
      <c r="C21">
        <v>42</v>
      </c>
      <c r="D21">
        <f>B21/(B21+C21)</f>
        <v>0.5714285714285714</v>
      </c>
    </row>
    <row r="23" spans="1:4" x14ac:dyDescent="0.25">
      <c r="A23" s="1" t="s">
        <v>36</v>
      </c>
    </row>
    <row r="24" spans="1:4" x14ac:dyDescent="0.25">
      <c r="A24" t="s">
        <v>0</v>
      </c>
      <c r="B24" t="s">
        <v>1</v>
      </c>
      <c r="C24" t="s">
        <v>2</v>
      </c>
      <c r="D24" t="s">
        <v>10</v>
      </c>
    </row>
    <row r="25" spans="1:4" x14ac:dyDescent="0.25">
      <c r="A25">
        <v>2</v>
      </c>
      <c r="B25">
        <v>67</v>
      </c>
      <c r="C25">
        <v>33</v>
      </c>
      <c r="D25">
        <f>B25/(B25+C25)</f>
        <v>0.67</v>
      </c>
    </row>
    <row r="27" spans="1:4" x14ac:dyDescent="0.25">
      <c r="A27" s="1" t="s">
        <v>37</v>
      </c>
    </row>
    <row r="28" spans="1:4" x14ac:dyDescent="0.25">
      <c r="A28" t="s">
        <v>0</v>
      </c>
      <c r="B28" t="s">
        <v>1</v>
      </c>
      <c r="C28" t="s">
        <v>2</v>
      </c>
      <c r="D28" t="s">
        <v>10</v>
      </c>
    </row>
    <row r="29" spans="1:4" x14ac:dyDescent="0.25">
      <c r="A29">
        <v>2</v>
      </c>
      <c r="B29">
        <v>15</v>
      </c>
      <c r="C29">
        <v>27</v>
      </c>
      <c r="D29">
        <f>B29/(B29+C29)</f>
        <v>0.35714285714285715</v>
      </c>
    </row>
    <row r="31" spans="1:4" x14ac:dyDescent="0.25">
      <c r="A31" s="1" t="s">
        <v>38</v>
      </c>
    </row>
    <row r="32" spans="1:4" x14ac:dyDescent="0.25">
      <c r="A32" t="s">
        <v>0</v>
      </c>
      <c r="B32" t="s">
        <v>1</v>
      </c>
      <c r="C32" t="s">
        <v>2</v>
      </c>
      <c r="D32" t="s">
        <v>10</v>
      </c>
    </row>
    <row r="33" spans="1:4" x14ac:dyDescent="0.25">
      <c r="A33">
        <v>2</v>
      </c>
      <c r="B33">
        <v>42</v>
      </c>
      <c r="C33">
        <v>33</v>
      </c>
      <c r="D33">
        <f>B33/(B33+C33)</f>
        <v>0.56000000000000005</v>
      </c>
    </row>
    <row r="35" spans="1:4" x14ac:dyDescent="0.25">
      <c r="A35" s="1" t="s">
        <v>39</v>
      </c>
    </row>
    <row r="36" spans="1:4" x14ac:dyDescent="0.25">
      <c r="A36" t="s">
        <v>0</v>
      </c>
      <c r="B36" t="s">
        <v>1</v>
      </c>
      <c r="C36" t="s">
        <v>2</v>
      </c>
      <c r="D36" t="s">
        <v>10</v>
      </c>
    </row>
    <row r="37" spans="1:4" x14ac:dyDescent="0.25">
      <c r="A37">
        <v>2</v>
      </c>
      <c r="B37">
        <v>78</v>
      </c>
      <c r="C37">
        <v>55</v>
      </c>
      <c r="D37">
        <f>B37/(B37+C37)</f>
        <v>0.5864661654135338</v>
      </c>
    </row>
    <row r="39" spans="1:4" x14ac:dyDescent="0.25">
      <c r="A39" s="1" t="s">
        <v>40</v>
      </c>
    </row>
    <row r="40" spans="1:4" x14ac:dyDescent="0.25">
      <c r="A40" t="s">
        <v>0</v>
      </c>
      <c r="B40" t="s">
        <v>1</v>
      </c>
      <c r="C40" t="s">
        <v>2</v>
      </c>
      <c r="D40" t="s">
        <v>10</v>
      </c>
    </row>
    <row r="41" spans="1:4" x14ac:dyDescent="0.25">
      <c r="A41">
        <v>2</v>
      </c>
      <c r="B41">
        <v>57</v>
      </c>
      <c r="C41">
        <v>36</v>
      </c>
      <c r="D41">
        <f>B41/(B41+C41)</f>
        <v>0.61290322580645162</v>
      </c>
    </row>
    <row r="44" spans="1:4" x14ac:dyDescent="0.25">
      <c r="C44" s="1" t="s">
        <v>41</v>
      </c>
      <c r="D44">
        <f>AVERAGE(D5,D9,D13,D17,D21,D25,D29,D33,D37,D41)</f>
        <v>0.59016719272494167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C33C-9FBC-4B5F-914D-C7F165D0F7C4}">
  <dimension ref="A1:D62"/>
  <sheetViews>
    <sheetView workbookViewId="0">
      <selection activeCell="F31" sqref="F31"/>
    </sheetView>
  </sheetViews>
  <sheetFormatPr defaultColWidth="8.85546875" defaultRowHeight="15" x14ac:dyDescent="0.25"/>
  <sheetData>
    <row r="1" spans="1:4" x14ac:dyDescent="0.25">
      <c r="A1" s="1">
        <v>100821</v>
      </c>
    </row>
    <row r="3" spans="1:4" x14ac:dyDescent="0.25">
      <c r="A3" s="1" t="s">
        <v>45</v>
      </c>
    </row>
    <row r="4" spans="1:4" x14ac:dyDescent="0.25">
      <c r="A4" t="s">
        <v>0</v>
      </c>
      <c r="B4" t="s">
        <v>1</v>
      </c>
      <c r="C4" t="s">
        <v>2</v>
      </c>
      <c r="D4" t="s">
        <v>14</v>
      </c>
    </row>
    <row r="5" spans="1:4" x14ac:dyDescent="0.25">
      <c r="A5">
        <v>2</v>
      </c>
      <c r="B5">
        <v>29</v>
      </c>
      <c r="C5">
        <v>31</v>
      </c>
      <c r="D5">
        <f>B5/(B5+C5)</f>
        <v>0.48333333333333334</v>
      </c>
    </row>
    <row r="7" spans="1:4" x14ac:dyDescent="0.25">
      <c r="A7" s="1" t="s">
        <v>46</v>
      </c>
    </row>
    <row r="8" spans="1:4" x14ac:dyDescent="0.25">
      <c r="A8" t="s">
        <v>0</v>
      </c>
      <c r="B8" t="s">
        <v>1</v>
      </c>
      <c r="C8" t="s">
        <v>2</v>
      </c>
      <c r="D8" t="s">
        <v>14</v>
      </c>
    </row>
    <row r="9" spans="1:4" x14ac:dyDescent="0.25">
      <c r="A9">
        <v>2</v>
      </c>
      <c r="B9">
        <v>24</v>
      </c>
      <c r="C9">
        <v>23</v>
      </c>
      <c r="D9">
        <f>B9/(B9+C9)</f>
        <v>0.51063829787234039</v>
      </c>
    </row>
    <row r="11" spans="1:4" x14ac:dyDescent="0.25">
      <c r="A11" s="1" t="s">
        <v>47</v>
      </c>
    </row>
    <row r="12" spans="1:4" x14ac:dyDescent="0.25">
      <c r="A12" t="s">
        <v>0</v>
      </c>
      <c r="B12" t="s">
        <v>1</v>
      </c>
      <c r="C12" t="s">
        <v>2</v>
      </c>
      <c r="D12" t="s">
        <v>14</v>
      </c>
    </row>
    <row r="13" spans="1:4" x14ac:dyDescent="0.25">
      <c r="A13">
        <v>2</v>
      </c>
      <c r="B13">
        <v>50</v>
      </c>
      <c r="C13">
        <v>42</v>
      </c>
      <c r="D13">
        <f>B13/(B13+C13)</f>
        <v>0.54347826086956519</v>
      </c>
    </row>
    <row r="15" spans="1:4" x14ac:dyDescent="0.25">
      <c r="A15" s="1" t="s">
        <v>48</v>
      </c>
    </row>
    <row r="16" spans="1:4" x14ac:dyDescent="0.25">
      <c r="A16" t="s">
        <v>0</v>
      </c>
      <c r="B16" t="s">
        <v>1</v>
      </c>
      <c r="C16" t="s">
        <v>2</v>
      </c>
      <c r="D16" t="s">
        <v>14</v>
      </c>
    </row>
    <row r="17" spans="1:4" x14ac:dyDescent="0.25">
      <c r="A17">
        <v>2</v>
      </c>
      <c r="B17">
        <v>14</v>
      </c>
      <c r="C17">
        <v>12</v>
      </c>
      <c r="D17">
        <f>B17/(B17+C17)</f>
        <v>0.53846153846153844</v>
      </c>
    </row>
    <row r="19" spans="1:4" x14ac:dyDescent="0.25">
      <c r="A19" s="1" t="s">
        <v>49</v>
      </c>
    </row>
    <row r="20" spans="1:4" x14ac:dyDescent="0.25">
      <c r="A20" t="s">
        <v>0</v>
      </c>
      <c r="B20" t="s">
        <v>1</v>
      </c>
      <c r="C20" t="s">
        <v>2</v>
      </c>
      <c r="D20" t="s">
        <v>14</v>
      </c>
    </row>
    <row r="21" spans="1:4" x14ac:dyDescent="0.25">
      <c r="A21">
        <v>2</v>
      </c>
      <c r="B21">
        <v>14</v>
      </c>
      <c r="C21">
        <v>18</v>
      </c>
      <c r="D21">
        <f>B21/(B21+C21)</f>
        <v>0.4375</v>
      </c>
    </row>
    <row r="23" spans="1:4" x14ac:dyDescent="0.25">
      <c r="A23" s="1" t="s">
        <v>50</v>
      </c>
    </row>
    <row r="24" spans="1:4" x14ac:dyDescent="0.25">
      <c r="A24" t="s">
        <v>0</v>
      </c>
      <c r="B24" t="s">
        <v>1</v>
      </c>
      <c r="C24" t="s">
        <v>2</v>
      </c>
      <c r="D24" t="s">
        <v>14</v>
      </c>
    </row>
    <row r="25" spans="1:4" x14ac:dyDescent="0.25">
      <c r="A25">
        <v>2</v>
      </c>
      <c r="B25">
        <v>21</v>
      </c>
      <c r="C25">
        <v>8</v>
      </c>
      <c r="D25">
        <f>B25/(B25+C25)</f>
        <v>0.72413793103448276</v>
      </c>
    </row>
    <row r="27" spans="1:4" x14ac:dyDescent="0.25">
      <c r="A27" s="1" t="s">
        <v>51</v>
      </c>
    </row>
    <row r="28" spans="1:4" x14ac:dyDescent="0.25">
      <c r="A28" t="s">
        <v>0</v>
      </c>
      <c r="B28" t="s">
        <v>1</v>
      </c>
      <c r="C28" t="s">
        <v>2</v>
      </c>
      <c r="D28" t="s">
        <v>14</v>
      </c>
    </row>
    <row r="29" spans="1:4" x14ac:dyDescent="0.25">
      <c r="A29">
        <v>2</v>
      </c>
      <c r="B29">
        <v>17</v>
      </c>
      <c r="C29">
        <v>7</v>
      </c>
      <c r="D29">
        <f>B29/(B29+C29)</f>
        <v>0.70833333333333337</v>
      </c>
    </row>
    <row r="31" spans="1:4" x14ac:dyDescent="0.25">
      <c r="C31" s="1" t="s">
        <v>16</v>
      </c>
      <c r="D31">
        <f>AVERAGE(D5,D9,D13,D17,D21,D25,D29)</f>
        <v>0.56369752784351335</v>
      </c>
    </row>
    <row r="54" spans="1:1" x14ac:dyDescent="0.25">
      <c r="A54" s="1"/>
    </row>
    <row r="58" spans="1:1" x14ac:dyDescent="0.25">
      <c r="A58" s="1"/>
    </row>
    <row r="62" spans="1:1" x14ac:dyDescent="0.25">
      <c r="A62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B6D0-49E9-4C05-8B68-5D3AEFB0F514}">
  <dimension ref="A1:D43"/>
  <sheetViews>
    <sheetView workbookViewId="0">
      <selection activeCell="F31" sqref="F31"/>
    </sheetView>
  </sheetViews>
  <sheetFormatPr defaultColWidth="8.85546875" defaultRowHeight="15" x14ac:dyDescent="0.25"/>
  <sheetData>
    <row r="1" spans="1:4" x14ac:dyDescent="0.25">
      <c r="A1" s="1">
        <v>100821</v>
      </c>
    </row>
    <row r="3" spans="1:4" x14ac:dyDescent="0.25">
      <c r="A3" s="2" t="s">
        <v>52</v>
      </c>
      <c r="B3" s="2"/>
      <c r="C3" s="3"/>
      <c r="D3" s="3"/>
    </row>
    <row r="4" spans="1:4" x14ac:dyDescent="0.25">
      <c r="A4" s="3" t="s">
        <v>0</v>
      </c>
      <c r="B4" s="3" t="s">
        <v>1</v>
      </c>
      <c r="C4" s="3" t="s">
        <v>2</v>
      </c>
      <c r="D4" s="3" t="s">
        <v>10</v>
      </c>
    </row>
    <row r="5" spans="1:4" x14ac:dyDescent="0.25">
      <c r="A5" s="3">
        <v>2</v>
      </c>
      <c r="B5" s="3">
        <v>27</v>
      </c>
      <c r="C5" s="3">
        <v>60</v>
      </c>
      <c r="D5" s="3">
        <v>0.31034499999999998</v>
      </c>
    </row>
    <row r="6" spans="1:4" x14ac:dyDescent="0.25">
      <c r="A6" s="3"/>
      <c r="B6" s="3"/>
      <c r="C6" s="3"/>
      <c r="D6" s="3"/>
    </row>
    <row r="7" spans="1:4" x14ac:dyDescent="0.25">
      <c r="A7" s="2" t="s">
        <v>53</v>
      </c>
      <c r="B7" s="2"/>
      <c r="C7" s="3"/>
      <c r="D7" s="3"/>
    </row>
    <row r="8" spans="1:4" x14ac:dyDescent="0.25">
      <c r="A8" s="3" t="s">
        <v>0</v>
      </c>
      <c r="B8" s="3" t="s">
        <v>1</v>
      </c>
      <c r="C8" s="3" t="s">
        <v>2</v>
      </c>
      <c r="D8" s="3" t="s">
        <v>10</v>
      </c>
    </row>
    <row r="9" spans="1:4" x14ac:dyDescent="0.25">
      <c r="A9" s="3">
        <v>2</v>
      </c>
      <c r="B9" s="3">
        <v>34</v>
      </c>
      <c r="C9" s="3">
        <v>64</v>
      </c>
      <c r="D9" s="3">
        <v>0.346939</v>
      </c>
    </row>
    <row r="10" spans="1:4" x14ac:dyDescent="0.25">
      <c r="A10" s="3"/>
      <c r="B10" s="3"/>
      <c r="C10" s="3"/>
      <c r="D10" s="3"/>
    </row>
    <row r="11" spans="1:4" x14ac:dyDescent="0.25">
      <c r="A11" s="2" t="s">
        <v>54</v>
      </c>
      <c r="B11" s="2"/>
      <c r="C11" s="3"/>
      <c r="D11" s="3"/>
    </row>
    <row r="12" spans="1:4" x14ac:dyDescent="0.25">
      <c r="A12" s="3" t="s">
        <v>0</v>
      </c>
      <c r="B12" s="3" t="s">
        <v>1</v>
      </c>
      <c r="C12" s="3" t="s">
        <v>2</v>
      </c>
      <c r="D12" s="3" t="s">
        <v>10</v>
      </c>
    </row>
    <row r="13" spans="1:4" x14ac:dyDescent="0.25">
      <c r="A13" s="3">
        <v>2</v>
      </c>
      <c r="B13" s="3">
        <v>41</v>
      </c>
      <c r="C13" s="3">
        <v>63</v>
      </c>
      <c r="D13" s="3">
        <v>0.394231</v>
      </c>
    </row>
    <row r="14" spans="1:4" x14ac:dyDescent="0.25">
      <c r="A14" s="3"/>
      <c r="B14" s="3"/>
      <c r="C14" s="3"/>
      <c r="D14" s="3"/>
    </row>
    <row r="15" spans="1:4" x14ac:dyDescent="0.25">
      <c r="A15" s="2" t="s">
        <v>55</v>
      </c>
      <c r="B15" s="2"/>
      <c r="C15" s="3"/>
      <c r="D15" s="3"/>
    </row>
    <row r="16" spans="1:4" x14ac:dyDescent="0.25">
      <c r="A16" s="3" t="s">
        <v>0</v>
      </c>
      <c r="B16" s="3" t="s">
        <v>1</v>
      </c>
      <c r="C16" s="3" t="s">
        <v>2</v>
      </c>
      <c r="D16" s="3" t="s">
        <v>10</v>
      </c>
    </row>
    <row r="17" spans="1:4" x14ac:dyDescent="0.25">
      <c r="A17" s="3">
        <v>2</v>
      </c>
      <c r="B17" s="3">
        <v>26</v>
      </c>
      <c r="C17" s="3">
        <v>64</v>
      </c>
      <c r="D17" s="3">
        <v>0.28888900000000001</v>
      </c>
    </row>
    <row r="18" spans="1:4" x14ac:dyDescent="0.25">
      <c r="A18" s="3"/>
      <c r="B18" s="3"/>
      <c r="C18" s="3"/>
      <c r="D18" s="3"/>
    </row>
    <row r="19" spans="1:4" x14ac:dyDescent="0.25">
      <c r="A19" s="2" t="s">
        <v>56</v>
      </c>
      <c r="B19" s="2"/>
      <c r="C19" s="3"/>
      <c r="D19" s="3"/>
    </row>
    <row r="20" spans="1:4" x14ac:dyDescent="0.25">
      <c r="A20" s="3" t="s">
        <v>0</v>
      </c>
      <c r="B20" s="3" t="s">
        <v>1</v>
      </c>
      <c r="C20" s="3" t="s">
        <v>2</v>
      </c>
      <c r="D20" s="3" t="s">
        <v>10</v>
      </c>
    </row>
    <row r="21" spans="1:4" x14ac:dyDescent="0.25">
      <c r="A21" s="3">
        <v>2</v>
      </c>
      <c r="B21" s="3">
        <v>41</v>
      </c>
      <c r="C21" s="3">
        <v>67</v>
      </c>
      <c r="D21" s="3">
        <v>0.37963000000000002</v>
      </c>
    </row>
    <row r="22" spans="1:4" x14ac:dyDescent="0.25">
      <c r="A22" s="3"/>
      <c r="B22" s="3"/>
      <c r="C22" s="3"/>
      <c r="D22" s="3"/>
    </row>
    <row r="23" spans="1:4" x14ac:dyDescent="0.25">
      <c r="A23" s="2" t="s">
        <v>57</v>
      </c>
      <c r="B23" s="2"/>
      <c r="C23" s="3"/>
      <c r="D23" s="3"/>
    </row>
    <row r="24" spans="1:4" x14ac:dyDescent="0.25">
      <c r="A24" s="3" t="s">
        <v>0</v>
      </c>
      <c r="B24" s="3" t="s">
        <v>1</v>
      </c>
      <c r="C24" s="3" t="s">
        <v>2</v>
      </c>
      <c r="D24" s="3" t="s">
        <v>10</v>
      </c>
    </row>
    <row r="25" spans="1:4" x14ac:dyDescent="0.25">
      <c r="A25" s="3">
        <v>2</v>
      </c>
      <c r="B25" s="3">
        <v>29</v>
      </c>
      <c r="C25" s="3">
        <v>65</v>
      </c>
      <c r="D25" s="3">
        <v>0.30851099999999998</v>
      </c>
    </row>
    <row r="27" spans="1:4" x14ac:dyDescent="0.25">
      <c r="A27" s="1"/>
      <c r="C27" s="1" t="s">
        <v>41</v>
      </c>
      <c r="D27">
        <f>AVERAGE(D5,D9,D13,D17,D21,D25)</f>
        <v>0.3380908333333334</v>
      </c>
    </row>
    <row r="31" spans="1:4" x14ac:dyDescent="0.25">
      <c r="A31" s="1"/>
    </row>
    <row r="35" spans="1:1" x14ac:dyDescent="0.25">
      <c r="A35" s="1"/>
    </row>
    <row r="39" spans="1:1" x14ac:dyDescent="0.25">
      <c r="A39" s="1"/>
    </row>
    <row r="43" spans="1:1" x14ac:dyDescent="0.25">
      <c r="A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D783-FD97-4F13-B140-7DE2D7375121}">
  <dimension ref="A1:E35"/>
  <sheetViews>
    <sheetView workbookViewId="0">
      <selection activeCell="F31" sqref="F31"/>
    </sheetView>
  </sheetViews>
  <sheetFormatPr defaultColWidth="8.85546875" defaultRowHeight="15" x14ac:dyDescent="0.25"/>
  <sheetData>
    <row r="1" spans="1:5" x14ac:dyDescent="0.25">
      <c r="A1" s="1">
        <v>100821</v>
      </c>
    </row>
    <row r="3" spans="1:5" x14ac:dyDescent="0.25">
      <c r="A3" s="2" t="s">
        <v>58</v>
      </c>
      <c r="B3" s="2"/>
      <c r="C3" s="2"/>
      <c r="D3" s="3"/>
      <c r="E3" s="3"/>
    </row>
    <row r="4" spans="1:5" x14ac:dyDescent="0.25">
      <c r="A4" s="3" t="s">
        <v>0</v>
      </c>
      <c r="B4" s="3" t="s">
        <v>1</v>
      </c>
      <c r="C4" s="3" t="s">
        <v>2</v>
      </c>
      <c r="D4" s="3" t="s">
        <v>14</v>
      </c>
      <c r="E4" s="3"/>
    </row>
    <row r="5" spans="1:5" x14ac:dyDescent="0.25">
      <c r="A5" s="3">
        <v>2</v>
      </c>
      <c r="B5" s="3">
        <v>16</v>
      </c>
      <c r="C5" s="3">
        <v>17</v>
      </c>
      <c r="D5" s="3">
        <v>0.484848</v>
      </c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2" t="s">
        <v>59</v>
      </c>
      <c r="B7" s="2"/>
      <c r="C7" s="2"/>
      <c r="D7" s="3"/>
      <c r="E7" s="3"/>
    </row>
    <row r="8" spans="1:5" x14ac:dyDescent="0.25">
      <c r="A8" s="3" t="s">
        <v>0</v>
      </c>
      <c r="B8" s="3" t="s">
        <v>1</v>
      </c>
      <c r="C8" s="3" t="s">
        <v>2</v>
      </c>
      <c r="D8" s="3" t="s">
        <v>14</v>
      </c>
      <c r="E8" s="3"/>
    </row>
    <row r="9" spans="1:5" x14ac:dyDescent="0.25">
      <c r="A9" s="3">
        <v>2</v>
      </c>
      <c r="B9" s="3">
        <v>20</v>
      </c>
      <c r="C9" s="3">
        <v>17</v>
      </c>
      <c r="D9" s="3">
        <v>0.54054100000000005</v>
      </c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2" t="s">
        <v>60</v>
      </c>
      <c r="B11" s="2"/>
      <c r="C11" s="2"/>
      <c r="D11" s="3"/>
      <c r="E11" s="3"/>
    </row>
    <row r="12" spans="1:5" x14ac:dyDescent="0.25">
      <c r="A12" s="3" t="s">
        <v>0</v>
      </c>
      <c r="B12" s="3" t="s">
        <v>1</v>
      </c>
      <c r="C12" s="3" t="s">
        <v>2</v>
      </c>
      <c r="D12" s="3" t="s">
        <v>14</v>
      </c>
      <c r="E12" s="3"/>
    </row>
    <row r="13" spans="1:5" x14ac:dyDescent="0.25">
      <c r="A13" s="3">
        <v>2</v>
      </c>
      <c r="B13" s="3">
        <v>167</v>
      </c>
      <c r="C13" s="3">
        <v>127</v>
      </c>
      <c r="D13" s="3">
        <v>0.56802699999999995</v>
      </c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2" t="s">
        <v>61</v>
      </c>
      <c r="B15" s="2"/>
      <c r="C15" s="2"/>
      <c r="D15" s="3"/>
      <c r="E15" s="3"/>
    </row>
    <row r="16" spans="1:5" x14ac:dyDescent="0.25">
      <c r="A16" s="3" t="s">
        <v>0</v>
      </c>
      <c r="B16" s="3" t="s">
        <v>1</v>
      </c>
      <c r="C16" s="3" t="s">
        <v>2</v>
      </c>
      <c r="D16" s="3" t="s">
        <v>14</v>
      </c>
      <c r="E16" s="3"/>
    </row>
    <row r="17" spans="1:5" x14ac:dyDescent="0.25">
      <c r="A17" s="3">
        <v>2</v>
      </c>
      <c r="B17" s="3">
        <v>46</v>
      </c>
      <c r="C17" s="3">
        <v>24</v>
      </c>
      <c r="D17" s="3">
        <v>0.65714300000000003</v>
      </c>
      <c r="E17" s="3"/>
    </row>
    <row r="19" spans="1:5" x14ac:dyDescent="0.25">
      <c r="A19" s="1"/>
      <c r="C19" s="1" t="s">
        <v>41</v>
      </c>
      <c r="D19">
        <f>AVERAGE(D5,D9,D13,D17)</f>
        <v>0.56263974999999999</v>
      </c>
    </row>
    <row r="23" spans="1:5" x14ac:dyDescent="0.25">
      <c r="A23" s="1"/>
    </row>
    <row r="27" spans="1:5" x14ac:dyDescent="0.25">
      <c r="A27" s="1"/>
    </row>
    <row r="31" spans="1:5" x14ac:dyDescent="0.25">
      <c r="A31" s="1"/>
    </row>
    <row r="35" spans="1:1" x14ac:dyDescent="0.25">
      <c r="A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0h 4859</vt:lpstr>
      <vt:lpstr>1.5h 4859</vt:lpstr>
      <vt:lpstr>0h 4860</vt:lpstr>
      <vt:lpstr>1.5h 4860</vt:lpstr>
      <vt:lpstr>0h 4861</vt:lpstr>
      <vt:lpstr>1.5h 4861</vt:lpstr>
      <vt:lpstr>0h 4859 (2)</vt:lpstr>
      <vt:lpstr>1.5h 4859 (2)</vt:lpstr>
      <vt:lpstr>0h 4860 (2)</vt:lpstr>
      <vt:lpstr>1.5h 4860 (2)</vt:lpstr>
      <vt:lpstr>0h 4861 (2)</vt:lpstr>
      <vt:lpstr>1.5h 4861 (2)</vt:lpstr>
      <vt:lpstr>4859 0h</vt:lpstr>
      <vt:lpstr>4859 1.5h</vt:lpstr>
      <vt:lpstr>4860 0h</vt:lpstr>
      <vt:lpstr>4860 1.5h</vt:lpstr>
      <vt:lpstr>4861 0h</vt:lpstr>
      <vt:lpstr>4861 1.5h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of the Moore</dc:creator>
  <cp:lastModifiedBy>Lab of the Moore</cp:lastModifiedBy>
  <dcterms:created xsi:type="dcterms:W3CDTF">2021-10-12T19:22:12Z</dcterms:created>
  <dcterms:modified xsi:type="dcterms:W3CDTF">2022-04-14T23:20:48Z</dcterms:modified>
</cp:coreProperties>
</file>