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ryscan Paper versions\4th Revision\Submission\"/>
    </mc:Choice>
  </mc:AlternateContent>
  <xr:revisionPtr revIDLastSave="0" documentId="13_ncr:1_{E74FCE90-2BCC-4DAB-8D25-78F25D9906C5}" xr6:coauthVersionLast="47" xr6:coauthVersionMax="47" xr10:uidLastSave="{00000000-0000-0000-0000-000000000000}"/>
  <bookViews>
    <workbookView xWindow="-120" yWindow="-120" windowWidth="29040" windowHeight="15840" xr2:uid="{E9DEFADC-CA20-4C1F-BA9B-AB9DD51D788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49" i="1" l="1"/>
  <c r="AI149" i="1"/>
  <c r="AH149" i="1"/>
  <c r="AG149" i="1"/>
  <c r="AN148" i="1"/>
  <c r="AI148" i="1"/>
  <c r="AH148" i="1"/>
  <c r="AG148" i="1"/>
  <c r="AO147" i="1"/>
  <c r="AM147" i="1"/>
  <c r="AJ147" i="1"/>
  <c r="AL147" i="1" s="1"/>
  <c r="AO146" i="1"/>
  <c r="AM146" i="1"/>
  <c r="AJ146" i="1"/>
  <c r="AL146" i="1" s="1"/>
  <c r="AO145" i="1"/>
  <c r="AM145" i="1"/>
  <c r="AJ145" i="1"/>
  <c r="AL145" i="1" s="1"/>
  <c r="AO144" i="1"/>
  <c r="AM144" i="1"/>
  <c r="AJ144" i="1"/>
  <c r="AL144" i="1" s="1"/>
  <c r="AO143" i="1"/>
  <c r="AM143" i="1"/>
  <c r="AJ143" i="1"/>
  <c r="AL143" i="1" s="1"/>
  <c r="AO142" i="1"/>
  <c r="AM142" i="1"/>
  <c r="AJ142" i="1"/>
  <c r="AL142" i="1" s="1"/>
  <c r="AO141" i="1"/>
  <c r="AM141" i="1"/>
  <c r="AJ141" i="1"/>
  <c r="AL141" i="1" s="1"/>
  <c r="AO140" i="1"/>
  <c r="AM140" i="1"/>
  <c r="AJ140" i="1"/>
  <c r="AL140" i="1" s="1"/>
  <c r="AO139" i="1"/>
  <c r="AM139" i="1"/>
  <c r="AJ139" i="1"/>
  <c r="AL139" i="1" s="1"/>
  <c r="AO138" i="1"/>
  <c r="AM138" i="1"/>
  <c r="AJ138" i="1"/>
  <c r="AL138" i="1" s="1"/>
  <c r="AO137" i="1"/>
  <c r="AM137" i="1"/>
  <c r="AJ137" i="1"/>
  <c r="AL137" i="1" s="1"/>
  <c r="AO136" i="1"/>
  <c r="AM136" i="1"/>
  <c r="AJ136" i="1"/>
  <c r="AL136" i="1" s="1"/>
  <c r="AO135" i="1"/>
  <c r="AM135" i="1"/>
  <c r="AJ135" i="1"/>
  <c r="AL135" i="1" s="1"/>
  <c r="AO134" i="1"/>
  <c r="AM134" i="1"/>
  <c r="AJ134" i="1"/>
  <c r="AL134" i="1" s="1"/>
  <c r="AO133" i="1"/>
  <c r="AM133" i="1"/>
  <c r="AJ133" i="1"/>
  <c r="AL133" i="1" s="1"/>
  <c r="AO132" i="1"/>
  <c r="AM132" i="1"/>
  <c r="AJ132" i="1"/>
  <c r="AL132" i="1" s="1"/>
  <c r="AO131" i="1"/>
  <c r="AM131" i="1"/>
  <c r="AJ131" i="1"/>
  <c r="AL131" i="1" s="1"/>
  <c r="AO130" i="1"/>
  <c r="AM130" i="1"/>
  <c r="AJ130" i="1"/>
  <c r="AN127" i="1"/>
  <c r="AI127" i="1"/>
  <c r="AH127" i="1"/>
  <c r="AG127" i="1"/>
  <c r="AN126" i="1"/>
  <c r="AI126" i="1"/>
  <c r="AH126" i="1"/>
  <c r="AG126" i="1"/>
  <c r="AO125" i="1"/>
  <c r="AM125" i="1"/>
  <c r="AJ125" i="1"/>
  <c r="AK125" i="1" s="1"/>
  <c r="AO124" i="1"/>
  <c r="AM124" i="1"/>
  <c r="AJ124" i="1"/>
  <c r="AL124" i="1" s="1"/>
  <c r="AO123" i="1"/>
  <c r="AM123" i="1"/>
  <c r="AJ123" i="1"/>
  <c r="AL123" i="1" s="1"/>
  <c r="AO122" i="1"/>
  <c r="AM122" i="1"/>
  <c r="AJ122" i="1"/>
  <c r="AL122" i="1" s="1"/>
  <c r="AO121" i="1"/>
  <c r="AM121" i="1"/>
  <c r="AJ121" i="1"/>
  <c r="AL121" i="1" s="1"/>
  <c r="AO120" i="1"/>
  <c r="AM120" i="1"/>
  <c r="AJ120" i="1"/>
  <c r="AL120" i="1" s="1"/>
  <c r="AO119" i="1"/>
  <c r="AM119" i="1"/>
  <c r="AJ119" i="1"/>
  <c r="AL119" i="1" s="1"/>
  <c r="AO118" i="1"/>
  <c r="AM118" i="1"/>
  <c r="AJ118" i="1"/>
  <c r="AL118" i="1" s="1"/>
  <c r="AO117" i="1"/>
  <c r="AM117" i="1"/>
  <c r="AJ117" i="1"/>
  <c r="AK117" i="1" s="1"/>
  <c r="AO116" i="1"/>
  <c r="AM116" i="1"/>
  <c r="AJ116" i="1"/>
  <c r="AL116" i="1" s="1"/>
  <c r="AO115" i="1"/>
  <c r="AM115" i="1"/>
  <c r="AJ115" i="1"/>
  <c r="AL115" i="1" s="1"/>
  <c r="AO114" i="1"/>
  <c r="AM114" i="1"/>
  <c r="AJ114" i="1"/>
  <c r="AL114" i="1" s="1"/>
  <c r="AO113" i="1"/>
  <c r="AM113" i="1"/>
  <c r="AJ113" i="1"/>
  <c r="AL113" i="1" s="1"/>
  <c r="AO112" i="1"/>
  <c r="AM112" i="1"/>
  <c r="AJ112" i="1"/>
  <c r="AL112" i="1" s="1"/>
  <c r="AO111" i="1"/>
  <c r="AM111" i="1"/>
  <c r="AJ111" i="1"/>
  <c r="AL111" i="1" s="1"/>
  <c r="AO110" i="1"/>
  <c r="AM110" i="1"/>
  <c r="AJ110" i="1"/>
  <c r="AK110" i="1" s="1"/>
  <c r="AO109" i="1"/>
  <c r="AM109" i="1"/>
  <c r="AJ109" i="1"/>
  <c r="AL109" i="1" s="1"/>
  <c r="AN106" i="1"/>
  <c r="AI106" i="1"/>
  <c r="AH106" i="1"/>
  <c r="AG106" i="1"/>
  <c r="AN105" i="1"/>
  <c r="AI105" i="1"/>
  <c r="AH105" i="1"/>
  <c r="AG105" i="1"/>
  <c r="AO104" i="1"/>
  <c r="AM104" i="1"/>
  <c r="AJ104" i="1"/>
  <c r="AL104" i="1" s="1"/>
  <c r="AO103" i="1"/>
  <c r="AM103" i="1"/>
  <c r="AJ103" i="1"/>
  <c r="AK103" i="1" s="1"/>
  <c r="AO102" i="1"/>
  <c r="AM102" i="1"/>
  <c r="AJ102" i="1"/>
  <c r="AL102" i="1" s="1"/>
  <c r="AO101" i="1"/>
  <c r="AM101" i="1"/>
  <c r="AJ101" i="1"/>
  <c r="AL101" i="1" s="1"/>
  <c r="AO100" i="1"/>
  <c r="AM100" i="1"/>
  <c r="AJ100" i="1"/>
  <c r="AL100" i="1" s="1"/>
  <c r="AO99" i="1"/>
  <c r="AM99" i="1"/>
  <c r="AJ99" i="1"/>
  <c r="AL99" i="1" s="1"/>
  <c r="AO98" i="1"/>
  <c r="AM98" i="1"/>
  <c r="AJ98" i="1"/>
  <c r="AL98" i="1" s="1"/>
  <c r="AO97" i="1"/>
  <c r="AM97" i="1"/>
  <c r="AJ97" i="1"/>
  <c r="AL97" i="1" s="1"/>
  <c r="AO96" i="1"/>
  <c r="AM96" i="1"/>
  <c r="AJ96" i="1"/>
  <c r="AL96" i="1" s="1"/>
  <c r="AO95" i="1"/>
  <c r="AM95" i="1"/>
  <c r="AJ95" i="1"/>
  <c r="AL95" i="1" s="1"/>
  <c r="AO94" i="1"/>
  <c r="AM94" i="1"/>
  <c r="AJ94" i="1"/>
  <c r="AL94" i="1" s="1"/>
  <c r="AO93" i="1"/>
  <c r="AM93" i="1"/>
  <c r="AJ93" i="1"/>
  <c r="AL93" i="1" s="1"/>
  <c r="AO92" i="1"/>
  <c r="AM92" i="1"/>
  <c r="AJ92" i="1"/>
  <c r="AL92" i="1" s="1"/>
  <c r="AO91" i="1"/>
  <c r="AM91" i="1"/>
  <c r="AJ91" i="1"/>
  <c r="AL91" i="1" s="1"/>
  <c r="AO90" i="1"/>
  <c r="AM90" i="1"/>
  <c r="AJ90" i="1"/>
  <c r="AL90" i="1" s="1"/>
  <c r="AO89" i="1"/>
  <c r="AM89" i="1"/>
  <c r="AJ89" i="1"/>
  <c r="AL89" i="1" s="1"/>
  <c r="AO88" i="1"/>
  <c r="AM88" i="1"/>
  <c r="AJ88" i="1"/>
  <c r="AK88" i="1" s="1"/>
  <c r="AO87" i="1"/>
  <c r="AM87" i="1"/>
  <c r="AJ87" i="1"/>
  <c r="AK87" i="1" s="1"/>
  <c r="AO86" i="1"/>
  <c r="AM86" i="1"/>
  <c r="AJ86" i="1"/>
  <c r="AO85" i="1"/>
  <c r="AM85" i="1"/>
  <c r="AJ85" i="1"/>
  <c r="AN82" i="1"/>
  <c r="AI82" i="1"/>
  <c r="AH82" i="1"/>
  <c r="AG82" i="1"/>
  <c r="AN81" i="1"/>
  <c r="AI81" i="1"/>
  <c r="AH81" i="1"/>
  <c r="AG81" i="1"/>
  <c r="AO80" i="1"/>
  <c r="AM80" i="1"/>
  <c r="AJ80" i="1"/>
  <c r="AL80" i="1" s="1"/>
  <c r="AO79" i="1"/>
  <c r="AM79" i="1"/>
  <c r="AJ79" i="1"/>
  <c r="AL79" i="1" s="1"/>
  <c r="AO78" i="1"/>
  <c r="AM78" i="1"/>
  <c r="AJ78" i="1"/>
  <c r="AL78" i="1" s="1"/>
  <c r="AO77" i="1"/>
  <c r="AM77" i="1"/>
  <c r="AJ77" i="1"/>
  <c r="AK77" i="1" s="1"/>
  <c r="AO76" i="1"/>
  <c r="AM76" i="1"/>
  <c r="AJ76" i="1"/>
  <c r="AL76" i="1" s="1"/>
  <c r="AO75" i="1"/>
  <c r="AM75" i="1"/>
  <c r="AJ75" i="1"/>
  <c r="AL75" i="1" s="1"/>
  <c r="AO74" i="1"/>
  <c r="AM74" i="1"/>
  <c r="AJ74" i="1"/>
  <c r="AL74" i="1" s="1"/>
  <c r="AO73" i="1"/>
  <c r="AM73" i="1"/>
  <c r="AJ73" i="1"/>
  <c r="AK73" i="1" s="1"/>
  <c r="AO72" i="1"/>
  <c r="AM72" i="1"/>
  <c r="AJ72" i="1"/>
  <c r="AL72" i="1" s="1"/>
  <c r="AO71" i="1"/>
  <c r="AM71" i="1"/>
  <c r="AJ71" i="1"/>
  <c r="AK71" i="1" s="1"/>
  <c r="AT70" i="1"/>
  <c r="AS70" i="1"/>
  <c r="AO70" i="1"/>
  <c r="AM70" i="1"/>
  <c r="AJ70" i="1"/>
  <c r="AL70" i="1" s="1"/>
  <c r="BF69" i="1"/>
  <c r="BE69" i="1"/>
  <c r="BB69" i="1"/>
  <c r="BA69" i="1"/>
  <c r="AX69" i="1"/>
  <c r="AW69" i="1"/>
  <c r="AT69" i="1"/>
  <c r="AS69" i="1"/>
  <c r="AO69" i="1"/>
  <c r="AM69" i="1"/>
  <c r="AJ69" i="1"/>
  <c r="AK69" i="1" s="1"/>
  <c r="BF68" i="1"/>
  <c r="BE68" i="1"/>
  <c r="BB68" i="1"/>
  <c r="BA68" i="1"/>
  <c r="AX68" i="1"/>
  <c r="AW68" i="1"/>
  <c r="AT68" i="1"/>
  <c r="AS68" i="1"/>
  <c r="AO68" i="1"/>
  <c r="AM68" i="1"/>
  <c r="AJ68" i="1"/>
  <c r="AL68" i="1" s="1"/>
  <c r="AO67" i="1"/>
  <c r="AM67" i="1"/>
  <c r="AJ67" i="1"/>
  <c r="AK67" i="1" s="1"/>
  <c r="BF66" i="1"/>
  <c r="BE66" i="1"/>
  <c r="BB66" i="1"/>
  <c r="BA66" i="1"/>
  <c r="AX66" i="1"/>
  <c r="AW66" i="1"/>
  <c r="AT66" i="1"/>
  <c r="AS66" i="1"/>
  <c r="AO66" i="1"/>
  <c r="AM66" i="1"/>
  <c r="AJ66" i="1"/>
  <c r="AK66" i="1" s="1"/>
  <c r="BF65" i="1"/>
  <c r="BE65" i="1"/>
  <c r="BB65" i="1"/>
  <c r="BA65" i="1"/>
  <c r="AX65" i="1"/>
  <c r="AW65" i="1"/>
  <c r="AT65" i="1"/>
  <c r="AS65" i="1"/>
  <c r="AO65" i="1"/>
  <c r="AM65" i="1"/>
  <c r="AJ65" i="1"/>
  <c r="AK65" i="1" s="1"/>
  <c r="AO64" i="1"/>
  <c r="AM64" i="1"/>
  <c r="AJ64" i="1"/>
  <c r="AL64" i="1" s="1"/>
  <c r="BF63" i="1"/>
  <c r="BE63" i="1"/>
  <c r="BB63" i="1"/>
  <c r="BA63" i="1"/>
  <c r="AX63" i="1"/>
  <c r="AW63" i="1"/>
  <c r="AT63" i="1"/>
  <c r="AS63" i="1"/>
  <c r="AO63" i="1"/>
  <c r="AM63" i="1"/>
  <c r="AJ63" i="1"/>
  <c r="AK63" i="1" s="1"/>
  <c r="BF62" i="1"/>
  <c r="BE62" i="1"/>
  <c r="BB62" i="1"/>
  <c r="BA62" i="1"/>
  <c r="AX62" i="1"/>
  <c r="AW62" i="1"/>
  <c r="AT62" i="1"/>
  <c r="AS62" i="1"/>
  <c r="AO60" i="1"/>
  <c r="AM60" i="1"/>
  <c r="AJ60" i="1"/>
  <c r="AL60" i="1" s="1"/>
  <c r="AO59" i="1"/>
  <c r="AM59" i="1"/>
  <c r="AJ59" i="1"/>
  <c r="AK59" i="1" s="1"/>
  <c r="AO58" i="1"/>
  <c r="AM58" i="1"/>
  <c r="AJ58" i="1"/>
  <c r="AL58" i="1" s="1"/>
  <c r="AO57" i="1"/>
  <c r="AM57" i="1"/>
  <c r="AJ57" i="1"/>
  <c r="AK57" i="1" s="1"/>
  <c r="AO56" i="1"/>
  <c r="AM56" i="1"/>
  <c r="AJ56" i="1"/>
  <c r="AK56" i="1" s="1"/>
  <c r="AO55" i="1"/>
  <c r="AM55" i="1"/>
  <c r="AJ55" i="1"/>
  <c r="AK55" i="1" s="1"/>
  <c r="AO54" i="1"/>
  <c r="AM54" i="1"/>
  <c r="AJ54" i="1"/>
  <c r="AL54" i="1" s="1"/>
  <c r="AO53" i="1"/>
  <c r="AM53" i="1"/>
  <c r="AJ53" i="1"/>
  <c r="AK53" i="1" s="1"/>
  <c r="AO52" i="1"/>
  <c r="AM52" i="1"/>
  <c r="AJ52" i="1"/>
  <c r="AL52" i="1" s="1"/>
  <c r="AO51" i="1"/>
  <c r="AM51" i="1"/>
  <c r="AJ51" i="1"/>
  <c r="AK51" i="1" s="1"/>
  <c r="AO50" i="1"/>
  <c r="AM50" i="1"/>
  <c r="AJ50" i="1"/>
  <c r="AL50" i="1" s="1"/>
  <c r="AO49" i="1"/>
  <c r="AM49" i="1"/>
  <c r="AJ49" i="1"/>
  <c r="AK49" i="1" s="1"/>
  <c r="AO48" i="1"/>
  <c r="AM48" i="1"/>
  <c r="AJ48" i="1"/>
  <c r="AK48" i="1" s="1"/>
  <c r="AO47" i="1"/>
  <c r="AM47" i="1"/>
  <c r="AJ47" i="1"/>
  <c r="AK47" i="1" s="1"/>
  <c r="AO46" i="1"/>
  <c r="AM46" i="1"/>
  <c r="AJ46" i="1"/>
  <c r="AL46" i="1" s="1"/>
  <c r="AO45" i="1"/>
  <c r="AM45" i="1"/>
  <c r="AJ45" i="1"/>
  <c r="AK45" i="1" s="1"/>
  <c r="AO44" i="1"/>
  <c r="AM44" i="1"/>
  <c r="AJ44" i="1"/>
  <c r="AK44" i="1" s="1"/>
  <c r="AO43" i="1"/>
  <c r="AM43" i="1"/>
  <c r="AJ43" i="1"/>
  <c r="AK43" i="1" s="1"/>
  <c r="AO42" i="1"/>
  <c r="AM42" i="1"/>
  <c r="AJ42" i="1"/>
  <c r="AK42" i="1" s="1"/>
  <c r="AO41" i="1"/>
  <c r="AM41" i="1"/>
  <c r="AJ41" i="1"/>
  <c r="AK41" i="1" s="1"/>
  <c r="AO40" i="1"/>
  <c r="AM40" i="1"/>
  <c r="AJ40" i="1"/>
  <c r="AL40" i="1" s="1"/>
  <c r="AO39" i="1"/>
  <c r="AM39" i="1"/>
  <c r="AJ39" i="1"/>
  <c r="AK39" i="1" s="1"/>
  <c r="AO38" i="1"/>
  <c r="AM38" i="1"/>
  <c r="AJ38" i="1"/>
  <c r="AK38" i="1" s="1"/>
  <c r="AO37" i="1"/>
  <c r="AM37" i="1"/>
  <c r="AJ37" i="1"/>
  <c r="AK37" i="1" s="1"/>
  <c r="AO36" i="1"/>
  <c r="AM36" i="1"/>
  <c r="AJ36" i="1"/>
  <c r="AK36" i="1" s="1"/>
  <c r="AO35" i="1"/>
  <c r="AM35" i="1"/>
  <c r="AJ35" i="1"/>
  <c r="AK35" i="1" s="1"/>
  <c r="AO34" i="1"/>
  <c r="AM34" i="1"/>
  <c r="AJ34" i="1"/>
  <c r="AL34" i="1" s="1"/>
  <c r="AO33" i="1"/>
  <c r="AM33" i="1"/>
  <c r="AJ33" i="1"/>
  <c r="AK33" i="1" s="1"/>
  <c r="AO32" i="1"/>
  <c r="AM32" i="1"/>
  <c r="AJ32" i="1"/>
  <c r="AL32" i="1" s="1"/>
  <c r="AO31" i="1"/>
  <c r="AM31" i="1"/>
  <c r="AJ31" i="1"/>
  <c r="AK31" i="1" s="1"/>
  <c r="AO30" i="1"/>
  <c r="AM30" i="1"/>
  <c r="AJ30" i="1"/>
  <c r="AK30" i="1" s="1"/>
  <c r="AN27" i="1"/>
  <c r="AI27" i="1"/>
  <c r="AH27" i="1"/>
  <c r="AG27" i="1"/>
  <c r="AN26" i="1"/>
  <c r="AI26" i="1"/>
  <c r="AH26" i="1"/>
  <c r="AG26" i="1"/>
  <c r="AO25" i="1"/>
  <c r="AM25" i="1"/>
  <c r="AJ25" i="1"/>
  <c r="AK25" i="1" s="1"/>
  <c r="AO24" i="1"/>
  <c r="AM24" i="1"/>
  <c r="AJ24" i="1"/>
  <c r="AL24" i="1" s="1"/>
  <c r="AO23" i="1"/>
  <c r="AM23" i="1"/>
  <c r="AJ23" i="1"/>
  <c r="AK23" i="1" s="1"/>
  <c r="AO22" i="1"/>
  <c r="AM22" i="1"/>
  <c r="AJ22" i="1"/>
  <c r="AL22" i="1" s="1"/>
  <c r="AO21" i="1"/>
  <c r="AM21" i="1"/>
  <c r="AJ21" i="1"/>
  <c r="AK21" i="1" s="1"/>
  <c r="AO20" i="1"/>
  <c r="AM20" i="1"/>
  <c r="AJ20" i="1"/>
  <c r="AL20" i="1" s="1"/>
  <c r="AO19" i="1"/>
  <c r="AM19" i="1"/>
  <c r="AJ19" i="1"/>
  <c r="AK19" i="1" s="1"/>
  <c r="AO18" i="1"/>
  <c r="AM18" i="1"/>
  <c r="AJ18" i="1"/>
  <c r="AL18" i="1" s="1"/>
  <c r="AO17" i="1"/>
  <c r="AM17" i="1"/>
  <c r="AJ17" i="1"/>
  <c r="AK17" i="1" s="1"/>
  <c r="AO16" i="1"/>
  <c r="AM16" i="1"/>
  <c r="AJ16" i="1"/>
  <c r="AL16" i="1" s="1"/>
  <c r="AO15" i="1"/>
  <c r="AM15" i="1"/>
  <c r="AJ15" i="1"/>
  <c r="AK15" i="1" s="1"/>
  <c r="AO14" i="1"/>
  <c r="AM14" i="1"/>
  <c r="AJ14" i="1"/>
  <c r="AL14" i="1" s="1"/>
  <c r="AO13" i="1"/>
  <c r="AM13" i="1"/>
  <c r="AJ13" i="1"/>
  <c r="AK13" i="1" s="1"/>
  <c r="AO12" i="1"/>
  <c r="AM12" i="1"/>
  <c r="AJ12" i="1"/>
  <c r="AK12" i="1" s="1"/>
  <c r="AO11" i="1"/>
  <c r="AM11" i="1"/>
  <c r="AJ11" i="1"/>
  <c r="AK11" i="1" s="1"/>
  <c r="AO10" i="1"/>
  <c r="AM10" i="1"/>
  <c r="AJ10" i="1"/>
  <c r="AK10" i="1" s="1"/>
  <c r="AO9" i="1"/>
  <c r="AM9" i="1"/>
  <c r="AJ9" i="1"/>
  <c r="AK9" i="1" s="1"/>
  <c r="AO8" i="1"/>
  <c r="AM8" i="1"/>
  <c r="AJ8" i="1"/>
  <c r="AK8" i="1" s="1"/>
  <c r="AO7" i="1"/>
  <c r="AM7" i="1"/>
  <c r="AJ7" i="1"/>
  <c r="AK7" i="1" s="1"/>
  <c r="AO6" i="1"/>
  <c r="AM6" i="1"/>
  <c r="AJ6" i="1"/>
  <c r="AL6" i="1" s="1"/>
  <c r="AO5" i="1"/>
  <c r="AM5" i="1"/>
  <c r="AJ5" i="1"/>
  <c r="AL5" i="1" s="1"/>
  <c r="AP50" i="1" l="1"/>
  <c r="AP125" i="1"/>
  <c r="AP145" i="1"/>
  <c r="AP38" i="1"/>
  <c r="AP64" i="1"/>
  <c r="AP66" i="1"/>
  <c r="AP95" i="1"/>
  <c r="AP123" i="1"/>
  <c r="AP20" i="1"/>
  <c r="AP90" i="1"/>
  <c r="AP37" i="1"/>
  <c r="AP65" i="1"/>
  <c r="AL125" i="1"/>
  <c r="AL51" i="1"/>
  <c r="AP21" i="1"/>
  <c r="AP56" i="1"/>
  <c r="AP101" i="1"/>
  <c r="AP24" i="1"/>
  <c r="AP39" i="1"/>
  <c r="AP17" i="1"/>
  <c r="AL55" i="1"/>
  <c r="AK74" i="1"/>
  <c r="AP138" i="1"/>
  <c r="AP72" i="1"/>
  <c r="AP86" i="1"/>
  <c r="AP133" i="1"/>
  <c r="AP141" i="1"/>
  <c r="AP33" i="1"/>
  <c r="AP41" i="1"/>
  <c r="AP46" i="1"/>
  <c r="AP49" i="1"/>
  <c r="AP69" i="1"/>
  <c r="AP80" i="1"/>
  <c r="AK92" i="1"/>
  <c r="AP97" i="1"/>
  <c r="AP122" i="1"/>
  <c r="AP59" i="1"/>
  <c r="AP73" i="1"/>
  <c r="AP75" i="1"/>
  <c r="AP87" i="1"/>
  <c r="AP43" i="1"/>
  <c r="AP53" i="1"/>
  <c r="AP58" i="1"/>
  <c r="AK104" i="1"/>
  <c r="AP19" i="1"/>
  <c r="AP116" i="1"/>
  <c r="AP143" i="1"/>
  <c r="AP51" i="1"/>
  <c r="AP12" i="1"/>
  <c r="AL15" i="1"/>
  <c r="AL37" i="1"/>
  <c r="AK100" i="1"/>
  <c r="AP102" i="1"/>
  <c r="AP92" i="1"/>
  <c r="AL117" i="1"/>
  <c r="AK18" i="1"/>
  <c r="AP35" i="1"/>
  <c r="AK40" i="1"/>
  <c r="AP42" i="1"/>
  <c r="AP57" i="1"/>
  <c r="AP98" i="1"/>
  <c r="AP112" i="1"/>
  <c r="AP117" i="1"/>
  <c r="AP131" i="1"/>
  <c r="AP8" i="1"/>
  <c r="AP30" i="1"/>
  <c r="AP76" i="1"/>
  <c r="AP93" i="1"/>
  <c r="AP134" i="1"/>
  <c r="AP11" i="1"/>
  <c r="AP16" i="1"/>
  <c r="AP34" i="1"/>
  <c r="AL39" i="1"/>
  <c r="AP48" i="1"/>
  <c r="AL53" i="1"/>
  <c r="AP55" i="1"/>
  <c r="AK60" i="1"/>
  <c r="AL66" i="1"/>
  <c r="AP74" i="1"/>
  <c r="AP77" i="1"/>
  <c r="AP79" i="1"/>
  <c r="AL88" i="1"/>
  <c r="AK113" i="1"/>
  <c r="AP120" i="1"/>
  <c r="AP6" i="1"/>
  <c r="AP60" i="1"/>
  <c r="AP88" i="1"/>
  <c r="AK91" i="1"/>
  <c r="AK144" i="1"/>
  <c r="AP146" i="1"/>
  <c r="AL17" i="1"/>
  <c r="AP44" i="1"/>
  <c r="AL56" i="1"/>
  <c r="AK70" i="1"/>
  <c r="AK78" i="1"/>
  <c r="AK121" i="1"/>
  <c r="AO81" i="1"/>
  <c r="AP54" i="1"/>
  <c r="AP71" i="1"/>
  <c r="AL87" i="1"/>
  <c r="AP89" i="1"/>
  <c r="AP91" i="1"/>
  <c r="AP137" i="1"/>
  <c r="AP15" i="1"/>
  <c r="AL36" i="1"/>
  <c r="AJ106" i="1"/>
  <c r="AP119" i="1"/>
  <c r="AP121" i="1"/>
  <c r="AP142" i="1"/>
  <c r="AP13" i="1"/>
  <c r="AP22" i="1"/>
  <c r="AP78" i="1"/>
  <c r="AP85" i="1"/>
  <c r="AP94" i="1"/>
  <c r="AP114" i="1"/>
  <c r="AP124" i="1"/>
  <c r="AK6" i="1"/>
  <c r="AL19" i="1"/>
  <c r="AL59" i="1"/>
  <c r="AL71" i="1"/>
  <c r="AP96" i="1"/>
  <c r="AP104" i="1"/>
  <c r="AK131" i="1"/>
  <c r="AP136" i="1"/>
  <c r="AL23" i="1"/>
  <c r="AL25" i="1"/>
  <c r="AK68" i="1"/>
  <c r="AK99" i="1"/>
  <c r="AL110" i="1"/>
  <c r="AK114" i="1"/>
  <c r="AK135" i="1"/>
  <c r="AK139" i="1"/>
  <c r="AL10" i="1"/>
  <c r="AK14" i="1"/>
  <c r="AP23" i="1"/>
  <c r="AP25" i="1"/>
  <c r="AP31" i="1"/>
  <c r="AL33" i="1"/>
  <c r="AL35" i="1"/>
  <c r="AP40" i="1"/>
  <c r="AL48" i="1"/>
  <c r="AK52" i="1"/>
  <c r="AP70" i="1"/>
  <c r="AJ105" i="1"/>
  <c r="AL103" i="1"/>
  <c r="AJ126" i="1"/>
  <c r="AK118" i="1"/>
  <c r="AK143" i="1"/>
  <c r="AP144" i="1"/>
  <c r="AK95" i="1"/>
  <c r="AP140" i="1"/>
  <c r="AP99" i="1"/>
  <c r="AP103" i="1"/>
  <c r="AK109" i="1"/>
  <c r="AP110" i="1"/>
  <c r="AK122" i="1"/>
  <c r="AJ148" i="1"/>
  <c r="AP135" i="1"/>
  <c r="AP139" i="1"/>
  <c r="AK147" i="1"/>
  <c r="AL21" i="1"/>
  <c r="AP32" i="1"/>
  <c r="AL77" i="1"/>
  <c r="AL44" i="1"/>
  <c r="AL69" i="1"/>
  <c r="AP10" i="1"/>
  <c r="AK22" i="1"/>
  <c r="AL41" i="1"/>
  <c r="AL43" i="1"/>
  <c r="AO82" i="1"/>
  <c r="AM105" i="1"/>
  <c r="AM149" i="1"/>
  <c r="AP100" i="1"/>
  <c r="AL31" i="1"/>
  <c r="AO106" i="1"/>
  <c r="AM27" i="1"/>
  <c r="AL7" i="1"/>
  <c r="AL9" i="1"/>
  <c r="AP14" i="1"/>
  <c r="AK32" i="1"/>
  <c r="AL45" i="1"/>
  <c r="AL47" i="1"/>
  <c r="AP52" i="1"/>
  <c r="AL63" i="1"/>
  <c r="AL67" i="1"/>
  <c r="AK96" i="1"/>
  <c r="AM127" i="1"/>
  <c r="AP111" i="1"/>
  <c r="AP118" i="1"/>
  <c r="AO149" i="1"/>
  <c r="AK132" i="1"/>
  <c r="AP147" i="1"/>
  <c r="AL57" i="1"/>
  <c r="AL73" i="1"/>
  <c r="AP132" i="1"/>
  <c r="AP36" i="1"/>
  <c r="AL65" i="1"/>
  <c r="AJ26" i="1"/>
  <c r="AO27" i="1"/>
  <c r="AP7" i="1"/>
  <c r="AP9" i="1"/>
  <c r="AL11" i="1"/>
  <c r="AL13" i="1"/>
  <c r="AP18" i="1"/>
  <c r="AP45" i="1"/>
  <c r="AP47" i="1"/>
  <c r="AL49" i="1"/>
  <c r="AM82" i="1"/>
  <c r="AP67" i="1"/>
  <c r="AO127" i="1"/>
  <c r="AP113" i="1"/>
  <c r="AP115" i="1"/>
  <c r="AP130" i="1"/>
  <c r="AK136" i="1"/>
  <c r="AK140" i="1"/>
  <c r="AK20" i="1"/>
  <c r="AK24" i="1"/>
  <c r="AK50" i="1"/>
  <c r="AK54" i="1"/>
  <c r="AK58" i="1"/>
  <c r="AK64" i="1"/>
  <c r="AP68" i="1"/>
  <c r="AK72" i="1"/>
  <c r="AK76" i="1"/>
  <c r="AK80" i="1"/>
  <c r="AJ81" i="1"/>
  <c r="AK86" i="1"/>
  <c r="AK90" i="1"/>
  <c r="AK94" i="1"/>
  <c r="AK98" i="1"/>
  <c r="AK102" i="1"/>
  <c r="AK112" i="1"/>
  <c r="AK116" i="1"/>
  <c r="AK120" i="1"/>
  <c r="AK124" i="1"/>
  <c r="AJ127" i="1"/>
  <c r="AK130" i="1"/>
  <c r="AK134" i="1"/>
  <c r="AK138" i="1"/>
  <c r="AK142" i="1"/>
  <c r="AK146" i="1"/>
  <c r="AJ149" i="1"/>
  <c r="AK16" i="1"/>
  <c r="AK34" i="1"/>
  <c r="AK46" i="1"/>
  <c r="AL8" i="1"/>
  <c r="AL12" i="1"/>
  <c r="AM26" i="1"/>
  <c r="AL30" i="1"/>
  <c r="AL38" i="1"/>
  <c r="AL42" i="1"/>
  <c r="AL86" i="1"/>
  <c r="AO105" i="1"/>
  <c r="AM106" i="1"/>
  <c r="AM126" i="1"/>
  <c r="AL130" i="1"/>
  <c r="AM148" i="1"/>
  <c r="AJ27" i="1"/>
  <c r="AP5" i="1"/>
  <c r="AP63" i="1"/>
  <c r="AK75" i="1"/>
  <c r="AK79" i="1"/>
  <c r="AJ82" i="1"/>
  <c r="AK85" i="1"/>
  <c r="AK89" i="1"/>
  <c r="AK93" i="1"/>
  <c r="AK97" i="1"/>
  <c r="AK101" i="1"/>
  <c r="AP109" i="1"/>
  <c r="AK111" i="1"/>
  <c r="AK115" i="1"/>
  <c r="AK119" i="1"/>
  <c r="AK123" i="1"/>
  <c r="AK133" i="1"/>
  <c r="AK137" i="1"/>
  <c r="AK141" i="1"/>
  <c r="AK145" i="1"/>
  <c r="AO26" i="1"/>
  <c r="AM81" i="1"/>
  <c r="AL85" i="1"/>
  <c r="AO126" i="1"/>
  <c r="AO148" i="1"/>
  <c r="AK5" i="1"/>
  <c r="AL126" i="1" l="1"/>
  <c r="AP149" i="1"/>
  <c r="AP105" i="1"/>
  <c r="AK81" i="1"/>
  <c r="AL26" i="1"/>
  <c r="AL127" i="1"/>
  <c r="AP106" i="1"/>
  <c r="AP148" i="1"/>
  <c r="AL82" i="1"/>
  <c r="AL81" i="1"/>
  <c r="AK82" i="1"/>
  <c r="AK126" i="1"/>
  <c r="AL27" i="1"/>
  <c r="AK149" i="1"/>
  <c r="AK148" i="1"/>
  <c r="AP27" i="1"/>
  <c r="AP26" i="1"/>
  <c r="AK26" i="1"/>
  <c r="AK27" i="1"/>
  <c r="AP81" i="1"/>
  <c r="AP82" i="1"/>
  <c r="AP127" i="1"/>
  <c r="AP126" i="1"/>
  <c r="AL105" i="1"/>
  <c r="AL106" i="1"/>
  <c r="AK105" i="1"/>
  <c r="AK106" i="1"/>
  <c r="AK127" i="1"/>
  <c r="AL149" i="1"/>
  <c r="AL148" i="1"/>
</calcChain>
</file>

<file path=xl/sharedStrings.xml><?xml version="1.0" encoding="utf-8"?>
<sst xmlns="http://schemas.openxmlformats.org/spreadsheetml/2006/main" count="249" uniqueCount="71">
  <si>
    <t>wee1-50</t>
  </si>
  <si>
    <t>NodeInt</t>
  </si>
  <si>
    <t>AvgBgInt</t>
  </si>
  <si>
    <t>BgSubNodeInt</t>
  </si>
  <si>
    <r>
      <t>wee1-50_</t>
    </r>
    <r>
      <rPr>
        <b/>
        <sz val="11"/>
        <rFont val="Calibri"/>
        <family val="2"/>
        <scheme val="minor"/>
      </rPr>
      <t>raw data</t>
    </r>
  </si>
  <si>
    <r>
      <t>cdc25-22_</t>
    </r>
    <r>
      <rPr>
        <b/>
        <sz val="11"/>
        <color theme="1"/>
        <rFont val="Calibri"/>
        <family val="2"/>
        <scheme val="minor"/>
      </rPr>
      <t xml:space="preserve">raw data </t>
    </r>
  </si>
  <si>
    <r>
      <t>rga2</t>
    </r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</rPr>
      <t>_</t>
    </r>
    <r>
      <rPr>
        <b/>
        <sz val="11"/>
        <color theme="1"/>
        <rFont val="Calibri"/>
        <family val="2"/>
      </rPr>
      <t>raw data</t>
    </r>
  </si>
  <si>
    <r>
      <t>rga4</t>
    </r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</rPr>
      <t>_</t>
    </r>
    <r>
      <rPr>
        <b/>
        <sz val="11"/>
        <color theme="1"/>
        <rFont val="Calibri"/>
        <family val="2"/>
      </rPr>
      <t>raw data</t>
    </r>
  </si>
  <si>
    <r>
      <t>rga4</t>
    </r>
    <r>
      <rPr>
        <b/>
        <sz val="11"/>
        <color theme="1"/>
        <rFont val="Calibri"/>
        <family val="2"/>
      </rPr>
      <t>Δ+HU</t>
    </r>
    <r>
      <rPr>
        <b/>
        <i/>
        <sz val="11"/>
        <color theme="1"/>
        <rFont val="Calibri"/>
        <family val="2"/>
      </rPr>
      <t>_</t>
    </r>
    <r>
      <rPr>
        <b/>
        <sz val="11"/>
        <color theme="1"/>
        <rFont val="Calibri"/>
        <family val="2"/>
      </rPr>
      <t>raw data</t>
    </r>
  </si>
  <si>
    <t>Strain</t>
  </si>
  <si>
    <t>WT</t>
  </si>
  <si>
    <t>NdBdInt</t>
  </si>
  <si>
    <t>L</t>
  </si>
  <si>
    <t>D</t>
  </si>
  <si>
    <t>L-D</t>
  </si>
  <si>
    <t>V</t>
  </si>
  <si>
    <t>S</t>
  </si>
  <si>
    <t xml:space="preserve">Node number </t>
  </si>
  <si>
    <t>BB length</t>
  </si>
  <si>
    <t>BB surface area</t>
  </si>
  <si>
    <t>Node surface density</t>
  </si>
  <si>
    <t>Image 01</t>
  </si>
  <si>
    <t>Image 02</t>
  </si>
  <si>
    <t>Image 03</t>
  </si>
  <si>
    <t>Image 04</t>
  </si>
  <si>
    <t>Image 05</t>
  </si>
  <si>
    <t>Image 06</t>
  </si>
  <si>
    <t>Image 07</t>
  </si>
  <si>
    <t>Image 08</t>
  </si>
  <si>
    <t>Image 09</t>
  </si>
  <si>
    <t>Image 10</t>
  </si>
  <si>
    <t>Image 11</t>
  </si>
  <si>
    <t>Image 12</t>
  </si>
  <si>
    <t>Image 13</t>
  </si>
  <si>
    <t>Image 14</t>
  </si>
  <si>
    <t>Image 15</t>
  </si>
  <si>
    <t>Image 16</t>
  </si>
  <si>
    <t>Image 17</t>
  </si>
  <si>
    <t>Image 18</t>
  </si>
  <si>
    <t>Image 19</t>
  </si>
  <si>
    <t>Image 20</t>
  </si>
  <si>
    <t>Image 21</t>
  </si>
  <si>
    <t>AVG</t>
  </si>
  <si>
    <t>STD</t>
  </si>
  <si>
    <t>cdc25-22</t>
  </si>
  <si>
    <t>cdc25-22_volume sorted</t>
  </si>
  <si>
    <t xml:space="preserve">Volume </t>
  </si>
  <si>
    <t>Node number</t>
  </si>
  <si>
    <t>cdc25-22_length sorted</t>
  </si>
  <si>
    <t>Image 22</t>
  </si>
  <si>
    <t>Image 23</t>
  </si>
  <si>
    <t>Image 24</t>
  </si>
  <si>
    <t>Image 25</t>
  </si>
  <si>
    <t>Image 26</t>
  </si>
  <si>
    <t>Image 27</t>
  </si>
  <si>
    <t>Image 28</t>
  </si>
  <si>
    <t>Image 29</t>
  </si>
  <si>
    <t>Image 30</t>
  </si>
  <si>
    <t>Image 31</t>
  </si>
  <si>
    <t>Volume 150-250</t>
  </si>
  <si>
    <t>Length 16-25</t>
  </si>
  <si>
    <t>Volume 250-350</t>
  </si>
  <si>
    <t>Length 25-30</t>
  </si>
  <si>
    <t>Volume  350-450</t>
  </si>
  <si>
    <t>Length 30-40</t>
  </si>
  <si>
    <t xml:space="preserve">range </t>
  </si>
  <si>
    <r>
      <t>rga2</t>
    </r>
    <r>
      <rPr>
        <b/>
        <i/>
        <sz val="11"/>
        <color theme="1"/>
        <rFont val="Calibri"/>
        <family val="2"/>
      </rPr>
      <t>Δ</t>
    </r>
  </si>
  <si>
    <r>
      <t>rga4</t>
    </r>
    <r>
      <rPr>
        <b/>
        <i/>
        <sz val="11"/>
        <color theme="1"/>
        <rFont val="Calibri"/>
        <family val="2"/>
      </rPr>
      <t>Δ</t>
    </r>
  </si>
  <si>
    <r>
      <t>rga4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 xml:space="preserve"> +HU</t>
    </r>
  </si>
  <si>
    <t xml:space="preserve">Figure 3G </t>
  </si>
  <si>
    <t>Figure 3H-K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</si>
</sst>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0">
    <xf numFmtId="0" fontId="0" fillId="0" borderId="0" xfId="0"/>
    <xf numFmtId="164" fontId="0" fillId="0" borderId="0" xfId="0" applyNumberFormat="1"/>
    <xf numFmtId="164" fontId="6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/>
    <xf numFmtId="164" fontId="3" fillId="0" borderId="2" xfId="0" applyNumberFormat="1" applyFont="1" applyBorder="1"/>
    <xf numFmtId="164" fontId="0" fillId="0" borderId="0" xfId="0" applyNumberFormat="1" applyBorder="1"/>
    <xf numFmtId="164" fontId="5" fillId="0" borderId="0" xfId="0" applyNumberFormat="1" applyFont="1" applyBorder="1"/>
    <xf numFmtId="164" fontId="6" fillId="0" borderId="0" xfId="0" applyNumberFormat="1" applyFont="1" applyBorder="1"/>
    <xf numFmtId="164" fontId="0" fillId="0" borderId="7" xfId="0" applyNumberFormat="1" applyBorder="1"/>
    <xf numFmtId="164" fontId="0" fillId="0" borderId="2" xfId="0" applyNumberFormat="1" applyBorder="1"/>
    <xf numFmtId="164" fontId="10" fillId="0" borderId="1" xfId="0" applyNumberFormat="1" applyFont="1" applyBorder="1"/>
    <xf numFmtId="164" fontId="6" fillId="0" borderId="2" xfId="1" applyNumberFormat="1" applyFont="1" applyFill="1" applyBorder="1"/>
    <xf numFmtId="164" fontId="10" fillId="0" borderId="4" xfId="0" applyNumberFormat="1" applyFont="1" applyBorder="1"/>
    <xf numFmtId="164" fontId="10" fillId="0" borderId="0" xfId="0" applyNumberFormat="1" applyFont="1"/>
    <xf numFmtId="164" fontId="0" fillId="0" borderId="4" xfId="0" applyNumberFormat="1" applyBorder="1"/>
    <xf numFmtId="164" fontId="6" fillId="0" borderId="0" xfId="1" applyNumberFormat="1" applyFont="1" applyFill="1" applyBorder="1"/>
    <xf numFmtId="164" fontId="3" fillId="0" borderId="4" xfId="0" applyNumberFormat="1" applyFont="1" applyBorder="1"/>
    <xf numFmtId="164" fontId="4" fillId="0" borderId="4" xfId="0" applyNumberFormat="1" applyFont="1" applyBorder="1"/>
    <xf numFmtId="164" fontId="3" fillId="0" borderId="5" xfId="0" applyNumberFormat="1" applyFont="1" applyBorder="1"/>
    <xf numFmtId="164" fontId="0" fillId="0" borderId="10" xfId="0" applyNumberFormat="1" applyBorder="1"/>
    <xf numFmtId="164" fontId="0" fillId="0" borderId="6" xfId="0" applyNumberFormat="1" applyBorder="1"/>
    <xf numFmtId="164" fontId="3" fillId="0" borderId="0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164" fontId="6" fillId="0" borderId="2" xfId="0" applyNumberFormat="1" applyFont="1" applyBorder="1"/>
    <xf numFmtId="164" fontId="7" fillId="0" borderId="0" xfId="0" applyNumberFormat="1" applyFont="1" applyBorder="1"/>
    <xf numFmtId="164" fontId="8" fillId="0" borderId="0" xfId="0" applyNumberFormat="1" applyFont="1" applyBorder="1"/>
    <xf numFmtId="164" fontId="6" fillId="0" borderId="7" xfId="0" applyNumberFormat="1" applyFont="1" applyBorder="1"/>
    <xf numFmtId="164" fontId="8" fillId="0" borderId="0" xfId="0" applyNumberFormat="1" applyFont="1" applyFill="1" applyBorder="1"/>
    <xf numFmtId="164" fontId="3" fillId="0" borderId="0" xfId="0" applyNumberFormat="1" applyFont="1" applyFill="1" applyBorder="1"/>
    <xf numFmtId="164" fontId="0" fillId="0" borderId="0" xfId="0" applyNumberFormat="1" applyFill="1"/>
    <xf numFmtId="164" fontId="3" fillId="0" borderId="1" xfId="0" applyNumberFormat="1" applyFont="1" applyBorder="1"/>
    <xf numFmtId="164" fontId="0" fillId="0" borderId="3" xfId="0" applyNumberFormat="1" applyBorder="1"/>
    <xf numFmtId="164" fontId="13" fillId="0" borderId="1" xfId="0" applyNumberFormat="1" applyFont="1" applyBorder="1"/>
    <xf numFmtId="164" fontId="4" fillId="0" borderId="0" xfId="0" applyNumberFormat="1" applyFont="1" applyBorder="1"/>
    <xf numFmtId="164" fontId="0" fillId="0" borderId="5" xfId="0" applyNumberFormat="1" applyBorder="1"/>
    <xf numFmtId="164" fontId="9" fillId="0" borderId="0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0" fillId="0" borderId="0" xfId="0" applyNumberFormat="1" applyFill="1" applyBorder="1"/>
    <xf numFmtId="164" fontId="6" fillId="0" borderId="0" xfId="2" applyNumberFormat="1" applyFont="1" applyFill="1" applyBorder="1"/>
    <xf numFmtId="164" fontId="4" fillId="0" borderId="0" xfId="0" applyNumberFormat="1" applyFont="1" applyFill="1" applyBorder="1"/>
    <xf numFmtId="164" fontId="4" fillId="0" borderId="1" xfId="0" applyNumberFormat="1" applyFont="1" applyBorder="1"/>
    <xf numFmtId="164" fontId="3" fillId="0" borderId="3" xfId="0" applyNumberFormat="1" applyFont="1" applyBorder="1"/>
    <xf numFmtId="164" fontId="3" fillId="0" borderId="6" xfId="0" applyNumberFormat="1" applyFon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8" xfId="0" applyNumberFormat="1" applyBorder="1"/>
    <xf numFmtId="164" fontId="0" fillId="0" borderId="12" xfId="0" applyNumberFormat="1" applyBorder="1"/>
    <xf numFmtId="164" fontId="14" fillId="0" borderId="0" xfId="0" applyNumberFormat="1" applyFont="1" applyBorder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495906</xdr:colOff>
      <xdr:row>15</xdr:row>
      <xdr:rowOff>12095</xdr:rowOff>
    </xdr:from>
    <xdr:ext cx="6846490" cy="46807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EEC884-5813-4BBE-878E-AA760E1C729A}"/>
            </a:ext>
          </a:extLst>
        </xdr:cNvPr>
        <xdr:cNvSpPr txBox="1"/>
      </xdr:nvSpPr>
      <xdr:spPr>
        <a:xfrm>
          <a:off x="30996840" y="2953331"/>
          <a:ext cx="6846490" cy="468077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aseline="0"/>
            <a:t>NdBdInt is divided by the aveaage fluorescence of sinlge node to calucalute the Node number.</a:t>
          </a:r>
        </a:p>
        <a:p>
          <a:r>
            <a:rPr lang="en-US" sz="1200" baseline="0"/>
            <a:t>The avarage flluorescence of single node is approximated to the nearest whole number before the division</a:t>
          </a:r>
          <a:endParaRPr lang="en-US" sz="1200"/>
        </a:p>
      </xdr:txBody>
    </xdr:sp>
    <xdr:clientData/>
  </xdr:oneCellAnchor>
  <xdr:oneCellAnchor>
    <xdr:from>
      <xdr:col>43</xdr:col>
      <xdr:colOff>483810</xdr:colOff>
      <xdr:row>5</xdr:row>
      <xdr:rowOff>72571</xdr:rowOff>
    </xdr:from>
    <xdr:ext cx="5692456" cy="140743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436198-6212-4228-9C97-EA3FF6381953}"/>
            </a:ext>
          </a:extLst>
        </xdr:cNvPr>
        <xdr:cNvSpPr txBox="1"/>
      </xdr:nvSpPr>
      <xdr:spPr>
        <a:xfrm>
          <a:off x="30984744" y="1129741"/>
          <a:ext cx="5692456" cy="1407437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/>
            <a:t>NDBdInt: It is the total</a:t>
          </a:r>
          <a:r>
            <a:rPr lang="en-US" sz="1200" baseline="0"/>
            <a:t> intensity of broad band of node after subtracting the background</a:t>
          </a:r>
        </a:p>
        <a:p>
          <a:r>
            <a:rPr lang="en-US" sz="1200" baseline="0"/>
            <a:t>L : Length of the cell</a:t>
          </a:r>
        </a:p>
        <a:p>
          <a:r>
            <a:rPr lang="en-US" sz="1200" baseline="0"/>
            <a:t>D: Diamter of the cell</a:t>
          </a:r>
        </a:p>
        <a:p>
          <a:r>
            <a:rPr lang="en-US" sz="1200" baseline="0"/>
            <a:t>V: Volume of the cell</a:t>
          </a:r>
        </a:p>
        <a:p>
          <a:r>
            <a:rPr lang="en-US" sz="1200" baseline="0"/>
            <a:t>S: Surfacae area of the cell </a:t>
          </a:r>
        </a:p>
        <a:p>
          <a:r>
            <a:rPr lang="en-US" sz="1200" baseline="0"/>
            <a:t>BB : node broad band</a:t>
          </a:r>
        </a:p>
        <a:p>
          <a:endParaRPr lang="en-US" sz="1200"/>
        </a:p>
      </xdr:txBody>
    </xdr:sp>
    <xdr:clientData/>
  </xdr:oneCellAnchor>
  <xdr:oneCellAnchor>
    <xdr:from>
      <xdr:col>8</xdr:col>
      <xdr:colOff>251207</xdr:colOff>
      <xdr:row>0</xdr:row>
      <xdr:rowOff>188406</xdr:rowOff>
    </xdr:from>
    <xdr:ext cx="11440469" cy="29307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95AB59-757A-D915-5840-256BA9399477}"/>
            </a:ext>
          </a:extLst>
        </xdr:cNvPr>
        <xdr:cNvSpPr txBox="1"/>
      </xdr:nvSpPr>
      <xdr:spPr>
        <a:xfrm>
          <a:off x="6186015" y="188406"/>
          <a:ext cx="11440469" cy="293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NodeInt : Intensity of node without subtracting background;  AvgBgInt : Aaverage background intensity; BgSubNodInt :Node intensty after background subtraction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FB34-88E8-442E-969A-4AED8B0F7B93}">
  <dimension ref="B1:CN313"/>
  <sheetViews>
    <sheetView tabSelected="1" topLeftCell="BL1" zoomScale="86" zoomScaleNormal="86" workbookViewId="0">
      <selection activeCell="BX5" sqref="BX5"/>
    </sheetView>
  </sheetViews>
  <sheetFormatPr defaultRowHeight="15" x14ac:dyDescent="0.25"/>
  <cols>
    <col min="1" max="2" width="9.140625" style="1"/>
    <col min="3" max="3" width="18.140625" style="1" bestFit="1" customWidth="1"/>
    <col min="4" max="5" width="9.28515625" style="1" bestFit="1" customWidth="1"/>
    <col min="6" max="6" width="9.28515625" style="2" bestFit="1" customWidth="1"/>
    <col min="7" max="7" width="9.140625" style="1"/>
    <col min="8" max="8" width="16.140625" style="1" bestFit="1" customWidth="1"/>
    <col min="9" max="10" width="9.28515625" style="1" bestFit="1" customWidth="1"/>
    <col min="11" max="11" width="14" style="1" bestFit="1" customWidth="1"/>
    <col min="12" max="12" width="13.85546875" style="1" customWidth="1"/>
    <col min="13" max="13" width="18.85546875" style="1" bestFit="1" customWidth="1"/>
    <col min="14" max="14" width="8.5703125" style="1" bestFit="1" customWidth="1"/>
    <col min="15" max="16" width="9.28515625" style="1" bestFit="1" customWidth="1"/>
    <col min="17" max="17" width="9.140625" style="1"/>
    <col min="18" max="18" width="16.140625" style="1" bestFit="1" customWidth="1"/>
    <col min="19" max="19" width="9.28515625" style="1" bestFit="1" customWidth="1"/>
    <col min="20" max="20" width="9.140625" style="1" bestFit="1" customWidth="1"/>
    <col min="21" max="21" width="9.28515625" style="1" bestFit="1" customWidth="1"/>
    <col min="22" max="23" width="9.140625" style="1"/>
    <col min="24" max="25" width="9.28515625" style="1" bestFit="1" customWidth="1"/>
    <col min="26" max="26" width="14" style="1" bestFit="1" customWidth="1"/>
    <col min="27" max="29" width="9.140625" style="1"/>
    <col min="30" max="30" width="16" style="1" bestFit="1" customWidth="1"/>
    <col min="31" max="32" width="9.140625" style="1"/>
    <col min="33" max="33" width="12.140625" style="1" bestFit="1" customWidth="1"/>
    <col min="34" max="41" width="9.28515625" style="1" bestFit="1" customWidth="1"/>
    <col min="42" max="42" width="22.140625" style="1" bestFit="1" customWidth="1"/>
    <col min="43" max="44" width="9.140625" style="1"/>
    <col min="45" max="45" width="9.28515625" style="1" bestFit="1" customWidth="1"/>
    <col min="46" max="46" width="13.5703125" style="1" bestFit="1" customWidth="1"/>
    <col min="47" max="48" width="9.140625" style="1"/>
    <col min="49" max="49" width="9.28515625" style="1" bestFit="1" customWidth="1"/>
    <col min="50" max="50" width="14" style="1" bestFit="1" customWidth="1"/>
    <col min="51" max="52" width="9.140625" style="1"/>
    <col min="53" max="54" width="9.28515625" style="1" bestFit="1" customWidth="1"/>
    <col min="55" max="56" width="9.140625" style="1"/>
    <col min="57" max="57" width="9.28515625" style="1" bestFit="1" customWidth="1"/>
    <col min="58" max="58" width="20.140625" style="1" bestFit="1" customWidth="1"/>
    <col min="59" max="61" width="9.140625" style="1"/>
    <col min="62" max="62" width="28" style="1" bestFit="1" customWidth="1"/>
    <col min="63" max="64" width="9.28515625" style="1" bestFit="1" customWidth="1"/>
    <col min="65" max="65" width="9.140625" style="1"/>
    <col min="66" max="66" width="9.42578125" style="1" bestFit="1" customWidth="1"/>
    <col min="67" max="67" width="9.28515625" style="1" bestFit="1" customWidth="1"/>
    <col min="68" max="68" width="14" style="1" bestFit="1" customWidth="1"/>
    <col min="69" max="72" width="9.140625" style="1"/>
    <col min="73" max="73" width="35.5703125" style="1" bestFit="1" customWidth="1"/>
    <col min="74" max="74" width="11.85546875" style="31" bestFit="1" customWidth="1"/>
    <col min="75" max="75" width="9.140625" style="31"/>
    <col min="76" max="76" width="11" style="31" bestFit="1" customWidth="1"/>
    <col min="77" max="81" width="9.28515625" style="31" bestFit="1" customWidth="1"/>
    <col min="82" max="84" width="9.140625" style="1"/>
    <col min="85" max="85" width="11" style="31" bestFit="1" customWidth="1"/>
    <col min="86" max="90" width="9.28515625" style="31" bestFit="1" customWidth="1"/>
    <col min="91" max="16384" width="9.140625" style="1"/>
  </cols>
  <sheetData>
    <row r="1" spans="2:92" ht="15.75" thickBot="1" x14ac:dyDescent="0.3">
      <c r="BT1" s="6"/>
      <c r="BU1" s="6"/>
      <c r="BV1" s="39"/>
      <c r="BW1" s="39"/>
      <c r="BX1" s="39"/>
      <c r="BY1" s="39"/>
      <c r="BZ1" s="39"/>
      <c r="CA1" s="39"/>
      <c r="CB1" s="39"/>
      <c r="CC1" s="39"/>
      <c r="CD1" s="6"/>
      <c r="CE1" s="6"/>
      <c r="CF1" s="6"/>
      <c r="CG1" s="39"/>
      <c r="CH1" s="39"/>
      <c r="CI1" s="39"/>
      <c r="CJ1" s="39"/>
      <c r="CK1" s="39"/>
      <c r="CL1" s="39"/>
      <c r="CM1" s="6"/>
      <c r="CN1" s="6"/>
    </row>
    <row r="2" spans="2:92" ht="21.75" thickBot="1" x14ac:dyDescent="0.4">
      <c r="B2" s="32" t="s">
        <v>69</v>
      </c>
      <c r="C2" s="10"/>
      <c r="D2" s="10"/>
      <c r="E2" s="10"/>
      <c r="F2" s="25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33"/>
      <c r="AD2" s="34" t="s">
        <v>70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33"/>
      <c r="BT2" s="6"/>
      <c r="BU2" s="49"/>
      <c r="BV2" s="39"/>
      <c r="BW2" s="39"/>
      <c r="BX2" s="39"/>
      <c r="BY2" s="39"/>
      <c r="BZ2" s="39"/>
      <c r="CA2" s="39"/>
      <c r="CB2" s="39"/>
      <c r="CC2" s="39"/>
      <c r="CD2" s="6"/>
      <c r="CE2" s="6"/>
      <c r="CF2" s="6"/>
      <c r="CG2" s="39"/>
      <c r="CH2" s="39"/>
      <c r="CI2" s="39"/>
      <c r="CJ2" s="39"/>
      <c r="CK2" s="39"/>
      <c r="CL2" s="39"/>
      <c r="CM2" s="6"/>
      <c r="CN2" s="6"/>
    </row>
    <row r="3" spans="2:92" ht="15.75" x14ac:dyDescent="0.25">
      <c r="B3" s="15"/>
      <c r="C3" s="26" t="s">
        <v>4</v>
      </c>
      <c r="D3" s="22" t="s">
        <v>1</v>
      </c>
      <c r="E3" s="22" t="s">
        <v>2</v>
      </c>
      <c r="F3" s="27" t="s">
        <v>3</v>
      </c>
      <c r="G3" s="6"/>
      <c r="H3" s="35" t="s">
        <v>6</v>
      </c>
      <c r="I3" s="22" t="s">
        <v>1</v>
      </c>
      <c r="J3" s="22" t="s">
        <v>2</v>
      </c>
      <c r="K3" s="27" t="s">
        <v>3</v>
      </c>
      <c r="L3" s="27"/>
      <c r="M3" s="35" t="s">
        <v>5</v>
      </c>
      <c r="N3" s="22" t="s">
        <v>1</v>
      </c>
      <c r="O3" s="22" t="s">
        <v>2</v>
      </c>
      <c r="P3" s="27" t="s">
        <v>3</v>
      </c>
      <c r="Q3" s="6"/>
      <c r="R3" s="35" t="s">
        <v>7</v>
      </c>
      <c r="S3" s="22" t="s">
        <v>1</v>
      </c>
      <c r="T3" s="22" t="s">
        <v>2</v>
      </c>
      <c r="U3" s="27" t="s">
        <v>3</v>
      </c>
      <c r="V3" s="6"/>
      <c r="W3" s="35" t="s">
        <v>8</v>
      </c>
      <c r="X3" s="22" t="s">
        <v>1</v>
      </c>
      <c r="Y3" s="22" t="s">
        <v>2</v>
      </c>
      <c r="Z3" s="27" t="s">
        <v>3</v>
      </c>
      <c r="AA3" s="36"/>
      <c r="AD3" s="15"/>
      <c r="AE3" s="11" t="s">
        <v>9</v>
      </c>
      <c r="AF3" s="12"/>
      <c r="AG3" s="10"/>
      <c r="AH3" s="10"/>
      <c r="AI3" s="10"/>
      <c r="AJ3" s="10"/>
      <c r="AK3" s="10"/>
      <c r="AL3" s="10"/>
      <c r="AM3" s="10"/>
      <c r="AN3" s="10"/>
      <c r="AO3" s="10"/>
      <c r="AP3" s="33"/>
      <c r="BG3" s="36"/>
      <c r="BT3" s="6"/>
      <c r="BU3" s="6"/>
      <c r="BV3" s="30"/>
      <c r="BW3" s="30"/>
      <c r="BX3" s="30"/>
      <c r="BY3" s="30"/>
      <c r="BZ3" s="30"/>
      <c r="CA3" s="30"/>
      <c r="CB3" s="30"/>
      <c r="CC3" s="30"/>
      <c r="CD3" s="6"/>
      <c r="CE3" s="30"/>
      <c r="CF3" s="30"/>
      <c r="CG3" s="30"/>
      <c r="CH3" s="30"/>
      <c r="CI3" s="30"/>
      <c r="CJ3" s="30"/>
      <c r="CK3" s="30"/>
      <c r="CL3" s="30"/>
      <c r="CM3" s="6"/>
      <c r="CN3" s="6"/>
    </row>
    <row r="4" spans="2:92" ht="15.75" x14ac:dyDescent="0.25">
      <c r="B4" s="15"/>
      <c r="C4" s="6"/>
      <c r="D4" s="6">
        <v>1605</v>
      </c>
      <c r="E4" s="6">
        <v>1072.5</v>
      </c>
      <c r="F4" s="7">
        <v>532.5</v>
      </c>
      <c r="G4" s="6"/>
      <c r="H4" s="6"/>
      <c r="I4" s="6">
        <v>2582</v>
      </c>
      <c r="J4" s="6">
        <v>2105.6875</v>
      </c>
      <c r="K4" s="6">
        <v>476.3125</v>
      </c>
      <c r="L4" s="6"/>
      <c r="M4" s="37"/>
      <c r="N4" s="6">
        <v>2279</v>
      </c>
      <c r="O4" s="6">
        <v>1918.625</v>
      </c>
      <c r="P4" s="6">
        <v>360.375</v>
      </c>
      <c r="Q4" s="6"/>
      <c r="R4" s="6"/>
      <c r="S4" s="6">
        <v>2228</v>
      </c>
      <c r="T4" s="6">
        <v>1809.9375</v>
      </c>
      <c r="U4" s="6">
        <v>418.0625</v>
      </c>
      <c r="V4" s="6"/>
      <c r="W4" s="6"/>
      <c r="X4" s="6">
        <v>1055</v>
      </c>
      <c r="Y4" s="6">
        <v>637.0625</v>
      </c>
      <c r="Z4" s="6">
        <v>417.9375</v>
      </c>
      <c r="AA4" s="36"/>
      <c r="AD4" s="15"/>
      <c r="AE4" s="13" t="s">
        <v>10</v>
      </c>
      <c r="AF4" s="14"/>
      <c r="AG4" s="14" t="s">
        <v>11</v>
      </c>
      <c r="AH4" s="14" t="s">
        <v>12</v>
      </c>
      <c r="AI4" s="14" t="s">
        <v>13</v>
      </c>
      <c r="AJ4" s="14" t="s">
        <v>14</v>
      </c>
      <c r="AK4" s="14" t="s">
        <v>15</v>
      </c>
      <c r="AL4" s="14" t="s">
        <v>16</v>
      </c>
      <c r="AM4" s="14" t="s">
        <v>17</v>
      </c>
      <c r="AN4" s="14" t="s">
        <v>18</v>
      </c>
      <c r="AO4" s="14" t="s">
        <v>19</v>
      </c>
      <c r="AP4" s="38" t="s">
        <v>20</v>
      </c>
      <c r="BG4" s="36"/>
      <c r="BT4" s="6"/>
      <c r="BU4" s="6"/>
      <c r="BV4" s="39"/>
      <c r="BW4" s="39"/>
      <c r="BX4" s="39"/>
      <c r="BY4" s="39"/>
      <c r="BZ4" s="39"/>
      <c r="CA4" s="6"/>
      <c r="CB4" s="6"/>
      <c r="CC4" s="6"/>
      <c r="CD4" s="6"/>
      <c r="CE4" s="6"/>
      <c r="CF4" s="39"/>
      <c r="CG4" s="39"/>
      <c r="CH4" s="39"/>
      <c r="CI4" s="39"/>
      <c r="CJ4" s="6"/>
      <c r="CK4" s="6"/>
      <c r="CL4" s="6"/>
      <c r="CM4" s="6"/>
      <c r="CN4" s="6"/>
    </row>
    <row r="5" spans="2:92" x14ac:dyDescent="0.25">
      <c r="B5" s="15"/>
      <c r="C5" s="6"/>
      <c r="D5" s="6">
        <v>2260</v>
      </c>
      <c r="E5" s="6">
        <v>1587.5</v>
      </c>
      <c r="F5" s="7">
        <v>672.5</v>
      </c>
      <c r="G5" s="6"/>
      <c r="H5" s="6"/>
      <c r="I5" s="6">
        <v>2267</v>
      </c>
      <c r="J5" s="6">
        <v>1615.25</v>
      </c>
      <c r="K5" s="6">
        <v>651.75</v>
      </c>
      <c r="L5" s="6"/>
      <c r="M5" s="6"/>
      <c r="N5" s="6">
        <v>1282</v>
      </c>
      <c r="O5" s="6">
        <v>904.9375</v>
      </c>
      <c r="P5" s="6">
        <v>377.0625</v>
      </c>
      <c r="Q5" s="6"/>
      <c r="R5" s="6"/>
      <c r="S5" s="6">
        <v>2336</v>
      </c>
      <c r="T5" s="6">
        <v>1809.9375</v>
      </c>
      <c r="U5" s="6">
        <v>526.0625</v>
      </c>
      <c r="V5" s="6"/>
      <c r="W5" s="6"/>
      <c r="X5" s="6">
        <v>1151</v>
      </c>
      <c r="Y5" s="6">
        <v>617.875</v>
      </c>
      <c r="Z5" s="6">
        <v>533.125</v>
      </c>
      <c r="AA5" s="36"/>
      <c r="AD5" s="15"/>
      <c r="AE5" s="15"/>
      <c r="AF5" s="16" t="s">
        <v>21</v>
      </c>
      <c r="AG5" s="1">
        <v>479183.69982927165</v>
      </c>
      <c r="AH5" s="1">
        <v>13.589258110728489</v>
      </c>
      <c r="AI5" s="1">
        <v>3.7599481379402033</v>
      </c>
      <c r="AJ5" s="1">
        <f t="shared" ref="AJ5:AJ25" si="0">AH5-AI5</f>
        <v>9.8293099727882858</v>
      </c>
      <c r="AK5" s="1">
        <f t="shared" ref="AK5:AK25" si="1" xml:space="preserve"> (3.14*(AI5/2)^2*AJ5)+((4/3)*3.14*(AI5/2)^3)</f>
        <v>136.9007057609879</v>
      </c>
      <c r="AL5" s="1">
        <f xml:space="preserve"> (2*3.14*(AI5/2)*AJ5)+(4*3.14*(AI5/2)^2)</f>
        <v>160.43800399038628</v>
      </c>
      <c r="AM5" s="1">
        <f t="shared" ref="AM5:AM25" si="2">AG5/2300</f>
        <v>208.34073905620505</v>
      </c>
      <c r="AN5" s="1">
        <v>5.0999999999999996</v>
      </c>
      <c r="AO5" s="1">
        <f t="shared" ref="AO5:AO25" si="3">2*3.14*(AI5/2)*AN5</f>
        <v>60.211809480974416</v>
      </c>
      <c r="AP5" s="36">
        <f>AM5/AO5</f>
        <v>3.4601308423065422</v>
      </c>
      <c r="BG5" s="36"/>
      <c r="BT5" s="6"/>
      <c r="BU5" s="6"/>
      <c r="BV5" s="39"/>
      <c r="BW5" s="39"/>
      <c r="BX5" s="39"/>
      <c r="BY5" s="39"/>
      <c r="BZ5" s="39"/>
      <c r="CA5" s="6"/>
      <c r="CB5" s="6"/>
      <c r="CC5" s="6"/>
      <c r="CD5" s="6"/>
      <c r="CE5" s="6"/>
      <c r="CF5" s="39"/>
      <c r="CG5" s="39"/>
      <c r="CH5" s="39"/>
      <c r="CI5" s="39"/>
      <c r="CJ5" s="6"/>
      <c r="CK5" s="6"/>
      <c r="CL5" s="6"/>
      <c r="CM5" s="6"/>
      <c r="CN5" s="6"/>
    </row>
    <row r="6" spans="2:92" x14ac:dyDescent="0.25">
      <c r="B6" s="15"/>
      <c r="C6" s="6"/>
      <c r="D6" s="6">
        <v>2765</v>
      </c>
      <c r="E6" s="6">
        <v>2086.6875</v>
      </c>
      <c r="F6" s="7">
        <v>678.3125</v>
      </c>
      <c r="G6" s="6"/>
      <c r="H6" s="6"/>
      <c r="I6" s="6">
        <v>2752</v>
      </c>
      <c r="J6" s="6">
        <v>2088.5</v>
      </c>
      <c r="K6" s="6">
        <v>663.5</v>
      </c>
      <c r="L6" s="6"/>
      <c r="M6" s="6"/>
      <c r="N6" s="6">
        <v>1744</v>
      </c>
      <c r="O6" s="6">
        <v>1345.8125</v>
      </c>
      <c r="P6" s="6">
        <v>398.1875</v>
      </c>
      <c r="Q6" s="6"/>
      <c r="R6" s="6"/>
      <c r="S6" s="6">
        <v>1750</v>
      </c>
      <c r="T6" s="6">
        <v>1115.9375</v>
      </c>
      <c r="U6" s="6">
        <v>634.0625</v>
      </c>
      <c r="V6" s="6"/>
      <c r="W6" s="6"/>
      <c r="X6" s="6">
        <v>2534</v>
      </c>
      <c r="Y6" s="6">
        <v>1965</v>
      </c>
      <c r="Z6" s="6">
        <v>569</v>
      </c>
      <c r="AA6" s="36"/>
      <c r="AD6" s="15"/>
      <c r="AE6" s="15"/>
      <c r="AF6" s="16" t="s">
        <v>22</v>
      </c>
      <c r="AG6" s="1">
        <v>460298.97340637411</v>
      </c>
      <c r="AH6" s="1">
        <v>12.880853271425773</v>
      </c>
      <c r="AI6" s="1">
        <v>3.4755813902137294</v>
      </c>
      <c r="AJ6" s="1">
        <f t="shared" si="0"/>
        <v>9.4052718812120428</v>
      </c>
      <c r="AK6" s="1">
        <f t="shared" si="1"/>
        <v>111.15740085654573</v>
      </c>
      <c r="AL6" s="1">
        <f t="shared" ref="AL6:AL70" si="4" xml:space="preserve"> (2*3.14*(AI6/2)*AJ6)+(4*3.14*(AI6/2)^2)</f>
        <v>140.5729453095569</v>
      </c>
      <c r="AM6" s="1">
        <f t="shared" si="2"/>
        <v>200.12998843755395</v>
      </c>
      <c r="AN6" s="1">
        <v>4.3</v>
      </c>
      <c r="AO6" s="1">
        <f t="shared" si="3"/>
        <v>46.927299930665775</v>
      </c>
      <c r="AP6" s="36">
        <f t="shared" ref="AP6:AP24" si="5">AM6/AO6</f>
        <v>4.2646815123231541</v>
      </c>
      <c r="BG6" s="36"/>
      <c r="BT6" s="6"/>
      <c r="BU6" s="6"/>
      <c r="BV6" s="39"/>
      <c r="BW6" s="39"/>
      <c r="BX6" s="39"/>
      <c r="BY6" s="39"/>
      <c r="BZ6" s="39"/>
      <c r="CA6" s="6"/>
      <c r="CB6" s="6"/>
      <c r="CC6" s="6"/>
      <c r="CD6" s="6"/>
      <c r="CE6" s="6"/>
      <c r="CF6" s="39"/>
      <c r="CG6" s="39"/>
      <c r="CH6" s="39"/>
      <c r="CI6" s="39"/>
      <c r="CJ6" s="6"/>
      <c r="CK6" s="6"/>
      <c r="CL6" s="6"/>
      <c r="CM6" s="6"/>
      <c r="CN6" s="6"/>
    </row>
    <row r="7" spans="2:92" x14ac:dyDescent="0.25">
      <c r="B7" s="15"/>
      <c r="C7" s="6"/>
      <c r="D7" s="6">
        <v>3213</v>
      </c>
      <c r="E7" s="6">
        <v>2526</v>
      </c>
      <c r="F7" s="7">
        <v>687</v>
      </c>
      <c r="G7" s="6"/>
      <c r="H7" s="6"/>
      <c r="I7" s="6">
        <v>2444</v>
      </c>
      <c r="J7" s="6">
        <v>1754.875</v>
      </c>
      <c r="K7" s="6">
        <v>689.125</v>
      </c>
      <c r="L7" s="6"/>
      <c r="M7" s="6"/>
      <c r="N7" s="6">
        <v>2060</v>
      </c>
      <c r="O7" s="6">
        <v>1652.9375</v>
      </c>
      <c r="P7" s="6">
        <v>407.0625</v>
      </c>
      <c r="Q7" s="6"/>
      <c r="R7" s="6"/>
      <c r="S7" s="6">
        <v>2412</v>
      </c>
      <c r="T7" s="6">
        <v>1733.375</v>
      </c>
      <c r="U7" s="6">
        <v>678.625</v>
      </c>
      <c r="V7" s="6"/>
      <c r="W7" s="6"/>
      <c r="X7" s="6">
        <v>1557</v>
      </c>
      <c r="Y7" s="6">
        <v>961.4375</v>
      </c>
      <c r="Z7" s="6">
        <v>595.5625</v>
      </c>
      <c r="AA7" s="36"/>
      <c r="AD7" s="15"/>
      <c r="AE7" s="15"/>
      <c r="AF7" s="16" t="s">
        <v>23</v>
      </c>
      <c r="AG7" s="1">
        <v>398948.43696738884</v>
      </c>
      <c r="AH7" s="1">
        <v>13.101087931923821</v>
      </c>
      <c r="AI7" s="1">
        <v>3.7095371678957472</v>
      </c>
      <c r="AJ7" s="1">
        <f t="shared" si="0"/>
        <v>9.3915507640280751</v>
      </c>
      <c r="AK7" s="1">
        <f t="shared" si="1"/>
        <v>128.16260209996022</v>
      </c>
      <c r="AL7" s="1">
        <f t="shared" si="4"/>
        <v>152.60077403729341</v>
      </c>
      <c r="AM7" s="1">
        <f t="shared" si="2"/>
        <v>173.45584215973429</v>
      </c>
      <c r="AN7" s="1">
        <v>3.8</v>
      </c>
      <c r="AO7" s="1">
        <f t="shared" si="3"/>
        <v>44.262197487332053</v>
      </c>
      <c r="AP7" s="36">
        <f t="shared" si="5"/>
        <v>3.9188258154010036</v>
      </c>
      <c r="BG7" s="36"/>
      <c r="BT7" s="6"/>
      <c r="BU7" s="6"/>
      <c r="BV7" s="39"/>
      <c r="BW7" s="39"/>
      <c r="BX7" s="39"/>
      <c r="BY7" s="39"/>
      <c r="BZ7" s="39"/>
      <c r="CA7" s="6"/>
      <c r="CB7" s="6"/>
      <c r="CC7" s="6"/>
      <c r="CD7" s="6"/>
      <c r="CE7" s="6"/>
      <c r="CF7" s="39"/>
      <c r="CG7" s="39"/>
      <c r="CH7" s="39"/>
      <c r="CI7" s="39"/>
      <c r="CJ7" s="6"/>
      <c r="CK7" s="6"/>
      <c r="CL7" s="6"/>
      <c r="CM7" s="6"/>
      <c r="CN7" s="6"/>
    </row>
    <row r="8" spans="2:92" x14ac:dyDescent="0.25">
      <c r="B8" s="15"/>
      <c r="C8" s="6"/>
      <c r="D8" s="6">
        <v>2848</v>
      </c>
      <c r="E8" s="6">
        <v>2091.125</v>
      </c>
      <c r="F8" s="7">
        <v>756.875</v>
      </c>
      <c r="G8" s="6"/>
      <c r="H8" s="6"/>
      <c r="I8" s="6">
        <v>1886</v>
      </c>
      <c r="J8" s="6">
        <v>1194.0625</v>
      </c>
      <c r="K8" s="6">
        <v>691.9375</v>
      </c>
      <c r="L8" s="6"/>
      <c r="M8" s="6"/>
      <c r="N8" s="6">
        <v>2438</v>
      </c>
      <c r="O8" s="6">
        <v>1930.6875</v>
      </c>
      <c r="P8" s="6">
        <v>507.3125</v>
      </c>
      <c r="Q8" s="6"/>
      <c r="R8" s="6"/>
      <c r="S8" s="6">
        <v>1848</v>
      </c>
      <c r="T8" s="6">
        <v>1129.8125</v>
      </c>
      <c r="U8" s="6">
        <v>718.1875</v>
      </c>
      <c r="V8" s="6"/>
      <c r="W8" s="6"/>
      <c r="X8" s="6">
        <v>1547</v>
      </c>
      <c r="Y8" s="6">
        <v>917.25</v>
      </c>
      <c r="Z8" s="6">
        <v>629.75</v>
      </c>
      <c r="AA8" s="36"/>
      <c r="AD8" s="15"/>
      <c r="AE8" s="15"/>
      <c r="AF8" s="16" t="s">
        <v>24</v>
      </c>
      <c r="AG8" s="1">
        <v>487456.92613737937</v>
      </c>
      <c r="AH8" s="1">
        <v>15.476563216683477</v>
      </c>
      <c r="AI8" s="1">
        <v>3.5159741182210089</v>
      </c>
      <c r="AJ8" s="1">
        <f t="shared" si="0"/>
        <v>11.960589098462467</v>
      </c>
      <c r="AK8" s="1">
        <f t="shared" si="1"/>
        <v>138.81482790341613</v>
      </c>
      <c r="AL8" s="1">
        <f t="shared" si="4"/>
        <v>170.86371452585303</v>
      </c>
      <c r="AM8" s="1">
        <f t="shared" si="2"/>
        <v>211.93779397277365</v>
      </c>
      <c r="AN8" s="1">
        <v>4.5</v>
      </c>
      <c r="AO8" s="1">
        <f t="shared" si="3"/>
        <v>49.680714290462859</v>
      </c>
      <c r="AP8" s="36">
        <f t="shared" si="5"/>
        <v>4.2659973190735521</v>
      </c>
      <c r="BG8" s="36"/>
      <c r="BT8" s="6"/>
      <c r="BU8" s="6"/>
      <c r="BV8" s="39"/>
      <c r="BW8" s="39"/>
      <c r="BX8" s="39"/>
      <c r="BY8" s="39"/>
      <c r="BZ8" s="39"/>
      <c r="CA8" s="6"/>
      <c r="CB8" s="6"/>
      <c r="CC8" s="6"/>
      <c r="CD8" s="6"/>
      <c r="CE8" s="6"/>
      <c r="CF8" s="39"/>
      <c r="CG8" s="39"/>
      <c r="CH8" s="39"/>
      <c r="CI8" s="39"/>
      <c r="CJ8" s="6"/>
      <c r="CK8" s="6"/>
      <c r="CL8" s="6"/>
      <c r="CM8" s="6"/>
      <c r="CN8" s="6"/>
    </row>
    <row r="9" spans="2:92" x14ac:dyDescent="0.25">
      <c r="B9" s="15"/>
      <c r="C9" s="6"/>
      <c r="D9" s="6">
        <v>2154</v>
      </c>
      <c r="E9" s="6">
        <v>1215.125</v>
      </c>
      <c r="F9" s="7">
        <v>938.875</v>
      </c>
      <c r="G9" s="6"/>
      <c r="H9" s="6"/>
      <c r="I9" s="6">
        <v>2405</v>
      </c>
      <c r="J9" s="6">
        <v>1647.9375</v>
      </c>
      <c r="K9" s="6">
        <v>757.0625</v>
      </c>
      <c r="L9" s="6"/>
      <c r="M9" s="6"/>
      <c r="N9" s="6">
        <v>2647</v>
      </c>
      <c r="O9" s="6">
        <v>1997.1875</v>
      </c>
      <c r="P9" s="6">
        <v>649.8125</v>
      </c>
      <c r="Q9" s="6"/>
      <c r="R9" s="6"/>
      <c r="S9" s="6">
        <v>2426</v>
      </c>
      <c r="T9" s="6">
        <v>1605.4375</v>
      </c>
      <c r="U9" s="6">
        <v>820.5625</v>
      </c>
      <c r="V9" s="6"/>
      <c r="W9" s="6"/>
      <c r="X9" s="6">
        <v>2007</v>
      </c>
      <c r="Y9" s="6">
        <v>1190.375</v>
      </c>
      <c r="Z9" s="6">
        <v>816.625</v>
      </c>
      <c r="AA9" s="36"/>
      <c r="AD9" s="15"/>
      <c r="AE9" s="15"/>
      <c r="AF9" s="16" t="s">
        <v>25</v>
      </c>
      <c r="AG9" s="1">
        <v>358725.62987367029</v>
      </c>
      <c r="AH9" s="1">
        <v>13.38014129222857</v>
      </c>
      <c r="AI9" s="1">
        <v>3.6510724451864824</v>
      </c>
      <c r="AJ9" s="1">
        <f t="shared" si="0"/>
        <v>9.7290688470420879</v>
      </c>
      <c r="AK9" s="1">
        <f t="shared" si="1"/>
        <v>127.27861680442263</v>
      </c>
      <c r="AL9" s="1">
        <f t="shared" si="4"/>
        <v>153.39485668013882</v>
      </c>
      <c r="AM9" s="1">
        <f t="shared" si="2"/>
        <v>155.96766516246535</v>
      </c>
      <c r="AN9" s="1">
        <v>5.6</v>
      </c>
      <c r="AO9" s="1">
        <f t="shared" si="3"/>
        <v>64.200457876159106</v>
      </c>
      <c r="AP9" s="36">
        <f t="shared" si="5"/>
        <v>2.4293855577061869</v>
      </c>
      <c r="BG9" s="36"/>
      <c r="BT9" s="6"/>
      <c r="BU9" s="6"/>
      <c r="BV9" s="39"/>
      <c r="BW9" s="39"/>
      <c r="BX9" s="39"/>
      <c r="BY9" s="39"/>
      <c r="BZ9" s="39"/>
      <c r="CA9" s="6"/>
      <c r="CB9" s="6"/>
      <c r="CC9" s="6"/>
      <c r="CD9" s="6"/>
      <c r="CE9" s="6"/>
      <c r="CF9" s="39"/>
      <c r="CG9" s="39"/>
      <c r="CH9" s="39"/>
      <c r="CI9" s="39"/>
      <c r="CJ9" s="6"/>
      <c r="CK9" s="6"/>
      <c r="CL9" s="6"/>
      <c r="CM9" s="6"/>
      <c r="CN9" s="6"/>
    </row>
    <row r="10" spans="2:92" x14ac:dyDescent="0.25">
      <c r="B10" s="15"/>
      <c r="C10" s="6"/>
      <c r="D10" s="6">
        <v>2223</v>
      </c>
      <c r="E10" s="6">
        <v>1272.1875</v>
      </c>
      <c r="F10" s="7">
        <v>950.8125</v>
      </c>
      <c r="G10" s="6"/>
      <c r="H10" s="6"/>
      <c r="I10" s="6">
        <v>2528</v>
      </c>
      <c r="J10" s="6">
        <v>1754.875</v>
      </c>
      <c r="K10" s="6">
        <v>773.125</v>
      </c>
      <c r="L10" s="6"/>
      <c r="M10" s="6"/>
      <c r="N10" s="6">
        <v>1841</v>
      </c>
      <c r="O10" s="6">
        <v>1141.5625</v>
      </c>
      <c r="P10" s="6">
        <v>699.4375</v>
      </c>
      <c r="Q10" s="6"/>
      <c r="R10" s="6"/>
      <c r="S10" s="6">
        <v>2484</v>
      </c>
      <c r="T10" s="6">
        <v>1598</v>
      </c>
      <c r="U10" s="6">
        <v>886</v>
      </c>
      <c r="V10" s="6"/>
      <c r="W10" s="6"/>
      <c r="X10" s="6">
        <v>1717</v>
      </c>
      <c r="Y10" s="6">
        <v>830.4375</v>
      </c>
      <c r="Z10" s="6">
        <v>886.5625</v>
      </c>
      <c r="AA10" s="36"/>
      <c r="AD10" s="15"/>
      <c r="AE10" s="15"/>
      <c r="AF10" s="16" t="s">
        <v>26</v>
      </c>
      <c r="AG10" s="1">
        <v>435096.62647116359</v>
      </c>
      <c r="AH10" s="1">
        <v>14.462019914244346</v>
      </c>
      <c r="AI10" s="1">
        <v>3.7588302701771465</v>
      </c>
      <c r="AJ10" s="1">
        <f t="shared" si="0"/>
        <v>10.7031896440672</v>
      </c>
      <c r="AK10" s="1">
        <f t="shared" si="1"/>
        <v>146.50334578592538</v>
      </c>
      <c r="AL10" s="1">
        <f t="shared" si="4"/>
        <v>170.69127361571833</v>
      </c>
      <c r="AM10" s="1">
        <f t="shared" si="2"/>
        <v>189.17244629181025</v>
      </c>
      <c r="AN10" s="1">
        <v>3.8</v>
      </c>
      <c r="AO10" s="1">
        <f t="shared" si="3"/>
        <v>44.85036278375371</v>
      </c>
      <c r="AP10" s="36">
        <f t="shared" si="5"/>
        <v>4.2178576615735821</v>
      </c>
      <c r="BG10" s="36"/>
      <c r="BT10" s="6"/>
      <c r="BU10" s="6"/>
      <c r="BV10" s="39"/>
      <c r="BW10" s="39"/>
      <c r="BX10" s="39"/>
      <c r="BY10" s="39"/>
      <c r="BZ10" s="39"/>
      <c r="CA10" s="6"/>
      <c r="CB10" s="6"/>
      <c r="CC10" s="6"/>
      <c r="CD10" s="6"/>
      <c r="CE10" s="6"/>
      <c r="CF10" s="39"/>
      <c r="CG10" s="39"/>
      <c r="CH10" s="39"/>
      <c r="CI10" s="39"/>
      <c r="CJ10" s="6"/>
      <c r="CK10" s="6"/>
      <c r="CL10" s="6"/>
      <c r="CM10" s="6"/>
      <c r="CN10" s="6"/>
    </row>
    <row r="11" spans="2:92" x14ac:dyDescent="0.25">
      <c r="B11" s="15"/>
      <c r="C11" s="6"/>
      <c r="D11" s="6">
        <v>3050</v>
      </c>
      <c r="E11" s="6">
        <v>2097</v>
      </c>
      <c r="F11" s="7">
        <v>953</v>
      </c>
      <c r="G11" s="6"/>
      <c r="H11" s="6"/>
      <c r="I11" s="6">
        <v>2974</v>
      </c>
      <c r="J11" s="6">
        <v>2193.75</v>
      </c>
      <c r="K11" s="6">
        <v>780.25</v>
      </c>
      <c r="L11" s="6"/>
      <c r="M11" s="6"/>
      <c r="N11" s="6">
        <v>2175</v>
      </c>
      <c r="O11" s="6">
        <v>1472.4375</v>
      </c>
      <c r="P11" s="6">
        <v>702.5625</v>
      </c>
      <c r="Q11" s="6"/>
      <c r="R11" s="6"/>
      <c r="S11" s="6">
        <v>1579</v>
      </c>
      <c r="T11" s="6">
        <v>663.25</v>
      </c>
      <c r="U11" s="6">
        <v>915.75</v>
      </c>
      <c r="V11" s="6"/>
      <c r="W11" s="6"/>
      <c r="X11" s="6">
        <v>1655</v>
      </c>
      <c r="Y11" s="6">
        <v>748.1875</v>
      </c>
      <c r="Z11" s="6">
        <v>906.8125</v>
      </c>
      <c r="AA11" s="36"/>
      <c r="AD11" s="15"/>
      <c r="AE11" s="15"/>
      <c r="AF11" s="16" t="s">
        <v>27</v>
      </c>
      <c r="AG11" s="1">
        <v>388997.00171233399</v>
      </c>
      <c r="AH11" s="1">
        <v>15.01160004796291</v>
      </c>
      <c r="AI11" s="1">
        <v>3.6936426464941086</v>
      </c>
      <c r="AJ11" s="1">
        <f t="shared" si="0"/>
        <v>11.317957401468801</v>
      </c>
      <c r="AK11" s="1">
        <f t="shared" si="1"/>
        <v>147.58451280075838</v>
      </c>
      <c r="AL11" s="1">
        <f t="shared" si="4"/>
        <v>174.10510644590406</v>
      </c>
      <c r="AM11" s="1">
        <f t="shared" si="2"/>
        <v>169.12913117927565</v>
      </c>
      <c r="AN11" s="1">
        <v>3.1</v>
      </c>
      <c r="AO11" s="1">
        <f t="shared" si="3"/>
        <v>35.953917520973654</v>
      </c>
      <c r="AP11" s="36">
        <f t="shared" si="5"/>
        <v>4.7040529333309635</v>
      </c>
      <c r="BG11" s="36"/>
      <c r="BT11" s="6"/>
      <c r="BU11" s="6"/>
      <c r="BV11" s="39"/>
      <c r="BW11" s="39"/>
      <c r="BX11" s="39"/>
      <c r="BY11" s="39"/>
      <c r="BZ11" s="39"/>
      <c r="CA11" s="6"/>
      <c r="CB11" s="6"/>
      <c r="CC11" s="6"/>
      <c r="CD11" s="6"/>
      <c r="CE11" s="6"/>
      <c r="CF11" s="39"/>
      <c r="CG11" s="39"/>
      <c r="CH11" s="39"/>
      <c r="CI11" s="39"/>
      <c r="CJ11" s="6"/>
      <c r="CK11" s="6"/>
      <c r="CL11" s="6"/>
      <c r="CM11" s="6"/>
      <c r="CN11" s="6"/>
    </row>
    <row r="12" spans="2:92" x14ac:dyDescent="0.25">
      <c r="B12" s="15"/>
      <c r="C12" s="6"/>
      <c r="D12" s="6">
        <v>2140</v>
      </c>
      <c r="E12" s="6">
        <v>1145.9375</v>
      </c>
      <c r="F12" s="7">
        <v>994.0625</v>
      </c>
      <c r="G12" s="6"/>
      <c r="H12" s="6"/>
      <c r="I12" s="6">
        <v>2837</v>
      </c>
      <c r="J12" s="6">
        <v>1984</v>
      </c>
      <c r="K12" s="6">
        <v>853</v>
      </c>
      <c r="L12" s="6"/>
      <c r="M12" s="6"/>
      <c r="N12" s="6">
        <v>1675</v>
      </c>
      <c r="O12" s="6">
        <v>958.1875</v>
      </c>
      <c r="P12" s="6">
        <v>716.8125</v>
      </c>
      <c r="Q12" s="6"/>
      <c r="R12" s="6"/>
      <c r="S12" s="6">
        <v>3419</v>
      </c>
      <c r="T12" s="6">
        <v>2498.1875</v>
      </c>
      <c r="U12" s="6">
        <v>920.8125</v>
      </c>
      <c r="V12" s="6"/>
      <c r="W12" s="6"/>
      <c r="X12" s="6">
        <v>1819</v>
      </c>
      <c r="Y12" s="6">
        <v>901.1875</v>
      </c>
      <c r="Z12" s="6">
        <v>917.8125</v>
      </c>
      <c r="AA12" s="36"/>
      <c r="AD12" s="15"/>
      <c r="AE12" s="15"/>
      <c r="AF12" s="16" t="s">
        <v>28</v>
      </c>
      <c r="AG12" s="1">
        <v>355592.62566404778</v>
      </c>
      <c r="AH12" s="1">
        <v>14.906982055399411</v>
      </c>
      <c r="AI12" s="1">
        <v>3.7599481379402033</v>
      </c>
      <c r="AJ12" s="1">
        <f t="shared" si="0"/>
        <v>11.147033917459208</v>
      </c>
      <c r="AK12" s="1">
        <f t="shared" si="1"/>
        <v>151.52442376134326</v>
      </c>
      <c r="AL12" s="1">
        <f t="shared" si="4"/>
        <v>175.99536538353212</v>
      </c>
      <c r="AM12" s="1">
        <f t="shared" si="2"/>
        <v>154.60548941915121</v>
      </c>
      <c r="AN12" s="1">
        <v>2.7</v>
      </c>
      <c r="AO12" s="1">
        <f t="shared" si="3"/>
        <v>31.876840313457048</v>
      </c>
      <c r="AP12" s="36">
        <f t="shared" si="5"/>
        <v>4.8500882740841584</v>
      </c>
      <c r="BG12" s="36"/>
      <c r="BT12" s="6"/>
      <c r="BU12" s="6"/>
      <c r="BV12" s="39"/>
      <c r="BW12" s="39"/>
      <c r="BX12" s="39"/>
      <c r="BY12" s="39"/>
      <c r="BZ12" s="39"/>
      <c r="CA12" s="6"/>
      <c r="CB12" s="6"/>
      <c r="CC12" s="6"/>
      <c r="CD12" s="6"/>
      <c r="CE12" s="6"/>
      <c r="CF12" s="39"/>
      <c r="CG12" s="39"/>
      <c r="CH12" s="39"/>
      <c r="CI12" s="39"/>
      <c r="CJ12" s="6"/>
      <c r="CK12" s="6"/>
      <c r="CL12" s="6"/>
      <c r="CM12" s="6"/>
      <c r="CN12" s="6"/>
    </row>
    <row r="13" spans="2:92" x14ac:dyDescent="0.25">
      <c r="B13" s="15"/>
      <c r="C13" s="6"/>
      <c r="D13" s="6">
        <v>3608</v>
      </c>
      <c r="E13" s="6">
        <v>2571.625</v>
      </c>
      <c r="F13" s="7">
        <v>1036.375</v>
      </c>
      <c r="G13" s="6"/>
      <c r="H13" s="6"/>
      <c r="I13" s="6">
        <v>2220</v>
      </c>
      <c r="J13" s="6">
        <v>1317.1875</v>
      </c>
      <c r="K13" s="6">
        <v>902.8125</v>
      </c>
      <c r="L13" s="6"/>
      <c r="M13" s="6"/>
      <c r="N13" s="6">
        <v>3155</v>
      </c>
      <c r="O13" s="6">
        <v>2405.5625</v>
      </c>
      <c r="P13" s="6">
        <v>749.4375</v>
      </c>
      <c r="Q13" s="6"/>
      <c r="R13" s="6"/>
      <c r="S13" s="6">
        <v>3305</v>
      </c>
      <c r="T13" s="6">
        <v>2369.3125</v>
      </c>
      <c r="U13" s="6">
        <v>935.6875</v>
      </c>
      <c r="V13" s="6"/>
      <c r="W13" s="6"/>
      <c r="X13" s="6">
        <v>1838</v>
      </c>
      <c r="Y13" s="6">
        <v>912.8125</v>
      </c>
      <c r="Z13" s="6">
        <v>925.1875</v>
      </c>
      <c r="AA13" s="36"/>
      <c r="AD13" s="15"/>
      <c r="AE13" s="15"/>
      <c r="AF13" s="16" t="s">
        <v>29</v>
      </c>
      <c r="AG13" s="1">
        <v>298164.0758708521</v>
      </c>
      <c r="AH13" s="1">
        <v>14.20518356094</v>
      </c>
      <c r="AI13" s="1">
        <v>3.6247339212692564</v>
      </c>
      <c r="AJ13" s="1">
        <f t="shared" si="0"/>
        <v>10.580449639670743</v>
      </c>
      <c r="AK13" s="1">
        <f t="shared" si="1"/>
        <v>134.04882108468331</v>
      </c>
      <c r="AL13" s="1">
        <f t="shared" si="4"/>
        <v>161.67863363315428</v>
      </c>
      <c r="AM13" s="1">
        <f t="shared" si="2"/>
        <v>129.63655472645743</v>
      </c>
      <c r="AN13" s="1">
        <v>3.4</v>
      </c>
      <c r="AO13" s="1">
        <f t="shared" si="3"/>
        <v>38.697659343470583</v>
      </c>
      <c r="AP13" s="36">
        <f t="shared" si="5"/>
        <v>3.3499843899042148</v>
      </c>
      <c r="BG13" s="36"/>
      <c r="BT13" s="6"/>
      <c r="BU13" s="6"/>
      <c r="BV13" s="39"/>
      <c r="BW13" s="39"/>
      <c r="BX13" s="39"/>
      <c r="BY13" s="39"/>
      <c r="BZ13" s="39"/>
      <c r="CA13" s="6"/>
      <c r="CB13" s="6"/>
      <c r="CC13" s="6"/>
      <c r="CD13" s="6"/>
      <c r="CE13" s="6"/>
      <c r="CF13" s="39"/>
      <c r="CG13" s="39"/>
      <c r="CH13" s="39"/>
      <c r="CI13" s="39"/>
      <c r="CJ13" s="6"/>
      <c r="CK13" s="6"/>
      <c r="CL13" s="6"/>
      <c r="CM13" s="6"/>
      <c r="CN13" s="6"/>
    </row>
    <row r="14" spans="2:92" x14ac:dyDescent="0.25">
      <c r="B14" s="15"/>
      <c r="C14" s="6"/>
      <c r="D14" s="6">
        <v>3044</v>
      </c>
      <c r="E14" s="6">
        <v>2004.75</v>
      </c>
      <c r="F14" s="7">
        <v>1039.25</v>
      </c>
      <c r="G14" s="6"/>
      <c r="H14" s="6"/>
      <c r="I14" s="6">
        <v>2972</v>
      </c>
      <c r="J14" s="6">
        <v>2064.3125</v>
      </c>
      <c r="K14" s="6">
        <v>907.6875</v>
      </c>
      <c r="L14" s="6"/>
      <c r="M14" s="6"/>
      <c r="N14" s="6">
        <v>3111</v>
      </c>
      <c r="O14" s="6">
        <v>2358.375</v>
      </c>
      <c r="P14" s="6">
        <v>752.625</v>
      </c>
      <c r="Q14" s="6"/>
      <c r="R14" s="6"/>
      <c r="S14" s="6">
        <v>3823</v>
      </c>
      <c r="T14" s="6">
        <v>2882.1875</v>
      </c>
      <c r="U14" s="6">
        <v>940.8125</v>
      </c>
      <c r="V14" s="6"/>
      <c r="W14" s="6"/>
      <c r="X14" s="6">
        <v>1680</v>
      </c>
      <c r="Y14" s="6">
        <v>734.75</v>
      </c>
      <c r="Z14" s="6">
        <v>945.25</v>
      </c>
      <c r="AA14" s="36"/>
      <c r="AD14" s="15"/>
      <c r="AE14" s="15"/>
      <c r="AF14" s="16" t="s">
        <v>30</v>
      </c>
      <c r="AG14" s="1">
        <v>310471.8277015583</v>
      </c>
      <c r="AH14" s="1">
        <v>14.07399278811809</v>
      </c>
      <c r="AI14" s="1">
        <v>3.5445442584343616</v>
      </c>
      <c r="AJ14" s="1">
        <f t="shared" si="0"/>
        <v>10.529448529683728</v>
      </c>
      <c r="AK14" s="1">
        <f t="shared" si="1"/>
        <v>127.15307397531707</v>
      </c>
      <c r="AL14" s="1">
        <f t="shared" si="4"/>
        <v>156.64169563736365</v>
      </c>
      <c r="AM14" s="1">
        <f t="shared" si="2"/>
        <v>134.98775117459056</v>
      </c>
      <c r="AN14" s="1">
        <v>5.8</v>
      </c>
      <c r="AO14" s="1">
        <f t="shared" si="3"/>
        <v>64.553240034606588</v>
      </c>
      <c r="AP14" s="36">
        <f t="shared" si="5"/>
        <v>2.0911072953460503</v>
      </c>
      <c r="BG14" s="36"/>
      <c r="BT14" s="6"/>
      <c r="BU14" s="6"/>
      <c r="BV14" s="39"/>
      <c r="BW14" s="39"/>
      <c r="BX14" s="39"/>
      <c r="BY14" s="39"/>
      <c r="BZ14" s="39"/>
      <c r="CA14" s="6"/>
      <c r="CB14" s="6"/>
      <c r="CC14" s="6"/>
      <c r="CD14" s="6"/>
      <c r="CE14" s="6"/>
      <c r="CF14" s="39"/>
      <c r="CG14" s="39"/>
      <c r="CH14" s="39"/>
      <c r="CI14" s="39"/>
      <c r="CJ14" s="6"/>
      <c r="CK14" s="6"/>
      <c r="CL14" s="6"/>
      <c r="CM14" s="6"/>
      <c r="CN14" s="6"/>
    </row>
    <row r="15" spans="2:92" x14ac:dyDescent="0.25">
      <c r="B15" s="15"/>
      <c r="C15" s="6"/>
      <c r="D15" s="6">
        <v>2100</v>
      </c>
      <c r="E15" s="6">
        <v>1039.3125</v>
      </c>
      <c r="F15" s="7">
        <v>1060.6880000000001</v>
      </c>
      <c r="G15" s="6"/>
      <c r="H15" s="6"/>
      <c r="I15" s="6">
        <v>2435</v>
      </c>
      <c r="J15" s="6">
        <v>1502.9375</v>
      </c>
      <c r="K15" s="6">
        <v>932.0625</v>
      </c>
      <c r="L15" s="6"/>
      <c r="M15" s="6"/>
      <c r="N15" s="6">
        <v>2775</v>
      </c>
      <c r="O15" s="6">
        <v>1997.1875</v>
      </c>
      <c r="P15" s="6">
        <v>777.8125</v>
      </c>
      <c r="Q15" s="6"/>
      <c r="R15" s="6"/>
      <c r="S15" s="6">
        <v>2832</v>
      </c>
      <c r="T15" s="6">
        <v>1845.5</v>
      </c>
      <c r="U15" s="6">
        <v>986.5</v>
      </c>
      <c r="V15" s="6"/>
      <c r="W15" s="6"/>
      <c r="X15" s="6">
        <v>1680</v>
      </c>
      <c r="Y15" s="6">
        <v>734.75</v>
      </c>
      <c r="Z15" s="6">
        <v>945.25</v>
      </c>
      <c r="AA15" s="36"/>
      <c r="AD15" s="15"/>
      <c r="AE15" s="15"/>
      <c r="AF15" s="16" t="s">
        <v>31</v>
      </c>
      <c r="AG15" s="1">
        <v>272896.4715001884</v>
      </c>
      <c r="AH15" s="1">
        <v>14.332241869295956</v>
      </c>
      <c r="AI15" s="1">
        <v>3.8750965149270797</v>
      </c>
      <c r="AJ15" s="1">
        <f t="shared" si="0"/>
        <v>10.457145354368876</v>
      </c>
      <c r="AK15" s="1">
        <f t="shared" si="1"/>
        <v>153.72000174654247</v>
      </c>
      <c r="AL15" s="1">
        <f t="shared" si="4"/>
        <v>174.39189642903432</v>
      </c>
      <c r="AM15" s="1">
        <f t="shared" si="2"/>
        <v>118.6506397826906</v>
      </c>
      <c r="AN15" s="1">
        <v>2.6</v>
      </c>
      <c r="AO15" s="1">
        <f t="shared" si="3"/>
        <v>31.636287947864684</v>
      </c>
      <c r="AP15" s="36">
        <f t="shared" si="5"/>
        <v>3.7504602302969943</v>
      </c>
      <c r="BG15" s="36"/>
      <c r="BT15" s="6"/>
      <c r="BU15" s="6"/>
      <c r="BV15" s="39"/>
      <c r="BW15" s="39"/>
      <c r="BX15" s="40"/>
      <c r="BY15" s="40"/>
      <c r="BZ15" s="40"/>
      <c r="CA15" s="6"/>
      <c r="CB15" s="6"/>
      <c r="CC15" s="6"/>
      <c r="CD15" s="6"/>
      <c r="CE15" s="6"/>
      <c r="CF15" s="39"/>
      <c r="CG15" s="39"/>
      <c r="CH15" s="39"/>
      <c r="CI15" s="39"/>
      <c r="CJ15" s="6"/>
      <c r="CK15" s="6"/>
      <c r="CL15" s="6"/>
      <c r="CM15" s="6"/>
      <c r="CN15" s="6"/>
    </row>
    <row r="16" spans="2:92" x14ac:dyDescent="0.25">
      <c r="B16" s="15"/>
      <c r="C16" s="6"/>
      <c r="D16" s="6">
        <v>2884</v>
      </c>
      <c r="E16" s="6">
        <v>1814.5625</v>
      </c>
      <c r="F16" s="7">
        <v>1069.4380000000001</v>
      </c>
      <c r="G16" s="6"/>
      <c r="H16" s="6"/>
      <c r="I16" s="6">
        <v>2909</v>
      </c>
      <c r="J16" s="6">
        <v>1963.1875</v>
      </c>
      <c r="K16" s="6">
        <v>945.8125</v>
      </c>
      <c r="L16" s="6"/>
      <c r="M16" s="6"/>
      <c r="N16" s="6">
        <v>2299</v>
      </c>
      <c r="O16" s="6">
        <v>1514.375</v>
      </c>
      <c r="P16" s="6">
        <v>784.625</v>
      </c>
      <c r="Q16" s="6"/>
      <c r="R16" s="6"/>
      <c r="S16" s="6">
        <v>3392</v>
      </c>
      <c r="T16" s="6">
        <v>2305.75</v>
      </c>
      <c r="U16" s="6">
        <v>1086.25</v>
      </c>
      <c r="V16" s="6"/>
      <c r="W16" s="6"/>
      <c r="X16" s="6">
        <v>1493</v>
      </c>
      <c r="Y16" s="6">
        <v>506.9375</v>
      </c>
      <c r="Z16" s="6">
        <v>986.0625</v>
      </c>
      <c r="AA16" s="36"/>
      <c r="AD16" s="15"/>
      <c r="AE16" s="15"/>
      <c r="AF16" s="16" t="s">
        <v>32</v>
      </c>
      <c r="AG16" s="1">
        <v>595345.43944408535</v>
      </c>
      <c r="AH16" s="1">
        <v>14.785091173205528</v>
      </c>
      <c r="AI16" s="1">
        <v>3.6637119155304774</v>
      </c>
      <c r="AJ16" s="1">
        <f t="shared" si="0"/>
        <v>11.12137925767505</v>
      </c>
      <c r="AK16" s="1">
        <f t="shared" si="1"/>
        <v>142.92078497994459</v>
      </c>
      <c r="AL16" s="1">
        <f t="shared" si="4"/>
        <v>170.08850816891959</v>
      </c>
      <c r="AM16" s="1">
        <f t="shared" si="2"/>
        <v>258.84584323655884</v>
      </c>
      <c r="AN16" s="1">
        <v>4.7</v>
      </c>
      <c r="AO16" s="1">
        <f t="shared" si="3"/>
        <v>54.069060449398791</v>
      </c>
      <c r="AP16" s="36">
        <f t="shared" si="5"/>
        <v>4.7873190524330074</v>
      </c>
      <c r="BG16" s="36"/>
      <c r="BT16" s="6"/>
      <c r="BU16" s="6"/>
      <c r="BV16" s="39"/>
      <c r="BW16" s="39"/>
      <c r="BX16" s="39"/>
      <c r="BY16" s="39"/>
      <c r="BZ16" s="39"/>
      <c r="CA16" s="6"/>
      <c r="CB16" s="6"/>
      <c r="CC16" s="6"/>
      <c r="CD16" s="6"/>
      <c r="CE16" s="6"/>
      <c r="CF16" s="39"/>
      <c r="CG16" s="39"/>
      <c r="CH16" s="39"/>
      <c r="CI16" s="39"/>
      <c r="CJ16" s="6"/>
      <c r="CK16" s="6"/>
      <c r="CL16" s="6"/>
      <c r="CM16" s="6"/>
      <c r="CN16" s="6"/>
    </row>
    <row r="17" spans="2:92" x14ac:dyDescent="0.25">
      <c r="B17" s="15"/>
      <c r="C17" s="6"/>
      <c r="D17" s="6">
        <v>1970</v>
      </c>
      <c r="E17" s="6">
        <v>879.4375</v>
      </c>
      <c r="F17" s="7">
        <v>1090.5630000000001</v>
      </c>
      <c r="G17" s="6"/>
      <c r="H17" s="6"/>
      <c r="I17" s="6">
        <v>2437</v>
      </c>
      <c r="J17" s="6">
        <v>1444.6875</v>
      </c>
      <c r="K17" s="6">
        <v>992.3125</v>
      </c>
      <c r="L17" s="6"/>
      <c r="M17" s="6"/>
      <c r="N17" s="6">
        <v>1885</v>
      </c>
      <c r="O17" s="6">
        <v>1066.375</v>
      </c>
      <c r="P17" s="6">
        <v>818.625</v>
      </c>
      <c r="Q17" s="6"/>
      <c r="R17" s="6"/>
      <c r="S17" s="6">
        <v>3595</v>
      </c>
      <c r="T17" s="6">
        <v>2503.4375</v>
      </c>
      <c r="U17" s="6">
        <v>1091.5625</v>
      </c>
      <c r="V17" s="6"/>
      <c r="W17" s="6"/>
      <c r="X17" s="6">
        <v>2119</v>
      </c>
      <c r="Y17" s="6">
        <v>1117.1875</v>
      </c>
      <c r="Z17" s="6">
        <v>1001.8125</v>
      </c>
      <c r="AA17" s="36"/>
      <c r="AD17" s="15"/>
      <c r="AE17" s="15"/>
      <c r="AF17" s="16" t="s">
        <v>33</v>
      </c>
      <c r="AG17" s="1">
        <v>441942.20542996225</v>
      </c>
      <c r="AH17" s="1">
        <v>12.985678033895651</v>
      </c>
      <c r="AI17" s="1">
        <v>3.5412229525970265</v>
      </c>
      <c r="AJ17" s="1">
        <f t="shared" si="0"/>
        <v>9.4444550812986243</v>
      </c>
      <c r="AK17" s="1">
        <f t="shared" si="1"/>
        <v>116.21231057919397</v>
      </c>
      <c r="AL17" s="1">
        <f t="shared" si="4"/>
        <v>144.3934686812122</v>
      </c>
      <c r="AM17" s="1">
        <f t="shared" si="2"/>
        <v>192.14878496954881</v>
      </c>
      <c r="AN17" s="1">
        <v>5.5</v>
      </c>
      <c r="AO17" s="1">
        <f t="shared" si="3"/>
        <v>61.156920391350653</v>
      </c>
      <c r="AP17" s="36">
        <f t="shared" si="5"/>
        <v>3.1418976583510929</v>
      </c>
      <c r="BG17" s="36"/>
      <c r="BT17" s="6"/>
      <c r="BU17" s="6"/>
      <c r="BV17" s="39"/>
      <c r="BW17" s="39"/>
      <c r="BX17" s="39"/>
      <c r="BY17" s="39"/>
      <c r="BZ17" s="39"/>
      <c r="CA17" s="6"/>
      <c r="CB17" s="6"/>
      <c r="CC17" s="6"/>
      <c r="CD17" s="6"/>
      <c r="CE17" s="6"/>
      <c r="CF17" s="39"/>
      <c r="CG17" s="39"/>
      <c r="CH17" s="39"/>
      <c r="CI17" s="39"/>
      <c r="CJ17" s="6"/>
      <c r="CK17" s="6"/>
      <c r="CL17" s="6"/>
      <c r="CM17" s="6"/>
      <c r="CN17" s="6"/>
    </row>
    <row r="18" spans="2:92" x14ac:dyDescent="0.25">
      <c r="B18" s="15"/>
      <c r="C18" s="6"/>
      <c r="D18" s="6">
        <v>2751</v>
      </c>
      <c r="E18" s="6">
        <v>1658.375</v>
      </c>
      <c r="F18" s="7">
        <v>1092.625</v>
      </c>
      <c r="G18" s="6"/>
      <c r="H18" s="6"/>
      <c r="I18" s="6">
        <v>3110</v>
      </c>
      <c r="J18" s="6">
        <v>2105.5625</v>
      </c>
      <c r="K18" s="6">
        <v>1004.4375</v>
      </c>
      <c r="L18" s="6"/>
      <c r="M18" s="6"/>
      <c r="N18" s="6">
        <v>2930</v>
      </c>
      <c r="O18" s="6">
        <v>2110</v>
      </c>
      <c r="P18" s="6">
        <v>820</v>
      </c>
      <c r="Q18" s="6"/>
      <c r="R18" s="6"/>
      <c r="S18" s="6">
        <v>2907</v>
      </c>
      <c r="T18" s="6">
        <v>1809.9375</v>
      </c>
      <c r="U18" s="6">
        <v>1097.0625</v>
      </c>
      <c r="V18" s="6"/>
      <c r="W18" s="6"/>
      <c r="X18" s="6">
        <v>1969</v>
      </c>
      <c r="Y18" s="6">
        <v>954.75</v>
      </c>
      <c r="Z18" s="6">
        <v>1014.25</v>
      </c>
      <c r="AA18" s="36"/>
      <c r="AD18" s="15"/>
      <c r="AE18" s="15"/>
      <c r="AF18" s="16" t="s">
        <v>34</v>
      </c>
      <c r="AG18" s="1">
        <v>488763.58310559008</v>
      </c>
      <c r="AH18" s="1">
        <v>14.562331956111974</v>
      </c>
      <c r="AI18" s="1">
        <v>3.8705389805555508</v>
      </c>
      <c r="AJ18" s="1">
        <f t="shared" si="0"/>
        <v>10.691792975556423</v>
      </c>
      <c r="AK18" s="1">
        <f t="shared" si="1"/>
        <v>156.082389275092</v>
      </c>
      <c r="AL18" s="1">
        <f t="shared" si="4"/>
        <v>176.98319073951245</v>
      </c>
      <c r="AM18" s="1">
        <f t="shared" si="2"/>
        <v>212.50590569808264</v>
      </c>
      <c r="AN18" s="1">
        <v>3.6</v>
      </c>
      <c r="AO18" s="1">
        <f t="shared" si="3"/>
        <v>43.75257263619995</v>
      </c>
      <c r="AP18" s="36">
        <f t="shared" si="5"/>
        <v>4.856992238263488</v>
      </c>
      <c r="BG18" s="36"/>
      <c r="BT18" s="6"/>
      <c r="BU18" s="6"/>
      <c r="BV18" s="39"/>
      <c r="BW18" s="39"/>
      <c r="BX18" s="39"/>
      <c r="BY18" s="39"/>
      <c r="BZ18" s="39"/>
      <c r="CA18" s="6"/>
      <c r="CB18" s="6"/>
      <c r="CC18" s="6"/>
      <c r="CD18" s="6"/>
      <c r="CE18" s="6"/>
      <c r="CF18" s="39"/>
      <c r="CG18" s="39"/>
      <c r="CH18" s="39"/>
      <c r="CI18" s="39"/>
      <c r="CJ18" s="6"/>
      <c r="CK18" s="6"/>
      <c r="CL18" s="6"/>
      <c r="CM18" s="6"/>
      <c r="CN18" s="6"/>
    </row>
    <row r="19" spans="2:92" x14ac:dyDescent="0.25">
      <c r="B19" s="15"/>
      <c r="C19" s="6"/>
      <c r="D19" s="6">
        <v>2333</v>
      </c>
      <c r="E19" s="6">
        <v>1228.3125</v>
      </c>
      <c r="F19" s="7">
        <v>1104.6880000000001</v>
      </c>
      <c r="G19" s="6"/>
      <c r="H19" s="6"/>
      <c r="I19" s="6">
        <v>2509</v>
      </c>
      <c r="J19" s="6">
        <v>1478.5625</v>
      </c>
      <c r="K19" s="6">
        <v>1030.4375</v>
      </c>
      <c r="L19" s="6"/>
      <c r="M19" s="6"/>
      <c r="N19" s="6">
        <v>2278</v>
      </c>
      <c r="O19" s="6">
        <v>1446.25</v>
      </c>
      <c r="P19" s="6">
        <v>831.75</v>
      </c>
      <c r="Q19" s="6"/>
      <c r="R19" s="6"/>
      <c r="S19" s="6">
        <v>2532</v>
      </c>
      <c r="T19" s="6">
        <v>1432.6875</v>
      </c>
      <c r="U19" s="6">
        <v>1099.3125</v>
      </c>
      <c r="V19" s="6"/>
      <c r="W19" s="6"/>
      <c r="X19" s="6">
        <v>2047</v>
      </c>
      <c r="Y19" s="6">
        <v>1031.4375</v>
      </c>
      <c r="Z19" s="6">
        <v>1015.5625</v>
      </c>
      <c r="AA19" s="36"/>
      <c r="AD19" s="15"/>
      <c r="AE19" s="15"/>
      <c r="AF19" s="16" t="s">
        <v>35</v>
      </c>
      <c r="AG19" s="1">
        <v>453541.30460726499</v>
      </c>
      <c r="AH19" s="1">
        <v>13.860183259971709</v>
      </c>
      <c r="AI19" s="1">
        <v>3.843517659644613</v>
      </c>
      <c r="AJ19" s="1">
        <f t="shared" si="0"/>
        <v>10.016665600327096</v>
      </c>
      <c r="AK19" s="1">
        <f t="shared" si="1"/>
        <v>145.87266093646468</v>
      </c>
      <c r="AL19" s="1">
        <f t="shared" si="4"/>
        <v>167.27363765442138</v>
      </c>
      <c r="AM19" s="1">
        <f t="shared" si="2"/>
        <v>197.19187156837609</v>
      </c>
      <c r="AN19" s="1">
        <v>3.4</v>
      </c>
      <c r="AO19" s="1">
        <f t="shared" si="3"/>
        <v>41.03339453436589</v>
      </c>
      <c r="AP19" s="36">
        <f t="shared" si="5"/>
        <v>4.8056436423563706</v>
      </c>
      <c r="BG19" s="36"/>
      <c r="BT19" s="6"/>
      <c r="BU19" s="6"/>
      <c r="BV19" s="39"/>
      <c r="BW19" s="39"/>
      <c r="BX19" s="39"/>
      <c r="BY19" s="39"/>
      <c r="BZ19" s="39"/>
      <c r="CA19" s="6"/>
      <c r="CB19" s="6"/>
      <c r="CC19" s="6"/>
      <c r="CD19" s="6"/>
      <c r="CE19" s="6"/>
      <c r="CF19" s="39"/>
      <c r="CG19" s="39"/>
      <c r="CH19" s="39"/>
      <c r="CI19" s="39"/>
      <c r="CJ19" s="6"/>
      <c r="CK19" s="6"/>
      <c r="CL19" s="6"/>
      <c r="CM19" s="6"/>
      <c r="CN19" s="6"/>
    </row>
    <row r="20" spans="2:92" x14ac:dyDescent="0.25">
      <c r="B20" s="15"/>
      <c r="C20" s="6"/>
      <c r="D20" s="6">
        <v>2244</v>
      </c>
      <c r="E20" s="6">
        <v>1137.75</v>
      </c>
      <c r="F20" s="7">
        <v>1106.25</v>
      </c>
      <c r="G20" s="6"/>
      <c r="H20" s="6"/>
      <c r="I20" s="6">
        <v>2414</v>
      </c>
      <c r="J20" s="6">
        <v>1381.75</v>
      </c>
      <c r="K20" s="6">
        <v>1032.25</v>
      </c>
      <c r="L20" s="6"/>
      <c r="M20" s="6"/>
      <c r="N20" s="6">
        <v>2604</v>
      </c>
      <c r="O20" s="6">
        <v>1770.9375</v>
      </c>
      <c r="P20" s="6">
        <v>833.0625</v>
      </c>
      <c r="Q20" s="6"/>
      <c r="R20" s="6"/>
      <c r="S20" s="6">
        <v>2729</v>
      </c>
      <c r="T20" s="6">
        <v>1605.4375</v>
      </c>
      <c r="U20" s="6">
        <v>1123.5625</v>
      </c>
      <c r="V20" s="6"/>
      <c r="W20" s="6"/>
      <c r="X20" s="6">
        <v>1857</v>
      </c>
      <c r="Y20" s="6">
        <v>835.6875</v>
      </c>
      <c r="Z20" s="6">
        <v>1021.3125</v>
      </c>
      <c r="AA20" s="36"/>
      <c r="AD20" s="15"/>
      <c r="AE20" s="15"/>
      <c r="AF20" s="16" t="s">
        <v>36</v>
      </c>
      <c r="AG20" s="1">
        <v>447664.45218737912</v>
      </c>
      <c r="AH20" s="1">
        <v>14.883225893602503</v>
      </c>
      <c r="AI20" s="1">
        <v>3.844610903589595</v>
      </c>
      <c r="AJ20" s="1">
        <f t="shared" si="0"/>
        <v>11.038614990012908</v>
      </c>
      <c r="AK20" s="1">
        <f t="shared" si="1"/>
        <v>157.82190510066349</v>
      </c>
      <c r="AL20" s="1">
        <f t="shared" si="4"/>
        <v>179.67146741055191</v>
      </c>
      <c r="AM20" s="1">
        <f t="shared" si="2"/>
        <v>194.63671834233875</v>
      </c>
      <c r="AN20" s="1">
        <v>4.5</v>
      </c>
      <c r="AO20" s="1">
        <f t="shared" si="3"/>
        <v>54.32435206772098</v>
      </c>
      <c r="AP20" s="36">
        <f t="shared" si="5"/>
        <v>3.5828631347448701</v>
      </c>
      <c r="BG20" s="36"/>
      <c r="BT20" s="6"/>
      <c r="BU20" s="6"/>
      <c r="BV20" s="39"/>
      <c r="BW20" s="39"/>
      <c r="BX20" s="39"/>
      <c r="BY20" s="39"/>
      <c r="BZ20" s="39"/>
      <c r="CA20" s="6"/>
      <c r="CB20" s="6"/>
      <c r="CC20" s="6"/>
      <c r="CD20" s="6"/>
      <c r="CE20" s="41"/>
      <c r="CF20" s="30"/>
      <c r="CG20" s="30"/>
      <c r="CH20" s="30"/>
      <c r="CI20" s="30"/>
      <c r="CJ20" s="30"/>
      <c r="CK20" s="30"/>
      <c r="CL20" s="30"/>
      <c r="CM20" s="6"/>
      <c r="CN20" s="6"/>
    </row>
    <row r="21" spans="2:92" x14ac:dyDescent="0.25">
      <c r="B21" s="15"/>
      <c r="C21" s="6"/>
      <c r="D21" s="6">
        <v>2389</v>
      </c>
      <c r="E21" s="6">
        <v>1272.1875</v>
      </c>
      <c r="F21" s="7">
        <v>1116.8130000000001</v>
      </c>
      <c r="G21" s="6"/>
      <c r="H21" s="6"/>
      <c r="I21" s="6">
        <v>2679</v>
      </c>
      <c r="J21" s="6">
        <v>1636.5</v>
      </c>
      <c r="K21" s="6">
        <v>1042.5</v>
      </c>
      <c r="L21" s="6"/>
      <c r="M21" s="6"/>
      <c r="N21" s="6">
        <v>2640</v>
      </c>
      <c r="O21" s="6">
        <v>1756.6875</v>
      </c>
      <c r="P21" s="6">
        <v>883.3125</v>
      </c>
      <c r="Q21" s="6"/>
      <c r="R21" s="6"/>
      <c r="S21" s="6">
        <v>1950</v>
      </c>
      <c r="T21" s="6">
        <v>819.25</v>
      </c>
      <c r="U21" s="6">
        <v>1130.75</v>
      </c>
      <c r="V21" s="6"/>
      <c r="W21" s="6"/>
      <c r="X21" s="6">
        <v>1770</v>
      </c>
      <c r="Y21" s="6">
        <v>734.8125</v>
      </c>
      <c r="Z21" s="6">
        <v>1035.1875</v>
      </c>
      <c r="AA21" s="36"/>
      <c r="AD21" s="15"/>
      <c r="AE21" s="15"/>
      <c r="AF21" s="16" t="s">
        <v>37</v>
      </c>
      <c r="AG21" s="1">
        <v>423111.60633625271</v>
      </c>
      <c r="AH21" s="1">
        <v>15.093179817387719</v>
      </c>
      <c r="AI21" s="1">
        <v>3.7962103471751933</v>
      </c>
      <c r="AJ21" s="1">
        <f t="shared" si="0"/>
        <v>11.296969470212526</v>
      </c>
      <c r="AK21" s="1">
        <f t="shared" si="1"/>
        <v>156.43089898988285</v>
      </c>
      <c r="AL21" s="1">
        <f t="shared" si="4"/>
        <v>179.91222013886519</v>
      </c>
      <c r="AM21" s="1">
        <f t="shared" si="2"/>
        <v>183.96156797228377</v>
      </c>
      <c r="AN21" s="1">
        <v>5.3</v>
      </c>
      <c r="AO21" s="1">
        <f t="shared" si="3"/>
        <v>63.176532597689565</v>
      </c>
      <c r="AP21" s="36">
        <f t="shared" si="5"/>
        <v>2.9118655362705272</v>
      </c>
      <c r="BG21" s="36"/>
      <c r="BT21" s="6"/>
      <c r="BU21" s="6"/>
      <c r="BV21" s="39"/>
      <c r="BW21" s="39"/>
      <c r="BX21" s="39"/>
      <c r="BY21" s="39"/>
      <c r="BZ21" s="39"/>
      <c r="CA21" s="6"/>
      <c r="CB21" s="6"/>
      <c r="CC21" s="6"/>
      <c r="CD21" s="6"/>
      <c r="CE21" s="6"/>
      <c r="CF21" s="39"/>
      <c r="CG21" s="39"/>
      <c r="CH21" s="39"/>
      <c r="CI21" s="39"/>
      <c r="CJ21" s="6"/>
      <c r="CK21" s="6"/>
      <c r="CL21" s="6"/>
      <c r="CM21" s="6"/>
      <c r="CN21" s="6"/>
    </row>
    <row r="22" spans="2:92" x14ac:dyDescent="0.25">
      <c r="B22" s="15"/>
      <c r="C22" s="6"/>
      <c r="D22" s="6">
        <v>2433</v>
      </c>
      <c r="E22" s="6">
        <v>1309.6875</v>
      </c>
      <c r="F22" s="7">
        <v>1123.3130000000001</v>
      </c>
      <c r="G22" s="6"/>
      <c r="H22" s="6"/>
      <c r="I22" s="6">
        <v>2449</v>
      </c>
      <c r="J22" s="6">
        <v>1317.1875</v>
      </c>
      <c r="K22" s="6">
        <v>1131.8125</v>
      </c>
      <c r="L22" s="6"/>
      <c r="M22" s="6"/>
      <c r="N22" s="6">
        <v>2331</v>
      </c>
      <c r="O22" s="6">
        <v>1443.9375</v>
      </c>
      <c r="P22" s="6">
        <v>887.0625</v>
      </c>
      <c r="Q22" s="6"/>
      <c r="R22" s="6"/>
      <c r="S22" s="6">
        <v>2215</v>
      </c>
      <c r="T22" s="6">
        <v>1045.4375</v>
      </c>
      <c r="U22" s="6">
        <v>1169.5625</v>
      </c>
      <c r="V22" s="6"/>
      <c r="W22" s="6"/>
      <c r="X22" s="6">
        <v>2412</v>
      </c>
      <c r="Y22" s="6">
        <v>1369.3125</v>
      </c>
      <c r="Z22" s="6">
        <v>1042.6875</v>
      </c>
      <c r="AA22" s="36"/>
      <c r="AD22" s="15"/>
      <c r="AE22" s="15"/>
      <c r="AF22" s="16" t="s">
        <v>38</v>
      </c>
      <c r="AG22" s="1">
        <v>598047.76814530161</v>
      </c>
      <c r="AH22" s="1">
        <v>15.259162296797291</v>
      </c>
      <c r="AI22" s="1">
        <v>3.8776984152974046</v>
      </c>
      <c r="AJ22" s="1">
        <f t="shared" si="0"/>
        <v>11.381463881499887</v>
      </c>
      <c r="AK22" s="1">
        <f t="shared" si="1"/>
        <v>164.85734103118267</v>
      </c>
      <c r="AL22" s="1">
        <f t="shared" si="4"/>
        <v>185.79514849515826</v>
      </c>
      <c r="AM22" s="1">
        <f t="shared" si="2"/>
        <v>260.02076875882676</v>
      </c>
      <c r="AN22" s="1">
        <v>3.4</v>
      </c>
      <c r="AO22" s="1">
        <f t="shared" si="3"/>
        <v>41.398308281715096</v>
      </c>
      <c r="AP22" s="36">
        <f t="shared" si="5"/>
        <v>6.2809515545753198</v>
      </c>
      <c r="BG22" s="36"/>
      <c r="BT22" s="6"/>
      <c r="BU22" s="6"/>
      <c r="BV22" s="39"/>
      <c r="BW22" s="39"/>
      <c r="BX22" s="39"/>
      <c r="BY22" s="39"/>
      <c r="BZ22" s="39"/>
      <c r="CA22" s="6"/>
      <c r="CB22" s="6"/>
      <c r="CC22" s="6"/>
      <c r="CD22" s="6"/>
      <c r="CE22" s="6"/>
      <c r="CF22" s="39"/>
      <c r="CG22" s="39"/>
      <c r="CH22" s="39"/>
      <c r="CI22" s="39"/>
      <c r="CJ22" s="6"/>
      <c r="CK22" s="6"/>
      <c r="CL22" s="6"/>
      <c r="CM22" s="6"/>
      <c r="CN22" s="6"/>
    </row>
    <row r="23" spans="2:92" x14ac:dyDescent="0.25">
      <c r="B23" s="15"/>
      <c r="C23" s="6"/>
      <c r="D23" s="6">
        <v>2278</v>
      </c>
      <c r="E23" s="6">
        <v>1145.9375</v>
      </c>
      <c r="F23" s="7">
        <v>1132.0630000000001</v>
      </c>
      <c r="G23" s="6"/>
      <c r="H23" s="6"/>
      <c r="I23" s="6">
        <v>3078</v>
      </c>
      <c r="J23" s="6">
        <v>1921.375</v>
      </c>
      <c r="K23" s="6">
        <v>1156.625</v>
      </c>
      <c r="L23" s="6"/>
      <c r="M23" s="6"/>
      <c r="N23" s="6">
        <v>3006</v>
      </c>
      <c r="O23" s="6">
        <v>2115.875</v>
      </c>
      <c r="P23" s="6">
        <v>890.125</v>
      </c>
      <c r="Q23" s="6"/>
      <c r="R23" s="6"/>
      <c r="S23" s="6">
        <v>2400</v>
      </c>
      <c r="T23" s="6">
        <v>1111.125</v>
      </c>
      <c r="U23" s="6">
        <v>1288.875</v>
      </c>
      <c r="V23" s="6"/>
      <c r="W23" s="6"/>
      <c r="X23" s="6">
        <v>1824</v>
      </c>
      <c r="Y23" s="6">
        <v>748.1875</v>
      </c>
      <c r="Z23" s="6">
        <v>1075.8125</v>
      </c>
      <c r="AA23" s="36"/>
      <c r="AD23" s="15"/>
      <c r="AE23" s="15"/>
      <c r="AF23" s="16" t="s">
        <v>39</v>
      </c>
      <c r="AG23" s="1">
        <v>402793.56363178848</v>
      </c>
      <c r="AH23" s="1">
        <v>12.948861957716595</v>
      </c>
      <c r="AI23" s="1">
        <v>3.5176470829234705</v>
      </c>
      <c r="AJ23" s="1">
        <f t="shared" si="0"/>
        <v>9.4312148747931239</v>
      </c>
      <c r="AK23" s="1">
        <f t="shared" si="1"/>
        <v>114.38880565395311</v>
      </c>
      <c r="AL23" s="1">
        <f t="shared" si="4"/>
        <v>143.02551318720509</v>
      </c>
      <c r="AM23" s="1">
        <f t="shared" si="2"/>
        <v>175.12763636164718</v>
      </c>
      <c r="AN23" s="1">
        <v>4.4000000000000004</v>
      </c>
      <c r="AO23" s="1">
        <f t="shared" si="3"/>
        <v>48.599812097670672</v>
      </c>
      <c r="AP23" s="36">
        <f t="shared" si="5"/>
        <v>3.6034632399338191</v>
      </c>
      <c r="BG23" s="36"/>
      <c r="BT23" s="6"/>
      <c r="BU23" s="6"/>
      <c r="BV23" s="39"/>
      <c r="BW23" s="39"/>
      <c r="BX23" s="39"/>
      <c r="BY23" s="39"/>
      <c r="BZ23" s="39"/>
      <c r="CA23" s="6"/>
      <c r="CB23" s="6"/>
      <c r="CC23" s="6"/>
      <c r="CD23" s="6"/>
      <c r="CE23" s="6"/>
      <c r="CF23" s="39"/>
      <c r="CG23" s="39"/>
      <c r="CH23" s="39"/>
      <c r="CI23" s="39"/>
      <c r="CJ23" s="6"/>
      <c r="CK23" s="6"/>
      <c r="CL23" s="6"/>
      <c r="CM23" s="6"/>
      <c r="CN23" s="6"/>
    </row>
    <row r="24" spans="2:92" x14ac:dyDescent="0.25">
      <c r="B24" s="15"/>
      <c r="C24" s="6"/>
      <c r="D24" s="6">
        <v>2360</v>
      </c>
      <c r="E24" s="6">
        <v>1206.75</v>
      </c>
      <c r="F24" s="7">
        <v>1153.25</v>
      </c>
      <c r="G24" s="6"/>
      <c r="H24" s="6"/>
      <c r="I24" s="6">
        <v>2651</v>
      </c>
      <c r="J24" s="6">
        <v>1478.5625</v>
      </c>
      <c r="K24" s="6">
        <v>1172.4375</v>
      </c>
      <c r="L24" s="6"/>
      <c r="M24" s="6"/>
      <c r="N24" s="6">
        <v>1904</v>
      </c>
      <c r="O24" s="6">
        <v>976.3125</v>
      </c>
      <c r="P24" s="6">
        <v>927.6875</v>
      </c>
      <c r="Q24" s="6"/>
      <c r="R24" s="6"/>
      <c r="S24" s="6">
        <v>2890</v>
      </c>
      <c r="T24" s="6">
        <v>1596.4375</v>
      </c>
      <c r="U24" s="6">
        <v>1293.5625</v>
      </c>
      <c r="V24" s="6"/>
      <c r="W24" s="6"/>
      <c r="X24" s="6">
        <v>1729</v>
      </c>
      <c r="Y24" s="6">
        <v>649.375</v>
      </c>
      <c r="Z24" s="6">
        <v>1079.625</v>
      </c>
      <c r="AA24" s="36"/>
      <c r="AD24" s="15"/>
      <c r="AE24" s="15"/>
      <c r="AF24" s="16" t="s">
        <v>40</v>
      </c>
      <c r="AG24" s="1">
        <v>518999.95925709291</v>
      </c>
      <c r="AH24" s="1">
        <v>13.912297473817903</v>
      </c>
      <c r="AI24" s="1">
        <v>3.6854416288960539</v>
      </c>
      <c r="AJ24" s="1">
        <f t="shared" si="0"/>
        <v>10.226855844921849</v>
      </c>
      <c r="AK24" s="1">
        <f t="shared" si="1"/>
        <v>135.23798648276843</v>
      </c>
      <c r="AL24" s="1">
        <f t="shared" si="4"/>
        <v>160.99709522768487</v>
      </c>
      <c r="AM24" s="1">
        <f t="shared" si="2"/>
        <v>225.65215619873604</v>
      </c>
      <c r="AN24" s="1">
        <v>6</v>
      </c>
      <c r="AO24" s="1">
        <f t="shared" si="3"/>
        <v>69.433720288401659</v>
      </c>
      <c r="AP24" s="36">
        <f t="shared" si="5"/>
        <v>3.2498929232289662</v>
      </c>
      <c r="BG24" s="36"/>
      <c r="BT24" s="6"/>
      <c r="BU24" s="6"/>
      <c r="BV24" s="39"/>
      <c r="BW24" s="39"/>
      <c r="BX24" s="39"/>
      <c r="BY24" s="39"/>
      <c r="BZ24" s="39"/>
      <c r="CA24" s="6"/>
      <c r="CB24" s="6"/>
      <c r="CC24" s="6"/>
      <c r="CD24" s="6"/>
      <c r="CE24" s="6"/>
      <c r="CF24" s="39"/>
      <c r="CG24" s="39"/>
      <c r="CH24" s="39"/>
      <c r="CI24" s="39"/>
      <c r="CJ24" s="6"/>
      <c r="CK24" s="6"/>
      <c r="CL24" s="6"/>
      <c r="CM24" s="6"/>
      <c r="CN24" s="6"/>
    </row>
    <row r="25" spans="2:92" x14ac:dyDescent="0.25">
      <c r="B25" s="15"/>
      <c r="C25" s="6"/>
      <c r="D25" s="6">
        <v>1842</v>
      </c>
      <c r="E25" s="6">
        <v>681.6875</v>
      </c>
      <c r="F25" s="7">
        <v>1160.3130000000001</v>
      </c>
      <c r="G25" s="6"/>
      <c r="H25" s="6"/>
      <c r="I25" s="6">
        <v>3024</v>
      </c>
      <c r="J25" s="6">
        <v>1724.3125</v>
      </c>
      <c r="K25" s="6">
        <v>1299.6875</v>
      </c>
      <c r="L25" s="6"/>
      <c r="M25" s="6"/>
      <c r="N25" s="6">
        <v>2923</v>
      </c>
      <c r="O25" s="6">
        <v>1936.125</v>
      </c>
      <c r="P25" s="6">
        <v>986.875</v>
      </c>
      <c r="Q25" s="6"/>
      <c r="R25" s="6"/>
      <c r="S25" s="6">
        <v>2813</v>
      </c>
      <c r="T25" s="6">
        <v>1502.875</v>
      </c>
      <c r="U25" s="6">
        <v>1310.125</v>
      </c>
      <c r="V25" s="6"/>
      <c r="W25" s="6"/>
      <c r="X25" s="6">
        <v>1729</v>
      </c>
      <c r="Y25" s="6">
        <v>649.375</v>
      </c>
      <c r="Z25" s="6">
        <v>1079.625</v>
      </c>
      <c r="AA25" s="36"/>
      <c r="AD25" s="15"/>
      <c r="AE25" s="15"/>
      <c r="AF25" s="16" t="s">
        <v>41</v>
      </c>
      <c r="AG25" s="1">
        <v>623037.56268357881</v>
      </c>
      <c r="AH25" s="1">
        <v>14.171832520884518</v>
      </c>
      <c r="AI25" s="1">
        <v>3.4915056923911783</v>
      </c>
      <c r="AJ25" s="1">
        <f t="shared" si="0"/>
        <v>10.680326828493339</v>
      </c>
      <c r="AK25" s="1">
        <f t="shared" si="1"/>
        <v>124.48172657049852</v>
      </c>
      <c r="AL25" s="1">
        <f t="shared" si="4"/>
        <v>155.37044650340772</v>
      </c>
      <c r="AM25" s="1">
        <f t="shared" si="2"/>
        <v>270.88589681894729</v>
      </c>
      <c r="AN25" s="1">
        <v>6.6</v>
      </c>
      <c r="AO25" s="1">
        <f t="shared" si="3"/>
        <v>72.357963969114778</v>
      </c>
      <c r="AP25" s="36">
        <f>AM25/AO25</f>
        <v>3.743691529719825</v>
      </c>
      <c r="BG25" s="36"/>
      <c r="BT25" s="6"/>
      <c r="BU25" s="6"/>
      <c r="BV25" s="39"/>
      <c r="BW25" s="39"/>
      <c r="BX25" s="39"/>
      <c r="BY25" s="39"/>
      <c r="BZ25" s="39"/>
      <c r="CA25" s="6"/>
      <c r="CB25" s="6"/>
      <c r="CC25" s="6"/>
      <c r="CD25" s="6"/>
      <c r="CE25" s="6"/>
      <c r="CF25" s="39"/>
      <c r="CG25" s="39"/>
      <c r="CH25" s="39"/>
      <c r="CI25" s="39"/>
      <c r="CJ25" s="6"/>
      <c r="CK25" s="6"/>
      <c r="CL25" s="6"/>
      <c r="CM25" s="6"/>
      <c r="CN25" s="6"/>
    </row>
    <row r="26" spans="2:92" x14ac:dyDescent="0.25">
      <c r="B26" s="15"/>
      <c r="C26" s="6"/>
      <c r="D26" s="6">
        <v>2173</v>
      </c>
      <c r="E26" s="6">
        <v>989</v>
      </c>
      <c r="F26" s="7">
        <v>1184</v>
      </c>
      <c r="G26" s="6"/>
      <c r="H26" s="6"/>
      <c r="I26" s="6">
        <v>3055</v>
      </c>
      <c r="J26" s="6">
        <v>1754.875</v>
      </c>
      <c r="K26" s="6">
        <v>1300.125</v>
      </c>
      <c r="L26" s="6"/>
      <c r="M26" s="6"/>
      <c r="N26" s="6">
        <v>3421</v>
      </c>
      <c r="O26" s="6">
        <v>2432</v>
      </c>
      <c r="P26" s="6">
        <v>989</v>
      </c>
      <c r="Q26" s="6"/>
      <c r="R26" s="6"/>
      <c r="S26" s="6">
        <v>2015</v>
      </c>
      <c r="T26" s="6">
        <v>700.25</v>
      </c>
      <c r="U26" s="6">
        <v>1314.75</v>
      </c>
      <c r="V26" s="6"/>
      <c r="W26" s="6"/>
      <c r="X26" s="6">
        <v>1549</v>
      </c>
      <c r="Y26" s="6">
        <v>454.625</v>
      </c>
      <c r="Z26" s="6">
        <v>1094.375</v>
      </c>
      <c r="AA26" s="36"/>
      <c r="AD26" s="15"/>
      <c r="AE26" s="17"/>
      <c r="AF26" s="4" t="s">
        <v>42</v>
      </c>
      <c r="AG26" s="3">
        <f t="shared" ref="AG26:AP26" si="6">AVERAGE(AG5:AG25)</f>
        <v>439956.17809345352</v>
      </c>
      <c r="AH26" s="3">
        <f t="shared" si="6"/>
        <v>14.18484611630201</v>
      </c>
      <c r="AI26" s="3">
        <f t="shared" si="6"/>
        <v>3.6905245041571377</v>
      </c>
      <c r="AJ26" s="3">
        <f t="shared" si="6"/>
        <v>10.494321612144873</v>
      </c>
      <c r="AK26" s="3">
        <f t="shared" si="6"/>
        <v>138.91214962759747</v>
      </c>
      <c r="AL26" s="3">
        <f t="shared" si="6"/>
        <v>164.51833151880351</v>
      </c>
      <c r="AM26" s="3">
        <f t="shared" si="6"/>
        <v>191.28529482324066</v>
      </c>
      <c r="AN26" s="3">
        <f t="shared" si="6"/>
        <v>4.3857142857142861</v>
      </c>
      <c r="AO26" s="3">
        <f t="shared" si="6"/>
        <v>50.57873449158803</v>
      </c>
      <c r="AP26" s="19">
        <f t="shared" si="6"/>
        <v>3.9174834448201756</v>
      </c>
      <c r="BG26" s="36"/>
      <c r="BT26" s="6"/>
      <c r="BU26" s="6"/>
      <c r="BV26" s="39"/>
      <c r="BW26" s="39"/>
      <c r="BX26" s="39"/>
      <c r="BY26" s="39"/>
      <c r="BZ26" s="39"/>
      <c r="CA26" s="6"/>
      <c r="CB26" s="6"/>
      <c r="CC26" s="6"/>
      <c r="CD26" s="6"/>
      <c r="CE26" s="6"/>
      <c r="CF26" s="39"/>
      <c r="CG26" s="39"/>
      <c r="CH26" s="39"/>
      <c r="CI26" s="39"/>
      <c r="CJ26" s="6"/>
      <c r="CK26" s="6"/>
      <c r="CL26" s="6"/>
      <c r="CM26" s="6"/>
      <c r="CN26" s="6"/>
    </row>
    <row r="27" spans="2:92" x14ac:dyDescent="0.25">
      <c r="B27" s="15"/>
      <c r="C27" s="6"/>
      <c r="D27" s="6">
        <v>2354</v>
      </c>
      <c r="E27" s="6">
        <v>1163.25</v>
      </c>
      <c r="F27" s="7">
        <v>1190.75</v>
      </c>
      <c r="G27" s="6"/>
      <c r="H27" s="6"/>
      <c r="I27" s="6">
        <v>3487</v>
      </c>
      <c r="J27" s="6">
        <v>2183.5625</v>
      </c>
      <c r="K27" s="6">
        <v>1303.4375</v>
      </c>
      <c r="L27" s="6"/>
      <c r="M27" s="6"/>
      <c r="N27" s="6">
        <v>2483</v>
      </c>
      <c r="O27" s="6">
        <v>1480.25</v>
      </c>
      <c r="P27" s="6">
        <v>1002.75</v>
      </c>
      <c r="Q27" s="6"/>
      <c r="R27" s="6"/>
      <c r="S27" s="6">
        <v>3724</v>
      </c>
      <c r="T27" s="6">
        <v>2400.875</v>
      </c>
      <c r="U27" s="6">
        <v>1323.125</v>
      </c>
      <c r="V27" s="6"/>
      <c r="W27" s="6"/>
      <c r="X27" s="6">
        <v>1678</v>
      </c>
      <c r="Y27" s="6">
        <v>575.875</v>
      </c>
      <c r="Z27" s="6">
        <v>1102.125</v>
      </c>
      <c r="AA27" s="36"/>
      <c r="AD27" s="15"/>
      <c r="AE27" s="17"/>
      <c r="AF27" s="4" t="s">
        <v>43</v>
      </c>
      <c r="AG27" s="3">
        <f t="shared" ref="AG27:AP27" si="7">STDEV(AG5:AG25)</f>
        <v>94922.904559947099</v>
      </c>
      <c r="AH27" s="3">
        <f t="shared" si="7"/>
        <v>0.80552035335760275</v>
      </c>
      <c r="AI27" s="3">
        <f t="shared" si="7"/>
        <v>0.13617921437025568</v>
      </c>
      <c r="AJ27" s="3">
        <f t="shared" si="7"/>
        <v>0.75711352918551711</v>
      </c>
      <c r="AK27" s="3">
        <f t="shared" si="7"/>
        <v>15.384677921680789</v>
      </c>
      <c r="AL27" s="3">
        <f t="shared" si="7"/>
        <v>13.041661132794831</v>
      </c>
      <c r="AM27" s="3">
        <f t="shared" si="7"/>
        <v>41.270828069542198</v>
      </c>
      <c r="AN27" s="3">
        <f t="shared" si="7"/>
        <v>1.1314971119210635</v>
      </c>
      <c r="AO27" s="3">
        <f t="shared" si="7"/>
        <v>12.199744208174089</v>
      </c>
      <c r="AP27" s="19">
        <f t="shared" si="7"/>
        <v>0.95507194438488141</v>
      </c>
      <c r="BG27" s="36"/>
      <c r="BT27" s="6"/>
      <c r="BU27" s="6"/>
      <c r="BV27" s="39"/>
      <c r="BW27" s="39"/>
      <c r="BX27" s="39"/>
      <c r="BY27" s="39"/>
      <c r="BZ27" s="39"/>
      <c r="CA27" s="6"/>
      <c r="CB27" s="6"/>
      <c r="CC27" s="6"/>
      <c r="CD27" s="6"/>
      <c r="CE27" s="6"/>
      <c r="CF27" s="39"/>
      <c r="CG27" s="39"/>
      <c r="CH27" s="39"/>
      <c r="CI27" s="39"/>
      <c r="CJ27" s="6"/>
      <c r="CK27" s="6"/>
      <c r="CL27" s="6"/>
      <c r="CM27" s="6"/>
      <c r="CN27" s="6"/>
    </row>
    <row r="28" spans="2:92" ht="15.75" thickBot="1" x14ac:dyDescent="0.3">
      <c r="B28" s="15"/>
      <c r="C28" s="6"/>
      <c r="D28" s="6">
        <v>2585</v>
      </c>
      <c r="E28" s="6">
        <v>1369</v>
      </c>
      <c r="F28" s="7">
        <v>1216</v>
      </c>
      <c r="G28" s="6"/>
      <c r="H28" s="6"/>
      <c r="I28" s="6">
        <v>2899</v>
      </c>
      <c r="J28" s="6">
        <v>1593.5625</v>
      </c>
      <c r="K28" s="6">
        <v>1305.4375</v>
      </c>
      <c r="L28" s="6"/>
      <c r="M28" s="6"/>
      <c r="N28" s="6">
        <v>2061</v>
      </c>
      <c r="O28" s="6">
        <v>1040.125</v>
      </c>
      <c r="P28" s="6">
        <v>1020.875</v>
      </c>
      <c r="Q28" s="6"/>
      <c r="R28" s="6"/>
      <c r="S28" s="6">
        <v>3232</v>
      </c>
      <c r="T28" s="6">
        <v>1874.125</v>
      </c>
      <c r="U28" s="6">
        <v>1357.875</v>
      </c>
      <c r="V28" s="6"/>
      <c r="W28" s="6"/>
      <c r="X28" s="6">
        <v>3137</v>
      </c>
      <c r="Y28" s="6">
        <v>2028.625</v>
      </c>
      <c r="Z28" s="6">
        <v>1108.375</v>
      </c>
      <c r="AA28" s="36"/>
      <c r="AD28" s="15"/>
      <c r="AE28" s="15"/>
      <c r="AP28" s="36"/>
      <c r="BG28" s="36"/>
      <c r="BI28" s="6"/>
      <c r="BJ28" s="6"/>
      <c r="BK28" s="6"/>
      <c r="BL28" s="6"/>
      <c r="BM28" s="6"/>
      <c r="BN28" s="6"/>
      <c r="BO28" s="6"/>
      <c r="BP28" s="6"/>
      <c r="BQ28" s="22"/>
      <c r="BR28" s="22"/>
      <c r="BT28" s="6"/>
      <c r="BU28" s="6"/>
      <c r="BV28" s="39"/>
      <c r="BW28" s="29"/>
      <c r="BX28" s="30"/>
      <c r="BY28" s="30"/>
      <c r="BZ28" s="30"/>
      <c r="CA28" s="30"/>
      <c r="CB28" s="30"/>
      <c r="CC28" s="30"/>
      <c r="CD28" s="6"/>
      <c r="CE28" s="6"/>
      <c r="CF28" s="39"/>
      <c r="CG28" s="39"/>
      <c r="CH28" s="39"/>
      <c r="CI28" s="39"/>
      <c r="CJ28" s="6"/>
      <c r="CK28" s="6"/>
      <c r="CL28" s="6"/>
      <c r="CM28" s="6"/>
      <c r="CN28" s="6"/>
    </row>
    <row r="29" spans="2:92" ht="18.75" x14ac:dyDescent="0.3">
      <c r="B29" s="15"/>
      <c r="C29" s="6"/>
      <c r="D29" s="6">
        <v>2717</v>
      </c>
      <c r="E29" s="6">
        <v>1493.9375</v>
      </c>
      <c r="F29" s="7">
        <v>1223.0630000000001</v>
      </c>
      <c r="G29" s="6"/>
      <c r="H29" s="6"/>
      <c r="I29" s="6">
        <v>3431</v>
      </c>
      <c r="J29" s="6">
        <v>2123.5</v>
      </c>
      <c r="K29" s="6">
        <v>1307.5</v>
      </c>
      <c r="L29" s="6"/>
      <c r="M29" s="6"/>
      <c r="N29" s="6">
        <v>2963</v>
      </c>
      <c r="O29" s="6">
        <v>1927.75</v>
      </c>
      <c r="P29" s="6">
        <v>1035.25</v>
      </c>
      <c r="Q29" s="6"/>
      <c r="R29" s="6"/>
      <c r="S29" s="6">
        <v>2200</v>
      </c>
      <c r="T29" s="6">
        <v>841.625</v>
      </c>
      <c r="U29" s="6">
        <v>1358.375</v>
      </c>
      <c r="V29" s="6"/>
      <c r="W29" s="6"/>
      <c r="X29" s="6">
        <v>2092</v>
      </c>
      <c r="Y29" s="6">
        <v>958.75</v>
      </c>
      <c r="Z29" s="6">
        <v>1133.25</v>
      </c>
      <c r="AA29" s="36"/>
      <c r="AD29" s="15"/>
      <c r="AE29" s="18" t="s">
        <v>44</v>
      </c>
      <c r="AG29" s="3" t="s">
        <v>11</v>
      </c>
      <c r="AH29" s="3" t="s">
        <v>12</v>
      </c>
      <c r="AI29" s="3" t="s">
        <v>13</v>
      </c>
      <c r="AJ29" s="3" t="s">
        <v>14</v>
      </c>
      <c r="AK29" s="3" t="s">
        <v>15</v>
      </c>
      <c r="AL29" s="3" t="s">
        <v>16</v>
      </c>
      <c r="AM29" s="3" t="s">
        <v>17</v>
      </c>
      <c r="AN29" s="3" t="s">
        <v>18</v>
      </c>
      <c r="AO29" s="3" t="s">
        <v>19</v>
      </c>
      <c r="AP29" s="19" t="s">
        <v>20</v>
      </c>
      <c r="AR29" s="42" t="s">
        <v>45</v>
      </c>
      <c r="AS29" s="5" t="s">
        <v>46</v>
      </c>
      <c r="AT29" s="43" t="s">
        <v>47</v>
      </c>
      <c r="AV29" s="42" t="s">
        <v>48</v>
      </c>
      <c r="AW29" s="5" t="s">
        <v>12</v>
      </c>
      <c r="AX29" s="43" t="s">
        <v>17</v>
      </c>
      <c r="AZ29" s="42" t="s">
        <v>48</v>
      </c>
      <c r="BA29" s="5" t="s">
        <v>12</v>
      </c>
      <c r="BB29" s="43" t="s">
        <v>18</v>
      </c>
      <c r="BC29" s="3"/>
      <c r="BD29" s="42" t="s">
        <v>48</v>
      </c>
      <c r="BE29" s="5" t="s">
        <v>12</v>
      </c>
      <c r="BF29" s="43" t="s">
        <v>20</v>
      </c>
      <c r="BG29" s="19"/>
      <c r="BI29" s="49"/>
      <c r="BJ29" s="6"/>
      <c r="BK29" s="6"/>
      <c r="BL29" s="6"/>
      <c r="BM29" s="6"/>
      <c r="BN29" s="6"/>
      <c r="BO29" s="6"/>
      <c r="BP29" s="6"/>
      <c r="BQ29" s="6"/>
      <c r="BR29" s="6"/>
      <c r="BT29" s="6"/>
      <c r="BU29" s="6"/>
      <c r="BV29" s="41"/>
      <c r="BW29" s="30"/>
      <c r="BX29" s="30"/>
      <c r="BY29" s="30"/>
      <c r="BZ29" s="30"/>
      <c r="CA29" s="30"/>
      <c r="CB29" s="30"/>
      <c r="CC29" s="30"/>
      <c r="CD29" s="6"/>
      <c r="CE29" s="6"/>
      <c r="CF29" s="39"/>
      <c r="CG29" s="39"/>
      <c r="CH29" s="39"/>
      <c r="CI29" s="39"/>
      <c r="CJ29" s="6"/>
      <c r="CK29" s="6"/>
      <c r="CL29" s="6"/>
      <c r="CM29" s="6"/>
      <c r="CN29" s="6"/>
    </row>
    <row r="30" spans="2:92" x14ac:dyDescent="0.25">
      <c r="B30" s="15"/>
      <c r="C30" s="6"/>
      <c r="D30" s="6">
        <v>2467</v>
      </c>
      <c r="E30" s="6">
        <v>1231.8125</v>
      </c>
      <c r="F30" s="7">
        <v>1235.1880000000001</v>
      </c>
      <c r="G30" s="6"/>
      <c r="H30" s="6"/>
      <c r="I30" s="6">
        <v>3187</v>
      </c>
      <c r="J30" s="6">
        <v>1850.75</v>
      </c>
      <c r="K30" s="6">
        <v>1336.25</v>
      </c>
      <c r="L30" s="6"/>
      <c r="M30" s="6"/>
      <c r="N30" s="6">
        <v>3125</v>
      </c>
      <c r="O30" s="6">
        <v>2081.4375</v>
      </c>
      <c r="P30" s="6">
        <v>1043.5625</v>
      </c>
      <c r="Q30" s="6"/>
      <c r="R30" s="6"/>
      <c r="S30" s="6">
        <v>3847</v>
      </c>
      <c r="T30" s="6">
        <v>2467.3125</v>
      </c>
      <c r="U30" s="6">
        <v>1379.6875</v>
      </c>
      <c r="V30" s="6"/>
      <c r="W30" s="6"/>
      <c r="X30" s="6">
        <v>1575</v>
      </c>
      <c r="Y30" s="6">
        <v>406.5625</v>
      </c>
      <c r="Z30" s="6">
        <v>1168.4375</v>
      </c>
      <c r="AA30" s="36"/>
      <c r="AD30" s="15"/>
      <c r="AE30" s="15"/>
      <c r="AF30" s="2" t="s">
        <v>21</v>
      </c>
      <c r="AG30" s="1">
        <v>461752.63173771405</v>
      </c>
      <c r="AH30" s="1">
        <v>21.3</v>
      </c>
      <c r="AI30" s="1">
        <v>3.8548722417221564</v>
      </c>
      <c r="AJ30" s="1">
        <f t="shared" ref="AJ30:AJ60" si="8">AH30-AI30</f>
        <v>17.445127758277845</v>
      </c>
      <c r="AK30" s="1">
        <f t="shared" ref="AK30:AK60" si="9" xml:space="preserve"> (3.14*(AI30/2)^2*AJ30)+((4/3)*3.14*(AI30/2)^3)</f>
        <v>233.47810174336624</v>
      </c>
      <c r="AL30" s="1">
        <f t="shared" si="4"/>
        <v>257.8215652708613</v>
      </c>
      <c r="AM30" s="1">
        <f t="shared" ref="AM30:AM60" si="10">AG30/2400</f>
        <v>192.39692989071418</v>
      </c>
      <c r="AN30" s="1">
        <v>5.8</v>
      </c>
      <c r="AO30" s="1">
        <f t="shared" ref="AO30:AO60" si="11">2*3.14*(AI30/2)*AN30</f>
        <v>70.204933266243913</v>
      </c>
      <c r="AP30" s="36">
        <f t="shared" ref="AP30:AP79" si="12">AM30/AO30</f>
        <v>2.7405044195551267</v>
      </c>
      <c r="AR30" s="15"/>
      <c r="AS30" s="6">
        <v>164.45960194961589</v>
      </c>
      <c r="AT30" s="36">
        <v>179.85407269180098</v>
      </c>
      <c r="AV30" s="15"/>
      <c r="AW30" s="1">
        <v>16.600000000000001</v>
      </c>
      <c r="AX30" s="36">
        <v>179.85407269180098</v>
      </c>
      <c r="AZ30" s="15"/>
      <c r="BA30" s="6">
        <v>16.600000000000001</v>
      </c>
      <c r="BB30" s="36">
        <v>6.4</v>
      </c>
      <c r="BD30" s="15"/>
      <c r="BE30" s="6">
        <v>16.600000000000001</v>
      </c>
      <c r="BF30" s="36">
        <v>2.4240587854622886</v>
      </c>
      <c r="BG30" s="36"/>
      <c r="BH30" s="3"/>
      <c r="BI30" s="6"/>
      <c r="BJ30" s="35"/>
      <c r="BK30" s="22"/>
      <c r="BL30" s="22"/>
      <c r="BM30" s="6"/>
      <c r="BN30" s="35"/>
      <c r="BO30" s="22"/>
      <c r="BP30" s="22"/>
      <c r="BQ30" s="6"/>
      <c r="BR30" s="6"/>
      <c r="BT30" s="6"/>
      <c r="BU30" s="6"/>
      <c r="BV30" s="39"/>
      <c r="BW30" s="39"/>
      <c r="BX30" s="39"/>
      <c r="BY30" s="39"/>
      <c r="BZ30" s="39"/>
      <c r="CA30" s="6"/>
      <c r="CB30" s="6"/>
      <c r="CC30" s="6"/>
      <c r="CD30" s="6"/>
      <c r="CE30" s="6"/>
      <c r="CF30" s="39"/>
      <c r="CG30" s="39"/>
      <c r="CH30" s="39"/>
      <c r="CI30" s="39"/>
      <c r="CJ30" s="6"/>
      <c r="CK30" s="6"/>
      <c r="CL30" s="6"/>
      <c r="CM30" s="6"/>
      <c r="CN30" s="6"/>
    </row>
    <row r="31" spans="2:92" x14ac:dyDescent="0.25">
      <c r="B31" s="15"/>
      <c r="C31" s="6"/>
      <c r="D31" s="6">
        <v>3786</v>
      </c>
      <c r="E31" s="6">
        <v>2542.9375</v>
      </c>
      <c r="F31" s="7">
        <v>1243.0630000000001</v>
      </c>
      <c r="G31" s="6"/>
      <c r="H31" s="6"/>
      <c r="I31" s="6">
        <v>3294</v>
      </c>
      <c r="J31" s="6">
        <v>1943.25</v>
      </c>
      <c r="K31" s="6">
        <v>1350.75</v>
      </c>
      <c r="L31" s="6"/>
      <c r="M31" s="6"/>
      <c r="N31" s="6">
        <v>3510</v>
      </c>
      <c r="O31" s="6">
        <v>2432</v>
      </c>
      <c r="P31" s="6">
        <v>1078</v>
      </c>
      <c r="Q31" s="6"/>
      <c r="R31" s="6"/>
      <c r="S31" s="6">
        <v>2653</v>
      </c>
      <c r="T31" s="6">
        <v>1273.125</v>
      </c>
      <c r="U31" s="6">
        <v>1379.875</v>
      </c>
      <c r="V31" s="6"/>
      <c r="W31" s="6"/>
      <c r="X31" s="6">
        <v>2476</v>
      </c>
      <c r="Y31" s="6">
        <v>1250.1875</v>
      </c>
      <c r="Z31" s="6">
        <v>1225.8125</v>
      </c>
      <c r="AA31" s="36"/>
      <c r="AD31" s="15"/>
      <c r="AE31" s="15"/>
      <c r="AF31" s="2" t="s">
        <v>22</v>
      </c>
      <c r="AG31" s="1">
        <v>769321.75138893828</v>
      </c>
      <c r="AH31" s="1">
        <v>24.8</v>
      </c>
      <c r="AI31" s="1">
        <v>3.8395794040493549</v>
      </c>
      <c r="AJ31" s="1">
        <f t="shared" si="8"/>
        <v>20.960420595950644</v>
      </c>
      <c r="AK31" s="1">
        <f t="shared" si="9"/>
        <v>272.19294826939438</v>
      </c>
      <c r="AL31" s="1">
        <f t="shared" si="4"/>
        <v>298.99572735213138</v>
      </c>
      <c r="AM31" s="1">
        <f t="shared" si="10"/>
        <v>320.55072974539092</v>
      </c>
      <c r="AN31" s="1">
        <v>9.3000000000000007</v>
      </c>
      <c r="AO31" s="1">
        <f t="shared" si="11"/>
        <v>112.12339775704928</v>
      </c>
      <c r="AP31" s="36">
        <f t="shared" si="12"/>
        <v>2.8589102378075024</v>
      </c>
      <c r="AR31" s="15"/>
      <c r="AS31" s="6">
        <v>175.44700589687983</v>
      </c>
      <c r="AT31" s="36">
        <v>186.3491123162143</v>
      </c>
      <c r="AV31" s="15"/>
      <c r="AW31" s="1">
        <v>17.8</v>
      </c>
      <c r="AX31" s="36">
        <v>186.3491123162143</v>
      </c>
      <c r="AZ31" s="15"/>
      <c r="BA31" s="6">
        <v>17.8</v>
      </c>
      <c r="BB31" s="36">
        <v>5.2</v>
      </c>
      <c r="BD31" s="15"/>
      <c r="BE31" s="6">
        <v>17.8</v>
      </c>
      <c r="BF31" s="36">
        <v>3.1081088626072839</v>
      </c>
      <c r="BG31" s="36"/>
      <c r="BI31" s="6"/>
      <c r="BJ31" s="6"/>
      <c r="BK31" s="6"/>
      <c r="BL31" s="6"/>
      <c r="BM31" s="6"/>
      <c r="BN31" s="6"/>
      <c r="BO31" s="6"/>
      <c r="BP31" s="6"/>
      <c r="BQ31" s="6"/>
      <c r="BR31" s="6"/>
      <c r="BT31" s="6"/>
      <c r="BU31" s="6"/>
      <c r="BV31" s="39"/>
      <c r="BW31" s="39"/>
      <c r="BX31" s="39"/>
      <c r="BY31" s="39"/>
      <c r="BZ31" s="39"/>
      <c r="CA31" s="6"/>
      <c r="CB31" s="6"/>
      <c r="CC31" s="6"/>
      <c r="CD31" s="6"/>
      <c r="CE31" s="6"/>
      <c r="CF31" s="39"/>
      <c r="CG31" s="39"/>
      <c r="CH31" s="39"/>
      <c r="CI31" s="39"/>
      <c r="CJ31" s="6"/>
      <c r="CK31" s="6"/>
      <c r="CL31" s="6"/>
      <c r="CM31" s="6"/>
      <c r="CN31" s="6"/>
    </row>
    <row r="32" spans="2:92" x14ac:dyDescent="0.25">
      <c r="B32" s="15"/>
      <c r="C32" s="6"/>
      <c r="D32" s="6">
        <v>2861</v>
      </c>
      <c r="E32" s="6">
        <v>1578.875</v>
      </c>
      <c r="F32" s="7">
        <v>1282.125</v>
      </c>
      <c r="G32" s="6"/>
      <c r="H32" s="6"/>
      <c r="I32" s="6">
        <v>3366</v>
      </c>
      <c r="J32" s="6">
        <v>1984</v>
      </c>
      <c r="K32" s="6">
        <v>1382</v>
      </c>
      <c r="L32" s="6"/>
      <c r="M32" s="6"/>
      <c r="N32" s="6">
        <v>1851</v>
      </c>
      <c r="O32" s="6">
        <v>751.625</v>
      </c>
      <c r="P32" s="6">
        <v>1099.375</v>
      </c>
      <c r="Q32" s="6"/>
      <c r="R32" s="6"/>
      <c r="S32" s="6">
        <v>2860</v>
      </c>
      <c r="T32" s="6">
        <v>1476.5625</v>
      </c>
      <c r="U32" s="6">
        <v>1383.4375</v>
      </c>
      <c r="V32" s="6"/>
      <c r="W32" s="6"/>
      <c r="X32" s="6">
        <v>2104</v>
      </c>
      <c r="Y32" s="6">
        <v>867.1875</v>
      </c>
      <c r="Z32" s="6">
        <v>1236.8125</v>
      </c>
      <c r="AA32" s="36"/>
      <c r="AD32" s="15"/>
      <c r="AE32" s="15"/>
      <c r="AF32" s="2" t="s">
        <v>23</v>
      </c>
      <c r="AG32" s="1">
        <v>530269.21551697992</v>
      </c>
      <c r="AH32" s="1">
        <v>19.100000000000001</v>
      </c>
      <c r="AI32" s="1">
        <v>3.8343221043621254</v>
      </c>
      <c r="AJ32" s="1">
        <f t="shared" si="8"/>
        <v>15.265677895637875</v>
      </c>
      <c r="AK32" s="1">
        <f t="shared" si="9"/>
        <v>205.68407414183176</v>
      </c>
      <c r="AL32" s="1">
        <f t="shared" si="4"/>
        <v>229.95963388701415</v>
      </c>
      <c r="AM32" s="1">
        <f t="shared" si="10"/>
        <v>220.9455064654083</v>
      </c>
      <c r="AN32" s="1">
        <v>5.9</v>
      </c>
      <c r="AO32" s="1">
        <f t="shared" si="11"/>
        <v>71.034651305412737</v>
      </c>
      <c r="AP32" s="36">
        <f t="shared" si="12"/>
        <v>3.1103905263848683</v>
      </c>
      <c r="AR32" s="15"/>
      <c r="AS32" s="6">
        <v>205.68407414183176</v>
      </c>
      <c r="AT32" s="36">
        <v>220.9455064654083</v>
      </c>
      <c r="AV32" s="15"/>
      <c r="AW32" s="1">
        <v>19.100000000000001</v>
      </c>
      <c r="AX32" s="36">
        <v>220.9455064654083</v>
      </c>
      <c r="AZ32" s="15"/>
      <c r="BA32" s="6">
        <v>19.100000000000001</v>
      </c>
      <c r="BB32" s="36">
        <v>5.9</v>
      </c>
      <c r="BD32" s="15"/>
      <c r="BE32" s="6">
        <v>19.100000000000001</v>
      </c>
      <c r="BF32" s="36">
        <v>3.1103905263848683</v>
      </c>
      <c r="BG32" s="36"/>
      <c r="BI32" s="6"/>
      <c r="BJ32" s="6"/>
      <c r="BK32" s="6"/>
      <c r="BL32" s="6"/>
      <c r="BM32" s="6"/>
      <c r="BN32" s="6"/>
      <c r="BO32" s="6"/>
      <c r="BP32" s="6"/>
      <c r="BQ32" s="6"/>
      <c r="BR32" s="6"/>
      <c r="BT32" s="6"/>
      <c r="BU32" s="6"/>
      <c r="BV32" s="39"/>
      <c r="BW32" s="39"/>
      <c r="BX32" s="39"/>
      <c r="BY32" s="39"/>
      <c r="BZ32" s="39"/>
      <c r="CA32" s="6"/>
      <c r="CB32" s="6"/>
      <c r="CC32" s="6"/>
      <c r="CD32" s="6"/>
      <c r="CE32" s="6"/>
      <c r="CF32" s="39"/>
      <c r="CG32" s="39"/>
      <c r="CH32" s="39"/>
      <c r="CI32" s="39"/>
      <c r="CJ32" s="6"/>
      <c r="CK32" s="6"/>
      <c r="CL32" s="6"/>
      <c r="CM32" s="6"/>
      <c r="CN32" s="6"/>
    </row>
    <row r="33" spans="2:92" x14ac:dyDescent="0.25">
      <c r="B33" s="15"/>
      <c r="C33" s="6"/>
      <c r="D33" s="6">
        <v>1887</v>
      </c>
      <c r="E33" s="6">
        <v>580.75</v>
      </c>
      <c r="F33" s="7">
        <v>1306.25</v>
      </c>
      <c r="G33" s="6"/>
      <c r="H33" s="6"/>
      <c r="I33" s="6">
        <v>3284</v>
      </c>
      <c r="J33" s="6">
        <v>1896</v>
      </c>
      <c r="K33" s="6">
        <v>1388</v>
      </c>
      <c r="L33" s="6"/>
      <c r="M33" s="6"/>
      <c r="N33" s="6">
        <v>2483</v>
      </c>
      <c r="O33" s="6">
        <v>1373.375</v>
      </c>
      <c r="P33" s="6">
        <v>1109.625</v>
      </c>
      <c r="Q33" s="6"/>
      <c r="R33" s="6"/>
      <c r="S33" s="6">
        <v>2759</v>
      </c>
      <c r="T33" s="6">
        <v>1367.375</v>
      </c>
      <c r="U33" s="6">
        <v>1391.625</v>
      </c>
      <c r="V33" s="6"/>
      <c r="W33" s="6"/>
      <c r="X33" s="6">
        <v>1673</v>
      </c>
      <c r="Y33" s="6">
        <v>430.875</v>
      </c>
      <c r="Z33" s="6">
        <v>1242.125</v>
      </c>
      <c r="AA33" s="36"/>
      <c r="AD33" s="15"/>
      <c r="AE33" s="15"/>
      <c r="AF33" s="2" t="s">
        <v>24</v>
      </c>
      <c r="AG33" s="1">
        <v>630287.76206514135</v>
      </c>
      <c r="AH33" s="1">
        <v>20.8</v>
      </c>
      <c r="AI33" s="1">
        <v>3.941548172989898</v>
      </c>
      <c r="AJ33" s="1">
        <f t="shared" si="8"/>
        <v>16.858451827010104</v>
      </c>
      <c r="AK33" s="1">
        <f t="shared" si="9"/>
        <v>237.6453874188698</v>
      </c>
      <c r="AL33" s="1">
        <f t="shared" si="4"/>
        <v>257.43039427431626</v>
      </c>
      <c r="AM33" s="1">
        <f t="shared" si="10"/>
        <v>262.61990086047558</v>
      </c>
      <c r="AN33" s="1">
        <v>5.2</v>
      </c>
      <c r="AO33" s="1">
        <f t="shared" si="11"/>
        <v>64.357598568579064</v>
      </c>
      <c r="AP33" s="36">
        <f t="shared" si="12"/>
        <v>4.0806354914040091</v>
      </c>
      <c r="AR33" s="15"/>
      <c r="AS33" s="6">
        <v>233.0957930783494</v>
      </c>
      <c r="AT33" s="36">
        <v>192.83029708394199</v>
      </c>
      <c r="AV33" s="15"/>
      <c r="AW33" s="1">
        <v>20</v>
      </c>
      <c r="AX33" s="36">
        <v>192.83029708394199</v>
      </c>
      <c r="AZ33" s="15"/>
      <c r="BA33" s="6">
        <v>20</v>
      </c>
      <c r="BB33" s="36">
        <v>7.1</v>
      </c>
      <c r="BD33" s="15"/>
      <c r="BE33" s="6">
        <v>20</v>
      </c>
      <c r="BF33" s="36">
        <v>2.1688768617650309</v>
      </c>
      <c r="BG33" s="36"/>
      <c r="BI33" s="6"/>
      <c r="BJ33" s="6"/>
      <c r="BK33" s="6"/>
      <c r="BL33" s="6"/>
      <c r="BM33" s="6"/>
      <c r="BN33" s="6"/>
      <c r="BO33" s="6"/>
      <c r="BP33" s="6"/>
      <c r="BQ33" s="6"/>
      <c r="BR33" s="6"/>
      <c r="BT33" s="6"/>
      <c r="BU33" s="6"/>
      <c r="BV33" s="39"/>
      <c r="BW33" s="39"/>
      <c r="BX33" s="39"/>
      <c r="BY33" s="39"/>
      <c r="BZ33" s="39"/>
      <c r="CA33" s="6"/>
      <c r="CB33" s="6"/>
      <c r="CC33" s="6"/>
      <c r="CD33" s="6"/>
      <c r="CE33" s="6"/>
      <c r="CF33" s="39"/>
      <c r="CG33" s="39"/>
      <c r="CH33" s="39"/>
      <c r="CI33" s="39"/>
      <c r="CJ33" s="6"/>
      <c r="CK33" s="6"/>
      <c r="CL33" s="6"/>
      <c r="CM33" s="6"/>
      <c r="CN33" s="6"/>
    </row>
    <row r="34" spans="2:92" x14ac:dyDescent="0.25">
      <c r="B34" s="15"/>
      <c r="C34" s="6"/>
      <c r="D34" s="6">
        <v>2497</v>
      </c>
      <c r="E34" s="6">
        <v>1168.25</v>
      </c>
      <c r="F34" s="7">
        <v>1328.75</v>
      </c>
      <c r="G34" s="6"/>
      <c r="H34" s="6"/>
      <c r="I34" s="6">
        <v>2796</v>
      </c>
      <c r="J34" s="6">
        <v>1402.75</v>
      </c>
      <c r="K34" s="6">
        <v>1393.25</v>
      </c>
      <c r="L34" s="6"/>
      <c r="M34" s="6"/>
      <c r="N34" s="6">
        <v>2877</v>
      </c>
      <c r="O34" s="6">
        <v>1767</v>
      </c>
      <c r="P34" s="6">
        <v>1110</v>
      </c>
      <c r="Q34" s="6"/>
      <c r="R34" s="6"/>
      <c r="S34" s="6">
        <v>2612</v>
      </c>
      <c r="T34" s="6">
        <v>1185.3125</v>
      </c>
      <c r="U34" s="6">
        <v>1426.6875</v>
      </c>
      <c r="V34" s="6"/>
      <c r="W34" s="6"/>
      <c r="X34" s="6">
        <v>1556</v>
      </c>
      <c r="Y34" s="6">
        <v>302.75</v>
      </c>
      <c r="Z34" s="6">
        <v>1253.25</v>
      </c>
      <c r="AA34" s="36"/>
      <c r="AD34" s="15"/>
      <c r="AE34" s="15"/>
      <c r="AF34" s="2" t="s">
        <v>25</v>
      </c>
      <c r="AG34" s="1">
        <v>447237.86955891433</v>
      </c>
      <c r="AH34" s="1">
        <v>17.8</v>
      </c>
      <c r="AI34" s="1">
        <v>3.6719614649394132</v>
      </c>
      <c r="AJ34" s="1">
        <f t="shared" si="8"/>
        <v>14.128038535060588</v>
      </c>
      <c r="AK34" s="1">
        <f t="shared" si="9"/>
        <v>175.44700589687983</v>
      </c>
      <c r="AL34" s="1">
        <f t="shared" si="4"/>
        <v>205.23327019839371</v>
      </c>
      <c r="AM34" s="1">
        <f t="shared" si="10"/>
        <v>186.3491123162143</v>
      </c>
      <c r="AN34" s="1">
        <v>5.2</v>
      </c>
      <c r="AO34" s="1">
        <f t="shared" si="11"/>
        <v>59.955786799530742</v>
      </c>
      <c r="AP34" s="36">
        <f t="shared" si="12"/>
        <v>3.1081088626072839</v>
      </c>
      <c r="AR34" s="15"/>
      <c r="AS34" s="6">
        <v>233.47810174336624</v>
      </c>
      <c r="AT34" s="36">
        <v>192.39692989071418</v>
      </c>
      <c r="AV34" s="15"/>
      <c r="AW34" s="1">
        <v>20.8</v>
      </c>
      <c r="AX34" s="36">
        <v>262.61990086047558</v>
      </c>
      <c r="AZ34" s="15"/>
      <c r="BA34" s="6">
        <v>20.8</v>
      </c>
      <c r="BB34" s="36">
        <v>5.2</v>
      </c>
      <c r="BD34" s="15"/>
      <c r="BE34" s="6">
        <v>20.8</v>
      </c>
      <c r="BF34" s="36">
        <v>4.0806354914040091</v>
      </c>
      <c r="BG34" s="36"/>
      <c r="BI34" s="6"/>
      <c r="BJ34" s="6"/>
      <c r="BK34" s="6"/>
      <c r="BL34" s="6"/>
      <c r="BM34" s="6"/>
      <c r="BN34" s="6"/>
      <c r="BO34" s="6"/>
      <c r="BP34" s="6"/>
      <c r="BQ34" s="6"/>
      <c r="BR34" s="6"/>
      <c r="BT34" s="6"/>
      <c r="BU34" s="6"/>
      <c r="BV34" s="39"/>
      <c r="BW34" s="39"/>
      <c r="BX34" s="39"/>
      <c r="BY34" s="39"/>
      <c r="BZ34" s="39"/>
      <c r="CA34" s="6"/>
      <c r="CB34" s="6"/>
      <c r="CC34" s="6"/>
      <c r="CD34" s="6"/>
      <c r="CE34" s="6"/>
      <c r="CF34" s="39"/>
      <c r="CG34" s="39"/>
      <c r="CH34" s="39"/>
      <c r="CI34" s="39"/>
      <c r="CJ34" s="6"/>
      <c r="CK34" s="6"/>
      <c r="CL34" s="6"/>
      <c r="CM34" s="6"/>
      <c r="CN34" s="6"/>
    </row>
    <row r="35" spans="2:92" x14ac:dyDescent="0.25">
      <c r="B35" s="15"/>
      <c r="C35" s="6"/>
      <c r="D35" s="6">
        <v>1838</v>
      </c>
      <c r="E35" s="6">
        <v>505.5625</v>
      </c>
      <c r="F35" s="7">
        <v>1332.4380000000001</v>
      </c>
      <c r="G35" s="6"/>
      <c r="H35" s="6"/>
      <c r="I35" s="6">
        <v>3028</v>
      </c>
      <c r="J35" s="6">
        <v>1634.5625</v>
      </c>
      <c r="K35" s="6">
        <v>1393.4375</v>
      </c>
      <c r="L35" s="6"/>
      <c r="M35" s="6"/>
      <c r="N35" s="6">
        <v>1571</v>
      </c>
      <c r="O35" s="6">
        <v>460.4375</v>
      </c>
      <c r="P35" s="6">
        <v>1110.5625</v>
      </c>
      <c r="Q35" s="6"/>
      <c r="R35" s="6"/>
      <c r="S35" s="6">
        <v>3580</v>
      </c>
      <c r="T35" s="6">
        <v>2124.25</v>
      </c>
      <c r="U35" s="6">
        <v>1455.75</v>
      </c>
      <c r="V35" s="6"/>
      <c r="W35" s="6"/>
      <c r="X35" s="6">
        <v>1509</v>
      </c>
      <c r="Y35" s="6">
        <v>245.3125</v>
      </c>
      <c r="Z35" s="6">
        <v>1263.6875</v>
      </c>
      <c r="AA35" s="36"/>
      <c r="AD35" s="15"/>
      <c r="AE35" s="15"/>
      <c r="AF35" s="2" t="s">
        <v>26</v>
      </c>
      <c r="AG35" s="1">
        <v>431649.77446032234</v>
      </c>
      <c r="AH35" s="1">
        <v>16.600000000000001</v>
      </c>
      <c r="AI35" s="1">
        <v>3.6920494308716942</v>
      </c>
      <c r="AJ35" s="1">
        <f t="shared" si="8"/>
        <v>12.907950569128307</v>
      </c>
      <c r="AK35" s="1">
        <f t="shared" si="9"/>
        <v>164.45960194961589</v>
      </c>
      <c r="AL35" s="1">
        <f t="shared" si="4"/>
        <v>192.44438453475621</v>
      </c>
      <c r="AM35" s="1">
        <f t="shared" si="10"/>
        <v>179.85407269180098</v>
      </c>
      <c r="AN35" s="1">
        <v>6.4</v>
      </c>
      <c r="AO35" s="1">
        <f t="shared" si="11"/>
        <v>74.195425362797579</v>
      </c>
      <c r="AP35" s="36">
        <f t="shared" si="12"/>
        <v>2.4240587854622886</v>
      </c>
      <c r="AR35" s="15"/>
      <c r="AS35" s="6">
        <v>237.6453874188698</v>
      </c>
      <c r="AT35" s="36">
        <v>262.61990086047558</v>
      </c>
      <c r="AV35" s="15"/>
      <c r="AW35" s="1">
        <v>20.8</v>
      </c>
      <c r="AX35" s="36">
        <v>210.64281124957139</v>
      </c>
      <c r="AZ35" s="15"/>
      <c r="BA35" s="6">
        <v>20.8</v>
      </c>
      <c r="BB35" s="36">
        <v>6.3</v>
      </c>
      <c r="BD35" s="15"/>
      <c r="BE35" s="6">
        <v>20.8</v>
      </c>
      <c r="BF35" s="36">
        <v>2.5574083518035828</v>
      </c>
      <c r="BG35" s="36"/>
      <c r="BI35" s="6"/>
      <c r="BJ35" s="6"/>
      <c r="BK35" s="6"/>
      <c r="BL35" s="6"/>
      <c r="BM35" s="6"/>
      <c r="BN35" s="6"/>
      <c r="BO35" s="6"/>
      <c r="BP35" s="6"/>
      <c r="BQ35" s="6"/>
      <c r="BR35" s="6"/>
      <c r="BT35" s="6"/>
      <c r="BU35" s="6"/>
      <c r="BV35" s="39"/>
      <c r="BW35" s="39"/>
      <c r="BX35" s="39"/>
      <c r="BY35" s="39"/>
      <c r="BZ35" s="39"/>
      <c r="CA35" s="6"/>
      <c r="CB35" s="6"/>
      <c r="CC35" s="6"/>
      <c r="CD35" s="6"/>
      <c r="CE35" s="6"/>
      <c r="CF35" s="6"/>
      <c r="CG35" s="39"/>
      <c r="CH35" s="39"/>
      <c r="CI35" s="39"/>
      <c r="CJ35" s="39"/>
      <c r="CK35" s="39"/>
      <c r="CL35" s="39"/>
      <c r="CM35" s="6"/>
      <c r="CN35" s="6"/>
    </row>
    <row r="36" spans="2:92" x14ac:dyDescent="0.25">
      <c r="B36" s="15"/>
      <c r="C36" s="6"/>
      <c r="D36" s="6">
        <v>2064</v>
      </c>
      <c r="E36" s="6">
        <v>668.8125</v>
      </c>
      <c r="F36" s="7">
        <v>1395.1880000000001</v>
      </c>
      <c r="G36" s="6"/>
      <c r="H36" s="6"/>
      <c r="I36" s="6">
        <v>3329</v>
      </c>
      <c r="J36" s="6">
        <v>1908.5</v>
      </c>
      <c r="K36" s="6">
        <v>1420.5</v>
      </c>
      <c r="L36" s="6"/>
      <c r="M36" s="6"/>
      <c r="N36" s="6">
        <v>1924</v>
      </c>
      <c r="O36" s="6">
        <v>810</v>
      </c>
      <c r="P36" s="6">
        <v>1114</v>
      </c>
      <c r="Q36" s="6"/>
      <c r="R36" s="6"/>
      <c r="S36" s="6">
        <v>2934</v>
      </c>
      <c r="T36" s="6">
        <v>1476.5625</v>
      </c>
      <c r="U36" s="6">
        <v>1457.4375</v>
      </c>
      <c r="V36" s="6"/>
      <c r="W36" s="6"/>
      <c r="X36" s="6">
        <v>1901</v>
      </c>
      <c r="Y36" s="6">
        <v>620.9375</v>
      </c>
      <c r="Z36" s="6">
        <v>1280.0625</v>
      </c>
      <c r="AA36" s="36"/>
      <c r="AD36" s="15"/>
      <c r="AE36" s="15"/>
      <c r="AF36" s="2" t="s">
        <v>27</v>
      </c>
      <c r="AG36" s="1">
        <v>505542.74699897133</v>
      </c>
      <c r="AH36" s="1">
        <v>20.8</v>
      </c>
      <c r="AI36" s="1">
        <v>4.163670616175108</v>
      </c>
      <c r="AJ36" s="1">
        <f t="shared" si="8"/>
        <v>16.636329383824894</v>
      </c>
      <c r="AK36" s="1">
        <f t="shared" si="9"/>
        <v>264.17707477992053</v>
      </c>
      <c r="AL36" s="1">
        <f t="shared" si="4"/>
        <v>271.93765528362871</v>
      </c>
      <c r="AM36" s="1">
        <f t="shared" si="10"/>
        <v>210.64281124957139</v>
      </c>
      <c r="AN36" s="1">
        <v>6.3</v>
      </c>
      <c r="AO36" s="1">
        <f t="shared" si="11"/>
        <v>82.365732129175996</v>
      </c>
      <c r="AP36" s="36">
        <f t="shared" si="12"/>
        <v>2.5574083518035828</v>
      </c>
      <c r="AR36" s="15"/>
      <c r="AS36" s="6">
        <v>239.6576064179142</v>
      </c>
      <c r="AT36" s="36">
        <v>117.90478381427043</v>
      </c>
      <c r="AV36" s="15"/>
      <c r="AW36" s="1">
        <v>21</v>
      </c>
      <c r="AX36" s="36">
        <v>117.90478381427043</v>
      </c>
      <c r="AZ36" s="15"/>
      <c r="BA36" s="6">
        <v>21</v>
      </c>
      <c r="BB36" s="36">
        <v>8</v>
      </c>
      <c r="BD36" s="15"/>
      <c r="BE36" s="6">
        <v>21</v>
      </c>
      <c r="BF36" s="36">
        <v>1.1919135229232978</v>
      </c>
      <c r="BG36" s="36"/>
      <c r="BI36" s="6"/>
      <c r="BJ36" s="6"/>
      <c r="BK36" s="6"/>
      <c r="BL36" s="6"/>
      <c r="BM36" s="6"/>
      <c r="BN36" s="6"/>
      <c r="BO36" s="6"/>
      <c r="BP36" s="6"/>
      <c r="BQ36" s="6"/>
      <c r="BR36" s="6"/>
      <c r="BT36" s="6"/>
      <c r="BU36" s="6"/>
      <c r="BV36" s="39"/>
      <c r="BW36" s="39"/>
      <c r="BX36" s="39"/>
      <c r="BY36" s="39"/>
      <c r="BZ36" s="39"/>
      <c r="CA36" s="6"/>
      <c r="CB36" s="6"/>
      <c r="CC36" s="6"/>
      <c r="CD36" s="6"/>
      <c r="CE36" s="6"/>
      <c r="CF36" s="6"/>
      <c r="CG36" s="39"/>
      <c r="CH36" s="39"/>
      <c r="CI36" s="39"/>
      <c r="CJ36" s="39"/>
      <c r="CK36" s="39"/>
      <c r="CL36" s="39"/>
      <c r="CM36" s="6"/>
      <c r="CN36" s="6"/>
    </row>
    <row r="37" spans="2:92" x14ac:dyDescent="0.25">
      <c r="B37" s="15"/>
      <c r="C37" s="6"/>
      <c r="D37" s="6">
        <v>2030.875</v>
      </c>
      <c r="E37" s="6">
        <v>634.875</v>
      </c>
      <c r="F37" s="7">
        <v>1396</v>
      </c>
      <c r="G37" s="6"/>
      <c r="H37" s="6"/>
      <c r="I37" s="6">
        <v>2989</v>
      </c>
      <c r="J37" s="6">
        <v>1543.75</v>
      </c>
      <c r="K37" s="6">
        <v>1445.25</v>
      </c>
      <c r="L37" s="6"/>
      <c r="M37" s="6"/>
      <c r="N37" s="6">
        <v>3150</v>
      </c>
      <c r="O37" s="6">
        <v>2032.0625</v>
      </c>
      <c r="P37" s="6">
        <v>1117.9375</v>
      </c>
      <c r="Q37" s="6"/>
      <c r="R37" s="6"/>
      <c r="S37" s="6">
        <v>3467</v>
      </c>
      <c r="T37" s="6">
        <v>1994.25</v>
      </c>
      <c r="U37" s="6">
        <v>1472.75</v>
      </c>
      <c r="V37" s="6"/>
      <c r="W37" s="6"/>
      <c r="X37" s="6">
        <v>1934</v>
      </c>
      <c r="Y37" s="6">
        <v>637.0625</v>
      </c>
      <c r="Z37" s="6">
        <v>1296.9375</v>
      </c>
      <c r="AA37" s="36"/>
      <c r="AD37" s="15"/>
      <c r="AE37" s="15"/>
      <c r="AF37" s="2" t="s">
        <v>28</v>
      </c>
      <c r="AG37" s="1">
        <v>490090.08248911309</v>
      </c>
      <c r="AH37" s="1">
        <v>31.8</v>
      </c>
      <c r="AI37" s="1">
        <v>3.7900059366708119</v>
      </c>
      <c r="AJ37" s="1">
        <f t="shared" si="8"/>
        <v>28.009994063329188</v>
      </c>
      <c r="AK37" s="1">
        <f t="shared" si="9"/>
        <v>344.32696732240584</v>
      </c>
      <c r="AL37" s="1">
        <f t="shared" si="4"/>
        <v>378.43967278845395</v>
      </c>
      <c r="AM37" s="1">
        <f t="shared" si="10"/>
        <v>204.20420103713045</v>
      </c>
      <c r="AN37" s="1">
        <v>8.34</v>
      </c>
      <c r="AO37" s="1">
        <f t="shared" si="11"/>
        <v>99.251159467160562</v>
      </c>
      <c r="AP37" s="36">
        <f t="shared" si="12"/>
        <v>2.0574490225950046</v>
      </c>
      <c r="AR37" s="15"/>
      <c r="AS37" s="6">
        <v>249.14335354927886</v>
      </c>
      <c r="AT37" s="36">
        <v>242.12216730300472</v>
      </c>
      <c r="AV37" s="15"/>
      <c r="AW37" s="1">
        <v>21.3</v>
      </c>
      <c r="AX37" s="36">
        <v>192.39692989071418</v>
      </c>
      <c r="AZ37" s="15"/>
      <c r="BA37" s="6">
        <v>21.3</v>
      </c>
      <c r="BB37" s="36">
        <v>5.8</v>
      </c>
      <c r="BD37" s="15"/>
      <c r="BE37" s="6">
        <v>21.3</v>
      </c>
      <c r="BF37" s="36">
        <v>2.7405044195551267</v>
      </c>
      <c r="BG37" s="36"/>
      <c r="BI37" s="6"/>
      <c r="BJ37" s="6"/>
      <c r="BK37" s="6"/>
      <c r="BL37" s="6"/>
      <c r="BM37" s="6"/>
      <c r="BN37" s="6"/>
      <c r="BO37" s="6"/>
      <c r="BP37" s="6"/>
      <c r="BQ37" s="6"/>
      <c r="BR37" s="6"/>
      <c r="BT37" s="6"/>
      <c r="BU37" s="6"/>
      <c r="BV37" s="39"/>
      <c r="BW37" s="39"/>
      <c r="BX37" s="39"/>
      <c r="BY37" s="39"/>
      <c r="BZ37" s="39"/>
      <c r="CA37" s="6"/>
      <c r="CB37" s="6"/>
      <c r="CC37" s="6"/>
      <c r="CD37" s="6"/>
      <c r="CE37" s="6"/>
      <c r="CF37" s="6"/>
      <c r="CG37" s="39"/>
      <c r="CH37" s="39"/>
      <c r="CI37" s="39"/>
      <c r="CJ37" s="39"/>
      <c r="CK37" s="39"/>
      <c r="CL37" s="39"/>
      <c r="CM37" s="6"/>
      <c r="CN37" s="6"/>
    </row>
    <row r="38" spans="2:92" x14ac:dyDescent="0.25">
      <c r="B38" s="15"/>
      <c r="C38" s="6"/>
      <c r="D38" s="6">
        <v>2924</v>
      </c>
      <c r="E38" s="6">
        <v>1505</v>
      </c>
      <c r="F38" s="7">
        <v>1419</v>
      </c>
      <c r="G38" s="6"/>
      <c r="H38" s="6"/>
      <c r="I38" s="6">
        <v>3561</v>
      </c>
      <c r="J38" s="6">
        <v>2100.8125</v>
      </c>
      <c r="K38" s="6">
        <v>1460.1875</v>
      </c>
      <c r="L38" s="6"/>
      <c r="M38" s="6"/>
      <c r="N38" s="6">
        <v>2153</v>
      </c>
      <c r="O38" s="6">
        <v>1033.0625</v>
      </c>
      <c r="P38" s="6">
        <v>1119.9375</v>
      </c>
      <c r="Q38" s="6"/>
      <c r="R38" s="6"/>
      <c r="S38" s="6">
        <v>3372</v>
      </c>
      <c r="T38" s="6">
        <v>1875.3125</v>
      </c>
      <c r="U38" s="6">
        <v>1496.6875</v>
      </c>
      <c r="V38" s="6"/>
      <c r="W38" s="6"/>
      <c r="X38" s="6">
        <v>2194</v>
      </c>
      <c r="Y38" s="6">
        <v>860.3125</v>
      </c>
      <c r="Z38" s="6">
        <v>1333.6875</v>
      </c>
      <c r="AA38" s="36"/>
      <c r="AD38" s="15"/>
      <c r="AE38" s="15"/>
      <c r="AF38" s="2" t="s">
        <v>29</v>
      </c>
      <c r="AG38" s="1">
        <v>829500.7025659848</v>
      </c>
      <c r="AH38" s="1">
        <v>27.2</v>
      </c>
      <c r="AI38" s="1">
        <v>3.8343221043621254</v>
      </c>
      <c r="AJ38" s="1">
        <f t="shared" si="8"/>
        <v>23.365677895637873</v>
      </c>
      <c r="AK38" s="1">
        <f t="shared" si="9"/>
        <v>299.16690646283172</v>
      </c>
      <c r="AL38" s="1">
        <f t="shared" si="4"/>
        <v>327.48178228936041</v>
      </c>
      <c r="AM38" s="1">
        <f t="shared" si="10"/>
        <v>345.62529273582697</v>
      </c>
      <c r="AN38" s="1">
        <v>11.6</v>
      </c>
      <c r="AO38" s="1">
        <f t="shared" si="11"/>
        <v>139.66134832928606</v>
      </c>
      <c r="AP38" s="36">
        <f t="shared" si="12"/>
        <v>2.4747383357701098</v>
      </c>
      <c r="AR38" s="15"/>
      <c r="AS38" s="6">
        <v>257.16137073243601</v>
      </c>
      <c r="AT38" s="36">
        <v>205.70184341772148</v>
      </c>
      <c r="AV38" s="15"/>
      <c r="AW38" s="1">
        <v>23.6</v>
      </c>
      <c r="AX38" s="36">
        <v>242.12216730300472</v>
      </c>
      <c r="AZ38" s="15"/>
      <c r="BA38" s="6">
        <v>23.6</v>
      </c>
      <c r="BB38" s="36">
        <v>8.1999999999999993</v>
      </c>
      <c r="BD38" s="15"/>
      <c r="BE38" s="6">
        <v>23.6</v>
      </c>
      <c r="BF38" s="36">
        <v>2.4950476326260267</v>
      </c>
      <c r="BG38" s="36"/>
      <c r="BI38" s="6"/>
      <c r="BJ38" s="6"/>
      <c r="BK38" s="6"/>
      <c r="BL38" s="6"/>
      <c r="BM38" s="6"/>
      <c r="BN38" s="6"/>
      <c r="BO38" s="6"/>
      <c r="BP38" s="6"/>
      <c r="BQ38" s="6"/>
      <c r="BR38" s="6"/>
      <c r="BT38" s="6"/>
      <c r="BU38" s="6"/>
      <c r="BV38" s="39"/>
      <c r="BW38" s="39"/>
      <c r="BX38" s="39"/>
      <c r="BY38" s="39"/>
      <c r="BZ38" s="39"/>
      <c r="CA38" s="6"/>
      <c r="CB38" s="6"/>
      <c r="CC38" s="6"/>
      <c r="CD38" s="6"/>
      <c r="CE38" s="6"/>
      <c r="CF38" s="6"/>
      <c r="CG38" s="39"/>
      <c r="CH38" s="39"/>
      <c r="CI38" s="39"/>
      <c r="CJ38" s="39"/>
      <c r="CK38" s="39"/>
      <c r="CL38" s="39"/>
      <c r="CM38" s="6"/>
      <c r="CN38" s="6"/>
    </row>
    <row r="39" spans="2:92" x14ac:dyDescent="0.25">
      <c r="B39" s="15"/>
      <c r="C39" s="6"/>
      <c r="D39" s="6">
        <v>2945</v>
      </c>
      <c r="E39" s="6">
        <v>1515.625</v>
      </c>
      <c r="F39" s="7">
        <v>1429.375</v>
      </c>
      <c r="G39" s="6"/>
      <c r="H39" s="6"/>
      <c r="I39" s="6">
        <v>2991</v>
      </c>
      <c r="J39" s="6">
        <v>1527</v>
      </c>
      <c r="K39" s="6">
        <v>1464</v>
      </c>
      <c r="L39" s="6"/>
      <c r="M39" s="6"/>
      <c r="N39" s="6">
        <v>2919</v>
      </c>
      <c r="O39" s="6">
        <v>1787.1875</v>
      </c>
      <c r="P39" s="6">
        <v>1131.8125</v>
      </c>
      <c r="Q39" s="6"/>
      <c r="R39" s="6"/>
      <c r="S39" s="6">
        <v>3112</v>
      </c>
      <c r="T39" s="6">
        <v>1598</v>
      </c>
      <c r="U39" s="6">
        <v>1514</v>
      </c>
      <c r="V39" s="6"/>
      <c r="W39" s="6"/>
      <c r="X39" s="6">
        <v>1956</v>
      </c>
      <c r="Y39" s="6">
        <v>620.9375</v>
      </c>
      <c r="Z39" s="6">
        <v>1335.0625</v>
      </c>
      <c r="AA39" s="36"/>
      <c r="AD39" s="15"/>
      <c r="AE39" s="15"/>
      <c r="AF39" s="2" t="s">
        <v>30</v>
      </c>
      <c r="AG39" s="1">
        <v>908771.52496594039</v>
      </c>
      <c r="AH39" s="1">
        <v>33.1</v>
      </c>
      <c r="AI39" s="1">
        <v>3.8548722417221564</v>
      </c>
      <c r="AJ39" s="1">
        <f t="shared" si="8"/>
        <v>29.245127758277846</v>
      </c>
      <c r="AK39" s="1">
        <f t="shared" si="9"/>
        <v>371.12665226336628</v>
      </c>
      <c r="AL39" s="1">
        <f t="shared" si="4"/>
        <v>400.65229157115067</v>
      </c>
      <c r="AM39" s="1">
        <f t="shared" si="10"/>
        <v>378.65480206914185</v>
      </c>
      <c r="AN39" s="1">
        <v>8.1999999999999993</v>
      </c>
      <c r="AO39" s="1">
        <f t="shared" si="11"/>
        <v>99.25525047986207</v>
      </c>
      <c r="AP39" s="36">
        <f t="shared" si="12"/>
        <v>3.8149599163619787</v>
      </c>
      <c r="AR39" s="15"/>
      <c r="AS39" s="6">
        <v>264.17707477992053</v>
      </c>
      <c r="AT39" s="36">
        <v>210.64281124957139</v>
      </c>
      <c r="AV39" s="15"/>
      <c r="AW39" s="1">
        <v>24.6</v>
      </c>
      <c r="AX39" s="36">
        <v>304.20314793300389</v>
      </c>
      <c r="AZ39" s="15"/>
      <c r="BA39" s="6">
        <v>24.6</v>
      </c>
      <c r="BB39" s="36">
        <v>9.6999999999999993</v>
      </c>
      <c r="BD39" s="15"/>
      <c r="BE39" s="6">
        <v>24.6</v>
      </c>
      <c r="BF39" s="36">
        <v>2.5796992742903613</v>
      </c>
      <c r="BG39" s="36"/>
      <c r="BI39" s="6"/>
      <c r="BJ39" s="6"/>
      <c r="BK39" s="6"/>
      <c r="BL39" s="6"/>
      <c r="BM39" s="6"/>
      <c r="BN39" s="6"/>
      <c r="BO39" s="6"/>
      <c r="BP39" s="6"/>
      <c r="BQ39" s="6"/>
      <c r="BR39" s="6"/>
      <c r="BT39" s="6"/>
      <c r="BU39" s="6"/>
      <c r="BV39" s="39"/>
      <c r="BW39" s="39"/>
      <c r="BX39" s="39"/>
      <c r="BY39" s="39"/>
      <c r="BZ39" s="39"/>
      <c r="CA39" s="6"/>
      <c r="CB39" s="6"/>
      <c r="CC39" s="6"/>
      <c r="CD39" s="6"/>
      <c r="CE39" s="6"/>
      <c r="CF39" s="6"/>
      <c r="CG39" s="39"/>
      <c r="CH39" s="39"/>
      <c r="CI39" s="39"/>
      <c r="CJ39" s="39"/>
      <c r="CK39" s="39"/>
      <c r="CL39" s="39"/>
      <c r="CM39" s="6"/>
      <c r="CN39" s="6"/>
    </row>
    <row r="40" spans="2:92" x14ac:dyDescent="0.25">
      <c r="B40" s="15"/>
      <c r="C40" s="6"/>
      <c r="D40" s="6">
        <v>3570</v>
      </c>
      <c r="E40" s="6">
        <v>2128</v>
      </c>
      <c r="F40" s="7">
        <v>1442</v>
      </c>
      <c r="G40" s="6"/>
      <c r="H40" s="6"/>
      <c r="I40" s="6">
        <v>3026</v>
      </c>
      <c r="J40" s="6">
        <v>1551.5</v>
      </c>
      <c r="K40" s="6">
        <v>1474.5</v>
      </c>
      <c r="L40" s="6"/>
      <c r="M40" s="6"/>
      <c r="N40" s="6">
        <v>3095</v>
      </c>
      <c r="O40" s="6">
        <v>1953.625</v>
      </c>
      <c r="P40" s="6">
        <v>1141.375</v>
      </c>
      <c r="Q40" s="6"/>
      <c r="R40" s="6"/>
      <c r="S40" s="6">
        <v>2572</v>
      </c>
      <c r="T40" s="6">
        <v>1036.125</v>
      </c>
      <c r="U40" s="6">
        <v>1535.875</v>
      </c>
      <c r="V40" s="6"/>
      <c r="W40" s="6"/>
      <c r="X40" s="6">
        <v>2414</v>
      </c>
      <c r="Y40" s="6">
        <v>1070.8125</v>
      </c>
      <c r="Z40" s="6">
        <v>1343.1875</v>
      </c>
      <c r="AA40" s="36"/>
      <c r="AD40" s="15"/>
      <c r="AE40" s="15"/>
      <c r="AF40" s="2" t="s">
        <v>31</v>
      </c>
      <c r="AG40" s="1">
        <v>745513.20533254696</v>
      </c>
      <c r="AH40" s="1">
        <v>28.3</v>
      </c>
      <c r="AI40" s="1">
        <v>3.8297160469152285</v>
      </c>
      <c r="AJ40" s="1">
        <f t="shared" si="8"/>
        <v>24.470283953084774</v>
      </c>
      <c r="AK40" s="1">
        <f t="shared" si="9"/>
        <v>311.13097164108967</v>
      </c>
      <c r="AL40" s="1">
        <f t="shared" si="4"/>
        <v>340.31622736098103</v>
      </c>
      <c r="AM40" s="1">
        <f t="shared" si="10"/>
        <v>310.63050222189457</v>
      </c>
      <c r="AN40" s="1">
        <v>11.4</v>
      </c>
      <c r="AO40" s="1">
        <f t="shared" si="11"/>
        <v>137.08851561537753</v>
      </c>
      <c r="AP40" s="36">
        <f t="shared" si="12"/>
        <v>2.2659119243322703</v>
      </c>
      <c r="AR40" s="15"/>
      <c r="AS40" s="6">
        <v>265.66906632930852</v>
      </c>
      <c r="AT40" s="36">
        <v>328.92347112233819</v>
      </c>
      <c r="AV40" s="15"/>
      <c r="AW40" s="1">
        <v>24.8</v>
      </c>
      <c r="AX40" s="36">
        <v>320.55072974539092</v>
      </c>
      <c r="AZ40" s="15"/>
      <c r="BA40" s="6">
        <v>24.8</v>
      </c>
      <c r="BB40" s="36">
        <v>9.3000000000000007</v>
      </c>
      <c r="BD40" s="15"/>
      <c r="BE40" s="6">
        <v>24.8</v>
      </c>
      <c r="BF40" s="36">
        <v>2.8589102378075024</v>
      </c>
      <c r="BG40" s="36"/>
      <c r="BI40" s="6"/>
      <c r="BJ40" s="6"/>
      <c r="BK40" s="6"/>
      <c r="BL40" s="6"/>
      <c r="BM40" s="6"/>
      <c r="BN40" s="6"/>
      <c r="BO40" s="6"/>
      <c r="BP40" s="6"/>
      <c r="BQ40" s="6"/>
      <c r="BR40" s="6"/>
      <c r="BT40" s="6"/>
      <c r="BU40" s="6"/>
      <c r="BV40" s="39"/>
      <c r="BW40" s="39"/>
      <c r="BX40" s="39"/>
      <c r="BY40" s="39"/>
      <c r="BZ40" s="39"/>
      <c r="CA40" s="6"/>
      <c r="CB40" s="6"/>
      <c r="CC40" s="6"/>
      <c r="CD40" s="6"/>
      <c r="CE40" s="6"/>
      <c r="CF40" s="6"/>
      <c r="CG40" s="39"/>
      <c r="CH40" s="39"/>
      <c r="CI40" s="39"/>
      <c r="CJ40" s="39"/>
      <c r="CK40" s="39"/>
      <c r="CL40" s="39"/>
      <c r="CM40" s="6"/>
      <c r="CN40" s="6"/>
    </row>
    <row r="41" spans="2:92" x14ac:dyDescent="0.25">
      <c r="B41" s="15"/>
      <c r="C41" s="6"/>
      <c r="D41" s="6">
        <v>2359.3125</v>
      </c>
      <c r="E41" s="6">
        <v>915.3125</v>
      </c>
      <c r="F41" s="7">
        <v>1444</v>
      </c>
      <c r="G41" s="6"/>
      <c r="H41" s="6"/>
      <c r="I41" s="6">
        <v>3377</v>
      </c>
      <c r="J41" s="6">
        <v>1883.4375</v>
      </c>
      <c r="K41" s="6">
        <v>1493.5625</v>
      </c>
      <c r="L41" s="6"/>
      <c r="M41" s="6"/>
      <c r="N41" s="6">
        <v>2343</v>
      </c>
      <c r="O41" s="6">
        <v>1182.8125</v>
      </c>
      <c r="P41" s="6">
        <v>1160.1875</v>
      </c>
      <c r="Q41" s="6"/>
      <c r="R41" s="6"/>
      <c r="S41" s="6">
        <v>4423</v>
      </c>
      <c r="T41" s="6">
        <v>2882.1875</v>
      </c>
      <c r="U41" s="6">
        <v>1540.8125</v>
      </c>
      <c r="V41" s="6"/>
      <c r="W41" s="6"/>
      <c r="X41" s="6">
        <v>2404</v>
      </c>
      <c r="Y41" s="6">
        <v>1037.0625</v>
      </c>
      <c r="Z41" s="6">
        <v>1366.9375</v>
      </c>
      <c r="AA41" s="36"/>
      <c r="AD41" s="15"/>
      <c r="AE41" s="15"/>
      <c r="AF41" s="2" t="s">
        <v>32</v>
      </c>
      <c r="AG41" s="1">
        <v>1007921.8707496582</v>
      </c>
      <c r="AH41" s="1">
        <v>36.200000000000003</v>
      </c>
      <c r="AI41" s="1">
        <v>3.7641930078039305</v>
      </c>
      <c r="AJ41" s="1">
        <f t="shared" si="8"/>
        <v>32.435806992196071</v>
      </c>
      <c r="AK41" s="1">
        <f t="shared" si="9"/>
        <v>388.68860776633983</v>
      </c>
      <c r="AL41" s="1">
        <f t="shared" si="4"/>
        <v>427.86829081105719</v>
      </c>
      <c r="AM41" s="1">
        <f t="shared" si="10"/>
        <v>419.96744614569093</v>
      </c>
      <c r="AN41" s="1">
        <v>9.5</v>
      </c>
      <c r="AO41" s="1">
        <f t="shared" si="11"/>
        <v>112.28587742279124</v>
      </c>
      <c r="AP41" s="36">
        <f t="shared" si="12"/>
        <v>3.7401626614572634</v>
      </c>
      <c r="AR41" s="15"/>
      <c r="AS41" s="6">
        <v>272.19294826939438</v>
      </c>
      <c r="AT41" s="36">
        <v>320.55072974539092</v>
      </c>
      <c r="AV41" s="15"/>
      <c r="AW41" s="1">
        <v>24.8</v>
      </c>
      <c r="AX41" s="36">
        <v>226.23562976576474</v>
      </c>
      <c r="AZ41" s="15"/>
      <c r="BA41" s="6">
        <v>24.8</v>
      </c>
      <c r="BB41" s="36">
        <v>12.5</v>
      </c>
      <c r="BD41" s="15"/>
      <c r="BE41" s="6">
        <v>24.8</v>
      </c>
      <c r="BF41" s="36">
        <v>1.4971056101416229</v>
      </c>
      <c r="BG41" s="36"/>
      <c r="BI41" s="6"/>
      <c r="BJ41" s="6"/>
      <c r="BK41" s="6"/>
      <c r="BL41" s="6"/>
      <c r="BM41" s="6"/>
      <c r="BN41" s="6"/>
      <c r="BO41" s="6"/>
      <c r="BP41" s="6"/>
      <c r="BQ41" s="6"/>
      <c r="BR41" s="6"/>
      <c r="BT41" s="6"/>
      <c r="BU41" s="6"/>
      <c r="BV41" s="39"/>
      <c r="BW41" s="39"/>
      <c r="BX41" s="39"/>
      <c r="BY41" s="39"/>
      <c r="BZ41" s="39"/>
      <c r="CA41" s="6"/>
      <c r="CB41" s="6"/>
      <c r="CC41" s="6"/>
      <c r="CD41" s="6"/>
      <c r="CE41" s="6"/>
      <c r="CF41" s="6"/>
      <c r="CG41" s="39"/>
      <c r="CH41" s="39"/>
      <c r="CI41" s="39"/>
      <c r="CJ41" s="39"/>
      <c r="CK41" s="39"/>
      <c r="CL41" s="39"/>
      <c r="CM41" s="6"/>
      <c r="CN41" s="6"/>
    </row>
    <row r="42" spans="2:92" x14ac:dyDescent="0.25">
      <c r="B42" s="15"/>
      <c r="C42" s="6"/>
      <c r="D42" s="6">
        <v>2240</v>
      </c>
      <c r="E42" s="6">
        <v>751.625</v>
      </c>
      <c r="F42" s="7">
        <v>1488.375</v>
      </c>
      <c r="G42" s="6"/>
      <c r="H42" s="6"/>
      <c r="I42" s="6">
        <v>3078</v>
      </c>
      <c r="J42" s="6">
        <v>1577.875</v>
      </c>
      <c r="K42" s="6">
        <v>1500.125</v>
      </c>
      <c r="L42" s="6"/>
      <c r="M42" s="6"/>
      <c r="N42" s="6">
        <v>3444</v>
      </c>
      <c r="O42" s="6">
        <v>2256.125</v>
      </c>
      <c r="P42" s="6">
        <v>1187.875</v>
      </c>
      <c r="Q42" s="6"/>
      <c r="R42" s="6"/>
      <c r="S42" s="6">
        <v>2987</v>
      </c>
      <c r="T42" s="6">
        <v>1444.4375</v>
      </c>
      <c r="U42" s="6">
        <v>1542.5625</v>
      </c>
      <c r="V42" s="6"/>
      <c r="W42" s="6"/>
      <c r="X42" s="6">
        <v>1908</v>
      </c>
      <c r="Y42" s="6">
        <v>521.0625</v>
      </c>
      <c r="Z42" s="6">
        <v>1386.9375</v>
      </c>
      <c r="AA42" s="36"/>
      <c r="AD42" s="15"/>
      <c r="AE42" s="15"/>
      <c r="AF42" s="2" t="s">
        <v>33</v>
      </c>
      <c r="AG42" s="1">
        <v>713066.16779184784</v>
      </c>
      <c r="AH42" s="1">
        <v>37.4</v>
      </c>
      <c r="AI42" s="1">
        <v>3.9447454924240679</v>
      </c>
      <c r="AJ42" s="1">
        <f t="shared" si="8"/>
        <v>33.45525450757593</v>
      </c>
      <c r="AK42" s="1">
        <f t="shared" si="9"/>
        <v>440.79368558313234</v>
      </c>
      <c r="AL42" s="1">
        <f t="shared" si="4"/>
        <v>463.25513164831278</v>
      </c>
      <c r="AM42" s="1">
        <f t="shared" si="10"/>
        <v>297.11090324660324</v>
      </c>
      <c r="AN42" s="1">
        <v>8</v>
      </c>
      <c r="AO42" s="1">
        <f t="shared" si="11"/>
        <v>99.092006769692588</v>
      </c>
      <c r="AP42" s="36">
        <f t="shared" si="12"/>
        <v>2.9983336994793306</v>
      </c>
      <c r="AR42" s="15"/>
      <c r="AS42" s="6">
        <v>273.64201638664764</v>
      </c>
      <c r="AT42" s="36">
        <v>226.23562976576474</v>
      </c>
      <c r="AV42" s="15"/>
      <c r="AW42" s="1">
        <v>25</v>
      </c>
      <c r="AX42" s="36">
        <v>328.92347112233819</v>
      </c>
      <c r="AZ42" s="15"/>
      <c r="BA42" s="6">
        <v>25</v>
      </c>
      <c r="BB42" s="36">
        <v>6.1</v>
      </c>
      <c r="BD42" s="15"/>
      <c r="BE42" s="6">
        <v>25</v>
      </c>
      <c r="BF42" s="36">
        <v>4.5483470894706999</v>
      </c>
      <c r="BG42" s="36"/>
      <c r="BI42" s="6"/>
      <c r="BJ42" s="6"/>
      <c r="BK42" s="6"/>
      <c r="BL42" s="6"/>
      <c r="BM42" s="6"/>
      <c r="BN42" s="6"/>
      <c r="BO42" s="6"/>
      <c r="BP42" s="6"/>
      <c r="BQ42" s="6"/>
      <c r="BR42" s="6"/>
      <c r="BT42" s="6"/>
      <c r="BU42" s="6"/>
      <c r="BV42" s="39"/>
      <c r="BW42" s="39"/>
      <c r="BX42" s="39"/>
      <c r="BY42" s="39"/>
      <c r="BZ42" s="39"/>
      <c r="CA42" s="6"/>
      <c r="CB42" s="6"/>
      <c r="CC42" s="6"/>
      <c r="CD42" s="6"/>
      <c r="CE42" s="6"/>
      <c r="CF42" s="6"/>
      <c r="CG42" s="39"/>
      <c r="CH42" s="39"/>
      <c r="CI42" s="39"/>
      <c r="CJ42" s="39"/>
      <c r="CK42" s="39"/>
      <c r="CL42" s="39"/>
      <c r="CM42" s="6"/>
      <c r="CN42" s="6"/>
    </row>
    <row r="43" spans="2:92" x14ac:dyDescent="0.25">
      <c r="B43" s="15"/>
      <c r="C43" s="6"/>
      <c r="D43" s="6">
        <v>2434</v>
      </c>
      <c r="E43" s="6">
        <v>931.5</v>
      </c>
      <c r="F43" s="7">
        <v>1502.5</v>
      </c>
      <c r="G43" s="6"/>
      <c r="H43" s="6"/>
      <c r="I43" s="6">
        <v>3397</v>
      </c>
      <c r="J43" s="6">
        <v>1896</v>
      </c>
      <c r="K43" s="6">
        <v>1501</v>
      </c>
      <c r="L43" s="6"/>
      <c r="M43" s="6"/>
      <c r="N43" s="6">
        <v>2622</v>
      </c>
      <c r="O43" s="6">
        <v>1427.375</v>
      </c>
      <c r="P43" s="6">
        <v>1194.625</v>
      </c>
      <c r="Q43" s="6"/>
      <c r="R43" s="6"/>
      <c r="S43" s="6">
        <v>3466</v>
      </c>
      <c r="T43" s="6">
        <v>1875.3125</v>
      </c>
      <c r="U43" s="6">
        <v>1590.6875</v>
      </c>
      <c r="V43" s="6"/>
      <c r="W43" s="6"/>
      <c r="X43" s="6">
        <v>2307</v>
      </c>
      <c r="Y43" s="6">
        <v>912.8125</v>
      </c>
      <c r="Z43" s="6">
        <v>1394.1875</v>
      </c>
      <c r="AA43" s="36"/>
      <c r="AD43" s="15"/>
      <c r="AE43" s="15"/>
      <c r="AF43" s="2" t="s">
        <v>34</v>
      </c>
      <c r="AG43" s="1">
        <v>596164.74234228674</v>
      </c>
      <c r="AH43" s="1">
        <v>32</v>
      </c>
      <c r="AI43" s="1">
        <v>3.8896015220071063</v>
      </c>
      <c r="AJ43" s="1">
        <f t="shared" si="8"/>
        <v>28.110398477992895</v>
      </c>
      <c r="AK43" s="1">
        <f t="shared" si="9"/>
        <v>364.64250052674669</v>
      </c>
      <c r="AL43" s="1">
        <f t="shared" si="4"/>
        <v>390.82716093127414</v>
      </c>
      <c r="AM43" s="1">
        <f t="shared" si="10"/>
        <v>248.40197597595281</v>
      </c>
      <c r="AN43" s="1">
        <v>5.4</v>
      </c>
      <c r="AO43" s="1">
        <f t="shared" si="11"/>
        <v>65.9520834071525</v>
      </c>
      <c r="AP43" s="36">
        <f t="shared" si="12"/>
        <v>3.7664007434375244</v>
      </c>
      <c r="AR43" s="15"/>
      <c r="AS43" s="6">
        <v>274.2763244032617</v>
      </c>
      <c r="AT43" s="36">
        <v>304.20314793300389</v>
      </c>
      <c r="AV43" s="15"/>
      <c r="AW43" s="1">
        <v>25</v>
      </c>
      <c r="AX43" s="36">
        <v>225.21882937084339</v>
      </c>
      <c r="AZ43" s="15"/>
      <c r="BA43" s="6">
        <v>25</v>
      </c>
      <c r="BB43" s="36">
        <v>6</v>
      </c>
      <c r="BD43" s="15"/>
      <c r="BE43" s="6">
        <v>25</v>
      </c>
      <c r="BF43" s="36">
        <v>3.1002093590062123</v>
      </c>
      <c r="BG43" s="36"/>
      <c r="BI43" s="6"/>
      <c r="BJ43" s="6"/>
      <c r="BK43" s="6"/>
      <c r="BL43" s="6"/>
      <c r="BM43" s="6"/>
      <c r="BN43" s="6"/>
      <c r="BO43" s="6"/>
      <c r="BP43" s="6"/>
      <c r="BQ43" s="6"/>
      <c r="BR43" s="6"/>
      <c r="BT43" s="6"/>
      <c r="BU43" s="6"/>
      <c r="BV43" s="39"/>
      <c r="BW43" s="29"/>
      <c r="BX43" s="30"/>
      <c r="BY43" s="30"/>
      <c r="BZ43" s="30"/>
      <c r="CA43" s="30"/>
      <c r="CB43" s="30"/>
      <c r="CC43" s="30"/>
      <c r="CD43" s="6"/>
      <c r="CE43" s="6"/>
      <c r="CF43" s="6"/>
      <c r="CG43" s="39"/>
      <c r="CH43" s="39"/>
      <c r="CI43" s="39"/>
      <c r="CJ43" s="39"/>
      <c r="CK43" s="39"/>
      <c r="CL43" s="39"/>
      <c r="CM43" s="6"/>
      <c r="CN43" s="6"/>
    </row>
    <row r="44" spans="2:92" x14ac:dyDescent="0.25">
      <c r="B44" s="15"/>
      <c r="C44" s="6"/>
      <c r="D44" s="6">
        <v>2106</v>
      </c>
      <c r="E44" s="6">
        <v>580.75</v>
      </c>
      <c r="F44" s="7">
        <v>1525.25</v>
      </c>
      <c r="G44" s="6"/>
      <c r="H44" s="6"/>
      <c r="I44" s="6">
        <v>3212</v>
      </c>
      <c r="J44" s="6">
        <v>1707.9375</v>
      </c>
      <c r="K44" s="6">
        <v>1504.0625</v>
      </c>
      <c r="L44" s="6"/>
      <c r="M44" s="6"/>
      <c r="N44" s="6">
        <v>1827</v>
      </c>
      <c r="O44" s="6">
        <v>624.1875</v>
      </c>
      <c r="P44" s="6">
        <v>1202.8125</v>
      </c>
      <c r="Q44" s="6"/>
      <c r="R44" s="6"/>
      <c r="S44" s="6">
        <v>2319</v>
      </c>
      <c r="T44" s="6">
        <v>700.25</v>
      </c>
      <c r="U44" s="6">
        <v>1618.75</v>
      </c>
      <c r="V44" s="6"/>
      <c r="W44" s="6"/>
      <c r="X44" s="6">
        <v>1986</v>
      </c>
      <c r="Y44" s="6">
        <v>570.4375</v>
      </c>
      <c r="Z44" s="6">
        <v>1415.5625</v>
      </c>
      <c r="AA44" s="36"/>
      <c r="AD44" s="15"/>
      <c r="AE44" s="15"/>
      <c r="AF44" s="2" t="s">
        <v>35</v>
      </c>
      <c r="AG44" s="1">
        <v>653456.65860550571</v>
      </c>
      <c r="AH44" s="1">
        <v>26.6</v>
      </c>
      <c r="AI44" s="1">
        <v>3.9278770347351766</v>
      </c>
      <c r="AJ44" s="1">
        <f t="shared" si="8"/>
        <v>22.672122965264826</v>
      </c>
      <c r="AK44" s="1">
        <f t="shared" si="9"/>
        <v>306.29958259542212</v>
      </c>
      <c r="AL44" s="1">
        <f t="shared" si="4"/>
        <v>328.07200144922092</v>
      </c>
      <c r="AM44" s="1">
        <f t="shared" si="10"/>
        <v>272.27360775229403</v>
      </c>
      <c r="AN44" s="1">
        <v>6.7</v>
      </c>
      <c r="AO44" s="1">
        <f t="shared" si="11"/>
        <v>82.634677056758647</v>
      </c>
      <c r="AP44" s="36">
        <f t="shared" si="12"/>
        <v>3.2949073857368565</v>
      </c>
      <c r="AR44" s="15"/>
      <c r="AS44" s="6">
        <v>276.79131717133845</v>
      </c>
      <c r="AT44" s="36">
        <v>225.21882937084339</v>
      </c>
      <c r="AV44" s="15"/>
      <c r="AW44" s="1">
        <v>26.4</v>
      </c>
      <c r="AX44" s="36">
        <v>308.92563068175127</v>
      </c>
      <c r="AZ44" s="15"/>
      <c r="BA44" s="6">
        <v>26.4</v>
      </c>
      <c r="BB44" s="36">
        <v>6.9</v>
      </c>
      <c r="BD44" s="15"/>
      <c r="BE44" s="6">
        <v>26.4</v>
      </c>
      <c r="BF44" s="36">
        <v>3.6994649664074837</v>
      </c>
      <c r="BG44" s="36"/>
      <c r="BI44" s="6"/>
      <c r="BJ44" s="6"/>
      <c r="BK44" s="6"/>
      <c r="BL44" s="6"/>
      <c r="BM44" s="6"/>
      <c r="BN44" s="6"/>
      <c r="BO44" s="6"/>
      <c r="BP44" s="6"/>
      <c r="BQ44" s="6"/>
      <c r="BR44" s="6"/>
      <c r="BT44" s="6"/>
      <c r="BU44" s="6"/>
      <c r="BV44" s="41"/>
      <c r="BW44" s="30"/>
      <c r="BX44" s="30"/>
      <c r="BY44" s="30"/>
      <c r="BZ44" s="30"/>
      <c r="CA44" s="30"/>
      <c r="CB44" s="30"/>
      <c r="CC44" s="30"/>
      <c r="CD44" s="6"/>
      <c r="CE44" s="6"/>
      <c r="CF44" s="6"/>
      <c r="CG44" s="39"/>
      <c r="CH44" s="39"/>
      <c r="CI44" s="39"/>
      <c r="CJ44" s="39"/>
      <c r="CK44" s="39"/>
      <c r="CL44" s="39"/>
      <c r="CM44" s="6"/>
      <c r="CN44" s="6"/>
    </row>
    <row r="45" spans="2:92" x14ac:dyDescent="0.25">
      <c r="B45" s="15"/>
      <c r="C45" s="6"/>
      <c r="D45" s="6">
        <v>3605</v>
      </c>
      <c r="E45" s="6">
        <v>2072.5625</v>
      </c>
      <c r="F45" s="7">
        <v>1532.4380000000001</v>
      </c>
      <c r="G45" s="6"/>
      <c r="H45" s="6"/>
      <c r="I45" s="6">
        <v>3395</v>
      </c>
      <c r="J45" s="6">
        <v>1879.25</v>
      </c>
      <c r="K45" s="6">
        <v>1515.75</v>
      </c>
      <c r="L45" s="6"/>
      <c r="M45" s="6"/>
      <c r="N45" s="6">
        <v>3279</v>
      </c>
      <c r="O45" s="6">
        <v>2034.5625</v>
      </c>
      <c r="P45" s="6">
        <v>1244.4375</v>
      </c>
      <c r="Q45" s="6"/>
      <c r="R45" s="6"/>
      <c r="S45" s="6">
        <v>3409</v>
      </c>
      <c r="T45" s="6">
        <v>1779.5625</v>
      </c>
      <c r="U45" s="6">
        <v>1629.4375</v>
      </c>
      <c r="V45" s="6"/>
      <c r="W45" s="6"/>
      <c r="X45" s="6">
        <v>1708</v>
      </c>
      <c r="Y45" s="6">
        <v>279.3125</v>
      </c>
      <c r="Z45" s="6">
        <v>1428.6875</v>
      </c>
      <c r="AA45" s="36"/>
      <c r="AD45" s="15"/>
      <c r="AE45" s="15"/>
      <c r="AF45" s="2" t="s">
        <v>36</v>
      </c>
      <c r="AG45" s="1">
        <v>835828.0376494301</v>
      </c>
      <c r="AH45" s="1">
        <v>37.9</v>
      </c>
      <c r="AI45" s="1">
        <v>3.8887370700524353</v>
      </c>
      <c r="AJ45" s="1">
        <f t="shared" si="8"/>
        <v>34.011262929947563</v>
      </c>
      <c r="AK45" s="1">
        <f t="shared" si="9"/>
        <v>434.52267911972001</v>
      </c>
      <c r="AL45" s="1">
        <f t="shared" si="4"/>
        <v>462.78304375866009</v>
      </c>
      <c r="AM45" s="1">
        <f t="shared" si="10"/>
        <v>348.26168235392919</v>
      </c>
      <c r="AN45" s="1">
        <v>9.8000000000000007</v>
      </c>
      <c r="AO45" s="1">
        <f t="shared" si="11"/>
        <v>119.66421711965354</v>
      </c>
      <c r="AP45" s="36">
        <f t="shared" si="12"/>
        <v>2.9103243286645881</v>
      </c>
      <c r="AR45" s="15"/>
      <c r="AS45" s="6">
        <v>280.81762535477338</v>
      </c>
      <c r="AT45" s="36">
        <v>248.48494388621407</v>
      </c>
      <c r="AV45" s="15"/>
      <c r="AW45" s="1">
        <v>26.4</v>
      </c>
      <c r="AX45" s="36">
        <v>248.48494388621407</v>
      </c>
      <c r="AZ45" s="15"/>
      <c r="BA45" s="6">
        <v>26.4</v>
      </c>
      <c r="BB45" s="36">
        <v>5.6</v>
      </c>
      <c r="BD45" s="15"/>
      <c r="BE45" s="6">
        <v>26.4</v>
      </c>
      <c r="BF45" s="36">
        <v>3.7463704574988097</v>
      </c>
      <c r="BG45" s="36"/>
      <c r="BI45" s="6"/>
      <c r="BJ45" s="6"/>
      <c r="BK45" s="6"/>
      <c r="BL45" s="6"/>
      <c r="BM45" s="6"/>
      <c r="BN45" s="6"/>
      <c r="BO45" s="6"/>
      <c r="BP45" s="6"/>
      <c r="BQ45" s="6"/>
      <c r="BR45" s="6"/>
      <c r="BT45" s="6"/>
      <c r="BU45" s="6"/>
      <c r="BV45" s="39"/>
      <c r="BW45" s="39"/>
      <c r="BX45" s="39"/>
      <c r="BY45" s="39"/>
      <c r="BZ45" s="39"/>
      <c r="CA45" s="6"/>
      <c r="CB45" s="6"/>
      <c r="CC45" s="6"/>
      <c r="CD45" s="6"/>
      <c r="CE45" s="6"/>
      <c r="CF45" s="6"/>
      <c r="CG45" s="39"/>
      <c r="CH45" s="39"/>
      <c r="CI45" s="39"/>
      <c r="CJ45" s="39"/>
      <c r="CK45" s="39"/>
      <c r="CL45" s="39"/>
      <c r="CM45" s="6"/>
      <c r="CN45" s="6"/>
    </row>
    <row r="46" spans="2:92" x14ac:dyDescent="0.25">
      <c r="B46" s="15"/>
      <c r="C46" s="6"/>
      <c r="D46" s="6">
        <v>2669</v>
      </c>
      <c r="E46" s="6">
        <v>1131.0625</v>
      </c>
      <c r="F46" s="7">
        <v>1537.9380000000001</v>
      </c>
      <c r="G46" s="6"/>
      <c r="H46" s="6"/>
      <c r="I46" s="6">
        <v>3576</v>
      </c>
      <c r="J46" s="6">
        <v>2054.4375</v>
      </c>
      <c r="K46" s="6">
        <v>1521.5625</v>
      </c>
      <c r="L46" s="6"/>
      <c r="M46" s="6"/>
      <c r="N46" s="6">
        <v>2591</v>
      </c>
      <c r="O46" s="6">
        <v>1345.8125</v>
      </c>
      <c r="P46" s="6">
        <v>1245.1875</v>
      </c>
      <c r="Q46" s="6"/>
      <c r="R46" s="6"/>
      <c r="S46" s="6">
        <v>2615</v>
      </c>
      <c r="T46" s="6">
        <v>958.9375</v>
      </c>
      <c r="U46" s="6">
        <v>1656.0625</v>
      </c>
      <c r="V46" s="6"/>
      <c r="W46" s="6"/>
      <c r="X46" s="6">
        <v>1683</v>
      </c>
      <c r="Y46" s="6">
        <v>243.1875</v>
      </c>
      <c r="Z46" s="6">
        <v>1439.8125</v>
      </c>
      <c r="AA46" s="36"/>
      <c r="AD46" s="15"/>
      <c r="AE46" s="15"/>
      <c r="AF46" s="2" t="s">
        <v>37</v>
      </c>
      <c r="AG46" s="1">
        <v>789416.33069361164</v>
      </c>
      <c r="AH46" s="1">
        <v>25</v>
      </c>
      <c r="AI46" s="1">
        <v>3.7755635340965989</v>
      </c>
      <c r="AJ46" s="1">
        <f t="shared" si="8"/>
        <v>21.224436465903402</v>
      </c>
      <c r="AK46" s="1">
        <f t="shared" si="9"/>
        <v>265.66906632930852</v>
      </c>
      <c r="AL46" s="1">
        <f t="shared" si="4"/>
        <v>296.38173742658307</v>
      </c>
      <c r="AM46" s="1">
        <f t="shared" si="10"/>
        <v>328.92347112233819</v>
      </c>
      <c r="AN46" s="1">
        <v>6.1</v>
      </c>
      <c r="AO46" s="1">
        <f t="shared" si="11"/>
        <v>72.317143932086253</v>
      </c>
      <c r="AP46" s="36">
        <f t="shared" si="12"/>
        <v>4.5483470894706999</v>
      </c>
      <c r="AR46" s="15"/>
      <c r="AS46" s="6">
        <v>283.64917272114371</v>
      </c>
      <c r="AT46" s="36">
        <v>311.75810743607144</v>
      </c>
      <c r="AV46" s="15"/>
      <c r="AW46" s="1">
        <v>26.5</v>
      </c>
      <c r="AX46" s="36">
        <v>311.0209687170161</v>
      </c>
      <c r="AZ46" s="15"/>
      <c r="BA46" s="6">
        <v>26.5</v>
      </c>
      <c r="BB46" s="36">
        <v>9.4</v>
      </c>
      <c r="BD46" s="15"/>
      <c r="BE46" s="6">
        <v>26.5</v>
      </c>
      <c r="BF46" s="36">
        <v>2.7628986833958944</v>
      </c>
      <c r="BG46" s="36"/>
      <c r="BI46" s="6"/>
      <c r="BJ46" s="6"/>
      <c r="BK46" s="6"/>
      <c r="BL46" s="6"/>
      <c r="BM46" s="6"/>
      <c r="BN46" s="6"/>
      <c r="BO46" s="6"/>
      <c r="BP46" s="6"/>
      <c r="BQ46" s="6"/>
      <c r="BR46" s="6"/>
      <c r="BT46" s="6"/>
      <c r="BU46" s="6"/>
      <c r="BV46" s="39"/>
      <c r="BW46" s="39"/>
      <c r="BX46" s="39"/>
      <c r="BY46" s="39"/>
      <c r="BZ46" s="39"/>
      <c r="CA46" s="6"/>
      <c r="CB46" s="6"/>
      <c r="CC46" s="6"/>
      <c r="CD46" s="6"/>
      <c r="CE46" s="6"/>
      <c r="CF46" s="6"/>
      <c r="CG46" s="39"/>
      <c r="CH46" s="39"/>
      <c r="CI46" s="39"/>
      <c r="CJ46" s="39"/>
      <c r="CK46" s="39"/>
      <c r="CL46" s="39"/>
      <c r="CM46" s="6"/>
      <c r="CN46" s="6"/>
    </row>
    <row r="47" spans="2:92" x14ac:dyDescent="0.25">
      <c r="B47" s="15"/>
      <c r="C47" s="6"/>
      <c r="D47" s="6">
        <v>2620</v>
      </c>
      <c r="E47" s="6">
        <v>1080.375</v>
      </c>
      <c r="F47" s="7">
        <v>1539.625</v>
      </c>
      <c r="G47" s="6"/>
      <c r="H47" s="6"/>
      <c r="I47" s="6">
        <v>2941</v>
      </c>
      <c r="J47" s="6">
        <v>1402.75</v>
      </c>
      <c r="K47" s="6">
        <v>1538.25</v>
      </c>
      <c r="L47" s="6"/>
      <c r="M47" s="6"/>
      <c r="N47" s="6">
        <v>2637</v>
      </c>
      <c r="O47" s="6">
        <v>1355.8125</v>
      </c>
      <c r="P47" s="6">
        <v>1281.1875</v>
      </c>
      <c r="Q47" s="6"/>
      <c r="R47" s="6"/>
      <c r="S47" s="6">
        <v>3286</v>
      </c>
      <c r="T47" s="6">
        <v>1610.9375</v>
      </c>
      <c r="U47" s="6">
        <v>1675.0625</v>
      </c>
      <c r="V47" s="6"/>
      <c r="W47" s="6"/>
      <c r="X47" s="6">
        <v>3406</v>
      </c>
      <c r="Y47" s="6">
        <v>1965</v>
      </c>
      <c r="Z47" s="6">
        <v>1441</v>
      </c>
      <c r="AA47" s="36"/>
      <c r="AD47" s="15"/>
      <c r="AE47" s="15"/>
      <c r="AF47" s="2" t="s">
        <v>38</v>
      </c>
      <c r="AG47" s="1">
        <v>741421.51363620302</v>
      </c>
      <c r="AH47" s="1">
        <v>26.4</v>
      </c>
      <c r="AI47" s="1">
        <v>3.8542180789363747</v>
      </c>
      <c r="AJ47" s="1">
        <f t="shared" si="8"/>
        <v>22.545781921063625</v>
      </c>
      <c r="AK47" s="1">
        <f t="shared" si="9"/>
        <v>292.87339035134755</v>
      </c>
      <c r="AL47" s="1">
        <f t="shared" si="4"/>
        <v>319.4992618715097</v>
      </c>
      <c r="AM47" s="1">
        <f t="shared" si="10"/>
        <v>308.92563068175127</v>
      </c>
      <c r="AN47" s="1">
        <v>6.9</v>
      </c>
      <c r="AO47" s="1">
        <f t="shared" si="11"/>
        <v>83.505488898235498</v>
      </c>
      <c r="AP47" s="36">
        <f t="shared" si="12"/>
        <v>3.6994649664074837</v>
      </c>
      <c r="AR47" s="15"/>
      <c r="AS47" s="6">
        <v>288.07067607865969</v>
      </c>
      <c r="AT47" s="36">
        <v>311.0209687170161</v>
      </c>
      <c r="AV47" s="15"/>
      <c r="AW47" s="1">
        <v>26.6</v>
      </c>
      <c r="AX47" s="36">
        <v>272.27360775229403</v>
      </c>
      <c r="AZ47" s="15"/>
      <c r="BA47" s="6">
        <v>26.6</v>
      </c>
      <c r="BB47" s="36">
        <v>6.7</v>
      </c>
      <c r="BD47" s="15"/>
      <c r="BE47" s="6">
        <v>26.6</v>
      </c>
      <c r="BF47" s="36">
        <v>3.2949073857368565</v>
      </c>
      <c r="BG47" s="36"/>
      <c r="BI47" s="6"/>
      <c r="BJ47" s="6"/>
      <c r="BK47" s="6"/>
      <c r="BL47" s="6"/>
      <c r="BM47" s="6"/>
      <c r="BN47" s="6"/>
      <c r="BO47" s="6"/>
      <c r="BP47" s="6"/>
      <c r="BQ47" s="6"/>
      <c r="BR47" s="6"/>
      <c r="BT47" s="6"/>
      <c r="BU47" s="6"/>
      <c r="BV47" s="39"/>
      <c r="BW47" s="39"/>
      <c r="BX47" s="39"/>
      <c r="BY47" s="39"/>
      <c r="BZ47" s="39"/>
      <c r="CA47" s="6"/>
      <c r="CB47" s="6"/>
      <c r="CC47" s="6"/>
      <c r="CD47" s="6"/>
      <c r="CE47" s="6"/>
      <c r="CF47" s="6"/>
      <c r="CG47" s="39"/>
      <c r="CH47" s="39"/>
      <c r="CI47" s="39"/>
      <c r="CJ47" s="39"/>
      <c r="CK47" s="39"/>
      <c r="CL47" s="39"/>
      <c r="CM47" s="6"/>
      <c r="CN47" s="6"/>
    </row>
    <row r="48" spans="2:92" x14ac:dyDescent="0.25">
      <c r="B48" s="15"/>
      <c r="C48" s="6"/>
      <c r="D48" s="6">
        <v>2424.4375</v>
      </c>
      <c r="E48" s="6">
        <v>883.4375</v>
      </c>
      <c r="F48" s="7">
        <v>1541</v>
      </c>
      <c r="G48" s="6"/>
      <c r="H48" s="6"/>
      <c r="I48" s="6">
        <v>3213</v>
      </c>
      <c r="J48" s="6">
        <v>1647.9375</v>
      </c>
      <c r="K48" s="6">
        <v>1565.0625</v>
      </c>
      <c r="L48" s="6"/>
      <c r="M48" s="6"/>
      <c r="N48" s="6">
        <v>3880</v>
      </c>
      <c r="O48" s="6">
        <v>2575.6875</v>
      </c>
      <c r="P48" s="6">
        <v>1304.3125</v>
      </c>
      <c r="Q48" s="6"/>
      <c r="R48" s="6"/>
      <c r="S48" s="6">
        <v>3213</v>
      </c>
      <c r="T48" s="6">
        <v>1500.75</v>
      </c>
      <c r="U48" s="6">
        <v>1712.25</v>
      </c>
      <c r="V48" s="6"/>
      <c r="W48" s="6"/>
      <c r="X48" s="6">
        <v>2279</v>
      </c>
      <c r="Y48" s="6">
        <v>801.6875</v>
      </c>
      <c r="Z48" s="6">
        <v>1477.3125</v>
      </c>
      <c r="AA48" s="36"/>
      <c r="AD48" s="15"/>
      <c r="AE48" s="15"/>
      <c r="AF48" s="2" t="s">
        <v>39</v>
      </c>
      <c r="AG48" s="1">
        <v>748219.45784657146</v>
      </c>
      <c r="AH48" s="1">
        <v>28.3</v>
      </c>
      <c r="AI48" s="1">
        <v>3.6526835340609516</v>
      </c>
      <c r="AJ48" s="1">
        <f t="shared" si="8"/>
        <v>24.647316465939049</v>
      </c>
      <c r="AK48" s="1">
        <f t="shared" si="9"/>
        <v>283.64917272114371</v>
      </c>
      <c r="AL48" s="1">
        <f t="shared" si="4"/>
        <v>324.58476420372426</v>
      </c>
      <c r="AM48" s="1">
        <f t="shared" si="10"/>
        <v>311.75810743607144</v>
      </c>
      <c r="AN48" s="1">
        <v>9.3000000000000007</v>
      </c>
      <c r="AO48" s="1">
        <f t="shared" si="11"/>
        <v>106.66566456164792</v>
      </c>
      <c r="AP48" s="36">
        <f t="shared" si="12"/>
        <v>2.922759715764855</v>
      </c>
      <c r="AR48" s="15"/>
      <c r="AS48" s="6">
        <v>290.08029693006961</v>
      </c>
      <c r="AT48" s="36">
        <v>356.03372380574399</v>
      </c>
      <c r="AV48" s="15"/>
      <c r="AW48" s="1">
        <v>27.2</v>
      </c>
      <c r="AX48" s="36">
        <v>345.62529273582697</v>
      </c>
      <c r="AZ48" s="15"/>
      <c r="BA48" s="6">
        <v>27.2</v>
      </c>
      <c r="BB48" s="36">
        <v>11.6</v>
      </c>
      <c r="BD48" s="15"/>
      <c r="BE48" s="6">
        <v>27.2</v>
      </c>
      <c r="BF48" s="36">
        <v>2.4747383357701098</v>
      </c>
      <c r="BG48" s="36"/>
      <c r="BI48" s="6"/>
      <c r="BJ48" s="6"/>
      <c r="BK48" s="6"/>
      <c r="BL48" s="6"/>
      <c r="BM48" s="6"/>
      <c r="BN48" s="6"/>
      <c r="BO48" s="6"/>
      <c r="BP48" s="6"/>
      <c r="BQ48" s="6"/>
      <c r="BR48" s="6"/>
      <c r="BT48" s="6"/>
      <c r="BU48" s="6"/>
      <c r="BV48" s="39"/>
      <c r="BW48" s="39"/>
      <c r="BX48" s="39"/>
      <c r="BY48" s="39"/>
      <c r="BZ48" s="39"/>
      <c r="CA48" s="6"/>
      <c r="CB48" s="6"/>
      <c r="CC48" s="6"/>
      <c r="CD48" s="6"/>
      <c r="CE48" s="6"/>
      <c r="CF48" s="6"/>
      <c r="CG48" s="39"/>
      <c r="CH48" s="39"/>
      <c r="CI48" s="39"/>
      <c r="CJ48" s="39"/>
      <c r="CK48" s="39"/>
      <c r="CL48" s="39"/>
      <c r="CM48" s="6"/>
      <c r="CN48" s="6"/>
    </row>
    <row r="49" spans="2:92" x14ac:dyDescent="0.25">
      <c r="B49" s="15"/>
      <c r="C49" s="6"/>
      <c r="D49" s="6">
        <v>1960</v>
      </c>
      <c r="E49" s="6">
        <v>409.6875</v>
      </c>
      <c r="F49" s="7">
        <v>1550.3130000000001</v>
      </c>
      <c r="G49" s="6"/>
      <c r="H49" s="6"/>
      <c r="I49" s="6">
        <v>3465</v>
      </c>
      <c r="J49" s="6">
        <v>1899.0625</v>
      </c>
      <c r="K49" s="6">
        <v>1565.9375</v>
      </c>
      <c r="L49" s="6"/>
      <c r="M49" s="6"/>
      <c r="N49" s="6">
        <v>2857</v>
      </c>
      <c r="O49" s="6">
        <v>1551.5625</v>
      </c>
      <c r="P49" s="6">
        <v>1305.4375</v>
      </c>
      <c r="Q49" s="6"/>
      <c r="R49" s="6"/>
      <c r="S49" s="6">
        <v>2768</v>
      </c>
      <c r="T49" s="6">
        <v>1054.8125</v>
      </c>
      <c r="U49" s="6">
        <v>1713.1875</v>
      </c>
      <c r="V49" s="6"/>
      <c r="W49" s="6"/>
      <c r="X49" s="6">
        <v>2718</v>
      </c>
      <c r="Y49" s="6">
        <v>1221</v>
      </c>
      <c r="Z49" s="6">
        <v>1497</v>
      </c>
      <c r="AA49" s="36"/>
      <c r="AD49" s="15"/>
      <c r="AE49" s="15"/>
      <c r="AF49" s="2" t="s">
        <v>40</v>
      </c>
      <c r="AG49" s="1">
        <v>854480.93713378557</v>
      </c>
      <c r="AH49" s="1">
        <v>29.5</v>
      </c>
      <c r="AI49" s="1">
        <v>3.6138191709049305</v>
      </c>
      <c r="AJ49" s="1">
        <f t="shared" si="8"/>
        <v>25.886180829095068</v>
      </c>
      <c r="AK49" s="1">
        <f t="shared" si="9"/>
        <v>290.08029693006961</v>
      </c>
      <c r="AL49" s="1">
        <f t="shared" si="4"/>
        <v>334.7480698009237</v>
      </c>
      <c r="AM49" s="1">
        <f t="shared" si="10"/>
        <v>356.03372380574399</v>
      </c>
      <c r="AN49" s="1">
        <v>9.5</v>
      </c>
      <c r="AO49" s="1">
        <f t="shared" si="11"/>
        <v>107.80022586809409</v>
      </c>
      <c r="AP49" s="36">
        <f t="shared" si="12"/>
        <v>3.3027177906045577</v>
      </c>
      <c r="AR49" s="15"/>
      <c r="AS49" s="6">
        <v>292.87339035134755</v>
      </c>
      <c r="AT49" s="36">
        <v>308.92563068175127</v>
      </c>
      <c r="AV49" s="15"/>
      <c r="AW49" s="1">
        <v>27.4</v>
      </c>
      <c r="AX49" s="36">
        <v>205.70184341772148</v>
      </c>
      <c r="AZ49" s="15"/>
      <c r="BA49" s="6">
        <v>27.4</v>
      </c>
      <c r="BB49" s="36">
        <v>7.1</v>
      </c>
      <c r="BD49" s="15"/>
      <c r="BE49" s="6">
        <v>27.4</v>
      </c>
      <c r="BF49" s="36">
        <v>2.6104385821695386</v>
      </c>
      <c r="BG49" s="36"/>
      <c r="BI49" s="6"/>
      <c r="BJ49" s="6"/>
      <c r="BK49" s="6"/>
      <c r="BL49" s="6"/>
      <c r="BM49" s="6"/>
      <c r="BN49" s="6"/>
      <c r="BO49" s="6"/>
      <c r="BP49" s="6"/>
      <c r="BQ49" s="6"/>
      <c r="BR49" s="6"/>
      <c r="BT49" s="6"/>
      <c r="BU49" s="6"/>
      <c r="BV49" s="39"/>
      <c r="BW49" s="39"/>
      <c r="BX49" s="39"/>
      <c r="BY49" s="39"/>
      <c r="BZ49" s="39"/>
      <c r="CA49" s="6"/>
      <c r="CB49" s="6"/>
      <c r="CC49" s="6"/>
      <c r="CD49" s="6"/>
      <c r="CE49" s="6"/>
      <c r="CF49" s="6"/>
      <c r="CG49" s="39"/>
      <c r="CH49" s="39"/>
      <c r="CI49" s="39"/>
      <c r="CJ49" s="39"/>
      <c r="CK49" s="39"/>
      <c r="CL49" s="39"/>
      <c r="CM49" s="6"/>
      <c r="CN49" s="6"/>
    </row>
    <row r="50" spans="2:92" x14ac:dyDescent="0.25">
      <c r="B50" s="15"/>
      <c r="C50" s="6"/>
      <c r="D50" s="6">
        <v>2920</v>
      </c>
      <c r="E50" s="6">
        <v>1369</v>
      </c>
      <c r="F50" s="7">
        <v>1551</v>
      </c>
      <c r="G50" s="6"/>
      <c r="H50" s="6"/>
      <c r="I50" s="6">
        <v>3763</v>
      </c>
      <c r="J50" s="6">
        <v>2159.4375</v>
      </c>
      <c r="K50" s="6">
        <v>1603.5625</v>
      </c>
      <c r="L50" s="6"/>
      <c r="M50" s="6"/>
      <c r="N50" s="6">
        <v>2067</v>
      </c>
      <c r="O50" s="6">
        <v>754.25</v>
      </c>
      <c r="P50" s="6">
        <v>1312.75</v>
      </c>
      <c r="Q50" s="6"/>
      <c r="R50" s="6"/>
      <c r="S50" s="6">
        <v>3329</v>
      </c>
      <c r="T50" s="6">
        <v>1605.4375</v>
      </c>
      <c r="U50" s="6">
        <v>1723.5625</v>
      </c>
      <c r="V50" s="6"/>
      <c r="W50" s="6"/>
      <c r="X50" s="6">
        <v>2468</v>
      </c>
      <c r="Y50" s="6">
        <v>958.75</v>
      </c>
      <c r="Z50" s="6">
        <v>1509.25</v>
      </c>
      <c r="AA50" s="36"/>
      <c r="AD50" s="15"/>
      <c r="AE50" s="15"/>
      <c r="AF50" s="2" t="s">
        <v>41</v>
      </c>
      <c r="AG50" s="1">
        <v>743158.64534465899</v>
      </c>
      <c r="AH50" s="1">
        <v>35.299999999999997</v>
      </c>
      <c r="AI50" s="1">
        <v>3.7011442825158816</v>
      </c>
      <c r="AJ50" s="1">
        <f t="shared" si="8"/>
        <v>31.598855717484117</v>
      </c>
      <c r="AK50" s="1">
        <f t="shared" si="9"/>
        <v>366.32492255064062</v>
      </c>
      <c r="AL50" s="1">
        <f t="shared" si="4"/>
        <v>410.24223456262536</v>
      </c>
      <c r="AM50" s="1">
        <f t="shared" si="10"/>
        <v>309.64943556027458</v>
      </c>
      <c r="AN50" s="1">
        <v>9.1999999999999993</v>
      </c>
      <c r="AO50" s="1">
        <f t="shared" si="11"/>
        <v>106.91865603331878</v>
      </c>
      <c r="AP50" s="36">
        <f t="shared" si="12"/>
        <v>2.8961216596641406</v>
      </c>
      <c r="AR50" s="15"/>
      <c r="AS50" s="6">
        <v>294.70388587627076</v>
      </c>
      <c r="AT50" s="36">
        <v>126.76677080027623</v>
      </c>
      <c r="AV50" s="15"/>
      <c r="AW50" s="1">
        <v>28.2</v>
      </c>
      <c r="AX50" s="36">
        <v>126.76677080027623</v>
      </c>
      <c r="AZ50" s="15"/>
      <c r="BA50" s="6">
        <v>28.2</v>
      </c>
      <c r="BB50" s="36">
        <v>5.5</v>
      </c>
      <c r="BD50" s="15"/>
      <c r="BE50" s="6">
        <v>28.2</v>
      </c>
      <c r="BF50" s="36">
        <v>1.9669031542018309</v>
      </c>
      <c r="BG50" s="36"/>
      <c r="BI50" s="6"/>
      <c r="BJ50" s="6"/>
      <c r="BK50" s="6"/>
      <c r="BL50" s="6"/>
      <c r="BM50" s="6"/>
      <c r="BN50" s="6"/>
      <c r="BO50" s="6"/>
      <c r="BP50" s="6"/>
      <c r="BQ50" s="6"/>
      <c r="BR50" s="6"/>
      <c r="BT50" s="6"/>
      <c r="BU50" s="6"/>
      <c r="BV50" s="39"/>
      <c r="BW50" s="39"/>
      <c r="BX50" s="39"/>
      <c r="BY50" s="39"/>
      <c r="BZ50" s="39"/>
      <c r="CA50" s="6"/>
      <c r="CB50" s="6"/>
      <c r="CC50" s="6"/>
      <c r="CD50" s="6"/>
      <c r="CE50" s="6"/>
      <c r="CF50" s="6"/>
      <c r="CG50" s="39"/>
      <c r="CH50" s="39"/>
      <c r="CI50" s="39"/>
      <c r="CJ50" s="39"/>
      <c r="CK50" s="39"/>
      <c r="CL50" s="39"/>
      <c r="CM50" s="6"/>
      <c r="CN50" s="6"/>
    </row>
    <row r="51" spans="2:92" x14ac:dyDescent="0.25">
      <c r="B51" s="15"/>
      <c r="C51" s="6"/>
      <c r="D51" s="6">
        <v>2756</v>
      </c>
      <c r="E51" s="6">
        <v>1199.5625</v>
      </c>
      <c r="F51" s="7">
        <v>1556.4380000000001</v>
      </c>
      <c r="G51" s="6"/>
      <c r="H51" s="6"/>
      <c r="I51" s="6">
        <v>3652</v>
      </c>
      <c r="J51" s="6">
        <v>1990.125</v>
      </c>
      <c r="K51" s="6">
        <v>1661.875</v>
      </c>
      <c r="L51" s="6"/>
      <c r="M51" s="6"/>
      <c r="N51" s="6">
        <v>3175</v>
      </c>
      <c r="O51" s="6">
        <v>1862.25</v>
      </c>
      <c r="P51" s="6">
        <v>1312.75</v>
      </c>
      <c r="Q51" s="6"/>
      <c r="R51" s="6"/>
      <c r="S51" s="6">
        <v>2654</v>
      </c>
      <c r="T51" s="6">
        <v>923.75</v>
      </c>
      <c r="U51" s="6">
        <v>1730.25</v>
      </c>
      <c r="V51" s="6"/>
      <c r="W51" s="6"/>
      <c r="X51" s="6">
        <v>1948</v>
      </c>
      <c r="Y51" s="6">
        <v>388.0625</v>
      </c>
      <c r="Z51" s="6">
        <v>1559.9375</v>
      </c>
      <c r="AA51" s="36"/>
      <c r="AD51" s="15"/>
      <c r="AE51" s="15"/>
      <c r="AF51" s="2" t="s">
        <v>49</v>
      </c>
      <c r="AG51" s="1">
        <v>282971.48115424905</v>
      </c>
      <c r="AH51" s="1">
        <v>21</v>
      </c>
      <c r="AI51" s="1">
        <v>3.9379214060212022</v>
      </c>
      <c r="AJ51" s="1">
        <f t="shared" si="8"/>
        <v>17.062078593978796</v>
      </c>
      <c r="AK51" s="1">
        <f t="shared" si="9"/>
        <v>239.6576064179142</v>
      </c>
      <c r="AL51" s="1">
        <f t="shared" si="4"/>
        <v>259.66653751303807</v>
      </c>
      <c r="AM51" s="1">
        <f t="shared" si="10"/>
        <v>117.90478381427043</v>
      </c>
      <c r="AN51" s="1">
        <v>8</v>
      </c>
      <c r="AO51" s="1">
        <f t="shared" si="11"/>
        <v>98.9205857192526</v>
      </c>
      <c r="AP51" s="36">
        <f t="shared" si="12"/>
        <v>1.1919135229232978</v>
      </c>
      <c r="AR51" s="15"/>
      <c r="AS51" s="6">
        <v>299.16690646283172</v>
      </c>
      <c r="AT51" s="36">
        <v>345.62529273582697</v>
      </c>
      <c r="AV51" s="15"/>
      <c r="AW51" s="1">
        <v>28.3</v>
      </c>
      <c r="AX51" s="36">
        <v>310.63050222189457</v>
      </c>
      <c r="AZ51" s="15"/>
      <c r="BA51" s="6">
        <v>28.3</v>
      </c>
      <c r="BB51" s="36">
        <v>11.4</v>
      </c>
      <c r="BD51" s="15"/>
      <c r="BE51" s="6">
        <v>28.3</v>
      </c>
      <c r="BF51" s="36">
        <v>2.2659119243322703</v>
      </c>
      <c r="BG51" s="36"/>
      <c r="BI51" s="6"/>
      <c r="BJ51" s="6"/>
      <c r="BK51" s="6"/>
      <c r="BL51" s="6"/>
      <c r="BM51" s="6"/>
      <c r="BN51" s="6"/>
      <c r="BO51" s="6"/>
      <c r="BP51" s="6"/>
      <c r="BQ51" s="6"/>
      <c r="BR51" s="6"/>
      <c r="BT51" s="6"/>
      <c r="BU51" s="6"/>
      <c r="BV51" s="39"/>
      <c r="BW51" s="39"/>
      <c r="BX51" s="39"/>
      <c r="BY51" s="39"/>
      <c r="BZ51" s="39"/>
      <c r="CA51" s="6"/>
      <c r="CB51" s="6"/>
      <c r="CC51" s="6"/>
      <c r="CD51" s="6"/>
      <c r="CE51" s="6"/>
      <c r="CF51" s="6"/>
      <c r="CG51" s="39"/>
      <c r="CH51" s="39"/>
      <c r="CI51" s="39"/>
      <c r="CJ51" s="39"/>
      <c r="CK51" s="39"/>
      <c r="CL51" s="39"/>
      <c r="CM51" s="6"/>
      <c r="CN51" s="6"/>
    </row>
    <row r="52" spans="2:92" x14ac:dyDescent="0.25">
      <c r="B52" s="15"/>
      <c r="C52" s="6"/>
      <c r="D52" s="6">
        <v>2368</v>
      </c>
      <c r="E52" s="6">
        <v>797</v>
      </c>
      <c r="F52" s="7">
        <v>1571</v>
      </c>
      <c r="G52" s="6"/>
      <c r="H52" s="6"/>
      <c r="I52" s="6">
        <v>3112</v>
      </c>
      <c r="J52" s="6">
        <v>1444.6875</v>
      </c>
      <c r="K52" s="6">
        <v>1667.3125</v>
      </c>
      <c r="L52" s="6"/>
      <c r="M52" s="6"/>
      <c r="N52" s="6">
        <v>2038</v>
      </c>
      <c r="O52" s="6">
        <v>723</v>
      </c>
      <c r="P52" s="6">
        <v>1315</v>
      </c>
      <c r="Q52" s="6"/>
      <c r="R52" s="6"/>
      <c r="S52" s="6">
        <v>3374</v>
      </c>
      <c r="T52" s="6">
        <v>1641.875</v>
      </c>
      <c r="U52" s="6">
        <v>1732.125</v>
      </c>
      <c r="V52" s="6"/>
      <c r="W52" s="6"/>
      <c r="X52" s="6">
        <v>2762</v>
      </c>
      <c r="Y52" s="6">
        <v>1201.75</v>
      </c>
      <c r="Z52" s="6">
        <v>1560.25</v>
      </c>
      <c r="AA52" s="36"/>
      <c r="AD52" s="15"/>
      <c r="AE52" s="15"/>
      <c r="AF52" s="2" t="s">
        <v>50</v>
      </c>
      <c r="AG52" s="1">
        <v>462792.71300146077</v>
      </c>
      <c r="AH52" s="1">
        <v>20</v>
      </c>
      <c r="AI52" s="1">
        <v>3.9879745485647224</v>
      </c>
      <c r="AJ52" s="1">
        <f t="shared" si="8"/>
        <v>16.012025451435278</v>
      </c>
      <c r="AK52" s="1">
        <f t="shared" si="9"/>
        <v>233.0957930783494</v>
      </c>
      <c r="AL52" s="1">
        <f t="shared" si="4"/>
        <v>250.44480164986456</v>
      </c>
      <c r="AM52" s="1">
        <f t="shared" si="10"/>
        <v>192.83029708394199</v>
      </c>
      <c r="AN52" s="1">
        <v>7.1</v>
      </c>
      <c r="AO52" s="1">
        <f t="shared" si="11"/>
        <v>88.907904585701914</v>
      </c>
      <c r="AP52" s="36">
        <f t="shared" si="12"/>
        <v>2.1688768617650309</v>
      </c>
      <c r="AR52" s="15"/>
      <c r="AS52" s="6">
        <v>306.29958259542212</v>
      </c>
      <c r="AT52" s="36">
        <v>272.27360775229403</v>
      </c>
      <c r="AV52" s="15"/>
      <c r="AW52" s="1">
        <v>28.3</v>
      </c>
      <c r="AX52" s="36">
        <v>311.75810743607144</v>
      </c>
      <c r="AZ52" s="15"/>
      <c r="BA52" s="6">
        <v>28.3</v>
      </c>
      <c r="BB52" s="36">
        <v>9.3000000000000007</v>
      </c>
      <c r="BD52" s="15"/>
      <c r="BE52" s="6">
        <v>28.3</v>
      </c>
      <c r="BF52" s="36">
        <v>2.922759715764855</v>
      </c>
      <c r="BG52" s="36"/>
      <c r="BI52" s="6"/>
      <c r="BJ52" s="6"/>
      <c r="BK52" s="6"/>
      <c r="BL52" s="6"/>
      <c r="BM52" s="6"/>
      <c r="BN52" s="6"/>
      <c r="BO52" s="6"/>
      <c r="BP52" s="6"/>
      <c r="BQ52" s="6"/>
      <c r="BR52" s="6"/>
      <c r="BT52" s="6"/>
      <c r="BU52" s="6"/>
      <c r="BV52" s="39"/>
      <c r="BW52" s="39"/>
      <c r="BX52" s="39"/>
      <c r="BY52" s="39"/>
      <c r="BZ52" s="39"/>
      <c r="CA52" s="6"/>
      <c r="CB52" s="6"/>
      <c r="CC52" s="6"/>
      <c r="CD52" s="6"/>
      <c r="CE52" s="6"/>
      <c r="CF52" s="6"/>
      <c r="CG52" s="39"/>
      <c r="CH52" s="39"/>
      <c r="CI52" s="39"/>
      <c r="CJ52" s="39"/>
      <c r="CK52" s="39"/>
      <c r="CL52" s="39"/>
      <c r="CM52" s="6"/>
      <c r="CN52" s="6"/>
    </row>
    <row r="53" spans="2:92" x14ac:dyDescent="0.25">
      <c r="B53" s="15"/>
      <c r="C53" s="6"/>
      <c r="D53" s="6">
        <v>2707</v>
      </c>
      <c r="E53" s="6">
        <v>1127.75</v>
      </c>
      <c r="F53" s="7">
        <v>1579.25</v>
      </c>
      <c r="G53" s="6"/>
      <c r="H53" s="6"/>
      <c r="I53" s="6">
        <v>3653</v>
      </c>
      <c r="J53" s="6">
        <v>1971.4375</v>
      </c>
      <c r="K53" s="6">
        <v>1681.5625</v>
      </c>
      <c r="L53" s="6"/>
      <c r="M53" s="6"/>
      <c r="N53" s="6">
        <v>1945</v>
      </c>
      <c r="O53" s="6">
        <v>626</v>
      </c>
      <c r="P53" s="6">
        <v>1319</v>
      </c>
      <c r="Q53" s="6"/>
      <c r="R53" s="6"/>
      <c r="S53" s="6">
        <v>2658</v>
      </c>
      <c r="T53" s="6">
        <v>900.5</v>
      </c>
      <c r="U53" s="6">
        <v>1757.5</v>
      </c>
      <c r="V53" s="6"/>
      <c r="W53" s="6"/>
      <c r="X53" s="6">
        <v>3044</v>
      </c>
      <c r="Y53" s="6">
        <v>1482.375</v>
      </c>
      <c r="Z53" s="6">
        <v>1561.625</v>
      </c>
      <c r="AA53" s="36"/>
      <c r="AD53" s="15"/>
      <c r="AE53" s="15"/>
      <c r="AF53" s="2" t="s">
        <v>51</v>
      </c>
      <c r="AG53" s="1">
        <v>493684.42420253158</v>
      </c>
      <c r="AH53" s="1">
        <v>27.4</v>
      </c>
      <c r="AI53" s="1">
        <v>3.5345709782093784</v>
      </c>
      <c r="AJ53" s="1">
        <f t="shared" si="8"/>
        <v>23.865429021790622</v>
      </c>
      <c r="AK53" s="1">
        <f t="shared" si="9"/>
        <v>257.16137073243601</v>
      </c>
      <c r="AL53" s="1">
        <f t="shared" si="4"/>
        <v>304.10034868122204</v>
      </c>
      <c r="AM53" s="1">
        <f t="shared" si="10"/>
        <v>205.70184341772148</v>
      </c>
      <c r="AN53" s="1">
        <v>7.1</v>
      </c>
      <c r="AO53" s="1">
        <f t="shared" si="11"/>
        <v>78.799725388199874</v>
      </c>
      <c r="AP53" s="36">
        <f t="shared" si="12"/>
        <v>2.6104385821695386</v>
      </c>
      <c r="AR53" s="15"/>
      <c r="AS53" s="6">
        <v>311.13097164108967</v>
      </c>
      <c r="AT53" s="36">
        <v>310.63050222189457</v>
      </c>
      <c r="AV53" s="15"/>
      <c r="AW53" s="1">
        <v>29.5</v>
      </c>
      <c r="AX53" s="36">
        <v>356.03372380574399</v>
      </c>
      <c r="AZ53" s="15"/>
      <c r="BA53" s="6">
        <v>29.5</v>
      </c>
      <c r="BB53" s="36">
        <v>9.5</v>
      </c>
      <c r="BD53" s="15"/>
      <c r="BE53" s="6">
        <v>29.5</v>
      </c>
      <c r="BF53" s="36">
        <v>3.3027177906045577</v>
      </c>
      <c r="BG53" s="36"/>
      <c r="BI53" s="6"/>
      <c r="BJ53" s="6"/>
      <c r="BK53" s="6"/>
      <c r="BL53" s="6"/>
      <c r="BM53" s="6"/>
      <c r="BN53" s="6"/>
      <c r="BO53" s="6"/>
      <c r="BP53" s="6"/>
      <c r="BQ53" s="6"/>
      <c r="BR53" s="6"/>
      <c r="BT53" s="6"/>
      <c r="BU53" s="6"/>
      <c r="BV53" s="39"/>
      <c r="BW53" s="39"/>
      <c r="BX53" s="39"/>
      <c r="BY53" s="39"/>
      <c r="BZ53" s="39"/>
      <c r="CA53" s="6"/>
      <c r="CB53" s="6"/>
      <c r="CC53" s="6"/>
      <c r="CD53" s="6"/>
      <c r="CE53" s="6"/>
      <c r="CF53" s="6"/>
      <c r="CG53" s="39"/>
      <c r="CH53" s="39"/>
      <c r="CI53" s="39"/>
      <c r="CJ53" s="39"/>
      <c r="CK53" s="39"/>
      <c r="CL53" s="39"/>
      <c r="CM53" s="6"/>
      <c r="CN53" s="6"/>
    </row>
    <row r="54" spans="2:92" x14ac:dyDescent="0.25">
      <c r="B54" s="15"/>
      <c r="C54" s="6"/>
      <c r="D54" s="6">
        <v>2929</v>
      </c>
      <c r="E54" s="6">
        <v>1348.125</v>
      </c>
      <c r="F54" s="7">
        <v>1580.875</v>
      </c>
      <c r="G54" s="6"/>
      <c r="H54" s="6"/>
      <c r="I54" s="6">
        <v>3522</v>
      </c>
      <c r="J54" s="6">
        <v>1824.625</v>
      </c>
      <c r="K54" s="6">
        <v>1697.375</v>
      </c>
      <c r="L54" s="6"/>
      <c r="M54" s="6"/>
      <c r="N54" s="6">
        <v>3384</v>
      </c>
      <c r="O54" s="6">
        <v>2034.5625</v>
      </c>
      <c r="P54" s="6">
        <v>1349.4375</v>
      </c>
      <c r="Q54" s="6"/>
      <c r="R54" s="6"/>
      <c r="S54" s="6">
        <v>2916</v>
      </c>
      <c r="T54" s="6">
        <v>1115.9375</v>
      </c>
      <c r="U54" s="6">
        <v>1800.0625</v>
      </c>
      <c r="V54" s="6"/>
      <c r="W54" s="6"/>
      <c r="X54" s="6">
        <v>2001</v>
      </c>
      <c r="Y54" s="6">
        <v>431.3125</v>
      </c>
      <c r="Z54" s="6">
        <v>1569.6875</v>
      </c>
      <c r="AA54" s="36"/>
      <c r="AD54" s="15"/>
      <c r="AE54" s="15"/>
      <c r="AF54" s="2" t="s">
        <v>52</v>
      </c>
      <c r="AG54" s="1">
        <v>542965.5114378354</v>
      </c>
      <c r="AH54" s="1">
        <v>24.8</v>
      </c>
      <c r="AI54" s="1">
        <v>3.8500724668504618</v>
      </c>
      <c r="AJ54" s="1">
        <f t="shared" si="8"/>
        <v>20.949927533149538</v>
      </c>
      <c r="AK54" s="1">
        <f t="shared" si="9"/>
        <v>273.64201638664764</v>
      </c>
      <c r="AL54" s="1">
        <f t="shared" si="4"/>
        <v>299.81284313857918</v>
      </c>
      <c r="AM54" s="1">
        <f t="shared" si="10"/>
        <v>226.23562976576474</v>
      </c>
      <c r="AN54" s="1">
        <v>12.5</v>
      </c>
      <c r="AO54" s="1">
        <f t="shared" si="11"/>
        <v>151.11534432388063</v>
      </c>
      <c r="AP54" s="36">
        <f t="shared" si="12"/>
        <v>1.4971056101416229</v>
      </c>
      <c r="AR54" s="15"/>
      <c r="AS54" s="6">
        <v>344.32696732240584</v>
      </c>
      <c r="AT54" s="36">
        <v>204.20420103713045</v>
      </c>
      <c r="AV54" s="15"/>
      <c r="AW54" s="1">
        <v>31.8</v>
      </c>
      <c r="AX54" s="36">
        <v>204.20420103713045</v>
      </c>
      <c r="AZ54" s="15"/>
      <c r="BA54" s="6">
        <v>31.8</v>
      </c>
      <c r="BB54" s="36">
        <v>8.34</v>
      </c>
      <c r="BD54" s="15"/>
      <c r="BE54" s="6">
        <v>31.8</v>
      </c>
      <c r="BF54" s="36">
        <v>2.0574490225950046</v>
      </c>
      <c r="BG54" s="36"/>
      <c r="BI54" s="6"/>
      <c r="BJ54" s="6"/>
      <c r="BK54" s="6"/>
      <c r="BL54" s="6"/>
      <c r="BM54" s="6"/>
      <c r="BN54" s="6"/>
      <c r="BO54" s="6"/>
      <c r="BP54" s="6"/>
      <c r="BQ54" s="6"/>
      <c r="BR54" s="6"/>
      <c r="BT54" s="6"/>
      <c r="BU54" s="6"/>
      <c r="BV54" s="39"/>
      <c r="BW54" s="39"/>
      <c r="BX54" s="39"/>
      <c r="BY54" s="39"/>
      <c r="BZ54" s="39"/>
      <c r="CA54" s="6"/>
      <c r="CB54" s="6"/>
      <c r="CC54" s="6"/>
      <c r="CD54" s="6"/>
      <c r="CE54" s="6"/>
      <c r="CF54" s="6"/>
      <c r="CG54" s="39"/>
      <c r="CH54" s="39"/>
      <c r="CI54" s="39"/>
      <c r="CJ54" s="39"/>
      <c r="CK54" s="39"/>
      <c r="CL54" s="39"/>
      <c r="CM54" s="6"/>
      <c r="CN54" s="6"/>
    </row>
    <row r="55" spans="2:92" x14ac:dyDescent="0.25">
      <c r="B55" s="15"/>
      <c r="C55" s="6"/>
      <c r="D55" s="6">
        <v>2001</v>
      </c>
      <c r="E55" s="6">
        <v>409.6875</v>
      </c>
      <c r="F55" s="7">
        <v>1591.3130000000001</v>
      </c>
      <c r="G55" s="6"/>
      <c r="H55" s="6"/>
      <c r="I55" s="6">
        <v>3382</v>
      </c>
      <c r="J55" s="6">
        <v>1675.5</v>
      </c>
      <c r="K55" s="6">
        <v>1706.5</v>
      </c>
      <c r="L55" s="6"/>
      <c r="M55" s="6"/>
      <c r="N55" s="6">
        <v>2438</v>
      </c>
      <c r="O55" s="6">
        <v>1080.3125</v>
      </c>
      <c r="P55" s="6">
        <v>1357.6875</v>
      </c>
      <c r="Q55" s="6"/>
      <c r="R55" s="6"/>
      <c r="S55" s="6">
        <v>3242</v>
      </c>
      <c r="T55" s="6">
        <v>1440.375</v>
      </c>
      <c r="U55" s="6">
        <v>1801.625</v>
      </c>
      <c r="V55" s="6"/>
      <c r="W55" s="6"/>
      <c r="X55" s="6">
        <v>1823</v>
      </c>
      <c r="Y55" s="6">
        <v>245.3125</v>
      </c>
      <c r="Z55" s="6">
        <v>1577.6875</v>
      </c>
      <c r="AA55" s="36"/>
      <c r="AD55" s="15"/>
      <c r="AE55" s="15"/>
      <c r="AF55" s="2" t="s">
        <v>53</v>
      </c>
      <c r="AG55" s="1">
        <v>596363.86532691377</v>
      </c>
      <c r="AH55" s="1">
        <v>26.4</v>
      </c>
      <c r="AI55" s="1">
        <v>3.7720000000000002</v>
      </c>
      <c r="AJ55" s="1">
        <f t="shared" si="8"/>
        <v>22.628</v>
      </c>
      <c r="AK55" s="1">
        <f t="shared" si="9"/>
        <v>280.81762535477338</v>
      </c>
      <c r="AL55" s="1">
        <f t="shared" si="4"/>
        <v>312.68371200000007</v>
      </c>
      <c r="AM55" s="1">
        <f t="shared" si="10"/>
        <v>248.48494388621407</v>
      </c>
      <c r="AN55" s="1">
        <v>5.6</v>
      </c>
      <c r="AO55" s="1">
        <f t="shared" si="11"/>
        <v>66.326848000000012</v>
      </c>
      <c r="AP55" s="36">
        <f t="shared" si="12"/>
        <v>3.7463704574988097</v>
      </c>
      <c r="AR55" s="15"/>
      <c r="AS55" s="6">
        <v>364.64250052674669</v>
      </c>
      <c r="AT55" s="36">
        <v>248.40197597595281</v>
      </c>
      <c r="AV55" s="15"/>
      <c r="AW55" s="1">
        <v>32</v>
      </c>
      <c r="AX55" s="36">
        <v>248.40197597595281</v>
      </c>
      <c r="AZ55" s="15"/>
      <c r="BA55" s="6">
        <v>32</v>
      </c>
      <c r="BB55" s="36">
        <v>5.4</v>
      </c>
      <c r="BD55" s="15"/>
      <c r="BE55" s="6">
        <v>32</v>
      </c>
      <c r="BF55" s="36">
        <v>3.7664007434375244</v>
      </c>
      <c r="BG55" s="36"/>
      <c r="BI55" s="6"/>
      <c r="BJ55" s="6"/>
      <c r="BK55" s="6"/>
      <c r="BL55" s="6"/>
      <c r="BM55" s="6"/>
      <c r="BN55" s="6"/>
      <c r="BO55" s="6"/>
      <c r="BP55" s="6"/>
      <c r="BQ55" s="6"/>
      <c r="BR55" s="6"/>
      <c r="BT55" s="6"/>
      <c r="BU55" s="6"/>
      <c r="BV55" s="39"/>
      <c r="BW55" s="39"/>
      <c r="BX55" s="39"/>
      <c r="BY55" s="39"/>
      <c r="BZ55" s="39"/>
      <c r="CA55" s="6"/>
      <c r="CB55" s="6"/>
      <c r="CC55" s="6"/>
      <c r="CD55" s="6"/>
      <c r="CE55" s="6"/>
      <c r="CF55" s="6"/>
      <c r="CG55" s="39"/>
      <c r="CH55" s="39"/>
      <c r="CI55" s="39"/>
      <c r="CJ55" s="39"/>
      <c r="CK55" s="39"/>
      <c r="CL55" s="39"/>
      <c r="CM55" s="6"/>
      <c r="CN55" s="6"/>
    </row>
    <row r="56" spans="2:92" x14ac:dyDescent="0.25">
      <c r="B56" s="15"/>
      <c r="C56" s="6"/>
      <c r="D56" s="6">
        <v>2683</v>
      </c>
      <c r="E56" s="6">
        <v>1085.125</v>
      </c>
      <c r="F56" s="7">
        <v>1597.875</v>
      </c>
      <c r="G56" s="6"/>
      <c r="H56" s="6"/>
      <c r="I56" s="6">
        <v>3324</v>
      </c>
      <c r="J56" s="6">
        <v>1613.5625</v>
      </c>
      <c r="K56" s="6">
        <v>1710.4375</v>
      </c>
      <c r="L56" s="6"/>
      <c r="M56" s="6"/>
      <c r="N56" s="6">
        <v>1996</v>
      </c>
      <c r="O56" s="6">
        <v>636</v>
      </c>
      <c r="P56" s="6">
        <v>1360</v>
      </c>
      <c r="Q56" s="6"/>
      <c r="R56" s="6"/>
      <c r="S56" s="6">
        <v>2641</v>
      </c>
      <c r="T56" s="6">
        <v>819.25</v>
      </c>
      <c r="U56" s="6">
        <v>1821.75</v>
      </c>
      <c r="V56" s="6"/>
      <c r="W56" s="6"/>
      <c r="X56" s="6">
        <v>3119</v>
      </c>
      <c r="Y56" s="6">
        <v>1540.75</v>
      </c>
      <c r="Z56" s="6">
        <v>1578.25</v>
      </c>
      <c r="AA56" s="36"/>
      <c r="AD56" s="15"/>
      <c r="AE56" s="15"/>
      <c r="AF56" s="2" t="s">
        <v>54</v>
      </c>
      <c r="AG56" s="1">
        <v>540525.19049002416</v>
      </c>
      <c r="AH56" s="1">
        <v>25</v>
      </c>
      <c r="AI56" s="1">
        <v>3.8559622664128863</v>
      </c>
      <c r="AJ56" s="1">
        <f t="shared" si="8"/>
        <v>21.144037733587112</v>
      </c>
      <c r="AK56" s="1">
        <f t="shared" si="9"/>
        <v>276.79131717133845</v>
      </c>
      <c r="AL56" s="1">
        <f t="shared" si="4"/>
        <v>302.69303791341156</v>
      </c>
      <c r="AM56" s="1">
        <f t="shared" si="10"/>
        <v>225.21882937084339</v>
      </c>
      <c r="AN56" s="1">
        <v>6</v>
      </c>
      <c r="AO56" s="1">
        <f t="shared" si="11"/>
        <v>72.646329099218775</v>
      </c>
      <c r="AP56" s="36">
        <f t="shared" si="12"/>
        <v>3.1002093590062123</v>
      </c>
      <c r="AR56" s="15"/>
      <c r="AS56" s="6">
        <v>366.32492255064062</v>
      </c>
      <c r="AT56" s="36">
        <v>309.64943556027458</v>
      </c>
      <c r="AV56" s="15"/>
      <c r="AW56" s="1">
        <v>33.1</v>
      </c>
      <c r="AX56" s="36">
        <v>378.65480206914185</v>
      </c>
      <c r="AZ56" s="15"/>
      <c r="BA56" s="6">
        <v>33.1</v>
      </c>
      <c r="BB56" s="36">
        <v>8.1999999999999993</v>
      </c>
      <c r="BD56" s="15"/>
      <c r="BE56" s="6">
        <v>33.1</v>
      </c>
      <c r="BF56" s="36">
        <v>3.8149599163619787</v>
      </c>
      <c r="BG56" s="36"/>
      <c r="BI56" s="6"/>
      <c r="BJ56" s="6"/>
      <c r="BK56" s="6"/>
      <c r="BL56" s="6"/>
      <c r="BM56" s="6"/>
      <c r="BN56" s="6"/>
      <c r="BO56" s="6"/>
      <c r="BP56" s="6"/>
      <c r="BQ56" s="6"/>
      <c r="BR56" s="6"/>
      <c r="BT56" s="6"/>
      <c r="BU56" s="6"/>
      <c r="BV56" s="39"/>
      <c r="BW56" s="39"/>
      <c r="BX56" s="39"/>
      <c r="BY56" s="39"/>
      <c r="BZ56" s="39"/>
      <c r="CA56" s="6"/>
      <c r="CB56" s="6"/>
      <c r="CC56" s="6"/>
      <c r="CD56" s="6"/>
      <c r="CE56" s="6"/>
      <c r="CF56" s="6"/>
      <c r="CG56" s="39"/>
      <c r="CH56" s="39"/>
      <c r="CI56" s="39"/>
      <c r="CJ56" s="39"/>
      <c r="CK56" s="39"/>
      <c r="CL56" s="39"/>
      <c r="CM56" s="6"/>
      <c r="CN56" s="6"/>
    </row>
    <row r="57" spans="2:92" x14ac:dyDescent="0.25">
      <c r="B57" s="15"/>
      <c r="C57" s="6"/>
      <c r="D57" s="6">
        <v>2973</v>
      </c>
      <c r="E57" s="6">
        <v>1370</v>
      </c>
      <c r="F57" s="7">
        <v>1603</v>
      </c>
      <c r="G57" s="6"/>
      <c r="H57" s="6"/>
      <c r="I57" s="6">
        <v>3350</v>
      </c>
      <c r="J57" s="6">
        <v>1630.8125</v>
      </c>
      <c r="K57" s="6">
        <v>1719.1875</v>
      </c>
      <c r="L57" s="6"/>
      <c r="M57" s="6"/>
      <c r="N57" s="6">
        <v>2313</v>
      </c>
      <c r="O57" s="6">
        <v>949.5625</v>
      </c>
      <c r="P57" s="6">
        <v>1363.4375</v>
      </c>
      <c r="Q57" s="6"/>
      <c r="R57" s="6"/>
      <c r="S57" s="6">
        <v>2967</v>
      </c>
      <c r="T57" s="6">
        <v>1144.625</v>
      </c>
      <c r="U57" s="6">
        <v>1822.375</v>
      </c>
      <c r="V57" s="6"/>
      <c r="W57" s="6"/>
      <c r="X57" s="6">
        <v>1989</v>
      </c>
      <c r="Y57" s="6">
        <v>406.5625</v>
      </c>
      <c r="Z57" s="6">
        <v>1582.4375</v>
      </c>
      <c r="AA57" s="36"/>
      <c r="AD57" s="15"/>
      <c r="AE57" s="15"/>
      <c r="AF57" s="2" t="s">
        <v>55</v>
      </c>
      <c r="AG57" s="1">
        <v>746450.3249208387</v>
      </c>
      <c r="AH57" s="1">
        <v>26.5</v>
      </c>
      <c r="AI57" s="1">
        <v>3.8138816185088915</v>
      </c>
      <c r="AJ57" s="1">
        <f t="shared" si="8"/>
        <v>22.686118381491109</v>
      </c>
      <c r="AK57" s="1">
        <f t="shared" si="9"/>
        <v>288.07067607865969</v>
      </c>
      <c r="AL57" s="1">
        <f t="shared" si="4"/>
        <v>317.35308947612492</v>
      </c>
      <c r="AM57" s="1">
        <f t="shared" si="10"/>
        <v>311.0209687170161</v>
      </c>
      <c r="AN57" s="1">
        <v>9.4</v>
      </c>
      <c r="AO57" s="1">
        <f t="shared" si="11"/>
        <v>112.57052985190846</v>
      </c>
      <c r="AP57" s="36">
        <f t="shared" si="12"/>
        <v>2.7628986833958944</v>
      </c>
      <c r="AR57" s="15"/>
      <c r="AS57" s="6">
        <v>371.12665226336628</v>
      </c>
      <c r="AT57" s="36">
        <v>378.65480206914185</v>
      </c>
      <c r="AV57" s="15"/>
      <c r="AW57" s="1">
        <v>35.299999999999997</v>
      </c>
      <c r="AX57" s="36">
        <v>309.64943556027458</v>
      </c>
      <c r="AZ57" s="15"/>
      <c r="BA57" s="6">
        <v>35.299999999999997</v>
      </c>
      <c r="BB57" s="36">
        <v>9.1999999999999993</v>
      </c>
      <c r="BD57" s="15"/>
      <c r="BE57" s="6">
        <v>35.299999999999997</v>
      </c>
      <c r="BF57" s="36">
        <v>2.8961216596641406</v>
      </c>
      <c r="BG57" s="36"/>
      <c r="BI57" s="6"/>
      <c r="BJ57" s="6"/>
      <c r="BK57" s="6"/>
      <c r="BL57" s="6"/>
      <c r="BM57" s="6"/>
      <c r="BN57" s="6"/>
      <c r="BO57" s="6"/>
      <c r="BP57" s="6"/>
      <c r="BQ57" s="6"/>
      <c r="BR57" s="6"/>
      <c r="BT57" s="6"/>
      <c r="BU57" s="6"/>
      <c r="BV57" s="39"/>
      <c r="BW57" s="39"/>
      <c r="BX57" s="39"/>
      <c r="BY57" s="39"/>
      <c r="BZ57" s="39"/>
      <c r="CA57" s="6"/>
      <c r="CB57" s="6"/>
      <c r="CC57" s="6"/>
      <c r="CD57" s="6"/>
      <c r="CE57" s="6"/>
      <c r="CF57" s="6"/>
      <c r="CG57" s="39"/>
      <c r="CH57" s="39"/>
      <c r="CI57" s="39"/>
      <c r="CJ57" s="39"/>
      <c r="CK57" s="39"/>
      <c r="CL57" s="39"/>
      <c r="CM57" s="6"/>
      <c r="CN57" s="6"/>
    </row>
    <row r="58" spans="2:92" x14ac:dyDescent="0.25">
      <c r="B58" s="15"/>
      <c r="C58" s="6"/>
      <c r="D58" s="6">
        <v>2080.5625</v>
      </c>
      <c r="E58" s="6">
        <v>474.5625</v>
      </c>
      <c r="F58" s="7">
        <v>1606</v>
      </c>
      <c r="G58" s="6"/>
      <c r="H58" s="6"/>
      <c r="I58" s="6">
        <v>3337</v>
      </c>
      <c r="J58" s="6">
        <v>1615.25</v>
      </c>
      <c r="K58" s="6">
        <v>1721.75</v>
      </c>
      <c r="L58" s="6"/>
      <c r="M58" s="6"/>
      <c r="N58" s="6">
        <v>3420</v>
      </c>
      <c r="O58" s="6">
        <v>2056.5</v>
      </c>
      <c r="P58" s="6">
        <v>1363.5</v>
      </c>
      <c r="Q58" s="6"/>
      <c r="R58" s="6"/>
      <c r="S58" s="6">
        <v>4276</v>
      </c>
      <c r="T58" s="6">
        <v>2444.375</v>
      </c>
      <c r="U58" s="6">
        <v>1831.625</v>
      </c>
      <c r="V58" s="6"/>
      <c r="W58" s="6"/>
      <c r="X58" s="6">
        <v>2355</v>
      </c>
      <c r="Y58" s="6">
        <v>744</v>
      </c>
      <c r="Z58" s="6">
        <v>1611</v>
      </c>
      <c r="AA58" s="36"/>
      <c r="AD58" s="15"/>
      <c r="AE58" s="15"/>
      <c r="AF58" s="2" t="s">
        <v>56</v>
      </c>
      <c r="AG58" s="1">
        <v>304240.24992066296</v>
      </c>
      <c r="AH58" s="1">
        <v>28.2</v>
      </c>
      <c r="AI58" s="1">
        <v>3.7319009901121438</v>
      </c>
      <c r="AJ58" s="1">
        <f t="shared" si="8"/>
        <v>24.468099009887855</v>
      </c>
      <c r="AK58" s="1">
        <f t="shared" si="9"/>
        <v>294.70388587627076</v>
      </c>
      <c r="AL58" s="1">
        <f t="shared" si="4"/>
        <v>330.45236887245011</v>
      </c>
      <c r="AM58" s="1">
        <f t="shared" si="10"/>
        <v>126.76677080027623</v>
      </c>
      <c r="AN58" s="1">
        <v>5.5</v>
      </c>
      <c r="AO58" s="1">
        <f t="shared" si="11"/>
        <v>64.449930099236724</v>
      </c>
      <c r="AP58" s="36">
        <f t="shared" si="12"/>
        <v>1.9669031542018309</v>
      </c>
      <c r="AR58" s="15"/>
      <c r="AS58" s="6">
        <v>388.68860776633983</v>
      </c>
      <c r="AT58" s="36">
        <v>419.96744614569093</v>
      </c>
      <c r="AV58" s="15"/>
      <c r="AW58" s="1">
        <v>36.200000000000003</v>
      </c>
      <c r="AX58" s="36">
        <v>419.96744614569093</v>
      </c>
      <c r="AZ58" s="15"/>
      <c r="BA58" s="6">
        <v>36.200000000000003</v>
      </c>
      <c r="BB58" s="36">
        <v>9.5</v>
      </c>
      <c r="BD58" s="15"/>
      <c r="BE58" s="6">
        <v>36.200000000000003</v>
      </c>
      <c r="BF58" s="36">
        <v>3.7401626614572634</v>
      </c>
      <c r="BG58" s="36"/>
      <c r="BI58" s="6"/>
      <c r="BJ58" s="6"/>
      <c r="BK58" s="6"/>
      <c r="BL58" s="6"/>
      <c r="BM58" s="6"/>
      <c r="BN58" s="6"/>
      <c r="BO58" s="6"/>
      <c r="BP58" s="6"/>
      <c r="BQ58" s="6"/>
      <c r="BR58" s="6"/>
      <c r="BT58" s="6"/>
      <c r="BU58" s="6"/>
      <c r="BV58" s="39"/>
      <c r="BW58" s="39"/>
      <c r="BX58" s="39"/>
      <c r="BY58" s="39"/>
      <c r="BZ58" s="39"/>
      <c r="CA58" s="6"/>
      <c r="CB58" s="6"/>
      <c r="CC58" s="6"/>
      <c r="CD58" s="6"/>
      <c r="CE58" s="6"/>
      <c r="CF58" s="6"/>
      <c r="CG58" s="39"/>
      <c r="CH58" s="39"/>
      <c r="CI58" s="39"/>
      <c r="CJ58" s="39"/>
      <c r="CK58" s="39"/>
      <c r="CL58" s="39"/>
      <c r="CM58" s="6"/>
      <c r="CN58" s="6"/>
    </row>
    <row r="59" spans="2:92" x14ac:dyDescent="0.25">
      <c r="B59" s="15"/>
      <c r="C59" s="6"/>
      <c r="D59" s="6">
        <v>4139</v>
      </c>
      <c r="E59" s="6">
        <v>2526</v>
      </c>
      <c r="F59" s="7">
        <v>1613</v>
      </c>
      <c r="G59" s="6"/>
      <c r="H59" s="6"/>
      <c r="I59" s="6">
        <v>2896</v>
      </c>
      <c r="J59" s="6">
        <v>1145.875</v>
      </c>
      <c r="K59" s="6">
        <v>1750.125</v>
      </c>
      <c r="L59" s="6"/>
      <c r="M59" s="6"/>
      <c r="N59" s="6">
        <v>3220</v>
      </c>
      <c r="O59" s="6">
        <v>1841.4375</v>
      </c>
      <c r="P59" s="6">
        <v>1378.5625</v>
      </c>
      <c r="Q59" s="6"/>
      <c r="R59" s="6"/>
      <c r="S59" s="6">
        <v>4473</v>
      </c>
      <c r="T59" s="6">
        <v>2612.5625</v>
      </c>
      <c r="U59" s="6">
        <v>1860.4375</v>
      </c>
      <c r="V59" s="6"/>
      <c r="W59" s="6"/>
      <c r="X59" s="6">
        <v>2690</v>
      </c>
      <c r="Y59" s="6">
        <v>1070.8125</v>
      </c>
      <c r="Z59" s="6">
        <v>1619.1875</v>
      </c>
      <c r="AA59" s="36"/>
      <c r="AD59" s="15"/>
      <c r="AE59" s="15"/>
      <c r="AF59" s="2" t="s">
        <v>57</v>
      </c>
      <c r="AG59" s="1">
        <v>730087.55503920931</v>
      </c>
      <c r="AH59" s="1">
        <v>24.6</v>
      </c>
      <c r="AI59" s="1">
        <v>3.8716245944047829</v>
      </c>
      <c r="AJ59" s="1">
        <f t="shared" si="8"/>
        <v>20.728375405595219</v>
      </c>
      <c r="AK59" s="1">
        <f t="shared" si="9"/>
        <v>274.2763244032617</v>
      </c>
      <c r="AL59" s="1">
        <f t="shared" si="4"/>
        <v>299.05977017020308</v>
      </c>
      <c r="AM59" s="1">
        <f t="shared" si="10"/>
        <v>304.20314793300389</v>
      </c>
      <c r="AN59" s="1">
        <v>9.6999999999999993</v>
      </c>
      <c r="AO59" s="1">
        <f t="shared" si="11"/>
        <v>117.92194189638087</v>
      </c>
      <c r="AP59" s="36">
        <f t="shared" si="12"/>
        <v>2.5796992742903613</v>
      </c>
      <c r="AR59" s="15"/>
      <c r="AS59" s="6">
        <v>434.52267911972001</v>
      </c>
      <c r="AT59" s="36">
        <v>348.26168235392919</v>
      </c>
      <c r="AV59" s="15"/>
      <c r="AW59" s="1">
        <v>37.4</v>
      </c>
      <c r="AX59" s="36">
        <v>297.11090324660324</v>
      </c>
      <c r="AZ59" s="15"/>
      <c r="BA59" s="6">
        <v>37.4</v>
      </c>
      <c r="BB59" s="36">
        <v>8</v>
      </c>
      <c r="BD59" s="15"/>
      <c r="BE59" s="6">
        <v>37.4</v>
      </c>
      <c r="BF59" s="36">
        <v>2.9983336994793306</v>
      </c>
      <c r="BG59" s="36"/>
      <c r="BI59" s="6"/>
      <c r="BJ59" s="6"/>
      <c r="BK59" s="6"/>
      <c r="BL59" s="6"/>
      <c r="BM59" s="6"/>
      <c r="BN59" s="6"/>
      <c r="BO59" s="6"/>
      <c r="BP59" s="6"/>
      <c r="BQ59" s="6"/>
      <c r="BR59" s="6"/>
      <c r="BT59" s="6"/>
      <c r="BU59" s="6"/>
      <c r="BV59" s="39"/>
      <c r="BW59" s="39"/>
      <c r="BX59" s="39"/>
      <c r="BY59" s="39"/>
      <c r="BZ59" s="39"/>
      <c r="CA59" s="6"/>
      <c r="CB59" s="6"/>
      <c r="CC59" s="6"/>
      <c r="CD59" s="6"/>
      <c r="CE59" s="6"/>
      <c r="CF59" s="6"/>
      <c r="CG59" s="39"/>
      <c r="CH59" s="39"/>
      <c r="CI59" s="39"/>
      <c r="CJ59" s="39"/>
      <c r="CK59" s="39"/>
      <c r="CL59" s="39"/>
      <c r="CM59" s="6"/>
      <c r="CN59" s="6"/>
    </row>
    <row r="60" spans="2:92" x14ac:dyDescent="0.25">
      <c r="B60" s="15"/>
      <c r="C60" s="6"/>
      <c r="D60" s="6">
        <v>2530</v>
      </c>
      <c r="E60" s="6">
        <v>914.25</v>
      </c>
      <c r="F60" s="7">
        <v>1615.75</v>
      </c>
      <c r="G60" s="6"/>
      <c r="H60" s="6"/>
      <c r="I60" s="6">
        <v>3520</v>
      </c>
      <c r="J60" s="6">
        <v>1755.75</v>
      </c>
      <c r="K60" s="6">
        <v>1764.25</v>
      </c>
      <c r="L60" s="6"/>
      <c r="M60" s="6"/>
      <c r="N60" s="6">
        <v>2215</v>
      </c>
      <c r="O60" s="6">
        <v>835.0625</v>
      </c>
      <c r="P60" s="6">
        <v>1379.9375</v>
      </c>
      <c r="Q60" s="6"/>
      <c r="R60" s="6"/>
      <c r="S60" s="6">
        <v>3780</v>
      </c>
      <c r="T60" s="6">
        <v>1919.375</v>
      </c>
      <c r="U60" s="6">
        <v>1860.625</v>
      </c>
      <c r="V60" s="6"/>
      <c r="W60" s="6"/>
      <c r="X60" s="6">
        <v>1937</v>
      </c>
      <c r="Y60" s="6">
        <v>302.75</v>
      </c>
      <c r="Z60" s="6">
        <v>1634.25</v>
      </c>
      <c r="AA60" s="36"/>
      <c r="AD60" s="15"/>
      <c r="AE60" s="15"/>
      <c r="AF60" s="2" t="s">
        <v>58</v>
      </c>
      <c r="AG60" s="1">
        <v>581093.20152721135</v>
      </c>
      <c r="AH60" s="1">
        <v>23.6</v>
      </c>
      <c r="AI60" s="1">
        <v>3.7688791437242988</v>
      </c>
      <c r="AJ60" s="1">
        <f t="shared" si="8"/>
        <v>19.831120856275703</v>
      </c>
      <c r="AK60" s="1">
        <f t="shared" si="9"/>
        <v>249.14335354927886</v>
      </c>
      <c r="AL60" s="1">
        <f t="shared" si="4"/>
        <v>279.28902006654545</v>
      </c>
      <c r="AM60" s="1">
        <f t="shared" si="10"/>
        <v>242.12216730300472</v>
      </c>
      <c r="AN60" s="1">
        <v>8.1999999999999993</v>
      </c>
      <c r="AO60" s="1">
        <f t="shared" si="11"/>
        <v>97.041100192613243</v>
      </c>
      <c r="AP60" s="36">
        <f t="shared" si="12"/>
        <v>2.4950476326260267</v>
      </c>
      <c r="AR60" s="15"/>
      <c r="AS60" s="6">
        <v>440.79368558313234</v>
      </c>
      <c r="AT60" s="36">
        <v>297.11090324660324</v>
      </c>
      <c r="AV60" s="15"/>
      <c r="AW60" s="1">
        <v>37.9</v>
      </c>
      <c r="AX60" s="36">
        <v>348.26168235392919</v>
      </c>
      <c r="AZ60" s="15"/>
      <c r="BA60" s="6">
        <v>37.9</v>
      </c>
      <c r="BB60" s="36">
        <v>9.8000000000000007</v>
      </c>
      <c r="BD60" s="15"/>
      <c r="BE60" s="6">
        <v>37.9</v>
      </c>
      <c r="BF60" s="36">
        <v>2.9103243286645881</v>
      </c>
      <c r="BG60" s="36"/>
      <c r="BI60" s="6"/>
      <c r="BJ60" s="6"/>
      <c r="BK60" s="6"/>
      <c r="BL60" s="6"/>
      <c r="BM60" s="6"/>
      <c r="BN60" s="6"/>
      <c r="BO60" s="6"/>
      <c r="BP60" s="6"/>
      <c r="BQ60" s="6"/>
      <c r="BR60" s="6"/>
      <c r="BT60" s="6"/>
      <c r="BU60" s="6"/>
      <c r="BV60" s="39"/>
      <c r="BW60" s="39"/>
      <c r="BX60" s="39"/>
      <c r="BY60" s="39"/>
      <c r="BZ60" s="39"/>
      <c r="CA60" s="6"/>
      <c r="CB60" s="6"/>
      <c r="CC60" s="6"/>
      <c r="CD60" s="6"/>
      <c r="CE60" s="6"/>
      <c r="CF60" s="6"/>
      <c r="CG60" s="39"/>
      <c r="CH60" s="39"/>
      <c r="CI60" s="39"/>
      <c r="CJ60" s="39"/>
      <c r="CK60" s="39"/>
      <c r="CL60" s="39"/>
      <c r="CM60" s="6"/>
      <c r="CN60" s="6"/>
    </row>
    <row r="61" spans="2:92" x14ac:dyDescent="0.25">
      <c r="B61" s="15"/>
      <c r="C61" s="6"/>
      <c r="D61" s="6">
        <v>1983.625</v>
      </c>
      <c r="E61" s="6">
        <v>354.625</v>
      </c>
      <c r="F61" s="7">
        <v>1629</v>
      </c>
      <c r="G61" s="6"/>
      <c r="H61" s="6"/>
      <c r="I61" s="6">
        <v>3329</v>
      </c>
      <c r="J61" s="6">
        <v>1544.625</v>
      </c>
      <c r="K61" s="6">
        <v>1784.375</v>
      </c>
      <c r="L61" s="6"/>
      <c r="M61" s="6"/>
      <c r="N61" s="6">
        <v>2466</v>
      </c>
      <c r="O61" s="6">
        <v>1083.875</v>
      </c>
      <c r="P61" s="6">
        <v>1382.125</v>
      </c>
      <c r="Q61" s="6"/>
      <c r="R61" s="6"/>
      <c r="S61" s="6">
        <v>3595</v>
      </c>
      <c r="T61" s="6">
        <v>1714.375</v>
      </c>
      <c r="U61" s="6">
        <v>1880.625</v>
      </c>
      <c r="V61" s="6"/>
      <c r="W61" s="6"/>
      <c r="X61" s="6">
        <v>2221</v>
      </c>
      <c r="Y61" s="6">
        <v>584.125</v>
      </c>
      <c r="Z61" s="6">
        <v>1636.875</v>
      </c>
      <c r="AA61" s="36"/>
      <c r="AD61" s="15"/>
      <c r="AE61" s="15"/>
      <c r="AF61" s="2"/>
      <c r="AP61" s="36"/>
      <c r="AR61" s="15"/>
      <c r="AS61" s="6"/>
      <c r="AT61" s="36"/>
      <c r="AV61" s="15"/>
      <c r="AX61" s="36"/>
      <c r="AZ61" s="15"/>
      <c r="BA61" s="6"/>
      <c r="BB61" s="36"/>
      <c r="BD61" s="15"/>
      <c r="BE61" s="6"/>
      <c r="BF61" s="36"/>
      <c r="BG61" s="36"/>
      <c r="BI61" s="6"/>
      <c r="BJ61" s="6"/>
      <c r="BK61" s="6"/>
      <c r="BL61" s="6"/>
      <c r="BM61" s="6"/>
      <c r="BN61" s="6"/>
      <c r="BO61" s="6"/>
      <c r="BP61" s="6"/>
      <c r="BQ61" s="6"/>
      <c r="BR61" s="6"/>
      <c r="BT61" s="6"/>
      <c r="BU61" s="6"/>
      <c r="BV61" s="39"/>
      <c r="BW61" s="39"/>
      <c r="BX61" s="39"/>
      <c r="BY61" s="39"/>
      <c r="BZ61" s="39"/>
      <c r="CA61" s="6"/>
      <c r="CB61" s="6"/>
      <c r="CC61" s="6"/>
      <c r="CD61" s="6"/>
      <c r="CE61" s="6"/>
      <c r="CF61" s="6"/>
      <c r="CG61" s="39"/>
      <c r="CH61" s="39"/>
      <c r="CI61" s="39"/>
      <c r="CJ61" s="39"/>
      <c r="CK61" s="39"/>
      <c r="CL61" s="39"/>
      <c r="CM61" s="6"/>
      <c r="CN61" s="6"/>
    </row>
    <row r="62" spans="2:92" ht="15.75" x14ac:dyDescent="0.25">
      <c r="B62" s="15"/>
      <c r="C62" s="6"/>
      <c r="D62" s="6">
        <v>2569</v>
      </c>
      <c r="E62" s="6">
        <v>901.8125</v>
      </c>
      <c r="F62" s="7">
        <v>1667.1880000000001</v>
      </c>
      <c r="G62" s="6"/>
      <c r="H62" s="6"/>
      <c r="I62" s="6">
        <v>3498</v>
      </c>
      <c r="J62" s="6">
        <v>1713.0625</v>
      </c>
      <c r="K62" s="6">
        <v>1784.9375</v>
      </c>
      <c r="L62" s="6"/>
      <c r="M62" s="6"/>
      <c r="N62" s="6">
        <v>2572</v>
      </c>
      <c r="O62" s="6">
        <v>1189.625</v>
      </c>
      <c r="P62" s="6">
        <v>1382.375</v>
      </c>
      <c r="Q62" s="6"/>
      <c r="R62" s="6"/>
      <c r="S62" s="6">
        <v>4109</v>
      </c>
      <c r="T62" s="6">
        <v>2213.8125</v>
      </c>
      <c r="U62" s="6">
        <v>1895.1875</v>
      </c>
      <c r="V62" s="6"/>
      <c r="W62" s="6"/>
      <c r="X62" s="6">
        <v>2221</v>
      </c>
      <c r="Y62" s="6">
        <v>584.125</v>
      </c>
      <c r="Z62" s="6">
        <v>1636.875</v>
      </c>
      <c r="AA62" s="36"/>
      <c r="AD62" s="15"/>
      <c r="AE62" s="18" t="s">
        <v>0</v>
      </c>
      <c r="AF62" s="3"/>
      <c r="AG62" s="14" t="s">
        <v>11</v>
      </c>
      <c r="AH62" s="14" t="s">
        <v>12</v>
      </c>
      <c r="AI62" s="14" t="s">
        <v>13</v>
      </c>
      <c r="AJ62" s="14" t="s">
        <v>14</v>
      </c>
      <c r="AK62" s="14" t="s">
        <v>15</v>
      </c>
      <c r="AL62" s="14" t="s">
        <v>16</v>
      </c>
      <c r="AM62" s="14" t="s">
        <v>17</v>
      </c>
      <c r="AN62" s="14" t="s">
        <v>18</v>
      </c>
      <c r="AO62" s="14" t="s">
        <v>19</v>
      </c>
      <c r="AP62" s="38" t="s">
        <v>20</v>
      </c>
      <c r="AR62" s="17" t="s">
        <v>59</v>
      </c>
      <c r="AS62" s="22">
        <f>AVERAGE(AS30:AS37)</f>
        <v>217.32636552451322</v>
      </c>
      <c r="AT62" s="19">
        <f>AVERAGE(AT30:AT37)</f>
        <v>199.37784630322881</v>
      </c>
      <c r="AV62" s="17" t="s">
        <v>60</v>
      </c>
      <c r="AW62" s="3">
        <f>AVERAGE(AW30:AW43)</f>
        <v>21.800000000000004</v>
      </c>
      <c r="AX62" s="19">
        <f>AVERAGE(AX30:AX43)</f>
        <v>229.34267068662447</v>
      </c>
      <c r="AZ62" s="17" t="s">
        <v>60</v>
      </c>
      <c r="BA62" s="22">
        <f>AVERAGE(BA30:BA43)</f>
        <v>21.800000000000004</v>
      </c>
      <c r="BB62" s="19">
        <f>AVERAGE(BB30:BB43)</f>
        <v>7.2642857142857133</v>
      </c>
      <c r="BC62" s="3"/>
      <c r="BD62" s="17" t="s">
        <v>60</v>
      </c>
      <c r="BE62" s="22">
        <f>AVERAGE(BE30:BE43)</f>
        <v>21.800000000000004</v>
      </c>
      <c r="BF62" s="19">
        <f>AVERAGE(BF30:BF43)</f>
        <v>2.7472297160891372</v>
      </c>
      <c r="BG62" s="19"/>
      <c r="BI62" s="6"/>
      <c r="BJ62" s="6"/>
      <c r="BK62" s="6"/>
      <c r="BL62" s="6"/>
      <c r="BM62" s="6"/>
      <c r="BN62" s="6"/>
      <c r="BO62" s="6"/>
      <c r="BP62" s="6"/>
      <c r="BQ62" s="6"/>
      <c r="BR62" s="6"/>
      <c r="BT62" s="6"/>
      <c r="BU62" s="6"/>
      <c r="BV62" s="39"/>
      <c r="BW62" s="39"/>
      <c r="BX62" s="39"/>
      <c r="BY62" s="39"/>
      <c r="BZ62" s="39"/>
      <c r="CA62" s="6"/>
      <c r="CB62" s="6"/>
      <c r="CC62" s="6"/>
      <c r="CD62" s="6"/>
      <c r="CE62" s="6"/>
      <c r="CF62" s="6"/>
      <c r="CG62" s="39"/>
      <c r="CH62" s="39"/>
      <c r="CI62" s="39"/>
      <c r="CJ62" s="39"/>
      <c r="CK62" s="39"/>
      <c r="CL62" s="39"/>
      <c r="CM62" s="6"/>
      <c r="CN62" s="6"/>
    </row>
    <row r="63" spans="2:92" x14ac:dyDescent="0.25">
      <c r="B63" s="15"/>
      <c r="C63" s="6"/>
      <c r="D63" s="6">
        <v>2358</v>
      </c>
      <c r="E63" s="6">
        <v>681.6875</v>
      </c>
      <c r="F63" s="7">
        <v>1676.3130000000001</v>
      </c>
      <c r="G63" s="6"/>
      <c r="H63" s="6"/>
      <c r="I63" s="6">
        <v>3213</v>
      </c>
      <c r="J63" s="6">
        <v>1415.1875</v>
      </c>
      <c r="K63" s="6">
        <v>1797.8125</v>
      </c>
      <c r="L63" s="6"/>
      <c r="M63" s="6"/>
      <c r="N63" s="6">
        <v>2195</v>
      </c>
      <c r="O63" s="6">
        <v>791.6875</v>
      </c>
      <c r="P63" s="6">
        <v>1403.3125</v>
      </c>
      <c r="Q63" s="6"/>
      <c r="R63" s="6"/>
      <c r="S63" s="6">
        <v>2691</v>
      </c>
      <c r="T63" s="6">
        <v>716.1875</v>
      </c>
      <c r="U63" s="6">
        <v>1974.8125</v>
      </c>
      <c r="V63" s="6"/>
      <c r="W63" s="6"/>
      <c r="X63" s="6">
        <v>3002</v>
      </c>
      <c r="Y63" s="6">
        <v>1301.625</v>
      </c>
      <c r="Z63" s="6">
        <v>1700.375</v>
      </c>
      <c r="AA63" s="36"/>
      <c r="AD63" s="15"/>
      <c r="AE63" s="15"/>
      <c r="AF63" s="2" t="s">
        <v>21</v>
      </c>
      <c r="AG63" s="1">
        <v>222724.97642663162</v>
      </c>
      <c r="AH63" s="1">
        <v>6.7661180894217337</v>
      </c>
      <c r="AI63" s="1">
        <v>3.6682972889339274</v>
      </c>
      <c r="AJ63" s="1">
        <f t="shared" ref="AJ63:AJ80" si="13">AH63-AI63</f>
        <v>3.0978208004878063</v>
      </c>
      <c r="AK63" s="1">
        <f t="shared" ref="AK63:AK80" si="14" xml:space="preserve"> (3.14*(AI63/2)^2*AJ63)+((4/3)*3.14*(AI63/2)^3)</f>
        <v>58.555971260420748</v>
      </c>
      <c r="AL63" s="1">
        <f t="shared" si="4"/>
        <v>77.935216502262207</v>
      </c>
      <c r="AM63" s="1">
        <f t="shared" ref="AM63:AM80" si="15">AG63/2200</f>
        <v>101.23862564846891</v>
      </c>
      <c r="AN63" s="1">
        <v>1.7</v>
      </c>
      <c r="AO63" s="1">
        <f t="shared" ref="AO63:AO80" si="16">2*3.14*(AI63/2)*AN63</f>
        <v>19.581370928329306</v>
      </c>
      <c r="AP63" s="36">
        <f>AM63/AO63</f>
        <v>5.1701500379629781</v>
      </c>
      <c r="AR63" s="17"/>
      <c r="AS63" s="22">
        <f>STDEV(AS30:AS37)</f>
        <v>31.887614093773127</v>
      </c>
      <c r="AT63" s="19">
        <f>STDEV(AT30:AT37)</f>
        <v>44.03275981524083</v>
      </c>
      <c r="AV63" s="17"/>
      <c r="AW63" s="3">
        <f>STDEV(AW30:AW43)</f>
        <v>2.855763403257439</v>
      </c>
      <c r="AX63" s="19">
        <f>STDEV(AX30:AX43)</f>
        <v>58.815876049385366</v>
      </c>
      <c r="AZ63" s="17"/>
      <c r="BA63" s="22">
        <f>STDEV(BA30:BA43)</f>
        <v>2.855763403257439</v>
      </c>
      <c r="BB63" s="19">
        <f>STDEV(BB30:BB43)</f>
        <v>2.0772049055835202</v>
      </c>
      <c r="BC63" s="3"/>
      <c r="BD63" s="17"/>
      <c r="BE63" s="22">
        <f>STDEV(BE30:BE43)</f>
        <v>2.855763403257439</v>
      </c>
      <c r="BF63" s="19">
        <f>STDEV(BF30:BF43)</f>
        <v>0.87572700794233205</v>
      </c>
      <c r="BG63" s="19"/>
      <c r="BH63" s="3"/>
      <c r="BI63" s="6"/>
      <c r="BJ63" s="22"/>
      <c r="BK63" s="22"/>
      <c r="BL63" s="22"/>
      <c r="BM63" s="6"/>
      <c r="BN63" s="22"/>
      <c r="BO63" s="22"/>
      <c r="BP63" s="22"/>
      <c r="BQ63" s="6"/>
      <c r="BR63" s="6"/>
      <c r="BT63" s="6"/>
      <c r="BU63" s="6"/>
      <c r="BV63" s="39"/>
      <c r="BW63" s="39"/>
      <c r="BX63" s="39"/>
      <c r="BY63" s="39"/>
      <c r="BZ63" s="39"/>
      <c r="CA63" s="6"/>
      <c r="CB63" s="6"/>
      <c r="CC63" s="6"/>
      <c r="CD63" s="6"/>
      <c r="CE63" s="6"/>
      <c r="CF63" s="6"/>
      <c r="CG63" s="39"/>
      <c r="CH63" s="39"/>
      <c r="CI63" s="39"/>
      <c r="CJ63" s="39"/>
      <c r="CK63" s="39"/>
      <c r="CL63" s="39"/>
      <c r="CM63" s="6"/>
      <c r="CN63" s="6"/>
    </row>
    <row r="64" spans="2:92" x14ac:dyDescent="0.25">
      <c r="B64" s="15"/>
      <c r="C64" s="6"/>
      <c r="D64" s="6">
        <v>3085</v>
      </c>
      <c r="E64" s="6">
        <v>1405.5</v>
      </c>
      <c r="F64" s="7">
        <v>1679.5</v>
      </c>
      <c r="G64" s="6"/>
      <c r="H64" s="6"/>
      <c r="I64" s="6">
        <v>3535</v>
      </c>
      <c r="J64" s="6">
        <v>1733.125</v>
      </c>
      <c r="K64" s="6">
        <v>1801.875</v>
      </c>
      <c r="L64" s="6"/>
      <c r="M64" s="6"/>
      <c r="N64" s="6">
        <v>3070</v>
      </c>
      <c r="O64" s="6">
        <v>1652</v>
      </c>
      <c r="P64" s="6">
        <v>1418</v>
      </c>
      <c r="Q64" s="6"/>
      <c r="R64" s="6"/>
      <c r="S64" s="6">
        <v>3789</v>
      </c>
      <c r="T64" s="6">
        <v>1812.375</v>
      </c>
      <c r="U64" s="6">
        <v>1976.625</v>
      </c>
      <c r="V64" s="6"/>
      <c r="W64" s="6"/>
      <c r="X64" s="6">
        <v>2339</v>
      </c>
      <c r="Y64" s="6">
        <v>620.9375</v>
      </c>
      <c r="Z64" s="6">
        <v>1718.0625</v>
      </c>
      <c r="AA64" s="36"/>
      <c r="AD64" s="15"/>
      <c r="AE64" s="15"/>
      <c r="AF64" s="2" t="s">
        <v>22</v>
      </c>
      <c r="AG64" s="1">
        <v>337300.14915619465</v>
      </c>
      <c r="AH64" s="1">
        <v>8.7546281474429293</v>
      </c>
      <c r="AI64" s="1">
        <v>3.7775665447480868</v>
      </c>
      <c r="AJ64" s="1">
        <f t="shared" si="13"/>
        <v>4.9770616026948424</v>
      </c>
      <c r="AK64" s="1">
        <f t="shared" si="14"/>
        <v>83.963589212880024</v>
      </c>
      <c r="AL64" s="1">
        <f t="shared" si="4"/>
        <v>103.84353786067965</v>
      </c>
      <c r="AM64" s="1">
        <f t="shared" si="15"/>
        <v>153.31824961645211</v>
      </c>
      <c r="AN64" s="1">
        <v>7.1</v>
      </c>
      <c r="AO64" s="1">
        <f t="shared" si="16"/>
        <v>84.217068548613852</v>
      </c>
      <c r="AP64" s="36">
        <f t="shared" si="12"/>
        <v>1.8205127803510517</v>
      </c>
      <c r="AR64" s="17"/>
      <c r="AS64" s="22"/>
      <c r="AT64" s="19"/>
      <c r="AV64" s="17"/>
      <c r="AX64" s="36"/>
      <c r="AZ64" s="17"/>
      <c r="BA64" s="6"/>
      <c r="BB64" s="36"/>
      <c r="BD64" s="17"/>
      <c r="BE64" s="6"/>
      <c r="BF64" s="36"/>
      <c r="BG64" s="36"/>
      <c r="BH64" s="3"/>
      <c r="BI64" s="6"/>
      <c r="BJ64" s="22"/>
      <c r="BK64" s="22"/>
      <c r="BL64" s="22"/>
      <c r="BM64" s="6"/>
      <c r="BN64" s="22"/>
      <c r="BO64" s="22"/>
      <c r="BP64" s="22"/>
      <c r="BQ64" s="22"/>
      <c r="BR64" s="22"/>
      <c r="BT64" s="6"/>
      <c r="BU64" s="6"/>
      <c r="BV64" s="39"/>
      <c r="BW64" s="29"/>
      <c r="BX64" s="30"/>
      <c r="BY64" s="30"/>
      <c r="BZ64" s="30"/>
      <c r="CA64" s="30"/>
      <c r="CB64" s="30"/>
      <c r="CC64" s="30"/>
      <c r="CD64" s="6"/>
      <c r="CE64" s="6"/>
      <c r="CF64" s="6"/>
      <c r="CG64" s="39"/>
      <c r="CH64" s="39"/>
      <c r="CI64" s="39"/>
      <c r="CJ64" s="39"/>
      <c r="CK64" s="39"/>
      <c r="CL64" s="39"/>
      <c r="CM64" s="6"/>
      <c r="CN64" s="6"/>
    </row>
    <row r="65" spans="2:92" x14ac:dyDescent="0.25">
      <c r="B65" s="15"/>
      <c r="C65" s="6"/>
      <c r="D65" s="6">
        <v>2882</v>
      </c>
      <c r="E65" s="6">
        <v>1166.3125</v>
      </c>
      <c r="F65" s="7">
        <v>1715.6880000000001</v>
      </c>
      <c r="G65" s="6"/>
      <c r="H65" s="6"/>
      <c r="I65" s="6">
        <v>3145</v>
      </c>
      <c r="J65" s="6">
        <v>1325.375</v>
      </c>
      <c r="K65" s="6">
        <v>1819.625</v>
      </c>
      <c r="L65" s="6"/>
      <c r="M65" s="6"/>
      <c r="N65" s="6">
        <v>2487</v>
      </c>
      <c r="O65" s="6">
        <v>1066.375</v>
      </c>
      <c r="P65" s="6">
        <v>1420.625</v>
      </c>
      <c r="Q65" s="6"/>
      <c r="R65" s="6"/>
      <c r="S65" s="6">
        <v>3795</v>
      </c>
      <c r="T65" s="6">
        <v>1812.375</v>
      </c>
      <c r="U65" s="6">
        <v>1982.625</v>
      </c>
      <c r="V65" s="6"/>
      <c r="W65" s="6"/>
      <c r="X65" s="6">
        <v>3980</v>
      </c>
      <c r="Y65" s="6">
        <v>2256.4375</v>
      </c>
      <c r="Z65" s="6">
        <v>1723.5625</v>
      </c>
      <c r="AA65" s="36"/>
      <c r="AD65" s="15"/>
      <c r="AE65" s="15"/>
      <c r="AF65" s="2" t="s">
        <v>23</v>
      </c>
      <c r="AG65" s="1">
        <v>279629.92979458516</v>
      </c>
      <c r="AH65" s="1">
        <v>9.3116948510998796</v>
      </c>
      <c r="AI65" s="1">
        <v>3.5424094907280272</v>
      </c>
      <c r="AJ65" s="1">
        <f t="shared" si="13"/>
        <v>5.7692853603718524</v>
      </c>
      <c r="AK65" s="1">
        <f t="shared" si="14"/>
        <v>80.094991211347065</v>
      </c>
      <c r="AL65" s="1">
        <f t="shared" si="4"/>
        <v>103.57552571604049</v>
      </c>
      <c r="AM65" s="1">
        <f t="shared" si="15"/>
        <v>127.10451354299326</v>
      </c>
      <c r="AN65" s="1">
        <v>5.4</v>
      </c>
      <c r="AO65" s="1">
        <f t="shared" si="16"/>
        <v>60.065095324784437</v>
      </c>
      <c r="AP65" s="36">
        <f t="shared" si="12"/>
        <v>2.116112741613291</v>
      </c>
      <c r="AR65" s="17" t="s">
        <v>61</v>
      </c>
      <c r="AS65" s="22">
        <f>AVERAGE(AS38:AS54)</f>
        <v>286.76644667096002</v>
      </c>
      <c r="AT65" s="19">
        <f>AVERAGE(AT38:AT54)</f>
        <v>271.60001245169724</v>
      </c>
      <c r="AV65" s="17" t="s">
        <v>62</v>
      </c>
      <c r="AW65" s="3">
        <f>AVERAGE(AW44:AW53)</f>
        <v>27.48</v>
      </c>
      <c r="AX65" s="19">
        <f>AVERAGE(AX44:AX53)</f>
        <v>279.72213914548104</v>
      </c>
      <c r="AZ65" s="17" t="s">
        <v>62</v>
      </c>
      <c r="BA65" s="22">
        <f>AVERAGE(BA44:BA53)</f>
        <v>27.48</v>
      </c>
      <c r="BB65" s="19">
        <f>AVERAGE(BB44:BB53)</f>
        <v>8.3000000000000007</v>
      </c>
      <c r="BC65" s="3"/>
      <c r="BD65" s="17" t="s">
        <v>62</v>
      </c>
      <c r="BE65" s="22">
        <f>AVERAGE(BE44:BE53)</f>
        <v>27.48</v>
      </c>
      <c r="BF65" s="19">
        <f>AVERAGE(BF44:BF53)</f>
        <v>2.9047110995882202</v>
      </c>
      <c r="BG65" s="19"/>
      <c r="BI65" s="6"/>
      <c r="BJ65" s="22"/>
      <c r="BK65" s="6"/>
      <c r="BL65" s="6"/>
      <c r="BM65" s="6"/>
      <c r="BN65" s="6"/>
      <c r="BO65" s="6"/>
      <c r="BP65" s="6"/>
      <c r="BQ65" s="22"/>
      <c r="BR65" s="22"/>
      <c r="BT65" s="6"/>
      <c r="BU65" s="6"/>
      <c r="BV65" s="30"/>
      <c r="BW65" s="30"/>
      <c r="BX65" s="30"/>
      <c r="BY65" s="30"/>
      <c r="BZ65" s="30"/>
      <c r="CA65" s="30"/>
      <c r="CB65" s="30"/>
      <c r="CC65" s="30"/>
      <c r="CD65" s="6"/>
      <c r="CE65" s="6"/>
      <c r="CF65" s="6"/>
      <c r="CG65" s="39"/>
      <c r="CH65" s="39"/>
      <c r="CI65" s="39"/>
      <c r="CJ65" s="39"/>
      <c r="CK65" s="39"/>
      <c r="CL65" s="39"/>
      <c r="CM65" s="6"/>
      <c r="CN65" s="6"/>
    </row>
    <row r="66" spans="2:92" x14ac:dyDescent="0.25">
      <c r="B66" s="15"/>
      <c r="C66" s="6"/>
      <c r="D66" s="6">
        <v>2470</v>
      </c>
      <c r="E66" s="6">
        <v>753.625</v>
      </c>
      <c r="F66" s="7">
        <v>1716.375</v>
      </c>
      <c r="G66" s="6"/>
      <c r="H66" s="6"/>
      <c r="I66" s="6">
        <v>3581</v>
      </c>
      <c r="J66" s="6">
        <v>1740.5625</v>
      </c>
      <c r="K66" s="6">
        <v>1840.4375</v>
      </c>
      <c r="L66" s="6"/>
      <c r="M66" s="6"/>
      <c r="N66" s="6">
        <v>3840</v>
      </c>
      <c r="O66" s="6">
        <v>2400.4375</v>
      </c>
      <c r="P66" s="6">
        <v>1439.5625</v>
      </c>
      <c r="Q66" s="6"/>
      <c r="R66" s="6"/>
      <c r="S66" s="6">
        <v>4695</v>
      </c>
      <c r="T66" s="6">
        <v>2710.8125</v>
      </c>
      <c r="U66" s="6">
        <v>1984.1875</v>
      </c>
      <c r="V66" s="6"/>
      <c r="W66" s="6"/>
      <c r="X66" s="6">
        <v>2158</v>
      </c>
      <c r="Y66" s="6">
        <v>424</v>
      </c>
      <c r="Z66" s="6">
        <v>1734</v>
      </c>
      <c r="AA66" s="36"/>
      <c r="AD66" s="15"/>
      <c r="AE66" s="15"/>
      <c r="AF66" s="2" t="s">
        <v>24</v>
      </c>
      <c r="AG66" s="1">
        <v>394384.06159424165</v>
      </c>
      <c r="AH66" s="1">
        <v>7.7566972352928678</v>
      </c>
      <c r="AI66" s="1">
        <v>4.0075271677182682</v>
      </c>
      <c r="AJ66" s="1">
        <f t="shared" si="13"/>
        <v>3.7491700675745996</v>
      </c>
      <c r="AK66" s="1">
        <f t="shared" si="14"/>
        <v>80.949740191349235</v>
      </c>
      <c r="AL66" s="1">
        <f t="shared" si="4"/>
        <v>97.607449192912242</v>
      </c>
      <c r="AM66" s="1">
        <f t="shared" si="15"/>
        <v>179.26548254283711</v>
      </c>
      <c r="AN66" s="1">
        <v>3.7</v>
      </c>
      <c r="AO66" s="1">
        <f t="shared" si="16"/>
        <v>46.559450634550849</v>
      </c>
      <c r="AP66" s="36">
        <f t="shared" si="12"/>
        <v>3.8502490922821955</v>
      </c>
      <c r="AR66" s="17"/>
      <c r="AS66" s="22">
        <f>STDEV(AS38:AS54)</f>
        <v>21.024135235831395</v>
      </c>
      <c r="AT66" s="19">
        <f>STDEV(AT38:AT54)</f>
        <v>63.126009367323618</v>
      </c>
      <c r="AV66" s="17"/>
      <c r="AW66" s="3">
        <f>STDEV(AW44:AW53)</f>
        <v>1.059140112439227</v>
      </c>
      <c r="AX66" s="19">
        <f>STDEV(AX44:AX53)</f>
        <v>69.830243608794717</v>
      </c>
      <c r="AZ66" s="17"/>
      <c r="BA66" s="22">
        <f>STDEV(BA44:BA53)</f>
        <v>1.059140112439227</v>
      </c>
      <c r="BB66" s="19">
        <f>STDEV(BB44:BB53)</f>
        <v>2.2420228961067012</v>
      </c>
      <c r="BC66" s="3"/>
      <c r="BD66" s="17"/>
      <c r="BE66" s="22">
        <f>STDEV(BE44:BE53)</f>
        <v>1.059140112439227</v>
      </c>
      <c r="BF66" s="19">
        <f>STDEV(BF44:BF53)</f>
        <v>0.59908672959612819</v>
      </c>
      <c r="BG66" s="19"/>
      <c r="BH66" s="3"/>
      <c r="BI66" s="6"/>
      <c r="BJ66" s="22"/>
      <c r="BK66" s="22"/>
      <c r="BL66" s="22"/>
      <c r="BM66" s="6"/>
      <c r="BN66" s="22"/>
      <c r="BO66" s="22"/>
      <c r="BP66" s="22"/>
      <c r="BQ66" s="6"/>
      <c r="BR66" s="22"/>
      <c r="BT66" s="6"/>
      <c r="BU66" s="6"/>
      <c r="BV66" s="39"/>
      <c r="BW66" s="39"/>
      <c r="BX66" s="39"/>
      <c r="BY66" s="39"/>
      <c r="BZ66" s="39"/>
      <c r="CA66" s="6"/>
      <c r="CB66" s="6"/>
      <c r="CC66" s="6"/>
      <c r="CD66" s="6"/>
      <c r="CE66" s="6"/>
      <c r="CF66" s="6"/>
      <c r="CG66" s="39"/>
      <c r="CH66" s="39"/>
      <c r="CI66" s="39"/>
      <c r="CJ66" s="39"/>
      <c r="CK66" s="39"/>
      <c r="CL66" s="39"/>
      <c r="CM66" s="6"/>
      <c r="CN66" s="6"/>
    </row>
    <row r="67" spans="2:92" x14ac:dyDescent="0.25">
      <c r="B67" s="15"/>
      <c r="C67" s="6"/>
      <c r="D67" s="6">
        <v>2603</v>
      </c>
      <c r="E67" s="6">
        <v>880.125</v>
      </c>
      <c r="F67" s="7">
        <v>1722.875</v>
      </c>
      <c r="G67" s="6"/>
      <c r="H67" s="6"/>
      <c r="I67" s="6">
        <v>3339</v>
      </c>
      <c r="J67" s="6">
        <v>1491.5625</v>
      </c>
      <c r="K67" s="6">
        <v>1847.4375</v>
      </c>
      <c r="L67" s="6"/>
      <c r="M67" s="6"/>
      <c r="N67" s="6">
        <v>3509</v>
      </c>
      <c r="O67" s="6">
        <v>2068.5625</v>
      </c>
      <c r="P67" s="6">
        <v>1440.4375</v>
      </c>
      <c r="Q67" s="6"/>
      <c r="R67" s="6"/>
      <c r="S67" s="6">
        <v>2653</v>
      </c>
      <c r="T67" s="6">
        <v>663.25</v>
      </c>
      <c r="U67" s="6">
        <v>1989.75</v>
      </c>
      <c r="V67" s="6"/>
      <c r="W67" s="6"/>
      <c r="X67" s="6">
        <v>2325</v>
      </c>
      <c r="Y67" s="6">
        <v>543.1875</v>
      </c>
      <c r="Z67" s="6">
        <v>1781.8125</v>
      </c>
      <c r="AA67" s="36"/>
      <c r="AD67" s="15"/>
      <c r="AE67" s="15"/>
      <c r="AF67" s="2" t="s">
        <v>25</v>
      </c>
      <c r="AG67" s="1">
        <v>171913.37307535086</v>
      </c>
      <c r="AH67" s="1">
        <v>7.8464402756919025</v>
      </c>
      <c r="AI67" s="1">
        <v>3.7222039170362495</v>
      </c>
      <c r="AJ67" s="1">
        <f t="shared" si="13"/>
        <v>4.1242363586556525</v>
      </c>
      <c r="AK67" s="1">
        <f t="shared" si="14"/>
        <v>71.843783778189021</v>
      </c>
      <c r="AL67" s="1">
        <f t="shared" si="4"/>
        <v>91.706999288970167</v>
      </c>
      <c r="AM67" s="1">
        <f t="shared" si="15"/>
        <v>78.142442306977657</v>
      </c>
      <c r="AN67" s="1">
        <v>2.7</v>
      </c>
      <c r="AO67" s="1">
        <f t="shared" si="16"/>
        <v>31.556844808633326</v>
      </c>
      <c r="AP67" s="36">
        <f t="shared" si="12"/>
        <v>2.4762438317534028</v>
      </c>
      <c r="AR67" s="17"/>
      <c r="AS67" s="22"/>
      <c r="AT67" s="19"/>
      <c r="AV67" s="17"/>
      <c r="AX67" s="36"/>
      <c r="AZ67" s="17"/>
      <c r="BA67" s="6"/>
      <c r="BB67" s="36"/>
      <c r="BD67" s="17"/>
      <c r="BE67" s="6"/>
      <c r="BF67" s="36"/>
      <c r="BG67" s="36"/>
      <c r="BH67" s="3"/>
      <c r="BI67" s="6"/>
      <c r="BJ67" s="22"/>
      <c r="BK67" s="22"/>
      <c r="BL67" s="22"/>
      <c r="BM67" s="6"/>
      <c r="BN67" s="22"/>
      <c r="BO67" s="22"/>
      <c r="BP67" s="22"/>
      <c r="BQ67" s="22"/>
      <c r="BR67" s="22"/>
      <c r="BT67" s="6"/>
      <c r="BU67" s="6"/>
      <c r="BV67" s="39"/>
      <c r="BW67" s="39"/>
      <c r="BX67" s="39"/>
      <c r="BY67" s="39"/>
      <c r="BZ67" s="39"/>
      <c r="CA67" s="6"/>
      <c r="CB67" s="6"/>
      <c r="CC67" s="6"/>
      <c r="CD67" s="6"/>
      <c r="CE67" s="6"/>
      <c r="CF67" s="6"/>
      <c r="CG67" s="39"/>
      <c r="CH67" s="39"/>
      <c r="CI67" s="39"/>
      <c r="CJ67" s="39"/>
      <c r="CK67" s="39"/>
      <c r="CL67" s="39"/>
      <c r="CM67" s="6"/>
      <c r="CN67" s="6"/>
    </row>
    <row r="68" spans="2:92" x14ac:dyDescent="0.25">
      <c r="B68" s="15"/>
      <c r="C68" s="6"/>
      <c r="D68" s="6">
        <v>2657</v>
      </c>
      <c r="E68" s="6">
        <v>915.125</v>
      </c>
      <c r="F68" s="7">
        <v>1741.875</v>
      </c>
      <c r="G68" s="6"/>
      <c r="H68" s="6"/>
      <c r="I68" s="6">
        <v>3230</v>
      </c>
      <c r="J68" s="6">
        <v>1381.75</v>
      </c>
      <c r="K68" s="6">
        <v>1848.25</v>
      </c>
      <c r="L68" s="6"/>
      <c r="M68" s="6"/>
      <c r="N68" s="6">
        <v>3444</v>
      </c>
      <c r="O68" s="6">
        <v>1997.1875</v>
      </c>
      <c r="P68" s="6">
        <v>1446.8125</v>
      </c>
      <c r="Q68" s="6"/>
      <c r="R68" s="6"/>
      <c r="S68" s="6">
        <v>3609</v>
      </c>
      <c r="T68" s="6">
        <v>1610.9375</v>
      </c>
      <c r="U68" s="6">
        <v>1998.0625</v>
      </c>
      <c r="V68" s="6"/>
      <c r="W68" s="6"/>
      <c r="X68" s="6">
        <v>3315</v>
      </c>
      <c r="Y68" s="6">
        <v>1499.875</v>
      </c>
      <c r="Z68" s="6">
        <v>1815.125</v>
      </c>
      <c r="AA68" s="36"/>
      <c r="AD68" s="15"/>
      <c r="AE68" s="15"/>
      <c r="AF68" s="2" t="s">
        <v>26</v>
      </c>
      <c r="AG68" s="1">
        <v>200445.23136623722</v>
      </c>
      <c r="AH68" s="1">
        <v>8.4053999904823087</v>
      </c>
      <c r="AI68" s="1">
        <v>3.71858924862642</v>
      </c>
      <c r="AJ68" s="1">
        <f t="shared" si="13"/>
        <v>4.6868107418558882</v>
      </c>
      <c r="AK68" s="1">
        <f t="shared" si="14"/>
        <v>77.784849378435652</v>
      </c>
      <c r="AL68" s="1">
        <f t="shared" si="4"/>
        <v>98.144562309938067</v>
      </c>
      <c r="AM68" s="1">
        <f t="shared" si="15"/>
        <v>91.111468802835105</v>
      </c>
      <c r="AN68" s="1">
        <v>3.3</v>
      </c>
      <c r="AO68" s="1">
        <f t="shared" si="16"/>
        <v>38.53202179426696</v>
      </c>
      <c r="AP68" s="36">
        <f t="shared" si="12"/>
        <v>2.364564965973087</v>
      </c>
      <c r="AR68" s="17" t="s">
        <v>63</v>
      </c>
      <c r="AS68" s="22">
        <f>AVERAGE(AS55:AS60)</f>
        <v>394.34984130165759</v>
      </c>
      <c r="AT68" s="19">
        <f>AVERAGE(AT55:AT60)</f>
        <v>333.67437422526547</v>
      </c>
      <c r="AV68" s="17" t="s">
        <v>64</v>
      </c>
      <c r="AW68" s="3">
        <f>AVERAGE(AW54:AW60)</f>
        <v>34.81428571428571</v>
      </c>
      <c r="AX68" s="19">
        <f>AVERAGE(AX54:AX60)</f>
        <v>315.17863519838903</v>
      </c>
      <c r="AZ68" s="17" t="s">
        <v>64</v>
      </c>
      <c r="BA68" s="22">
        <f>AVERAGE(BA54:BA60)</f>
        <v>34.81428571428571</v>
      </c>
      <c r="BB68" s="19">
        <f>AVERAGE(BB54:BB60)</f>
        <v>8.3485714285714288</v>
      </c>
      <c r="BC68" s="3"/>
      <c r="BD68" s="17" t="s">
        <v>64</v>
      </c>
      <c r="BE68" s="22">
        <f>AVERAGE(BE54:BE60)</f>
        <v>34.81428571428571</v>
      </c>
      <c r="BF68" s="19">
        <f>AVERAGE(BF54:BF60)</f>
        <v>3.1691074330942612</v>
      </c>
      <c r="BG68" s="19"/>
      <c r="BI68" s="6"/>
      <c r="BJ68" s="22"/>
      <c r="BK68" s="6"/>
      <c r="BL68" s="6"/>
      <c r="BM68" s="6"/>
      <c r="BN68" s="6"/>
      <c r="BO68" s="6"/>
      <c r="BP68" s="6"/>
      <c r="BQ68" s="22"/>
      <c r="BR68" s="22"/>
      <c r="BT68" s="6"/>
      <c r="BU68" s="6"/>
      <c r="BV68" s="39"/>
      <c r="BW68" s="39"/>
      <c r="BX68" s="39"/>
      <c r="BY68" s="39"/>
      <c r="BZ68" s="39"/>
      <c r="CA68" s="6"/>
      <c r="CB68" s="6"/>
      <c r="CC68" s="6"/>
      <c r="CD68" s="6"/>
      <c r="CE68" s="6"/>
      <c r="CF68" s="6"/>
      <c r="CG68" s="39"/>
      <c r="CH68" s="39"/>
      <c r="CI68" s="39"/>
      <c r="CJ68" s="39"/>
      <c r="CK68" s="39"/>
      <c r="CL68" s="39"/>
      <c r="CM68" s="6"/>
      <c r="CN68" s="6"/>
    </row>
    <row r="69" spans="2:92" ht="15.75" thickBot="1" x14ac:dyDescent="0.3">
      <c r="B69" s="15"/>
      <c r="C69" s="6"/>
      <c r="D69" s="6">
        <v>2707.125</v>
      </c>
      <c r="E69" s="6">
        <v>914.125</v>
      </c>
      <c r="F69" s="7">
        <v>1793</v>
      </c>
      <c r="G69" s="6"/>
      <c r="H69" s="6"/>
      <c r="I69" s="6">
        <v>3619</v>
      </c>
      <c r="J69" s="6">
        <v>1747.375</v>
      </c>
      <c r="K69" s="6">
        <v>1871.625</v>
      </c>
      <c r="L69" s="6"/>
      <c r="M69" s="6"/>
      <c r="N69" s="6">
        <v>2264</v>
      </c>
      <c r="O69" s="6">
        <v>810</v>
      </c>
      <c r="P69" s="6">
        <v>1454</v>
      </c>
      <c r="Q69" s="6"/>
      <c r="R69" s="6"/>
      <c r="S69" s="6">
        <v>3468</v>
      </c>
      <c r="T69" s="6">
        <v>1467.0625</v>
      </c>
      <c r="U69" s="6">
        <v>2000.9375</v>
      </c>
      <c r="V69" s="6"/>
      <c r="W69" s="6"/>
      <c r="X69" s="6">
        <v>1982</v>
      </c>
      <c r="Y69" s="6">
        <v>157.125</v>
      </c>
      <c r="Z69" s="6">
        <v>1824.875</v>
      </c>
      <c r="AA69" s="36"/>
      <c r="AD69" s="15"/>
      <c r="AE69" s="15"/>
      <c r="AF69" s="2" t="s">
        <v>27</v>
      </c>
      <c r="AG69" s="1">
        <v>155695.80513518024</v>
      </c>
      <c r="AH69" s="1">
        <v>6.5354823081391631</v>
      </c>
      <c r="AI69" s="1">
        <v>3.8376087606737612</v>
      </c>
      <c r="AJ69" s="1">
        <f t="shared" si="13"/>
        <v>2.6978735474654019</v>
      </c>
      <c r="AK69" s="1">
        <f t="shared" si="14"/>
        <v>60.767237247683099</v>
      </c>
      <c r="AL69" s="1">
        <f t="shared" si="4"/>
        <v>78.753159865361738</v>
      </c>
      <c r="AM69" s="1">
        <f t="shared" si="15"/>
        <v>70.770820515991019</v>
      </c>
      <c r="AN69" s="1">
        <v>4.8</v>
      </c>
      <c r="AO69" s="1">
        <f t="shared" si="16"/>
        <v>57.840439240874929</v>
      </c>
      <c r="AP69" s="36">
        <f t="shared" si="12"/>
        <v>1.2235526120620881</v>
      </c>
      <c r="AR69" s="15"/>
      <c r="AS69" s="22">
        <f>STDEV(AS55:AS60)</f>
        <v>34.670378743721933</v>
      </c>
      <c r="AT69" s="19">
        <f>STDEV(AT55:AT60)</f>
        <v>61.429617775102109</v>
      </c>
      <c r="AV69" s="21"/>
      <c r="AW69" s="23">
        <f>STDEV(AW54:AW60)</f>
        <v>2.5268086403132908</v>
      </c>
      <c r="AX69" s="24">
        <f>STDEV(AX54:AX60)</f>
        <v>74.426550941503578</v>
      </c>
      <c r="AZ69" s="21"/>
      <c r="BA69" s="23">
        <f>STDEV(BA54:BA60)</f>
        <v>2.5268086403132908</v>
      </c>
      <c r="BB69" s="24">
        <f>STDEV(BB54:BB60)</f>
        <v>1.4716819014473304</v>
      </c>
      <c r="BC69" s="3"/>
      <c r="BD69" s="21"/>
      <c r="BE69" s="23">
        <f>STDEV(BE54:BE60)</f>
        <v>2.5268086403132908</v>
      </c>
      <c r="BF69" s="24">
        <f>STDEV(BF54:BF60)</f>
        <v>0.6463263907042428</v>
      </c>
      <c r="BG69" s="19"/>
      <c r="BH69" s="3"/>
      <c r="BI69" s="6"/>
      <c r="BJ69" s="22"/>
      <c r="BK69" s="22"/>
      <c r="BL69" s="22"/>
      <c r="BM69" s="6"/>
      <c r="BN69" s="22"/>
      <c r="BO69" s="22"/>
      <c r="BP69" s="22"/>
      <c r="BQ69" s="6"/>
      <c r="BR69" s="22"/>
      <c r="BT69" s="6"/>
      <c r="BU69" s="6"/>
      <c r="BV69" s="39"/>
      <c r="BW69" s="39"/>
      <c r="BX69" s="39"/>
      <c r="BY69" s="39"/>
      <c r="BZ69" s="39"/>
      <c r="CA69" s="6"/>
      <c r="CB69" s="6"/>
      <c r="CC69" s="6"/>
      <c r="CD69" s="6"/>
      <c r="CE69" s="6"/>
      <c r="CF69" s="6"/>
      <c r="CG69" s="39"/>
      <c r="CH69" s="39"/>
      <c r="CI69" s="39"/>
      <c r="CJ69" s="39"/>
      <c r="CK69" s="39"/>
      <c r="CL69" s="39"/>
      <c r="CM69" s="6"/>
      <c r="CN69" s="6"/>
    </row>
    <row r="70" spans="2:92" ht="15.75" thickBot="1" x14ac:dyDescent="0.3">
      <c r="B70" s="15"/>
      <c r="C70" s="6"/>
      <c r="D70" s="6">
        <v>2475</v>
      </c>
      <c r="E70" s="6">
        <v>681.6875</v>
      </c>
      <c r="F70" s="7">
        <v>1793.3130000000001</v>
      </c>
      <c r="G70" s="6"/>
      <c r="H70" s="6"/>
      <c r="I70" s="6">
        <v>3400</v>
      </c>
      <c r="J70" s="6">
        <v>1502.9375</v>
      </c>
      <c r="K70" s="6">
        <v>1897.0625</v>
      </c>
      <c r="L70" s="6"/>
      <c r="M70" s="6"/>
      <c r="N70" s="6">
        <v>2937</v>
      </c>
      <c r="O70" s="6">
        <v>1477.25</v>
      </c>
      <c r="P70" s="6">
        <v>1459.75</v>
      </c>
      <c r="Q70" s="6"/>
      <c r="R70" s="6"/>
      <c r="S70" s="6">
        <v>4229</v>
      </c>
      <c r="T70" s="6">
        <v>2211.4375</v>
      </c>
      <c r="U70" s="6">
        <v>2017.5625</v>
      </c>
      <c r="V70" s="6"/>
      <c r="W70" s="6"/>
      <c r="X70" s="6">
        <v>3249</v>
      </c>
      <c r="Y70" s="6">
        <v>1422.1875</v>
      </c>
      <c r="Z70" s="6">
        <v>1826.8125</v>
      </c>
      <c r="AA70" s="36"/>
      <c r="AD70" s="15"/>
      <c r="AE70" s="15"/>
      <c r="AF70" s="2" t="s">
        <v>28</v>
      </c>
      <c r="AG70" s="1">
        <v>324445.73412396404</v>
      </c>
      <c r="AH70" s="1">
        <v>8.0306640447723883</v>
      </c>
      <c r="AI70" s="1">
        <v>3.8865750989785339</v>
      </c>
      <c r="AJ70" s="1">
        <f t="shared" si="13"/>
        <v>4.1440889457938539</v>
      </c>
      <c r="AK70" s="1">
        <f t="shared" si="14"/>
        <v>79.863869477951951</v>
      </c>
      <c r="AL70" s="1">
        <f t="shared" si="4"/>
        <v>98.004985760678238</v>
      </c>
      <c r="AM70" s="1">
        <f t="shared" si="15"/>
        <v>147.47533369271093</v>
      </c>
      <c r="AN70" s="1">
        <v>2.7</v>
      </c>
      <c r="AO70" s="1">
        <f t="shared" si="16"/>
        <v>32.950383689140011</v>
      </c>
      <c r="AP70" s="36">
        <f t="shared" si="12"/>
        <v>4.4756787988880617</v>
      </c>
      <c r="AR70" s="44" t="s">
        <v>65</v>
      </c>
      <c r="AS70" s="23">
        <f>ABS(AS60-AS55)</f>
        <v>76.151185056385657</v>
      </c>
      <c r="AT70" s="24">
        <f>ABS(AT58-AT55)</f>
        <v>171.56547016973812</v>
      </c>
      <c r="BG70" s="36"/>
      <c r="BH70" s="3"/>
      <c r="BI70" s="6"/>
      <c r="BJ70" s="6"/>
      <c r="BK70" s="22"/>
      <c r="BL70" s="22"/>
      <c r="BM70" s="6"/>
      <c r="BN70" s="22"/>
      <c r="BO70" s="22"/>
      <c r="BP70" s="22"/>
      <c r="BQ70" s="22"/>
      <c r="BR70" s="22"/>
      <c r="BT70" s="6"/>
      <c r="BU70" s="6"/>
      <c r="BV70" s="39"/>
      <c r="BW70" s="39"/>
      <c r="BX70" s="39"/>
      <c r="BY70" s="39"/>
      <c r="BZ70" s="39"/>
      <c r="CA70" s="6"/>
      <c r="CB70" s="6"/>
      <c r="CC70" s="6"/>
      <c r="CD70" s="6"/>
      <c r="CE70" s="6"/>
      <c r="CF70" s="6"/>
      <c r="CG70" s="39"/>
      <c r="CH70" s="39"/>
      <c r="CI70" s="39"/>
      <c r="CJ70" s="39"/>
      <c r="CK70" s="39"/>
      <c r="CL70" s="39"/>
      <c r="CM70" s="6"/>
      <c r="CN70" s="6"/>
    </row>
    <row r="71" spans="2:92" ht="15.75" thickBot="1" x14ac:dyDescent="0.3">
      <c r="B71" s="15"/>
      <c r="C71" s="6"/>
      <c r="D71" s="6">
        <v>2398.6875</v>
      </c>
      <c r="E71" s="6">
        <v>598.6875</v>
      </c>
      <c r="F71" s="7">
        <v>1800</v>
      </c>
      <c r="G71" s="6"/>
      <c r="H71" s="6"/>
      <c r="I71" s="6">
        <v>3498</v>
      </c>
      <c r="J71" s="6">
        <v>1594.125</v>
      </c>
      <c r="K71" s="6">
        <v>1903.875</v>
      </c>
      <c r="L71" s="6"/>
      <c r="M71" s="6"/>
      <c r="N71" s="6">
        <v>2524</v>
      </c>
      <c r="O71" s="6">
        <v>1057.8125</v>
      </c>
      <c r="P71" s="6">
        <v>1466.1875</v>
      </c>
      <c r="Q71" s="6"/>
      <c r="R71" s="6"/>
      <c r="S71" s="6">
        <v>4047</v>
      </c>
      <c r="T71" s="6">
        <v>2014.6875</v>
      </c>
      <c r="U71" s="6">
        <v>2032.3125</v>
      </c>
      <c r="V71" s="6"/>
      <c r="W71" s="6"/>
      <c r="X71" s="6">
        <v>2693</v>
      </c>
      <c r="Y71" s="6">
        <v>858.8125</v>
      </c>
      <c r="Z71" s="6">
        <v>1834.1875</v>
      </c>
      <c r="AA71" s="36"/>
      <c r="AD71" s="45"/>
      <c r="AE71" s="20"/>
      <c r="AF71" s="2" t="s">
        <v>29</v>
      </c>
      <c r="AG71" s="1">
        <v>319154.03563386074</v>
      </c>
      <c r="AH71" s="1">
        <v>8.0306640447723883</v>
      </c>
      <c r="AI71" s="1">
        <v>3.8865750989785339</v>
      </c>
      <c r="AJ71" s="1">
        <f t="shared" si="13"/>
        <v>4.1440889457938539</v>
      </c>
      <c r="AK71" s="1">
        <f t="shared" si="14"/>
        <v>79.863869477951951</v>
      </c>
      <c r="AL71" s="1">
        <f t="shared" ref="AL71:AL137" si="17" xml:space="preserve"> (2*3.14*(AI71/2)*AJ71)+(4*3.14*(AI71/2)^2)</f>
        <v>98.004985760678238</v>
      </c>
      <c r="AM71" s="1">
        <f t="shared" si="15"/>
        <v>145.07001619720941</v>
      </c>
      <c r="AN71" s="1">
        <v>2.1</v>
      </c>
      <c r="AO71" s="1">
        <f t="shared" si="16"/>
        <v>25.628076202664456</v>
      </c>
      <c r="AP71" s="1">
        <f t="shared" si="12"/>
        <v>5.6605893883727028</v>
      </c>
      <c r="AQ71" s="46"/>
      <c r="AR71" s="9"/>
      <c r="AS71" s="23"/>
      <c r="AT71" s="23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47"/>
      <c r="BI71" s="6"/>
      <c r="BJ71" s="22"/>
      <c r="BK71" s="22"/>
      <c r="BL71" s="22"/>
      <c r="BM71" s="6"/>
      <c r="BN71" s="6"/>
      <c r="BO71" s="6"/>
      <c r="BP71" s="6"/>
      <c r="BQ71" s="22"/>
      <c r="BR71" s="6"/>
      <c r="BT71" s="6"/>
      <c r="BU71" s="6"/>
      <c r="BV71" s="39"/>
      <c r="BW71" s="39"/>
      <c r="BX71" s="39"/>
      <c r="BY71" s="39"/>
      <c r="BZ71" s="39"/>
      <c r="CA71" s="6"/>
      <c r="CB71" s="6"/>
      <c r="CC71" s="6"/>
      <c r="CD71" s="6"/>
      <c r="CE71" s="6"/>
      <c r="CF71" s="6"/>
      <c r="CG71" s="39"/>
      <c r="CH71" s="39"/>
      <c r="CI71" s="39"/>
      <c r="CJ71" s="39"/>
      <c r="CK71" s="39"/>
      <c r="CL71" s="39"/>
      <c r="CM71" s="6"/>
      <c r="CN71" s="6"/>
    </row>
    <row r="72" spans="2:92" x14ac:dyDescent="0.25">
      <c r="B72" s="15"/>
      <c r="C72" s="6"/>
      <c r="D72" s="6">
        <v>4347</v>
      </c>
      <c r="E72" s="6">
        <v>2542.9375</v>
      </c>
      <c r="F72" s="7">
        <v>1804.0630000000001</v>
      </c>
      <c r="G72" s="6"/>
      <c r="H72" s="6"/>
      <c r="I72" s="6">
        <v>3479</v>
      </c>
      <c r="J72" s="6">
        <v>1560.4375</v>
      </c>
      <c r="K72" s="6">
        <v>1918.5625</v>
      </c>
      <c r="L72" s="6"/>
      <c r="M72" s="6"/>
      <c r="N72" s="6">
        <v>2732</v>
      </c>
      <c r="O72" s="6">
        <v>1261.875</v>
      </c>
      <c r="P72" s="6">
        <v>1470.125</v>
      </c>
      <c r="Q72" s="6"/>
      <c r="R72" s="6"/>
      <c r="S72" s="6">
        <v>3492</v>
      </c>
      <c r="T72" s="6">
        <v>1432.6875</v>
      </c>
      <c r="U72" s="6">
        <v>2059.3125</v>
      </c>
      <c r="V72" s="6"/>
      <c r="W72" s="6"/>
      <c r="X72" s="6">
        <v>2325</v>
      </c>
      <c r="Y72" s="6">
        <v>486.6875</v>
      </c>
      <c r="Z72" s="6">
        <v>1838.3125</v>
      </c>
      <c r="AA72" s="36"/>
      <c r="AE72" s="20"/>
      <c r="AF72" s="2" t="s">
        <v>30</v>
      </c>
      <c r="AG72" s="1">
        <v>400534.59850860806</v>
      </c>
      <c r="AH72" s="1">
        <v>7.8733878984843626</v>
      </c>
      <c r="AI72" s="1">
        <v>3.7632997488905935</v>
      </c>
      <c r="AJ72" s="1">
        <f t="shared" si="13"/>
        <v>4.1100881495937696</v>
      </c>
      <c r="AK72" s="1">
        <f t="shared" si="14"/>
        <v>73.586252302346793</v>
      </c>
      <c r="AL72" s="1">
        <f t="shared" si="17"/>
        <v>93.037944722033146</v>
      </c>
      <c r="AM72" s="1">
        <f t="shared" si="15"/>
        <v>182.0611811402764</v>
      </c>
      <c r="AN72" s="1">
        <v>3.2</v>
      </c>
      <c r="AO72" s="1">
        <f t="shared" si="16"/>
        <v>37.813635876852686</v>
      </c>
      <c r="AP72" s="1">
        <f t="shared" si="12"/>
        <v>4.8146965219952227</v>
      </c>
      <c r="AQ72" s="48"/>
      <c r="BI72" s="6"/>
      <c r="BJ72" s="6"/>
      <c r="BK72" s="6"/>
      <c r="BL72" s="6"/>
      <c r="BM72" s="6"/>
      <c r="BN72" s="6"/>
      <c r="BO72" s="6"/>
      <c r="BP72" s="6"/>
      <c r="BQ72" s="6"/>
      <c r="BR72" s="6"/>
      <c r="BT72" s="6"/>
      <c r="BU72" s="6"/>
      <c r="BV72" s="39"/>
      <c r="BW72" s="39"/>
      <c r="BX72" s="39"/>
      <c r="BY72" s="39"/>
      <c r="BZ72" s="39"/>
      <c r="CA72" s="6"/>
      <c r="CB72" s="6"/>
      <c r="CC72" s="6"/>
      <c r="CD72" s="6"/>
      <c r="CE72" s="6"/>
      <c r="CF72" s="6"/>
      <c r="CG72" s="39"/>
      <c r="CH72" s="39"/>
      <c r="CI72" s="39"/>
      <c r="CJ72" s="39"/>
      <c r="CK72" s="39"/>
      <c r="CL72" s="39"/>
      <c r="CM72" s="6"/>
      <c r="CN72" s="6"/>
    </row>
    <row r="73" spans="2:92" x14ac:dyDescent="0.25">
      <c r="B73" s="15"/>
      <c r="C73" s="6"/>
      <c r="D73" s="6">
        <v>3636</v>
      </c>
      <c r="E73" s="6">
        <v>1822</v>
      </c>
      <c r="F73" s="7">
        <v>1814</v>
      </c>
      <c r="G73" s="6"/>
      <c r="H73" s="6"/>
      <c r="I73" s="6">
        <v>3423</v>
      </c>
      <c r="J73" s="6">
        <v>1491.5625</v>
      </c>
      <c r="K73" s="6">
        <v>1931.4375</v>
      </c>
      <c r="L73" s="6"/>
      <c r="M73" s="6"/>
      <c r="N73" s="6">
        <v>2720</v>
      </c>
      <c r="O73" s="6">
        <v>1216.875</v>
      </c>
      <c r="P73" s="6">
        <v>1503.125</v>
      </c>
      <c r="Q73" s="6"/>
      <c r="R73" s="6"/>
      <c r="S73" s="6">
        <v>4037</v>
      </c>
      <c r="T73" s="6">
        <v>1972.0625</v>
      </c>
      <c r="U73" s="6">
        <v>2064.9375</v>
      </c>
      <c r="V73" s="6"/>
      <c r="W73" s="6"/>
      <c r="X73" s="6">
        <v>2592</v>
      </c>
      <c r="Y73" s="6">
        <v>734.8125</v>
      </c>
      <c r="Z73" s="6">
        <v>1857.1875</v>
      </c>
      <c r="AA73" s="36"/>
      <c r="AE73" s="15"/>
      <c r="AF73" s="2" t="s">
        <v>31</v>
      </c>
      <c r="AG73" s="1">
        <v>330035.24688342318</v>
      </c>
      <c r="AH73" s="1">
        <v>7.020584092509683</v>
      </c>
      <c r="AI73" s="1">
        <v>3.8524731017879934</v>
      </c>
      <c r="AJ73" s="1">
        <f t="shared" si="13"/>
        <v>3.1681109907216896</v>
      </c>
      <c r="AK73" s="1">
        <f t="shared" si="14"/>
        <v>66.832900903676943</v>
      </c>
      <c r="AL73" s="1">
        <f t="shared" si="17"/>
        <v>84.92635971823546</v>
      </c>
      <c r="AM73" s="1">
        <f t="shared" si="15"/>
        <v>150.01602131064689</v>
      </c>
      <c r="AN73" s="1">
        <v>3</v>
      </c>
      <c r="AO73" s="1">
        <f t="shared" si="16"/>
        <v>36.290296618842902</v>
      </c>
      <c r="AP73" s="36">
        <f t="shared" si="12"/>
        <v>4.1337777667200033</v>
      </c>
      <c r="BI73" s="6"/>
      <c r="BJ73" s="6"/>
      <c r="BK73" s="6"/>
      <c r="BL73" s="6"/>
      <c r="BM73" s="6"/>
      <c r="BN73" s="6"/>
      <c r="BO73" s="6"/>
      <c r="BP73" s="6"/>
      <c r="BQ73" s="6"/>
      <c r="BR73" s="6"/>
      <c r="BT73" s="6"/>
      <c r="BU73" s="6"/>
      <c r="BV73" s="39"/>
      <c r="BW73" s="39"/>
      <c r="BX73" s="39"/>
      <c r="BY73" s="39"/>
      <c r="BZ73" s="39"/>
      <c r="CA73" s="6"/>
      <c r="CB73" s="6"/>
      <c r="CC73" s="6"/>
      <c r="CD73" s="6"/>
      <c r="CE73" s="6"/>
      <c r="CF73" s="6"/>
      <c r="CG73" s="39"/>
      <c r="CH73" s="39"/>
      <c r="CI73" s="39"/>
      <c r="CJ73" s="39"/>
      <c r="CK73" s="39"/>
      <c r="CL73" s="39"/>
      <c r="CM73" s="6"/>
      <c r="CN73" s="6"/>
    </row>
    <row r="74" spans="2:92" x14ac:dyDescent="0.25">
      <c r="B74" s="15"/>
      <c r="C74" s="6"/>
      <c r="D74" s="6">
        <v>2343.5625</v>
      </c>
      <c r="E74" s="6">
        <v>505.5625</v>
      </c>
      <c r="F74" s="7">
        <v>1838</v>
      </c>
      <c r="G74" s="6"/>
      <c r="H74" s="6"/>
      <c r="I74" s="6">
        <v>3486</v>
      </c>
      <c r="J74" s="6">
        <v>1544.625</v>
      </c>
      <c r="K74" s="6">
        <v>1941.375</v>
      </c>
      <c r="L74" s="6"/>
      <c r="M74" s="6"/>
      <c r="N74" s="6">
        <v>3924</v>
      </c>
      <c r="O74" s="6">
        <v>2416.625</v>
      </c>
      <c r="P74" s="6">
        <v>1507.375</v>
      </c>
      <c r="Q74" s="6"/>
      <c r="R74" s="6"/>
      <c r="S74" s="6">
        <v>3961</v>
      </c>
      <c r="T74" s="6">
        <v>1879.4375</v>
      </c>
      <c r="U74" s="6">
        <v>2081.5625</v>
      </c>
      <c r="V74" s="6"/>
      <c r="W74" s="6"/>
      <c r="X74" s="6">
        <v>2180</v>
      </c>
      <c r="Y74" s="6">
        <v>302.75</v>
      </c>
      <c r="Z74" s="6">
        <v>1877.25</v>
      </c>
      <c r="AA74" s="36"/>
      <c r="AE74" s="15"/>
      <c r="AF74" s="2" t="s">
        <v>32</v>
      </c>
      <c r="AG74" s="1">
        <v>105356.35199610167</v>
      </c>
      <c r="AH74" s="1">
        <v>9.8815954177450518</v>
      </c>
      <c r="AI74" s="1">
        <v>3.5672356244016181</v>
      </c>
      <c r="AJ74" s="1">
        <f t="shared" si="13"/>
        <v>6.3143597933434332</v>
      </c>
      <c r="AK74" s="1">
        <f t="shared" si="14"/>
        <v>86.831797658126078</v>
      </c>
      <c r="AL74" s="1">
        <f t="shared" si="17"/>
        <v>110.68493468832636</v>
      </c>
      <c r="AM74" s="1">
        <f t="shared" si="15"/>
        <v>47.889250907318939</v>
      </c>
      <c r="AN74" s="1">
        <v>5.0999999999999996</v>
      </c>
      <c r="AO74" s="1">
        <f t="shared" si="16"/>
        <v>57.125711289167512</v>
      </c>
      <c r="AP74" s="36">
        <f t="shared" si="12"/>
        <v>0.83831342886753624</v>
      </c>
      <c r="BR74" s="3"/>
      <c r="BT74" s="6"/>
      <c r="BU74" s="6"/>
      <c r="BV74" s="39"/>
      <c r="BW74" s="39"/>
      <c r="BX74" s="39"/>
      <c r="BY74" s="39"/>
      <c r="BZ74" s="39"/>
      <c r="CA74" s="6"/>
      <c r="CB74" s="6"/>
      <c r="CC74" s="6"/>
      <c r="CD74" s="6"/>
      <c r="CE74" s="6"/>
      <c r="CF74" s="6"/>
      <c r="CG74" s="39"/>
      <c r="CH74" s="39"/>
      <c r="CI74" s="39"/>
      <c r="CJ74" s="39"/>
      <c r="CK74" s="39"/>
      <c r="CL74" s="39"/>
      <c r="CM74" s="6"/>
      <c r="CN74" s="6"/>
    </row>
    <row r="75" spans="2:92" x14ac:dyDescent="0.25">
      <c r="B75" s="15"/>
      <c r="C75" s="6"/>
      <c r="D75" s="6">
        <v>3033</v>
      </c>
      <c r="E75" s="6">
        <v>1169</v>
      </c>
      <c r="F75" s="7">
        <v>1864</v>
      </c>
      <c r="G75" s="6"/>
      <c r="H75" s="6"/>
      <c r="I75" s="6">
        <v>3738</v>
      </c>
      <c r="J75" s="6">
        <v>1754.875</v>
      </c>
      <c r="K75" s="6">
        <v>1983.125</v>
      </c>
      <c r="L75" s="6"/>
      <c r="M75" s="6"/>
      <c r="N75" s="6">
        <v>3682</v>
      </c>
      <c r="O75" s="6">
        <v>2173.0625</v>
      </c>
      <c r="P75" s="6">
        <v>1508.9375</v>
      </c>
      <c r="Q75" s="6"/>
      <c r="R75" s="6"/>
      <c r="S75" s="6">
        <v>4104</v>
      </c>
      <c r="T75" s="6">
        <v>1984.375</v>
      </c>
      <c r="U75" s="6">
        <v>2119.625</v>
      </c>
      <c r="V75" s="6"/>
      <c r="W75" s="6"/>
      <c r="X75" s="6">
        <v>2779</v>
      </c>
      <c r="Y75" s="6">
        <v>859.875</v>
      </c>
      <c r="Z75" s="6">
        <v>1919.125</v>
      </c>
      <c r="AA75" s="36"/>
      <c r="AE75" s="15"/>
      <c r="AF75" s="2" t="s">
        <v>33</v>
      </c>
      <c r="AG75" s="1">
        <v>145682.82856786699</v>
      </c>
      <c r="AH75" s="1">
        <v>7.9790045118423141</v>
      </c>
      <c r="AI75" s="1">
        <v>3.9466626407637126</v>
      </c>
      <c r="AJ75" s="1">
        <f t="shared" si="13"/>
        <v>4.0323418710786019</v>
      </c>
      <c r="AK75" s="1">
        <f t="shared" si="14"/>
        <v>81.475836646843092</v>
      </c>
      <c r="AL75" s="1">
        <f t="shared" si="17"/>
        <v>98.879978514551738</v>
      </c>
      <c r="AM75" s="1">
        <f t="shared" si="15"/>
        <v>66.219467530848632</v>
      </c>
      <c r="AN75" s="1">
        <v>6.3</v>
      </c>
      <c r="AO75" s="1">
        <f t="shared" si="16"/>
        <v>78.072880359587771</v>
      </c>
      <c r="AP75" s="36">
        <f t="shared" si="12"/>
        <v>0.8481750285868187</v>
      </c>
      <c r="BT75" s="6"/>
      <c r="BU75" s="6"/>
      <c r="BV75" s="39"/>
      <c r="BW75" s="39"/>
      <c r="BX75" s="39"/>
      <c r="BY75" s="39"/>
      <c r="BZ75" s="39"/>
      <c r="CA75" s="6"/>
      <c r="CB75" s="6"/>
      <c r="CC75" s="6"/>
      <c r="CD75" s="6"/>
      <c r="CE75" s="6"/>
      <c r="CF75" s="6"/>
      <c r="CG75" s="39"/>
      <c r="CH75" s="39"/>
      <c r="CI75" s="39"/>
      <c r="CJ75" s="39"/>
      <c r="CK75" s="39"/>
      <c r="CL75" s="39"/>
      <c r="CM75" s="6"/>
      <c r="CN75" s="6"/>
    </row>
    <row r="76" spans="2:92" x14ac:dyDescent="0.25">
      <c r="B76" s="15"/>
      <c r="C76" s="6"/>
      <c r="D76" s="6">
        <v>3048</v>
      </c>
      <c r="E76" s="6">
        <v>1146.0625</v>
      </c>
      <c r="F76" s="7">
        <v>1901.9380000000001</v>
      </c>
      <c r="G76" s="6"/>
      <c r="H76" s="6"/>
      <c r="I76" s="6">
        <v>3453</v>
      </c>
      <c r="J76" s="6">
        <v>1469.75</v>
      </c>
      <c r="K76" s="6">
        <v>1983.25</v>
      </c>
      <c r="L76" s="6"/>
      <c r="M76" s="6"/>
      <c r="N76" s="6">
        <v>2346</v>
      </c>
      <c r="O76" s="6">
        <v>835.0625</v>
      </c>
      <c r="P76" s="6">
        <v>1510.9375</v>
      </c>
      <c r="Q76" s="6"/>
      <c r="R76" s="6"/>
      <c r="S76" s="6">
        <v>3244</v>
      </c>
      <c r="T76" s="6">
        <v>1120.0625</v>
      </c>
      <c r="U76" s="6">
        <v>2123.9375</v>
      </c>
      <c r="V76" s="6"/>
      <c r="W76" s="6"/>
      <c r="X76" s="6">
        <v>2780</v>
      </c>
      <c r="Y76" s="6">
        <v>837.75</v>
      </c>
      <c r="Z76" s="6">
        <v>1942.25</v>
      </c>
      <c r="AA76" s="36"/>
      <c r="AE76" s="15"/>
      <c r="AF76" s="2" t="s">
        <v>34</v>
      </c>
      <c r="AG76" s="1">
        <v>67494.259269460337</v>
      </c>
      <c r="AH76" s="1">
        <v>8.3330924031838265</v>
      </c>
      <c r="AI76" s="1">
        <v>3.529811893005065</v>
      </c>
      <c r="AJ76" s="1">
        <f t="shared" si="13"/>
        <v>4.8032805101787615</v>
      </c>
      <c r="AK76" s="1">
        <f t="shared" si="14"/>
        <v>69.995924632238371</v>
      </c>
      <c r="AL76" s="1">
        <f t="shared" si="17"/>
        <v>92.360740824642875</v>
      </c>
      <c r="AM76" s="1">
        <f t="shared" si="15"/>
        <v>30.679208758845608</v>
      </c>
      <c r="AN76" s="1">
        <v>4.08</v>
      </c>
      <c r="AO76" s="1">
        <f t="shared" si="16"/>
        <v>45.221126123666494</v>
      </c>
      <c r="AP76" s="36">
        <f t="shared" si="12"/>
        <v>0.67842646543005114</v>
      </c>
      <c r="BT76" s="6"/>
      <c r="BU76" s="6"/>
      <c r="BV76" s="39"/>
      <c r="BW76" s="39"/>
      <c r="BX76" s="39"/>
      <c r="BY76" s="39"/>
      <c r="BZ76" s="39"/>
      <c r="CA76" s="6"/>
      <c r="CB76" s="6"/>
      <c r="CC76" s="6"/>
      <c r="CD76" s="6"/>
      <c r="CE76" s="6"/>
      <c r="CF76" s="6"/>
      <c r="CG76" s="39"/>
      <c r="CH76" s="39"/>
      <c r="CI76" s="39"/>
      <c r="CJ76" s="39"/>
      <c r="CK76" s="39"/>
      <c r="CL76" s="39"/>
      <c r="CM76" s="6"/>
      <c r="CN76" s="6"/>
    </row>
    <row r="77" spans="2:92" x14ac:dyDescent="0.25">
      <c r="B77" s="15"/>
      <c r="C77" s="6"/>
      <c r="D77" s="6">
        <v>2802</v>
      </c>
      <c r="E77" s="6">
        <v>884.5625</v>
      </c>
      <c r="F77" s="7">
        <v>1917.4380000000001</v>
      </c>
      <c r="G77" s="6"/>
      <c r="H77" s="6"/>
      <c r="I77" s="6">
        <v>3749</v>
      </c>
      <c r="J77" s="6">
        <v>1763.9375</v>
      </c>
      <c r="K77" s="6">
        <v>1985.0625</v>
      </c>
      <c r="L77" s="6"/>
      <c r="M77" s="6"/>
      <c r="N77" s="6">
        <v>2323</v>
      </c>
      <c r="O77" s="6">
        <v>810</v>
      </c>
      <c r="P77" s="6">
        <v>1513</v>
      </c>
      <c r="Q77" s="6"/>
      <c r="R77" s="6"/>
      <c r="S77" s="6">
        <v>2867</v>
      </c>
      <c r="T77" s="6">
        <v>700.25</v>
      </c>
      <c r="U77" s="6">
        <v>2166.75</v>
      </c>
      <c r="V77" s="6"/>
      <c r="W77" s="6"/>
      <c r="X77" s="6">
        <v>2780</v>
      </c>
      <c r="Y77" s="6">
        <v>837.75</v>
      </c>
      <c r="Z77" s="6">
        <v>1942.25</v>
      </c>
      <c r="AA77" s="36"/>
      <c r="AE77" s="15"/>
      <c r="AF77" s="2" t="s">
        <v>35</v>
      </c>
      <c r="AG77" s="1">
        <v>153718.20463638211</v>
      </c>
      <c r="AH77" s="1">
        <v>7.3238670796239882</v>
      </c>
      <c r="AI77" s="1">
        <v>3.8270815251311276</v>
      </c>
      <c r="AJ77" s="1">
        <f t="shared" si="13"/>
        <v>3.4967855544928605</v>
      </c>
      <c r="AK77" s="1">
        <f t="shared" si="14"/>
        <v>69.539138557592395</v>
      </c>
      <c r="AL77" s="1">
        <f t="shared" si="17"/>
        <v>88.011174273847388</v>
      </c>
      <c r="AM77" s="1">
        <f t="shared" si="15"/>
        <v>69.871911198355505</v>
      </c>
      <c r="AN77" s="1">
        <v>2.71</v>
      </c>
      <c r="AO77" s="1">
        <f t="shared" si="16"/>
        <v>32.566167529950818</v>
      </c>
      <c r="AP77" s="36">
        <f t="shared" si="12"/>
        <v>2.1455368100681458</v>
      </c>
      <c r="BT77" s="6"/>
      <c r="BU77" s="6"/>
      <c r="BV77" s="39"/>
      <c r="BW77" s="39"/>
      <c r="BX77" s="39"/>
      <c r="BY77" s="39"/>
      <c r="BZ77" s="39"/>
      <c r="CA77" s="6"/>
      <c r="CB77" s="6"/>
      <c r="CC77" s="6"/>
      <c r="CD77" s="6"/>
      <c r="CE77" s="6"/>
      <c r="CF77" s="6"/>
      <c r="CG77" s="39"/>
      <c r="CH77" s="39"/>
      <c r="CI77" s="39"/>
      <c r="CJ77" s="39"/>
      <c r="CK77" s="39"/>
      <c r="CL77" s="39"/>
      <c r="CM77" s="6"/>
      <c r="CN77" s="6"/>
    </row>
    <row r="78" spans="2:92" x14ac:dyDescent="0.25">
      <c r="B78" s="15"/>
      <c r="C78" s="6"/>
      <c r="D78" s="6">
        <v>3279</v>
      </c>
      <c r="E78" s="6">
        <v>1344</v>
      </c>
      <c r="F78" s="7">
        <v>1935</v>
      </c>
      <c r="G78" s="6"/>
      <c r="H78" s="6"/>
      <c r="I78" s="6">
        <v>4202</v>
      </c>
      <c r="J78" s="6">
        <v>2213.6875</v>
      </c>
      <c r="K78" s="6">
        <v>1988.3125</v>
      </c>
      <c r="L78" s="6"/>
      <c r="M78" s="6"/>
      <c r="N78" s="6">
        <v>2535</v>
      </c>
      <c r="O78" s="6">
        <v>995.5</v>
      </c>
      <c r="P78" s="6">
        <v>1539.5</v>
      </c>
      <c r="Q78" s="6"/>
      <c r="R78" s="6"/>
      <c r="S78" s="6">
        <v>3473</v>
      </c>
      <c r="T78" s="6">
        <v>1295.8125</v>
      </c>
      <c r="U78" s="6">
        <v>2177.1875</v>
      </c>
      <c r="V78" s="6"/>
      <c r="W78" s="6"/>
      <c r="X78" s="6">
        <v>2428</v>
      </c>
      <c r="Y78" s="6">
        <v>442.375</v>
      </c>
      <c r="Z78" s="6">
        <v>1985.625</v>
      </c>
      <c r="AA78" s="36"/>
      <c r="AE78" s="15"/>
      <c r="AF78" s="2" t="s">
        <v>36</v>
      </c>
      <c r="AG78" s="1">
        <v>162758.53990070146</v>
      </c>
      <c r="AH78" s="1">
        <v>9.126437914104276</v>
      </c>
      <c r="AI78" s="1">
        <v>3.6200933689616352</v>
      </c>
      <c r="AJ78" s="1">
        <f t="shared" si="13"/>
        <v>5.5063445451426407</v>
      </c>
      <c r="AK78" s="1">
        <f t="shared" si="14"/>
        <v>81.474205041469972</v>
      </c>
      <c r="AL78" s="1">
        <f t="shared" si="17"/>
        <v>103.7410701577793</v>
      </c>
      <c r="AM78" s="1">
        <f t="shared" si="15"/>
        <v>73.981154500318851</v>
      </c>
      <c r="AN78" s="1">
        <v>3.22</v>
      </c>
      <c r="AO78" s="1">
        <f t="shared" si="16"/>
        <v>36.602040034897307</v>
      </c>
      <c r="AP78" s="36">
        <f t="shared" si="12"/>
        <v>2.0212303584659042</v>
      </c>
      <c r="BT78" s="6"/>
      <c r="BU78" s="6"/>
      <c r="BV78" s="39"/>
      <c r="BW78" s="39"/>
      <c r="BX78" s="39"/>
      <c r="BY78" s="39"/>
      <c r="BZ78" s="39"/>
      <c r="CA78" s="6"/>
      <c r="CB78" s="6"/>
      <c r="CC78" s="6"/>
      <c r="CD78" s="6"/>
      <c r="CE78" s="6"/>
      <c r="CF78" s="6"/>
      <c r="CG78" s="39"/>
      <c r="CH78" s="39"/>
      <c r="CI78" s="39"/>
      <c r="CJ78" s="39"/>
      <c r="CK78" s="39"/>
      <c r="CL78" s="39"/>
      <c r="CM78" s="6"/>
      <c r="CN78" s="6"/>
    </row>
    <row r="79" spans="2:92" x14ac:dyDescent="0.25">
      <c r="B79" s="15"/>
      <c r="C79" s="6"/>
      <c r="D79" s="6">
        <v>2950</v>
      </c>
      <c r="E79" s="6">
        <v>1010.0625</v>
      </c>
      <c r="F79" s="7">
        <v>1939.9380000000001</v>
      </c>
      <c r="G79" s="6"/>
      <c r="H79" s="6"/>
      <c r="I79" s="6">
        <v>3991</v>
      </c>
      <c r="J79" s="6">
        <v>1975.375</v>
      </c>
      <c r="K79" s="6">
        <v>2015.625</v>
      </c>
      <c r="L79" s="6"/>
      <c r="M79" s="6"/>
      <c r="N79" s="6">
        <v>3540</v>
      </c>
      <c r="O79" s="6">
        <v>1983.4375</v>
      </c>
      <c r="P79" s="6">
        <v>1556.5625</v>
      </c>
      <c r="Q79" s="6"/>
      <c r="R79" s="6"/>
      <c r="S79" s="6">
        <v>3851</v>
      </c>
      <c r="T79" s="6">
        <v>1667.8125</v>
      </c>
      <c r="U79" s="6">
        <v>2183.1875</v>
      </c>
      <c r="V79" s="6"/>
      <c r="W79" s="6"/>
      <c r="X79" s="6">
        <v>3031</v>
      </c>
      <c r="Y79" s="6">
        <v>994.9375</v>
      </c>
      <c r="Z79" s="6">
        <v>2036.0625</v>
      </c>
      <c r="AA79" s="36"/>
      <c r="AE79" s="15"/>
      <c r="AF79" s="2" t="s">
        <v>37</v>
      </c>
      <c r="AG79" s="1">
        <v>182573.5381898905</v>
      </c>
      <c r="AH79" s="1">
        <v>7.1080332019483423</v>
      </c>
      <c r="AI79" s="1">
        <v>3.6956900573505891</v>
      </c>
      <c r="AJ79" s="1">
        <f t="shared" si="13"/>
        <v>3.4123431445977532</v>
      </c>
      <c r="AK79" s="1">
        <f t="shared" si="14"/>
        <v>63.001750538052178</v>
      </c>
      <c r="AL79" s="1">
        <f t="shared" si="17"/>
        <v>82.484935163721246</v>
      </c>
      <c r="AM79" s="1">
        <f t="shared" si="15"/>
        <v>82.98797190449568</v>
      </c>
      <c r="AN79" s="1">
        <v>3.92</v>
      </c>
      <c r="AO79" s="1">
        <f t="shared" si="16"/>
        <v>45.489509777916929</v>
      </c>
      <c r="AP79" s="36">
        <f t="shared" si="12"/>
        <v>1.8243320780911676</v>
      </c>
      <c r="BT79" s="6"/>
      <c r="BU79" s="6"/>
      <c r="BV79" s="39"/>
      <c r="BW79" s="39"/>
      <c r="BX79" s="39"/>
      <c r="BY79" s="39"/>
      <c r="BZ79" s="39"/>
      <c r="CA79" s="6"/>
      <c r="CB79" s="6"/>
      <c r="CC79" s="6"/>
      <c r="CD79" s="6"/>
      <c r="CE79" s="6"/>
      <c r="CF79" s="6"/>
      <c r="CG79" s="39"/>
      <c r="CH79" s="39"/>
      <c r="CI79" s="39"/>
      <c r="CJ79" s="39"/>
      <c r="CK79" s="39"/>
      <c r="CL79" s="39"/>
      <c r="CM79" s="6"/>
      <c r="CN79" s="6"/>
    </row>
    <row r="80" spans="2:92" x14ac:dyDescent="0.25">
      <c r="B80" s="15"/>
      <c r="C80" s="6"/>
      <c r="D80" s="6">
        <v>4024</v>
      </c>
      <c r="E80" s="6">
        <v>2077.25</v>
      </c>
      <c r="F80" s="7">
        <v>1946.75</v>
      </c>
      <c r="G80" s="6"/>
      <c r="H80" s="6"/>
      <c r="I80" s="6">
        <v>3425</v>
      </c>
      <c r="J80" s="6">
        <v>1386.25</v>
      </c>
      <c r="K80" s="6">
        <v>2038.75</v>
      </c>
      <c r="L80" s="6"/>
      <c r="M80" s="6"/>
      <c r="N80" s="6">
        <v>3049</v>
      </c>
      <c r="O80" s="6">
        <v>1489.1875</v>
      </c>
      <c r="P80" s="6">
        <v>1559.8125</v>
      </c>
      <c r="Q80" s="6"/>
      <c r="R80" s="6"/>
      <c r="S80" s="6">
        <v>4059</v>
      </c>
      <c r="T80" s="6">
        <v>1871.0625</v>
      </c>
      <c r="U80" s="6">
        <v>2187.9375</v>
      </c>
      <c r="V80" s="6"/>
      <c r="W80" s="6"/>
      <c r="X80" s="6">
        <v>2776</v>
      </c>
      <c r="Y80" s="6">
        <v>720.5625</v>
      </c>
      <c r="Z80" s="6">
        <v>2055.4375</v>
      </c>
      <c r="AA80" s="36"/>
      <c r="AE80" s="17"/>
      <c r="AF80" s="2" t="s">
        <v>38</v>
      </c>
      <c r="AG80" s="1">
        <v>160442.93936827269</v>
      </c>
      <c r="AH80" s="1">
        <v>7.0829205840528804</v>
      </c>
      <c r="AI80" s="1">
        <v>3.8149833551406229</v>
      </c>
      <c r="AJ80" s="1">
        <f t="shared" si="13"/>
        <v>3.2679372289122575</v>
      </c>
      <c r="AK80" s="1">
        <f t="shared" si="14"/>
        <v>66.393447216959771</v>
      </c>
      <c r="AL80" s="1">
        <f t="shared" si="17"/>
        <v>84.846643780586163</v>
      </c>
      <c r="AM80" s="1">
        <f t="shared" si="15"/>
        <v>72.928608803760312</v>
      </c>
      <c r="AN80" s="1">
        <v>3.54</v>
      </c>
      <c r="AO80" s="1">
        <f t="shared" si="16"/>
        <v>42.405828982401111</v>
      </c>
      <c r="AP80" s="36">
        <f>AM80/AO80</f>
        <v>1.7197779303884495</v>
      </c>
      <c r="BT80" s="6"/>
      <c r="BU80" s="6"/>
      <c r="BV80" s="39"/>
      <c r="BW80" s="29"/>
      <c r="BX80" s="30"/>
      <c r="BY80" s="30"/>
      <c r="BZ80" s="30"/>
      <c r="CA80" s="30"/>
      <c r="CB80" s="30"/>
      <c r="CC80" s="30"/>
      <c r="CD80" s="6"/>
      <c r="CE80" s="6"/>
      <c r="CF80" s="6"/>
      <c r="CG80" s="39"/>
      <c r="CH80" s="39"/>
      <c r="CI80" s="39"/>
      <c r="CJ80" s="39"/>
      <c r="CK80" s="39"/>
      <c r="CL80" s="39"/>
      <c r="CM80" s="6"/>
      <c r="CN80" s="6"/>
    </row>
    <row r="81" spans="2:92" x14ac:dyDescent="0.25">
      <c r="B81" s="15"/>
      <c r="C81" s="6"/>
      <c r="D81" s="6">
        <v>3732</v>
      </c>
      <c r="E81" s="6">
        <v>1777.25</v>
      </c>
      <c r="F81" s="7">
        <v>1954.75</v>
      </c>
      <c r="G81" s="6"/>
      <c r="H81" s="6"/>
      <c r="I81" s="6">
        <v>3394</v>
      </c>
      <c r="J81" s="6">
        <v>1334.4375</v>
      </c>
      <c r="K81" s="6">
        <v>2059.5625</v>
      </c>
      <c r="L81" s="6"/>
      <c r="M81" s="6"/>
      <c r="N81" s="6">
        <v>3557</v>
      </c>
      <c r="O81" s="6">
        <v>1987.5625</v>
      </c>
      <c r="P81" s="6">
        <v>1569.4375</v>
      </c>
      <c r="Q81" s="6"/>
      <c r="R81" s="6"/>
      <c r="S81" s="6">
        <v>3315</v>
      </c>
      <c r="T81" s="6">
        <v>1108.125</v>
      </c>
      <c r="U81" s="6">
        <v>2206.875</v>
      </c>
      <c r="V81" s="6"/>
      <c r="W81" s="6"/>
      <c r="X81" s="6">
        <v>3429</v>
      </c>
      <c r="Y81" s="6">
        <v>1365.75</v>
      </c>
      <c r="Z81" s="6">
        <v>2063.25</v>
      </c>
      <c r="AA81" s="36"/>
      <c r="AE81" s="17"/>
      <c r="AF81" s="4" t="s">
        <v>42</v>
      </c>
      <c r="AG81" s="3">
        <f>AVERAGE(AG63:AG80)</f>
        <v>228571.65575705294</v>
      </c>
      <c r="AH81" s="3">
        <f t="shared" ref="AH81:AP81" si="18">AVERAGE(AH63:AH80)</f>
        <v>7.9537062272561281</v>
      </c>
      <c r="AI81" s="3">
        <f t="shared" si="18"/>
        <v>3.759149107325265</v>
      </c>
      <c r="AJ81" s="3">
        <f t="shared" si="18"/>
        <v>4.1945571199308622</v>
      </c>
      <c r="AK81" s="3">
        <f t="shared" si="18"/>
        <v>74.045508596306362</v>
      </c>
      <c r="AL81" s="3">
        <f t="shared" si="18"/>
        <v>93.697233561180269</v>
      </c>
      <c r="AM81" s="3">
        <f t="shared" si="18"/>
        <v>103.89620716229678</v>
      </c>
      <c r="AN81" s="3">
        <f t="shared" si="18"/>
        <v>3.8094444444444449</v>
      </c>
      <c r="AO81" s="3">
        <f t="shared" si="18"/>
        <v>44.917663764730094</v>
      </c>
      <c r="AP81" s="19">
        <f t="shared" si="18"/>
        <v>2.6767733687706752</v>
      </c>
      <c r="BT81" s="6"/>
      <c r="BU81" s="6"/>
      <c r="BV81" s="30"/>
      <c r="BW81" s="30"/>
      <c r="BX81" s="30"/>
      <c r="BY81" s="30"/>
      <c r="BZ81" s="30"/>
      <c r="CA81" s="30"/>
      <c r="CB81" s="30"/>
      <c r="CC81" s="30"/>
      <c r="CD81" s="6"/>
      <c r="CE81" s="6"/>
      <c r="CF81" s="6"/>
      <c r="CG81" s="39"/>
      <c r="CH81" s="39"/>
      <c r="CI81" s="39"/>
      <c r="CJ81" s="39"/>
      <c r="CK81" s="39"/>
      <c r="CL81" s="39"/>
      <c r="CM81" s="6"/>
      <c r="CN81" s="6"/>
    </row>
    <row r="82" spans="2:92" x14ac:dyDescent="0.25">
      <c r="B82" s="15"/>
      <c r="C82" s="6"/>
      <c r="D82" s="6">
        <v>2874</v>
      </c>
      <c r="E82" s="6">
        <v>915.125</v>
      </c>
      <c r="F82" s="7">
        <v>1958.875</v>
      </c>
      <c r="G82" s="6"/>
      <c r="H82" s="6"/>
      <c r="I82" s="6">
        <v>3568</v>
      </c>
      <c r="J82" s="6">
        <v>1482</v>
      </c>
      <c r="K82" s="6">
        <v>2086</v>
      </c>
      <c r="L82" s="6"/>
      <c r="M82" s="6"/>
      <c r="N82" s="6">
        <v>3282</v>
      </c>
      <c r="O82" s="6">
        <v>1705.875</v>
      </c>
      <c r="P82" s="6">
        <v>1576.125</v>
      </c>
      <c r="Q82" s="6"/>
      <c r="R82" s="6"/>
      <c r="S82" s="6">
        <v>3275</v>
      </c>
      <c r="T82" s="6">
        <v>1041.6875</v>
      </c>
      <c r="U82" s="6">
        <v>2233.3125</v>
      </c>
      <c r="V82" s="6"/>
      <c r="W82" s="6"/>
      <c r="X82" s="6">
        <v>3070</v>
      </c>
      <c r="Y82" s="6">
        <v>994.9375</v>
      </c>
      <c r="Z82" s="6">
        <v>2075.0625</v>
      </c>
      <c r="AA82" s="36"/>
      <c r="AE82" s="15"/>
      <c r="AF82" s="4" t="s">
        <v>43</v>
      </c>
      <c r="AG82" s="3">
        <f>STDEV(AG63:AG80)</f>
        <v>100943.28273729113</v>
      </c>
      <c r="AH82" s="3">
        <f t="shared" ref="AH82:AP82" si="19">STDEV(AH63:AH80)</f>
        <v>0.9125739457267531</v>
      </c>
      <c r="AI82" s="3">
        <f t="shared" si="19"/>
        <v>0.13790700193843317</v>
      </c>
      <c r="AJ82" s="3">
        <f t="shared" si="19"/>
        <v>0.98861160597220565</v>
      </c>
      <c r="AK82" s="3">
        <f t="shared" si="19"/>
        <v>8.5017313069224993</v>
      </c>
      <c r="AL82" s="3">
        <f t="shared" si="19"/>
        <v>9.3314399400338353</v>
      </c>
      <c r="AM82" s="3">
        <f t="shared" si="19"/>
        <v>45.883310335132293</v>
      </c>
      <c r="AN82" s="3">
        <f t="shared" si="19"/>
        <v>1.4359521220194023</v>
      </c>
      <c r="AO82" s="3">
        <f t="shared" si="19"/>
        <v>17.015117962529828</v>
      </c>
      <c r="AP82" s="19">
        <f t="shared" si="19"/>
        <v>1.5866236870142916</v>
      </c>
      <c r="BT82" s="6"/>
      <c r="BU82" s="6"/>
      <c r="BV82" s="39"/>
      <c r="BW82" s="39"/>
      <c r="BX82" s="39"/>
      <c r="BY82" s="39"/>
      <c r="BZ82" s="39"/>
      <c r="CA82" s="6"/>
      <c r="CB82" s="6"/>
      <c r="CC82" s="6"/>
      <c r="CD82" s="6"/>
      <c r="CE82" s="6"/>
      <c r="CF82" s="6"/>
      <c r="CG82" s="39"/>
      <c r="CH82" s="39"/>
      <c r="CI82" s="39"/>
      <c r="CJ82" s="39"/>
      <c r="CK82" s="39"/>
      <c r="CL82" s="39"/>
      <c r="CM82" s="6"/>
      <c r="CN82" s="6"/>
    </row>
    <row r="83" spans="2:92" x14ac:dyDescent="0.25">
      <c r="B83" s="15"/>
      <c r="C83" s="6"/>
      <c r="D83" s="6">
        <v>3458</v>
      </c>
      <c r="E83" s="6">
        <v>1496.9375</v>
      </c>
      <c r="F83" s="7">
        <v>1961.0630000000001</v>
      </c>
      <c r="G83" s="6"/>
      <c r="H83" s="6"/>
      <c r="I83" s="6">
        <v>3682</v>
      </c>
      <c r="J83" s="6">
        <v>1593.5625</v>
      </c>
      <c r="K83" s="6">
        <v>2088.4375</v>
      </c>
      <c r="L83" s="6"/>
      <c r="M83" s="6"/>
      <c r="N83" s="6">
        <v>3737</v>
      </c>
      <c r="O83" s="6">
        <v>2159.125</v>
      </c>
      <c r="P83" s="6">
        <v>1577.875</v>
      </c>
      <c r="Q83" s="6"/>
      <c r="R83" s="6"/>
      <c r="S83" s="6">
        <v>4382</v>
      </c>
      <c r="T83" s="6">
        <v>2142.6875</v>
      </c>
      <c r="U83" s="6">
        <v>2239.3125</v>
      </c>
      <c r="V83" s="6"/>
      <c r="W83" s="6"/>
      <c r="X83" s="6">
        <v>3468</v>
      </c>
      <c r="Y83" s="6">
        <v>1390.375</v>
      </c>
      <c r="Z83" s="6">
        <v>2077.625</v>
      </c>
      <c r="AA83" s="36"/>
      <c r="AE83" s="15"/>
      <c r="AF83" s="4"/>
      <c r="AG83" s="3"/>
      <c r="AH83" s="3"/>
      <c r="AI83" s="3"/>
      <c r="AJ83" s="3"/>
      <c r="AK83" s="3"/>
      <c r="AL83" s="3"/>
      <c r="AM83" s="3"/>
      <c r="AN83" s="3"/>
      <c r="AO83" s="3"/>
      <c r="AP83" s="19"/>
      <c r="BT83" s="6"/>
      <c r="BU83" s="6"/>
      <c r="BV83" s="39"/>
      <c r="BW83" s="39"/>
      <c r="BX83" s="39"/>
      <c r="BY83" s="39"/>
      <c r="BZ83" s="39"/>
      <c r="CA83" s="6"/>
      <c r="CB83" s="6"/>
      <c r="CC83" s="6"/>
      <c r="CD83" s="6"/>
      <c r="CE83" s="6"/>
      <c r="CF83" s="6"/>
      <c r="CG83" s="39"/>
      <c r="CH83" s="39"/>
      <c r="CI83" s="39"/>
      <c r="CJ83" s="39"/>
      <c r="CK83" s="39"/>
      <c r="CL83" s="39"/>
      <c r="CM83" s="6"/>
      <c r="CN83" s="6"/>
    </row>
    <row r="84" spans="2:92" ht="15.75" x14ac:dyDescent="0.25">
      <c r="B84" s="15"/>
      <c r="C84" s="6"/>
      <c r="D84" s="6">
        <v>2733</v>
      </c>
      <c r="E84" s="6">
        <v>771.4375</v>
      </c>
      <c r="F84" s="7">
        <v>1961.5630000000001</v>
      </c>
      <c r="G84" s="6"/>
      <c r="H84" s="6"/>
      <c r="I84" s="6">
        <v>4306</v>
      </c>
      <c r="J84" s="6">
        <v>2213.5</v>
      </c>
      <c r="K84" s="6">
        <v>2092.5</v>
      </c>
      <c r="L84" s="6"/>
      <c r="M84" s="6"/>
      <c r="N84" s="6">
        <v>2456</v>
      </c>
      <c r="O84" s="6">
        <v>875.25</v>
      </c>
      <c r="P84" s="6">
        <v>1580.75</v>
      </c>
      <c r="Q84" s="6"/>
      <c r="R84" s="6"/>
      <c r="S84" s="6">
        <v>5137</v>
      </c>
      <c r="T84" s="6">
        <v>2884.4375</v>
      </c>
      <c r="U84" s="6">
        <v>2252.5625</v>
      </c>
      <c r="V84" s="6"/>
      <c r="W84" s="6"/>
      <c r="X84" s="6">
        <v>2520</v>
      </c>
      <c r="Y84" s="6">
        <v>440.4375</v>
      </c>
      <c r="Z84" s="6">
        <v>2079.5625</v>
      </c>
      <c r="AA84" s="36"/>
      <c r="AE84" s="18" t="s">
        <v>66</v>
      </c>
      <c r="AF84" s="3"/>
      <c r="AG84" s="14" t="s">
        <v>11</v>
      </c>
      <c r="AH84" s="14" t="s">
        <v>12</v>
      </c>
      <c r="AI84" s="14" t="s">
        <v>13</v>
      </c>
      <c r="AJ84" s="14" t="s">
        <v>14</v>
      </c>
      <c r="AK84" s="14" t="s">
        <v>15</v>
      </c>
      <c r="AL84" s="14" t="s">
        <v>16</v>
      </c>
      <c r="AM84" s="14" t="s">
        <v>17</v>
      </c>
      <c r="AN84" s="14" t="s">
        <v>18</v>
      </c>
      <c r="AO84" s="14" t="s">
        <v>19</v>
      </c>
      <c r="AP84" s="38" t="s">
        <v>20</v>
      </c>
      <c r="BT84" s="6"/>
      <c r="BU84" s="6"/>
      <c r="BV84" s="39"/>
      <c r="BW84" s="39"/>
      <c r="BX84" s="39"/>
      <c r="BY84" s="39"/>
      <c r="BZ84" s="39"/>
      <c r="CA84" s="6"/>
      <c r="CB84" s="6"/>
      <c r="CC84" s="6"/>
      <c r="CD84" s="6"/>
      <c r="CE84" s="6"/>
      <c r="CF84" s="6"/>
      <c r="CG84" s="39"/>
      <c r="CH84" s="39"/>
      <c r="CI84" s="39"/>
      <c r="CJ84" s="39"/>
      <c r="CK84" s="39"/>
      <c r="CL84" s="39"/>
      <c r="CM84" s="6"/>
      <c r="CN84" s="6"/>
    </row>
    <row r="85" spans="2:92" x14ac:dyDescent="0.25">
      <c r="B85" s="15"/>
      <c r="C85" s="6"/>
      <c r="D85" s="6">
        <v>2514</v>
      </c>
      <c r="E85" s="6">
        <v>538.5</v>
      </c>
      <c r="F85" s="7">
        <v>1975.5</v>
      </c>
      <c r="G85" s="6"/>
      <c r="H85" s="6"/>
      <c r="I85" s="6">
        <v>3978</v>
      </c>
      <c r="J85" s="6">
        <v>1883.4375</v>
      </c>
      <c r="K85" s="6">
        <v>2094.5625</v>
      </c>
      <c r="L85" s="6"/>
      <c r="M85" s="6"/>
      <c r="N85" s="6">
        <v>2552</v>
      </c>
      <c r="O85" s="6">
        <v>960.25</v>
      </c>
      <c r="P85" s="6">
        <v>1591.75</v>
      </c>
      <c r="Q85" s="6"/>
      <c r="R85" s="6"/>
      <c r="S85" s="6">
        <v>3791</v>
      </c>
      <c r="T85" s="6">
        <v>1530.625</v>
      </c>
      <c r="U85" s="6">
        <v>2260.375</v>
      </c>
      <c r="V85" s="6"/>
      <c r="W85" s="6"/>
      <c r="X85" s="6">
        <v>2885</v>
      </c>
      <c r="Y85" s="6">
        <v>801.6875</v>
      </c>
      <c r="Z85" s="6">
        <v>2083.3125</v>
      </c>
      <c r="AA85" s="36"/>
      <c r="AE85" s="15"/>
      <c r="AF85" s="2" t="s">
        <v>21</v>
      </c>
      <c r="AG85" s="1">
        <v>626642.83273477806</v>
      </c>
      <c r="AH85" s="1">
        <v>14.598072886514851</v>
      </c>
      <c r="AI85" s="1">
        <v>3.8516003167514667</v>
      </c>
      <c r="AJ85" s="1">
        <f t="shared" ref="AJ85:AJ104" si="20">AH85-AI85</f>
        <v>10.746472569763384</v>
      </c>
      <c r="AK85" s="1">
        <f t="shared" ref="AK85:AK104" si="21" xml:space="preserve"> (3.14*(AI85/2)^2*AJ85)+((4/3)*3.14*(AI85/2)^3)</f>
        <v>155.04842540944782</v>
      </c>
      <c r="AL85" s="1">
        <f t="shared" si="17"/>
        <v>176.54945836249743</v>
      </c>
      <c r="AM85" s="1">
        <f t="shared" ref="AM85:AM104" si="22">AG85/2100</f>
        <v>298.40134892132289</v>
      </c>
      <c r="AN85" s="1">
        <v>3.78</v>
      </c>
      <c r="AO85" s="1">
        <f t="shared" ref="AO85:AO104" si="23">2*3.14*(AI85/2)*AN85</f>
        <v>45.715414479586507</v>
      </c>
      <c r="AP85" s="36">
        <f t="shared" ref="AP85:AP147" si="24">AM85/AO85</f>
        <v>6.52736833556588</v>
      </c>
      <c r="BT85" s="6"/>
      <c r="BU85" s="6"/>
      <c r="BV85" s="39"/>
      <c r="BW85" s="39"/>
      <c r="BX85" s="39"/>
      <c r="BY85" s="39"/>
      <c r="BZ85" s="39"/>
      <c r="CA85" s="6"/>
      <c r="CB85" s="6"/>
      <c r="CC85" s="6"/>
      <c r="CD85" s="6"/>
      <c r="CE85" s="6"/>
      <c r="CF85" s="6"/>
      <c r="CG85" s="39"/>
      <c r="CH85" s="39"/>
      <c r="CI85" s="39"/>
      <c r="CJ85" s="39"/>
      <c r="CK85" s="39"/>
      <c r="CL85" s="39"/>
      <c r="CM85" s="6"/>
      <c r="CN85" s="6"/>
    </row>
    <row r="86" spans="2:92" x14ac:dyDescent="0.25">
      <c r="B86" s="15"/>
      <c r="C86" s="6"/>
      <c r="D86" s="6">
        <v>4505</v>
      </c>
      <c r="E86" s="6">
        <v>2526</v>
      </c>
      <c r="F86" s="7">
        <v>1979</v>
      </c>
      <c r="G86" s="6"/>
      <c r="H86" s="6"/>
      <c r="I86" s="6">
        <v>3663</v>
      </c>
      <c r="J86" s="6">
        <v>1561.4375</v>
      </c>
      <c r="K86" s="6">
        <v>2101.5625</v>
      </c>
      <c r="L86" s="6"/>
      <c r="M86" s="6"/>
      <c r="N86" s="6">
        <v>3818</v>
      </c>
      <c r="O86" s="6">
        <v>2225.6875</v>
      </c>
      <c r="P86" s="6">
        <v>1592.3125</v>
      </c>
      <c r="Q86" s="6"/>
      <c r="R86" s="6"/>
      <c r="S86" s="6">
        <v>3600</v>
      </c>
      <c r="T86" s="6">
        <v>1295.8125</v>
      </c>
      <c r="U86" s="6">
        <v>2304.1875</v>
      </c>
      <c r="V86" s="6"/>
      <c r="W86" s="6"/>
      <c r="X86" s="6">
        <v>2463</v>
      </c>
      <c r="Y86" s="6">
        <v>374.5</v>
      </c>
      <c r="Z86" s="6">
        <v>2088.5</v>
      </c>
      <c r="AA86" s="36"/>
      <c r="AE86" s="15"/>
      <c r="AF86" s="2" t="s">
        <v>22</v>
      </c>
      <c r="AG86" s="1">
        <v>460330.61092388723</v>
      </c>
      <c r="AH86" s="1">
        <v>14.512030939878814</v>
      </c>
      <c r="AI86" s="1">
        <v>3.3594990698019256</v>
      </c>
      <c r="AJ86" s="1">
        <f t="shared" si="20"/>
        <v>11.152531870076889</v>
      </c>
      <c r="AK86" s="1">
        <f t="shared" si="21"/>
        <v>118.65077137703415</v>
      </c>
      <c r="AL86" s="1">
        <f t="shared" si="17"/>
        <v>153.08490495246326</v>
      </c>
      <c r="AM86" s="1">
        <f t="shared" si="22"/>
        <v>219.20505282089869</v>
      </c>
      <c r="AN86" s="1">
        <v>5.0999999999999996</v>
      </c>
      <c r="AO86" s="1">
        <f t="shared" si="23"/>
        <v>53.799018103808031</v>
      </c>
      <c r="AP86" s="36">
        <f t="shared" si="24"/>
        <v>4.074517724430045</v>
      </c>
      <c r="BT86" s="6"/>
      <c r="BU86" s="6"/>
      <c r="BV86" s="39"/>
      <c r="BW86" s="39"/>
      <c r="BX86" s="39"/>
      <c r="BY86" s="39"/>
      <c r="BZ86" s="39"/>
      <c r="CA86" s="6"/>
      <c r="CB86" s="6"/>
      <c r="CC86" s="6"/>
      <c r="CD86" s="6"/>
      <c r="CE86" s="6"/>
      <c r="CF86" s="6"/>
      <c r="CG86" s="39"/>
      <c r="CH86" s="39"/>
      <c r="CI86" s="39"/>
      <c r="CJ86" s="39"/>
      <c r="CK86" s="39"/>
      <c r="CL86" s="39"/>
      <c r="CM86" s="6"/>
      <c r="CN86" s="6"/>
    </row>
    <row r="87" spans="2:92" x14ac:dyDescent="0.25">
      <c r="B87" s="15"/>
      <c r="C87" s="6"/>
      <c r="D87" s="6">
        <v>2607.3125</v>
      </c>
      <c r="E87" s="6">
        <v>624.3125</v>
      </c>
      <c r="F87" s="7">
        <v>1983</v>
      </c>
      <c r="G87" s="6"/>
      <c r="H87" s="6"/>
      <c r="I87" s="6">
        <v>3454</v>
      </c>
      <c r="J87" s="6">
        <v>1349.25</v>
      </c>
      <c r="K87" s="6">
        <v>2104.75</v>
      </c>
      <c r="L87" s="6"/>
      <c r="M87" s="6"/>
      <c r="N87" s="6">
        <v>2095</v>
      </c>
      <c r="O87" s="6">
        <v>498.1875</v>
      </c>
      <c r="P87" s="6">
        <v>1596.8125</v>
      </c>
      <c r="Q87" s="6"/>
      <c r="R87" s="6"/>
      <c r="S87" s="6">
        <v>3785</v>
      </c>
      <c r="T87" s="6">
        <v>1473.8125</v>
      </c>
      <c r="U87" s="6">
        <v>2311.1875</v>
      </c>
      <c r="V87" s="6"/>
      <c r="W87" s="6"/>
      <c r="X87" s="6">
        <v>3281</v>
      </c>
      <c r="Y87" s="6">
        <v>1175.5</v>
      </c>
      <c r="Z87" s="6">
        <v>2105.5</v>
      </c>
      <c r="AA87" s="36"/>
      <c r="AE87" s="15"/>
      <c r="AF87" s="2" t="s">
        <v>23</v>
      </c>
      <c r="AG87" s="1">
        <v>409886.55937605235</v>
      </c>
      <c r="AH87" s="1">
        <v>13.455123113520738</v>
      </c>
      <c r="AI87" s="1">
        <v>3.3931060991368955</v>
      </c>
      <c r="AJ87" s="1">
        <f t="shared" si="20"/>
        <v>10.062017014383843</v>
      </c>
      <c r="AK87" s="1">
        <f t="shared" si="21"/>
        <v>111.3831044278829</v>
      </c>
      <c r="AL87" s="1">
        <f t="shared" si="17"/>
        <v>143.3556333455326</v>
      </c>
      <c r="AM87" s="1">
        <f t="shared" si="22"/>
        <v>195.18407589335825</v>
      </c>
      <c r="AN87" s="1">
        <v>4.4000000000000004</v>
      </c>
      <c r="AO87" s="1">
        <f t="shared" si="23"/>
        <v>46.879153865675356</v>
      </c>
      <c r="AP87" s="36">
        <f t="shared" si="24"/>
        <v>4.1635579953645641</v>
      </c>
      <c r="BT87" s="6"/>
      <c r="BU87" s="6"/>
      <c r="BV87" s="39"/>
      <c r="BW87" s="39"/>
      <c r="BX87" s="39"/>
      <c r="BY87" s="39"/>
      <c r="BZ87" s="39"/>
      <c r="CA87" s="6"/>
      <c r="CB87" s="6"/>
      <c r="CC87" s="6"/>
      <c r="CD87" s="6"/>
      <c r="CE87" s="6"/>
      <c r="CF87" s="6"/>
      <c r="CG87" s="39"/>
      <c r="CH87" s="39"/>
      <c r="CI87" s="39"/>
      <c r="CJ87" s="39"/>
      <c r="CK87" s="39"/>
      <c r="CL87" s="39"/>
      <c r="CM87" s="6"/>
      <c r="CN87" s="6"/>
    </row>
    <row r="88" spans="2:92" x14ac:dyDescent="0.25">
      <c r="B88" s="15"/>
      <c r="C88" s="6"/>
      <c r="D88" s="6">
        <v>2869.125</v>
      </c>
      <c r="E88" s="6">
        <v>868.125</v>
      </c>
      <c r="F88" s="7">
        <v>2001</v>
      </c>
      <c r="G88" s="6"/>
      <c r="H88" s="6"/>
      <c r="I88" s="6">
        <v>3900</v>
      </c>
      <c r="J88" s="6">
        <v>1783.8125</v>
      </c>
      <c r="K88" s="6">
        <v>2116.1875</v>
      </c>
      <c r="L88" s="6"/>
      <c r="M88" s="6"/>
      <c r="N88" s="6">
        <v>3392</v>
      </c>
      <c r="O88" s="6">
        <v>1791.6875</v>
      </c>
      <c r="P88" s="6">
        <v>1600.3125</v>
      </c>
      <c r="Q88" s="6"/>
      <c r="R88" s="6"/>
      <c r="S88" s="6">
        <v>4037</v>
      </c>
      <c r="T88" s="6">
        <v>1714.375</v>
      </c>
      <c r="U88" s="6">
        <v>2322.625</v>
      </c>
      <c r="V88" s="6"/>
      <c r="W88" s="6"/>
      <c r="X88" s="6">
        <v>3130</v>
      </c>
      <c r="Y88" s="6">
        <v>1008</v>
      </c>
      <c r="Z88" s="6">
        <v>2122</v>
      </c>
      <c r="AA88" s="36"/>
      <c r="AE88" s="15"/>
      <c r="AF88" s="2" t="s">
        <v>24</v>
      </c>
      <c r="AG88" s="1">
        <v>348272.59508076357</v>
      </c>
      <c r="AH88" s="1">
        <v>13.100061412069794</v>
      </c>
      <c r="AI88" s="1">
        <v>3.1761109867257478</v>
      </c>
      <c r="AJ88" s="1">
        <f t="shared" si="20"/>
        <v>9.9239504253440458</v>
      </c>
      <c r="AK88" s="1">
        <f t="shared" si="21"/>
        <v>95.353459992906053</v>
      </c>
      <c r="AL88" s="1">
        <f t="shared" si="17"/>
        <v>130.64676178984263</v>
      </c>
      <c r="AM88" s="1">
        <f t="shared" si="22"/>
        <v>165.8440928956017</v>
      </c>
      <c r="AN88" s="1">
        <v>4.7</v>
      </c>
      <c r="AO88" s="1">
        <f t="shared" si="23"/>
        <v>46.873045942098592</v>
      </c>
      <c r="AP88" s="36">
        <f t="shared" si="24"/>
        <v>3.5381548086391876</v>
      </c>
      <c r="BT88" s="6"/>
      <c r="BU88" s="6"/>
      <c r="BV88" s="39"/>
      <c r="BW88" s="39"/>
      <c r="BX88" s="39"/>
      <c r="BY88" s="39"/>
      <c r="BZ88" s="39"/>
      <c r="CA88" s="6"/>
      <c r="CB88" s="6"/>
      <c r="CC88" s="6"/>
      <c r="CD88" s="6"/>
      <c r="CE88" s="6"/>
      <c r="CF88" s="6"/>
      <c r="CG88" s="39"/>
      <c r="CH88" s="39"/>
      <c r="CI88" s="39"/>
      <c r="CJ88" s="39"/>
      <c r="CK88" s="39"/>
      <c r="CL88" s="39"/>
      <c r="CM88" s="6"/>
      <c r="CN88" s="6"/>
    </row>
    <row r="89" spans="2:92" x14ac:dyDescent="0.25">
      <c r="B89" s="15"/>
      <c r="C89" s="6"/>
      <c r="D89" s="6">
        <v>2575</v>
      </c>
      <c r="E89" s="6">
        <v>571.3125</v>
      </c>
      <c r="F89" s="7">
        <v>2003.6880000000001</v>
      </c>
      <c r="G89" s="6"/>
      <c r="H89" s="6"/>
      <c r="I89" s="6">
        <v>3443</v>
      </c>
      <c r="J89" s="6">
        <v>1317.1875</v>
      </c>
      <c r="K89" s="6">
        <v>2125.8125</v>
      </c>
      <c r="L89" s="6"/>
      <c r="M89" s="6"/>
      <c r="N89" s="6">
        <v>3307</v>
      </c>
      <c r="O89" s="6">
        <v>1705.875</v>
      </c>
      <c r="P89" s="6">
        <v>1601.125</v>
      </c>
      <c r="Q89" s="6"/>
      <c r="R89" s="6"/>
      <c r="S89" s="6">
        <v>4043</v>
      </c>
      <c r="T89" s="6">
        <v>1658.4375</v>
      </c>
      <c r="U89" s="6">
        <v>2384.5625</v>
      </c>
      <c r="V89" s="6"/>
      <c r="W89" s="6"/>
      <c r="X89" s="6">
        <v>3130</v>
      </c>
      <c r="Y89" s="6">
        <v>1008</v>
      </c>
      <c r="Z89" s="6">
        <v>2122</v>
      </c>
      <c r="AA89" s="36"/>
      <c r="AE89" s="15"/>
      <c r="AF89" s="2" t="s">
        <v>25</v>
      </c>
      <c r="AG89" s="1">
        <v>394392.8339492759</v>
      </c>
      <c r="AH89" s="1">
        <v>13.732307198719376</v>
      </c>
      <c r="AI89" s="1">
        <v>3.4595837899955542</v>
      </c>
      <c r="AJ89" s="1">
        <f t="shared" si="20"/>
        <v>10.272723408723822</v>
      </c>
      <c r="AK89" s="1">
        <f t="shared" si="21"/>
        <v>118.1863631172296</v>
      </c>
      <c r="AL89" s="1">
        <f t="shared" si="17"/>
        <v>149.17533158553647</v>
      </c>
      <c r="AM89" s="1">
        <f t="shared" si="22"/>
        <v>187.80611140441709</v>
      </c>
      <c r="AN89" s="1">
        <v>4.2</v>
      </c>
      <c r="AO89" s="1">
        <f t="shared" si="23"/>
        <v>45.624991022461373</v>
      </c>
      <c r="AP89" s="36">
        <f t="shared" si="24"/>
        <v>4.1162991421074331</v>
      </c>
      <c r="BT89" s="6"/>
      <c r="BU89" s="6"/>
      <c r="BV89" s="39"/>
      <c r="BW89" s="39"/>
      <c r="BX89" s="39"/>
      <c r="BY89" s="39"/>
      <c r="BZ89" s="39"/>
      <c r="CA89" s="6"/>
      <c r="CB89" s="6"/>
      <c r="CC89" s="6"/>
      <c r="CD89" s="6"/>
      <c r="CE89" s="6"/>
      <c r="CF89" s="6"/>
      <c r="CG89" s="39"/>
      <c r="CH89" s="39"/>
      <c r="CI89" s="39"/>
      <c r="CJ89" s="39"/>
      <c r="CK89" s="39"/>
      <c r="CL89" s="39"/>
      <c r="CM89" s="6"/>
      <c r="CN89" s="6"/>
    </row>
    <row r="90" spans="2:92" x14ac:dyDescent="0.25">
      <c r="B90" s="15"/>
      <c r="C90" s="6"/>
      <c r="D90" s="6">
        <v>3374</v>
      </c>
      <c r="E90" s="6">
        <v>1344</v>
      </c>
      <c r="F90" s="7">
        <v>2030</v>
      </c>
      <c r="G90" s="6"/>
      <c r="H90" s="6"/>
      <c r="I90" s="6">
        <v>3774</v>
      </c>
      <c r="J90" s="6">
        <v>1630.8125</v>
      </c>
      <c r="K90" s="6">
        <v>2143.1875</v>
      </c>
      <c r="L90" s="6"/>
      <c r="M90" s="6"/>
      <c r="N90" s="6">
        <v>2289</v>
      </c>
      <c r="O90" s="6">
        <v>647.25</v>
      </c>
      <c r="P90" s="6">
        <v>1641.75</v>
      </c>
      <c r="Q90" s="6"/>
      <c r="R90" s="6"/>
      <c r="S90" s="6">
        <v>3947</v>
      </c>
      <c r="T90" s="6">
        <v>1531.5</v>
      </c>
      <c r="U90" s="6">
        <v>2415.5</v>
      </c>
      <c r="V90" s="6"/>
      <c r="W90" s="6"/>
      <c r="X90" s="6">
        <v>3535</v>
      </c>
      <c r="Y90" s="6">
        <v>1380.125</v>
      </c>
      <c r="Z90" s="6">
        <v>2154.875</v>
      </c>
      <c r="AA90" s="36"/>
      <c r="AE90" s="15"/>
      <c r="AF90" s="2" t="s">
        <v>26</v>
      </c>
      <c r="AG90" s="1">
        <v>502262.94618593657</v>
      </c>
      <c r="AH90" s="1">
        <v>15.301516395442643</v>
      </c>
      <c r="AI90" s="1">
        <v>3.2887009593454981</v>
      </c>
      <c r="AJ90" s="1">
        <f t="shared" si="20"/>
        <v>12.012815436097146</v>
      </c>
      <c r="AK90" s="1">
        <f t="shared" si="21"/>
        <v>120.60583202915507</v>
      </c>
      <c r="AL90" s="1">
        <f t="shared" si="17"/>
        <v>158.0114305782779</v>
      </c>
      <c r="AM90" s="1">
        <f t="shared" si="22"/>
        <v>239.17283151711266</v>
      </c>
      <c r="AN90" s="1">
        <v>3.4</v>
      </c>
      <c r="AO90" s="1">
        <f t="shared" si="23"/>
        <v>35.11017144197254</v>
      </c>
      <c r="AP90" s="36">
        <f t="shared" si="24"/>
        <v>6.8120667514369613</v>
      </c>
      <c r="BT90" s="6"/>
      <c r="BU90" s="6"/>
      <c r="BV90" s="39"/>
      <c r="BW90" s="39"/>
      <c r="BX90" s="39"/>
      <c r="BY90" s="39"/>
      <c r="BZ90" s="39"/>
      <c r="CA90" s="6"/>
      <c r="CB90" s="6"/>
      <c r="CC90" s="6"/>
      <c r="CD90" s="6"/>
      <c r="CE90" s="6"/>
      <c r="CF90" s="6"/>
      <c r="CG90" s="39"/>
      <c r="CH90" s="39"/>
      <c r="CI90" s="39"/>
      <c r="CJ90" s="39"/>
      <c r="CK90" s="39"/>
      <c r="CL90" s="39"/>
      <c r="CM90" s="6"/>
      <c r="CN90" s="6"/>
    </row>
    <row r="91" spans="2:92" x14ac:dyDescent="0.25">
      <c r="B91" s="15"/>
      <c r="C91" s="6"/>
      <c r="D91" s="6">
        <v>2431</v>
      </c>
      <c r="E91" s="6">
        <v>393</v>
      </c>
      <c r="F91" s="7">
        <v>2038</v>
      </c>
      <c r="G91" s="6"/>
      <c r="H91" s="6"/>
      <c r="I91" s="6">
        <v>3619</v>
      </c>
      <c r="J91" s="6">
        <v>1438</v>
      </c>
      <c r="K91" s="6">
        <v>2181</v>
      </c>
      <c r="L91" s="6"/>
      <c r="M91" s="6"/>
      <c r="N91" s="6">
        <v>3506</v>
      </c>
      <c r="O91" s="6">
        <v>1859.875</v>
      </c>
      <c r="P91" s="6">
        <v>1646.125</v>
      </c>
      <c r="Q91" s="6"/>
      <c r="R91" s="6"/>
      <c r="S91" s="6">
        <v>4049</v>
      </c>
      <c r="T91" s="6">
        <v>1612.25</v>
      </c>
      <c r="U91" s="6">
        <v>2436.75</v>
      </c>
      <c r="V91" s="6"/>
      <c r="W91" s="6"/>
      <c r="X91" s="6">
        <v>4054</v>
      </c>
      <c r="Y91" s="6">
        <v>1882.875</v>
      </c>
      <c r="Z91" s="6">
        <v>2171.125</v>
      </c>
      <c r="AA91" s="36"/>
      <c r="AE91" s="15"/>
      <c r="AF91" s="2" t="s">
        <v>27</v>
      </c>
      <c r="AG91" s="1">
        <v>269993.66601924447</v>
      </c>
      <c r="AH91" s="1">
        <v>13.07591499666467</v>
      </c>
      <c r="AI91" s="1">
        <v>3.103296473107267</v>
      </c>
      <c r="AJ91" s="1">
        <f t="shared" si="20"/>
        <v>9.9726185235574025</v>
      </c>
      <c r="AK91" s="1">
        <f t="shared" si="21"/>
        <v>91.032435796525917</v>
      </c>
      <c r="AL91" s="1">
        <f t="shared" si="17"/>
        <v>127.41630440025168</v>
      </c>
      <c r="AM91" s="1">
        <f t="shared" si="22"/>
        <v>128.56841239011641</v>
      </c>
      <c r="AN91" s="1">
        <v>3.4</v>
      </c>
      <c r="AO91" s="1">
        <f t="shared" si="23"/>
        <v>33.130793146893183</v>
      </c>
      <c r="AP91" s="36">
        <f t="shared" si="24"/>
        <v>3.8806318888919451</v>
      </c>
      <c r="BT91" s="6"/>
      <c r="BU91" s="6"/>
      <c r="BV91" s="39"/>
      <c r="BW91" s="39"/>
      <c r="BX91" s="39"/>
      <c r="BY91" s="39"/>
      <c r="BZ91" s="39"/>
      <c r="CA91" s="6"/>
      <c r="CB91" s="6"/>
      <c r="CC91" s="6"/>
      <c r="CD91" s="6"/>
      <c r="CE91" s="6"/>
      <c r="CF91" s="6"/>
      <c r="CG91" s="39"/>
      <c r="CH91" s="39"/>
      <c r="CI91" s="39"/>
      <c r="CJ91" s="39"/>
      <c r="CK91" s="39"/>
      <c r="CL91" s="39"/>
      <c r="CM91" s="6"/>
      <c r="CN91" s="6"/>
    </row>
    <row r="92" spans="2:92" x14ac:dyDescent="0.25">
      <c r="B92" s="15"/>
      <c r="C92" s="6"/>
      <c r="D92" s="6">
        <v>2427</v>
      </c>
      <c r="E92" s="6">
        <v>381.375</v>
      </c>
      <c r="F92" s="7">
        <v>2045.625</v>
      </c>
      <c r="G92" s="6"/>
      <c r="H92" s="6"/>
      <c r="I92" s="6">
        <v>3534</v>
      </c>
      <c r="J92" s="6">
        <v>1349.5</v>
      </c>
      <c r="K92" s="6">
        <v>2184.5</v>
      </c>
      <c r="L92" s="6"/>
      <c r="M92" s="6"/>
      <c r="N92" s="6">
        <v>4020</v>
      </c>
      <c r="O92" s="6">
        <v>2373.0625</v>
      </c>
      <c r="P92" s="6">
        <v>1646.9375</v>
      </c>
      <c r="Q92" s="6"/>
      <c r="R92" s="6"/>
      <c r="S92" s="6">
        <v>3499</v>
      </c>
      <c r="T92" s="6">
        <v>1060.9375</v>
      </c>
      <c r="U92" s="6">
        <v>2438.0625</v>
      </c>
      <c r="V92" s="6"/>
      <c r="W92" s="6"/>
      <c r="X92" s="6">
        <v>2578</v>
      </c>
      <c r="Y92" s="6">
        <v>390.8125</v>
      </c>
      <c r="Z92" s="6">
        <v>2187.1875</v>
      </c>
      <c r="AA92" s="36"/>
      <c r="AE92" s="15"/>
      <c r="AF92" s="2" t="s">
        <v>28</v>
      </c>
      <c r="AG92" s="1">
        <v>421229.42409449507</v>
      </c>
      <c r="AH92" s="1">
        <v>13.616074691334505</v>
      </c>
      <c r="AI92" s="1">
        <v>3.3321171948177337</v>
      </c>
      <c r="AJ92" s="1">
        <f t="shared" si="20"/>
        <v>10.283957496516772</v>
      </c>
      <c r="AK92" s="1">
        <f t="shared" si="21"/>
        <v>108.99503165806847</v>
      </c>
      <c r="AL92" s="1">
        <f t="shared" si="17"/>
        <v>142.46291973944338</v>
      </c>
      <c r="AM92" s="1">
        <f t="shared" si="22"/>
        <v>200.58544004499765</v>
      </c>
      <c r="AN92" s="1">
        <v>3.6</v>
      </c>
      <c r="AO92" s="1">
        <f t="shared" si="23"/>
        <v>37.666252770219664</v>
      </c>
      <c r="AP92" s="36">
        <f t="shared" si="24"/>
        <v>5.3253356862615213</v>
      </c>
      <c r="BT92" s="6"/>
      <c r="BU92" s="6"/>
      <c r="BV92" s="39"/>
      <c r="BW92" s="29"/>
      <c r="BX92" s="30"/>
      <c r="BY92" s="30"/>
      <c r="BZ92" s="30"/>
      <c r="CA92" s="30"/>
      <c r="CB92" s="30"/>
      <c r="CC92" s="30"/>
      <c r="CD92" s="6"/>
      <c r="CE92" s="6"/>
      <c r="CF92" s="6"/>
      <c r="CG92" s="39"/>
      <c r="CH92" s="39"/>
      <c r="CI92" s="39"/>
      <c r="CJ92" s="39"/>
      <c r="CK92" s="39"/>
      <c r="CL92" s="39"/>
      <c r="CM92" s="6"/>
      <c r="CN92" s="6"/>
    </row>
    <row r="93" spans="2:92" x14ac:dyDescent="0.25">
      <c r="B93" s="15"/>
      <c r="C93" s="6"/>
      <c r="D93" s="6">
        <v>2476</v>
      </c>
      <c r="E93" s="6">
        <v>420.9375</v>
      </c>
      <c r="F93" s="7">
        <v>2055.0630000000001</v>
      </c>
      <c r="G93" s="6"/>
      <c r="H93" s="6"/>
      <c r="I93" s="6">
        <v>3619</v>
      </c>
      <c r="J93" s="6">
        <v>1363.1875</v>
      </c>
      <c r="K93" s="6">
        <v>2255.8125</v>
      </c>
      <c r="L93" s="6"/>
      <c r="M93" s="6"/>
      <c r="N93" s="6">
        <v>1983</v>
      </c>
      <c r="O93" s="6">
        <v>334.1875</v>
      </c>
      <c r="P93" s="6">
        <v>1648.8125</v>
      </c>
      <c r="Q93" s="6"/>
      <c r="R93" s="6"/>
      <c r="S93" s="6">
        <v>3329</v>
      </c>
      <c r="T93" s="6">
        <v>873.1875</v>
      </c>
      <c r="U93" s="6">
        <v>2455.8125</v>
      </c>
      <c r="V93" s="6"/>
      <c r="W93" s="6"/>
      <c r="X93" s="6">
        <v>2947</v>
      </c>
      <c r="Y93" s="6">
        <v>722.8125</v>
      </c>
      <c r="Z93" s="6">
        <v>2224.1875</v>
      </c>
      <c r="AA93" s="36"/>
      <c r="AE93" s="15"/>
      <c r="AF93" s="2" t="s">
        <v>29</v>
      </c>
      <c r="AG93" s="1">
        <v>408145.98881291947</v>
      </c>
      <c r="AH93" s="1">
        <v>15.490459805957988</v>
      </c>
      <c r="AI93" s="1">
        <v>3.2892120637015791</v>
      </c>
      <c r="AJ93" s="1">
        <f t="shared" si="20"/>
        <v>12.20124774225641</v>
      </c>
      <c r="AK93" s="1">
        <f t="shared" si="21"/>
        <v>122.2465431408819</v>
      </c>
      <c r="AL93" s="1">
        <f t="shared" si="17"/>
        <v>159.98741881537012</v>
      </c>
      <c r="AM93" s="1">
        <f t="shared" si="22"/>
        <v>194.35523276805688</v>
      </c>
      <c r="AN93" s="1">
        <v>3.8</v>
      </c>
      <c r="AO93" s="1">
        <f t="shared" si="23"/>
        <v>39.246878344087243</v>
      </c>
      <c r="AP93" s="36">
        <f t="shared" si="24"/>
        <v>4.952119530733011</v>
      </c>
      <c r="BT93" s="6"/>
      <c r="BU93" s="6"/>
      <c r="BV93" s="39"/>
      <c r="BW93" s="29"/>
      <c r="BX93" s="30"/>
      <c r="BY93" s="30"/>
      <c r="BZ93" s="30"/>
      <c r="CA93" s="30"/>
      <c r="CB93" s="30"/>
      <c r="CC93" s="30"/>
      <c r="CD93" s="6"/>
      <c r="CE93" s="6"/>
      <c r="CF93" s="6"/>
      <c r="CG93" s="39"/>
      <c r="CH93" s="39"/>
      <c r="CI93" s="39"/>
      <c r="CJ93" s="39"/>
      <c r="CK93" s="39"/>
      <c r="CL93" s="39"/>
      <c r="CM93" s="6"/>
      <c r="CN93" s="6"/>
    </row>
    <row r="94" spans="2:92" x14ac:dyDescent="0.25">
      <c r="B94" s="15"/>
      <c r="C94" s="6"/>
      <c r="D94" s="6">
        <v>3239</v>
      </c>
      <c r="E94" s="6">
        <v>1163.25</v>
      </c>
      <c r="F94" s="7">
        <v>2075.75</v>
      </c>
      <c r="G94" s="6"/>
      <c r="H94" s="6"/>
      <c r="I94" s="6">
        <v>3841</v>
      </c>
      <c r="J94" s="6">
        <v>1560.4375</v>
      </c>
      <c r="K94" s="6">
        <v>2280.5625</v>
      </c>
      <c r="L94" s="6"/>
      <c r="M94" s="6"/>
      <c r="N94" s="6">
        <v>3183</v>
      </c>
      <c r="O94" s="6">
        <v>1514.375</v>
      </c>
      <c r="P94" s="6">
        <v>1668.625</v>
      </c>
      <c r="Q94" s="6"/>
      <c r="R94" s="6"/>
      <c r="S94" s="6">
        <v>3713</v>
      </c>
      <c r="T94" s="6">
        <v>1255.875</v>
      </c>
      <c r="U94" s="6">
        <v>2457.125</v>
      </c>
      <c r="V94" s="6"/>
      <c r="W94" s="6"/>
      <c r="X94" s="6">
        <v>2510</v>
      </c>
      <c r="Y94" s="6">
        <v>246.5</v>
      </c>
      <c r="Z94" s="6">
        <v>2263.5</v>
      </c>
      <c r="AA94" s="36"/>
      <c r="AE94" s="15"/>
      <c r="AF94" s="2" t="s">
        <v>30</v>
      </c>
      <c r="AG94" s="1">
        <v>475693.13561713451</v>
      </c>
      <c r="AH94" s="1">
        <v>14.091718489950045</v>
      </c>
      <c r="AI94" s="1">
        <v>3.4187706854950068</v>
      </c>
      <c r="AJ94" s="1">
        <f t="shared" si="20"/>
        <v>10.672947804455038</v>
      </c>
      <c r="AK94" s="1">
        <f t="shared" si="21"/>
        <v>118.83674179713555</v>
      </c>
      <c r="AL94" s="1">
        <f t="shared" si="17"/>
        <v>151.27375181650402</v>
      </c>
      <c r="AM94" s="1">
        <f t="shared" si="22"/>
        <v>226.52054077006406</v>
      </c>
      <c r="AN94" s="1">
        <v>4</v>
      </c>
      <c r="AO94" s="1">
        <f t="shared" si="23"/>
        <v>42.939759809817289</v>
      </c>
      <c r="AP94" s="36">
        <f t="shared" si="24"/>
        <v>5.2753099172733338</v>
      </c>
      <c r="BT94" s="6"/>
      <c r="BU94" s="6"/>
      <c r="BV94" s="39"/>
      <c r="BW94" s="39"/>
      <c r="BX94" s="39"/>
      <c r="BY94" s="39"/>
      <c r="BZ94" s="39"/>
      <c r="CA94" s="39"/>
      <c r="CB94" s="39"/>
      <c r="CC94" s="39"/>
      <c r="CD94" s="6"/>
      <c r="CE94" s="6"/>
      <c r="CF94" s="6"/>
      <c r="CG94" s="39"/>
      <c r="CH94" s="39"/>
      <c r="CI94" s="39"/>
      <c r="CJ94" s="39"/>
      <c r="CK94" s="39"/>
      <c r="CL94" s="39"/>
      <c r="CM94" s="6"/>
      <c r="CN94" s="6"/>
    </row>
    <row r="95" spans="2:92" x14ac:dyDescent="0.25">
      <c r="B95" s="15"/>
      <c r="C95" s="6"/>
      <c r="D95" s="6">
        <v>3340</v>
      </c>
      <c r="E95" s="6">
        <v>1262.75</v>
      </c>
      <c r="F95" s="7">
        <v>2077.25</v>
      </c>
      <c r="G95" s="6"/>
      <c r="H95" s="6"/>
      <c r="I95" s="6">
        <v>4063</v>
      </c>
      <c r="J95" s="6">
        <v>1755.1875</v>
      </c>
      <c r="K95" s="6">
        <v>2307.8125</v>
      </c>
      <c r="L95" s="6"/>
      <c r="M95" s="6"/>
      <c r="N95" s="6">
        <v>2913</v>
      </c>
      <c r="O95" s="6">
        <v>1222</v>
      </c>
      <c r="P95" s="6">
        <v>1691</v>
      </c>
      <c r="Q95" s="6"/>
      <c r="R95" s="6"/>
      <c r="S95" s="6">
        <v>4869</v>
      </c>
      <c r="T95" s="6">
        <v>2391.5</v>
      </c>
      <c r="U95" s="6">
        <v>2477.5</v>
      </c>
      <c r="V95" s="6"/>
      <c r="W95" s="6"/>
      <c r="X95" s="6">
        <v>2615</v>
      </c>
      <c r="Y95" s="6">
        <v>348.0625</v>
      </c>
      <c r="Z95" s="6">
        <v>2266.9375</v>
      </c>
      <c r="AA95" s="36"/>
      <c r="AE95" s="15"/>
      <c r="AF95" s="2" t="s">
        <v>31</v>
      </c>
      <c r="AG95" s="1">
        <v>445904.44503767125</v>
      </c>
      <c r="AH95" s="1">
        <v>15.187110620522917</v>
      </c>
      <c r="AI95" s="1">
        <v>3.6312207313794631</v>
      </c>
      <c r="AJ95" s="1">
        <f t="shared" si="20"/>
        <v>11.555889889143454</v>
      </c>
      <c r="AK95" s="1">
        <f t="shared" si="21"/>
        <v>144.67041054577089</v>
      </c>
      <c r="AL95" s="1">
        <f t="shared" si="17"/>
        <v>173.16393793588756</v>
      </c>
      <c r="AM95" s="1">
        <f t="shared" si="22"/>
        <v>212.33545001793868</v>
      </c>
      <c r="AN95" s="1">
        <v>3.3</v>
      </c>
      <c r="AO95" s="1">
        <f t="shared" si="23"/>
        <v>37.626709218553998</v>
      </c>
      <c r="AP95" s="36">
        <f t="shared" si="24"/>
        <v>5.6432107518250509</v>
      </c>
      <c r="BT95" s="6"/>
      <c r="BU95" s="6"/>
      <c r="BV95" s="39"/>
      <c r="BW95" s="39"/>
      <c r="BX95" s="39"/>
      <c r="BY95" s="39"/>
      <c r="BZ95" s="39"/>
      <c r="CA95" s="39"/>
      <c r="CB95" s="39"/>
      <c r="CC95" s="39"/>
      <c r="CD95" s="6"/>
      <c r="CE95" s="6"/>
      <c r="CF95" s="6"/>
      <c r="CG95" s="39"/>
      <c r="CH95" s="39"/>
      <c r="CI95" s="39"/>
      <c r="CJ95" s="39"/>
      <c r="CK95" s="39"/>
      <c r="CL95" s="39"/>
      <c r="CM95" s="6"/>
      <c r="CN95" s="6"/>
    </row>
    <row r="96" spans="2:92" x14ac:dyDescent="0.25">
      <c r="B96" s="15"/>
      <c r="C96" s="6"/>
      <c r="D96" s="6">
        <v>3153.625</v>
      </c>
      <c r="E96" s="6">
        <v>1070.625</v>
      </c>
      <c r="F96" s="7">
        <v>2083</v>
      </c>
      <c r="G96" s="6"/>
      <c r="H96" s="6"/>
      <c r="I96" s="6">
        <v>3823</v>
      </c>
      <c r="J96" s="6">
        <v>1478.5625</v>
      </c>
      <c r="K96" s="6">
        <v>2344.4375</v>
      </c>
      <c r="L96" s="6"/>
      <c r="M96" s="6"/>
      <c r="N96" s="6">
        <v>3088</v>
      </c>
      <c r="O96" s="6">
        <v>1385.1875</v>
      </c>
      <c r="P96" s="6">
        <v>1702.8125</v>
      </c>
      <c r="Q96" s="6"/>
      <c r="R96" s="6"/>
      <c r="S96" s="6">
        <v>4373</v>
      </c>
      <c r="T96" s="6">
        <v>1879.4375</v>
      </c>
      <c r="U96" s="6">
        <v>2493.5625</v>
      </c>
      <c r="V96" s="6"/>
      <c r="W96" s="6"/>
      <c r="X96" s="6">
        <v>3318</v>
      </c>
      <c r="Y96" s="6">
        <v>1036.0625</v>
      </c>
      <c r="Z96" s="6">
        <v>2281.9375</v>
      </c>
      <c r="AA96" s="36"/>
      <c r="AE96" s="15"/>
      <c r="AF96" s="2" t="s">
        <v>32</v>
      </c>
      <c r="AG96" s="1">
        <v>347056.62024075456</v>
      </c>
      <c r="AH96" s="1">
        <v>13.017935819476143</v>
      </c>
      <c r="AI96" s="1">
        <v>3.2792311598909891</v>
      </c>
      <c r="AJ96" s="1">
        <f t="shared" si="20"/>
        <v>9.7387046595851547</v>
      </c>
      <c r="AK96" s="1">
        <f t="shared" si="21"/>
        <v>100.66232683753357</v>
      </c>
      <c r="AL96" s="1">
        <f t="shared" si="17"/>
        <v>134.04289723879785</v>
      </c>
      <c r="AM96" s="1">
        <f t="shared" si="22"/>
        <v>165.26505725750218</v>
      </c>
      <c r="AN96" s="1">
        <v>5.4</v>
      </c>
      <c r="AO96" s="1">
        <f t="shared" si="23"/>
        <v>55.602643547111619</v>
      </c>
      <c r="AP96" s="36">
        <f t="shared" si="24"/>
        <v>2.9722517980188226</v>
      </c>
      <c r="BT96" s="6"/>
      <c r="BU96" s="6"/>
      <c r="BV96" s="39"/>
      <c r="BW96" s="39"/>
      <c r="BX96" s="39"/>
      <c r="BY96" s="39"/>
      <c r="BZ96" s="39"/>
      <c r="CA96" s="39"/>
      <c r="CB96" s="39"/>
      <c r="CC96" s="39"/>
      <c r="CD96" s="6"/>
      <c r="CE96" s="6"/>
      <c r="CF96" s="6"/>
      <c r="CG96" s="39"/>
      <c r="CH96" s="39"/>
      <c r="CI96" s="39"/>
      <c r="CJ96" s="39"/>
      <c r="CK96" s="39"/>
      <c r="CL96" s="39"/>
      <c r="CM96" s="6"/>
      <c r="CN96" s="6"/>
    </row>
    <row r="97" spans="2:92" x14ac:dyDescent="0.25">
      <c r="B97" s="15"/>
      <c r="C97" s="6"/>
      <c r="D97" s="6">
        <v>3614</v>
      </c>
      <c r="E97" s="6">
        <v>1515.625</v>
      </c>
      <c r="F97" s="7">
        <v>2098.375</v>
      </c>
      <c r="G97" s="6"/>
      <c r="H97" s="6"/>
      <c r="I97" s="6">
        <v>4180</v>
      </c>
      <c r="J97" s="6">
        <v>1834.375</v>
      </c>
      <c r="K97" s="6">
        <v>2345.625</v>
      </c>
      <c r="L97" s="6"/>
      <c r="M97" s="6"/>
      <c r="N97" s="6">
        <v>2898</v>
      </c>
      <c r="O97" s="6">
        <v>1182</v>
      </c>
      <c r="P97" s="6">
        <v>1716</v>
      </c>
      <c r="Q97" s="6"/>
      <c r="R97" s="6"/>
      <c r="S97" s="6">
        <v>3866</v>
      </c>
      <c r="T97" s="6">
        <v>1367.375</v>
      </c>
      <c r="U97" s="6">
        <v>2498.625</v>
      </c>
      <c r="V97" s="6"/>
      <c r="W97" s="6"/>
      <c r="X97" s="6">
        <v>3014</v>
      </c>
      <c r="Y97" s="6">
        <v>714.5625</v>
      </c>
      <c r="Z97" s="6">
        <v>2299.4375</v>
      </c>
      <c r="AA97" s="36"/>
      <c r="AE97" s="15"/>
      <c r="AF97" s="2" t="s">
        <v>33</v>
      </c>
      <c r="AG97" s="1">
        <v>400384.9313858801</v>
      </c>
      <c r="AH97" s="1">
        <v>14.328194861879846</v>
      </c>
      <c r="AI97" s="1">
        <v>3.2074475833597029</v>
      </c>
      <c r="AJ97" s="1">
        <f t="shared" si="20"/>
        <v>11.120747278520142</v>
      </c>
      <c r="AK97" s="1">
        <f t="shared" si="21"/>
        <v>107.07819919555298</v>
      </c>
      <c r="AL97" s="1">
        <f t="shared" si="17"/>
        <v>144.30477270864034</v>
      </c>
      <c r="AM97" s="1">
        <f t="shared" si="22"/>
        <v>190.65949113613337</v>
      </c>
      <c r="AN97" s="1">
        <v>6.03</v>
      </c>
      <c r="AO97" s="1">
        <f t="shared" si="23"/>
        <v>60.730454032849295</v>
      </c>
      <c r="AP97" s="36">
        <f t="shared" si="24"/>
        <v>3.1394379339401124</v>
      </c>
      <c r="BT97" s="6"/>
      <c r="BU97" s="6"/>
      <c r="BV97" s="39"/>
      <c r="BW97" s="39"/>
      <c r="BX97" s="39"/>
      <c r="BY97" s="39"/>
      <c r="BZ97" s="39"/>
      <c r="CA97" s="39"/>
      <c r="CB97" s="39"/>
      <c r="CC97" s="39"/>
      <c r="CD97" s="6"/>
      <c r="CE97" s="6"/>
      <c r="CF97" s="6"/>
      <c r="CG97" s="39"/>
      <c r="CH97" s="39"/>
      <c r="CI97" s="39"/>
      <c r="CJ97" s="39"/>
      <c r="CK97" s="39"/>
      <c r="CL97" s="39"/>
      <c r="CM97" s="6"/>
      <c r="CN97" s="6"/>
    </row>
    <row r="98" spans="2:92" x14ac:dyDescent="0.25">
      <c r="B98" s="15"/>
      <c r="C98" s="6"/>
      <c r="D98" s="6">
        <v>3918</v>
      </c>
      <c r="E98" s="6">
        <v>1819.25</v>
      </c>
      <c r="F98" s="7">
        <v>2098.75</v>
      </c>
      <c r="G98" s="6"/>
      <c r="H98" s="6"/>
      <c r="I98" s="6">
        <v>3977</v>
      </c>
      <c r="J98" s="6">
        <v>1629.1875</v>
      </c>
      <c r="K98" s="6">
        <v>2347.8125</v>
      </c>
      <c r="L98" s="6"/>
      <c r="M98" s="6"/>
      <c r="N98" s="6">
        <v>3913</v>
      </c>
      <c r="O98" s="6">
        <v>2192.75</v>
      </c>
      <c r="P98" s="6">
        <v>1720.25</v>
      </c>
      <c r="Q98" s="6"/>
      <c r="R98" s="6"/>
      <c r="S98" s="6">
        <v>4123</v>
      </c>
      <c r="T98" s="6">
        <v>1610.9375</v>
      </c>
      <c r="U98" s="6">
        <v>2512.0625</v>
      </c>
      <c r="V98" s="6"/>
      <c r="W98" s="6"/>
      <c r="X98" s="6">
        <v>2817</v>
      </c>
      <c r="Y98" s="6">
        <v>517.375</v>
      </c>
      <c r="Z98" s="6">
        <v>2299.625</v>
      </c>
      <c r="AA98" s="36"/>
      <c r="AE98" s="15"/>
      <c r="AF98" s="2" t="s">
        <v>34</v>
      </c>
      <c r="AG98" s="1">
        <v>382378.24697922613</v>
      </c>
      <c r="AH98" s="1">
        <v>13.29822849104346</v>
      </c>
      <c r="AI98" s="1">
        <v>3.5728859483616326</v>
      </c>
      <c r="AJ98" s="1">
        <f t="shared" si="20"/>
        <v>9.7253425426818279</v>
      </c>
      <c r="AK98" s="1">
        <f t="shared" si="21"/>
        <v>121.32605188860791</v>
      </c>
      <c r="AL98" s="1">
        <f t="shared" si="17"/>
        <v>149.19098866117972</v>
      </c>
      <c r="AM98" s="1">
        <f t="shared" si="22"/>
        <v>182.0848795139172</v>
      </c>
      <c r="AN98" s="1">
        <v>3.39</v>
      </c>
      <c r="AO98" s="1">
        <f t="shared" si="23"/>
        <v>38.031941765930242</v>
      </c>
      <c r="AP98" s="36">
        <f t="shared" si="24"/>
        <v>4.7876829596177073</v>
      </c>
    </row>
    <row r="99" spans="2:92" x14ac:dyDescent="0.25">
      <c r="B99" s="15"/>
      <c r="C99" s="6"/>
      <c r="D99" s="6">
        <v>2943</v>
      </c>
      <c r="E99" s="6">
        <v>840.8125</v>
      </c>
      <c r="F99" s="7">
        <v>2102.1880000000001</v>
      </c>
      <c r="G99" s="6"/>
      <c r="H99" s="6"/>
      <c r="I99" s="6">
        <v>4307</v>
      </c>
      <c r="J99" s="6">
        <v>1926.3125</v>
      </c>
      <c r="K99" s="6">
        <v>2380.6875</v>
      </c>
      <c r="L99" s="6"/>
      <c r="M99" s="6"/>
      <c r="N99" s="6">
        <v>3282</v>
      </c>
      <c r="O99" s="6">
        <v>1556.5</v>
      </c>
      <c r="P99" s="6">
        <v>1725.5</v>
      </c>
      <c r="Q99" s="6"/>
      <c r="R99" s="6"/>
      <c r="S99" s="6">
        <v>4206</v>
      </c>
      <c r="T99" s="6">
        <v>1689.3125</v>
      </c>
      <c r="U99" s="6">
        <v>2516.6875</v>
      </c>
      <c r="V99" s="6"/>
      <c r="W99" s="6"/>
      <c r="X99" s="6">
        <v>2779</v>
      </c>
      <c r="Y99" s="6">
        <v>473.3125</v>
      </c>
      <c r="Z99" s="6">
        <v>2305.6875</v>
      </c>
      <c r="AA99" s="36"/>
      <c r="AE99" s="15"/>
      <c r="AF99" s="2" t="s">
        <v>35</v>
      </c>
      <c r="AG99" s="1">
        <v>417421.13939206756</v>
      </c>
      <c r="AH99" s="1">
        <v>14.264229386826335</v>
      </c>
      <c r="AI99" s="1">
        <v>3.2676768506080895</v>
      </c>
      <c r="AJ99" s="1">
        <f t="shared" si="20"/>
        <v>10.996552536218246</v>
      </c>
      <c r="AK99" s="1">
        <f t="shared" si="21"/>
        <v>110.43293324579415</v>
      </c>
      <c r="AL99" s="1">
        <f t="shared" si="17"/>
        <v>146.35820137956159</v>
      </c>
      <c r="AM99" s="1">
        <f t="shared" si="22"/>
        <v>198.7719711390798</v>
      </c>
      <c r="AN99" s="1">
        <v>4.3</v>
      </c>
      <c r="AO99" s="1">
        <f t="shared" si="23"/>
        <v>44.120172836910427</v>
      </c>
      <c r="AP99" s="36">
        <f t="shared" si="24"/>
        <v>4.5052400831211035</v>
      </c>
    </row>
    <row r="100" spans="2:92" x14ac:dyDescent="0.25">
      <c r="B100" s="15"/>
      <c r="C100" s="6"/>
      <c r="D100" s="6">
        <v>2306</v>
      </c>
      <c r="E100" s="6">
        <v>202.375</v>
      </c>
      <c r="F100" s="7">
        <v>2103.625</v>
      </c>
      <c r="G100" s="6"/>
      <c r="H100" s="6"/>
      <c r="I100" s="6">
        <v>4294</v>
      </c>
      <c r="J100" s="6">
        <v>1871.0625</v>
      </c>
      <c r="K100" s="6">
        <v>2422.9375</v>
      </c>
      <c r="L100" s="6"/>
      <c r="M100" s="6"/>
      <c r="N100" s="6">
        <v>3613</v>
      </c>
      <c r="O100" s="6">
        <v>1862.25</v>
      </c>
      <c r="P100" s="6">
        <v>1750.75</v>
      </c>
      <c r="Q100" s="6"/>
      <c r="R100" s="6"/>
      <c r="S100" s="6">
        <v>3535</v>
      </c>
      <c r="T100" s="6">
        <v>989.6875</v>
      </c>
      <c r="U100" s="6">
        <v>2545.3125</v>
      </c>
      <c r="V100" s="6"/>
      <c r="W100" s="6"/>
      <c r="X100" s="6">
        <v>3053</v>
      </c>
      <c r="Y100" s="6">
        <v>741.375</v>
      </c>
      <c r="Z100" s="6">
        <v>2311.625</v>
      </c>
      <c r="AA100" s="36"/>
      <c r="AE100" s="15"/>
      <c r="AF100" s="2" t="s">
        <v>36</v>
      </c>
      <c r="AG100" s="1">
        <v>376922.85179038474</v>
      </c>
      <c r="AH100" s="1">
        <v>13.036839571000328</v>
      </c>
      <c r="AI100" s="1">
        <v>3.3622499907056289</v>
      </c>
      <c r="AJ100" s="1">
        <f t="shared" si="20"/>
        <v>9.6745895802947004</v>
      </c>
      <c r="AK100" s="1">
        <f t="shared" si="21"/>
        <v>105.74587083278186</v>
      </c>
      <c r="AL100" s="1">
        <f t="shared" si="17"/>
        <v>137.63597710097963</v>
      </c>
      <c r="AM100" s="1">
        <f t="shared" si="22"/>
        <v>179.4870722811356</v>
      </c>
      <c r="AN100" s="1">
        <v>4.91</v>
      </c>
      <c r="AO100" s="1">
        <f t="shared" si="23"/>
        <v>51.837153006704966</v>
      </c>
      <c r="AP100" s="36">
        <f t="shared" si="24"/>
        <v>3.4625179407117428</v>
      </c>
    </row>
    <row r="101" spans="2:92" x14ac:dyDescent="0.25">
      <c r="B101" s="15"/>
      <c r="C101" s="6"/>
      <c r="D101" s="6">
        <v>3358</v>
      </c>
      <c r="E101" s="6">
        <v>1241.75</v>
      </c>
      <c r="F101" s="7">
        <v>2116.25</v>
      </c>
      <c r="G101" s="6"/>
      <c r="H101" s="6"/>
      <c r="I101" s="6">
        <v>3895</v>
      </c>
      <c r="J101" s="6">
        <v>1467.25</v>
      </c>
      <c r="K101" s="6">
        <v>2427.75</v>
      </c>
      <c r="L101" s="6"/>
      <c r="M101" s="6"/>
      <c r="N101" s="6">
        <v>2332</v>
      </c>
      <c r="O101" s="6">
        <v>566.75</v>
      </c>
      <c r="P101" s="6">
        <v>1765.25</v>
      </c>
      <c r="Q101" s="6"/>
      <c r="R101" s="6"/>
      <c r="S101" s="6">
        <v>4827</v>
      </c>
      <c r="T101" s="6">
        <v>2219.8125</v>
      </c>
      <c r="U101" s="6">
        <v>2607.1875</v>
      </c>
      <c r="V101" s="6"/>
      <c r="W101" s="6"/>
      <c r="X101" s="6">
        <v>3053</v>
      </c>
      <c r="Y101" s="6">
        <v>741.375</v>
      </c>
      <c r="Z101" s="6">
        <v>2311.625</v>
      </c>
      <c r="AA101" s="36"/>
      <c r="AE101" s="15"/>
      <c r="AF101" s="2" t="s">
        <v>37</v>
      </c>
      <c r="AG101" s="1">
        <v>417569.86909185897</v>
      </c>
      <c r="AH101" s="1">
        <v>14.976284786287954</v>
      </c>
      <c r="AI101" s="1">
        <v>3.3898843638094798</v>
      </c>
      <c r="AJ101" s="1">
        <f t="shared" si="20"/>
        <v>11.586400422478473</v>
      </c>
      <c r="AK101" s="1">
        <f t="shared" si="21"/>
        <v>124.90329432141179</v>
      </c>
      <c r="AL101" s="1">
        <f t="shared" si="17"/>
        <v>159.41112318248534</v>
      </c>
      <c r="AM101" s="1">
        <f t="shared" si="22"/>
        <v>198.84279480564712</v>
      </c>
      <c r="AN101" s="1">
        <v>5.32</v>
      </c>
      <c r="AO101" s="1">
        <f t="shared" si="23"/>
        <v>56.627340320564606</v>
      </c>
      <c r="AP101" s="36">
        <f t="shared" si="24"/>
        <v>3.5114274073267042</v>
      </c>
    </row>
    <row r="102" spans="2:92" x14ac:dyDescent="0.25">
      <c r="B102" s="15"/>
      <c r="C102" s="6"/>
      <c r="D102" s="6">
        <v>3779</v>
      </c>
      <c r="E102" s="6">
        <v>1658.375</v>
      </c>
      <c r="F102" s="7">
        <v>2120.625</v>
      </c>
      <c r="G102" s="6"/>
      <c r="H102" s="6"/>
      <c r="I102" s="6">
        <v>4507</v>
      </c>
      <c r="J102" s="6">
        <v>2078.8125</v>
      </c>
      <c r="K102" s="6">
        <v>2428.1875</v>
      </c>
      <c r="L102" s="6"/>
      <c r="M102" s="6"/>
      <c r="N102" s="6">
        <v>2354</v>
      </c>
      <c r="O102" s="6">
        <v>587.6875</v>
      </c>
      <c r="P102" s="6">
        <v>1766.3125</v>
      </c>
      <c r="Q102" s="6"/>
      <c r="R102" s="6"/>
      <c r="S102" s="6">
        <v>3999</v>
      </c>
      <c r="T102" s="6">
        <v>1386.875</v>
      </c>
      <c r="U102" s="6">
        <v>2612.125</v>
      </c>
      <c r="V102" s="6"/>
      <c r="W102" s="6"/>
      <c r="X102" s="6">
        <v>3033</v>
      </c>
      <c r="Y102" s="6">
        <v>669.75</v>
      </c>
      <c r="Z102" s="6">
        <v>2363.25</v>
      </c>
      <c r="AA102" s="36"/>
      <c r="AE102" s="15"/>
      <c r="AF102" s="2" t="s">
        <v>38</v>
      </c>
      <c r="AG102" s="1">
        <v>372664.90981938841</v>
      </c>
      <c r="AH102" s="1">
        <v>12.531051552044625</v>
      </c>
      <c r="AI102" s="1">
        <v>3.4850000000000003</v>
      </c>
      <c r="AJ102" s="1">
        <f t="shared" si="20"/>
        <v>9.0460515520446236</v>
      </c>
      <c r="AK102" s="1">
        <f t="shared" si="21"/>
        <v>108.39573397244391</v>
      </c>
      <c r="AL102" s="1">
        <f t="shared" si="17"/>
        <v>137.12604402886913</v>
      </c>
      <c r="AM102" s="1">
        <f t="shared" si="22"/>
        <v>177.45948086637543</v>
      </c>
      <c r="AN102" s="1">
        <v>5.0999999999999996</v>
      </c>
      <c r="AO102" s="1">
        <f t="shared" si="23"/>
        <v>55.808790000000002</v>
      </c>
      <c r="AP102" s="36">
        <f t="shared" si="24"/>
        <v>3.1797765345992168</v>
      </c>
    </row>
    <row r="103" spans="2:92" x14ac:dyDescent="0.25">
      <c r="B103" s="15"/>
      <c r="C103" s="6"/>
      <c r="D103" s="6">
        <v>3285.9375</v>
      </c>
      <c r="E103" s="6">
        <v>1145.9375</v>
      </c>
      <c r="F103" s="7">
        <v>2140</v>
      </c>
      <c r="G103" s="6"/>
      <c r="H103" s="6"/>
      <c r="I103" s="6">
        <v>3889</v>
      </c>
      <c r="J103" s="6">
        <v>1460.625</v>
      </c>
      <c r="K103" s="6">
        <v>2428.375</v>
      </c>
      <c r="L103" s="6"/>
      <c r="M103" s="6"/>
      <c r="N103" s="6">
        <v>3198</v>
      </c>
      <c r="O103" s="6">
        <v>1426.125</v>
      </c>
      <c r="P103" s="6">
        <v>1771.875</v>
      </c>
      <c r="Q103" s="6"/>
      <c r="R103" s="6"/>
      <c r="S103" s="6">
        <v>4280</v>
      </c>
      <c r="T103" s="6">
        <v>1659.3125</v>
      </c>
      <c r="U103" s="6">
        <v>2620.6875</v>
      </c>
      <c r="V103" s="6"/>
      <c r="W103" s="6"/>
      <c r="X103" s="6">
        <v>3033</v>
      </c>
      <c r="Y103" s="6">
        <v>669.75</v>
      </c>
      <c r="Z103" s="6">
        <v>2363.25</v>
      </c>
      <c r="AA103" s="36"/>
      <c r="AE103" s="15"/>
      <c r="AF103" s="2" t="s">
        <v>39</v>
      </c>
      <c r="AG103" s="1">
        <v>369211.63639309455</v>
      </c>
      <c r="AH103" s="1">
        <v>12.531051552044625</v>
      </c>
      <c r="AI103" s="1">
        <v>3.4850000000000003</v>
      </c>
      <c r="AJ103" s="1">
        <f t="shared" si="20"/>
        <v>9.0460515520446236</v>
      </c>
      <c r="AK103" s="1">
        <f t="shared" si="21"/>
        <v>108.39573397244391</v>
      </c>
      <c r="AL103" s="1">
        <f t="shared" si="17"/>
        <v>137.12604402886913</v>
      </c>
      <c r="AM103" s="1">
        <f t="shared" si="22"/>
        <v>175.81506494909263</v>
      </c>
      <c r="AN103" s="1">
        <v>5.24</v>
      </c>
      <c r="AO103" s="1">
        <f t="shared" si="23"/>
        <v>57.340796000000012</v>
      </c>
      <c r="AP103" s="36">
        <f t="shared" si="24"/>
        <v>3.0661427328126485</v>
      </c>
    </row>
    <row r="104" spans="2:92" x14ac:dyDescent="0.25">
      <c r="B104" s="15"/>
      <c r="C104" s="6"/>
      <c r="D104" s="6">
        <v>2852</v>
      </c>
      <c r="E104" s="6">
        <v>704.375</v>
      </c>
      <c r="F104" s="7">
        <v>2147.625</v>
      </c>
      <c r="G104" s="6"/>
      <c r="H104" s="6"/>
      <c r="I104" s="6">
        <v>4273</v>
      </c>
      <c r="J104" s="6">
        <v>1844.4375</v>
      </c>
      <c r="K104" s="6">
        <v>2428.5625</v>
      </c>
      <c r="L104" s="6"/>
      <c r="M104" s="6"/>
      <c r="N104" s="6">
        <v>2809</v>
      </c>
      <c r="O104" s="6">
        <v>1033.0625</v>
      </c>
      <c r="P104" s="6">
        <v>1775.9375</v>
      </c>
      <c r="Q104" s="6"/>
      <c r="R104" s="6"/>
      <c r="S104" s="6">
        <v>3252</v>
      </c>
      <c r="T104" s="6">
        <v>559.4375</v>
      </c>
      <c r="U104" s="6">
        <v>2692.5625</v>
      </c>
      <c r="V104" s="6"/>
      <c r="W104" s="6"/>
      <c r="X104" s="6">
        <v>2759</v>
      </c>
      <c r="Y104" s="6">
        <v>385.625</v>
      </c>
      <c r="Z104" s="6">
        <v>2373.375</v>
      </c>
      <c r="AA104" s="36"/>
      <c r="AE104" s="15"/>
      <c r="AF104" s="2" t="s">
        <v>40</v>
      </c>
      <c r="AG104" s="1">
        <v>237283.99843265698</v>
      </c>
      <c r="AH104" s="1">
        <v>14.112578786316838</v>
      </c>
      <c r="AI104" s="1">
        <v>3.135897000859563</v>
      </c>
      <c r="AJ104" s="1">
        <f t="shared" si="20"/>
        <v>10.976681785457275</v>
      </c>
      <c r="AK104" s="1">
        <f t="shared" si="21"/>
        <v>100.87381041922559</v>
      </c>
      <c r="AL104" s="1">
        <f t="shared" si="17"/>
        <v>138.96256355987254</v>
      </c>
      <c r="AM104" s="1">
        <f t="shared" si="22"/>
        <v>112.99238020602714</v>
      </c>
      <c r="AN104" s="1">
        <v>4.66</v>
      </c>
      <c r="AO104" s="1">
        <f t="shared" si="23"/>
        <v>45.885699275377469</v>
      </c>
      <c r="AP104" s="36">
        <f t="shared" si="24"/>
        <v>2.4624748448948561</v>
      </c>
    </row>
    <row r="105" spans="2:92" x14ac:dyDescent="0.25">
      <c r="B105" s="15"/>
      <c r="C105" s="6"/>
      <c r="D105" s="6">
        <v>3363</v>
      </c>
      <c r="E105" s="6">
        <v>1206.75</v>
      </c>
      <c r="F105" s="7">
        <v>2156.25</v>
      </c>
      <c r="G105" s="6"/>
      <c r="H105" s="6"/>
      <c r="I105" s="6">
        <v>3874</v>
      </c>
      <c r="J105" s="6">
        <v>1417.875</v>
      </c>
      <c r="K105" s="6">
        <v>2456.125</v>
      </c>
      <c r="L105" s="6"/>
      <c r="M105" s="6"/>
      <c r="N105" s="6">
        <v>3921</v>
      </c>
      <c r="O105" s="6">
        <v>2132.375</v>
      </c>
      <c r="P105" s="6">
        <v>1788.625</v>
      </c>
      <c r="Q105" s="6"/>
      <c r="R105" s="6"/>
      <c r="S105" s="6">
        <v>4324</v>
      </c>
      <c r="T105" s="6">
        <v>1598</v>
      </c>
      <c r="U105" s="6">
        <v>2726</v>
      </c>
      <c r="V105" s="6"/>
      <c r="W105" s="6"/>
      <c r="X105" s="6">
        <v>3134</v>
      </c>
      <c r="Y105" s="6">
        <v>756.375</v>
      </c>
      <c r="Z105" s="6">
        <v>2377.625</v>
      </c>
      <c r="AA105" s="36"/>
      <c r="AE105" s="15"/>
      <c r="AF105" s="4" t="s">
        <v>42</v>
      </c>
      <c r="AG105" s="3">
        <f t="shared" ref="AG105:AP105" si="25">AVERAGE(AG85:AG104)</f>
        <v>404182.46206787357</v>
      </c>
      <c r="AH105" s="3">
        <f t="shared" si="25"/>
        <v>13.912839267874825</v>
      </c>
      <c r="AI105" s="3">
        <f t="shared" si="25"/>
        <v>3.3744245633926608</v>
      </c>
      <c r="AJ105" s="3">
        <f t="shared" si="25"/>
        <v>10.538414704482165</v>
      </c>
      <c r="AK105" s="3">
        <f t="shared" si="25"/>
        <v>114.64115369889171</v>
      </c>
      <c r="AL105" s="3">
        <f t="shared" si="25"/>
        <v>147.46432326054315</v>
      </c>
      <c r="AM105" s="3">
        <f t="shared" si="25"/>
        <v>192.46783907993975</v>
      </c>
      <c r="AN105" s="3">
        <f t="shared" si="25"/>
        <v>4.4014999999999995</v>
      </c>
      <c r="AO105" s="3">
        <f t="shared" si="25"/>
        <v>46.529858946531121</v>
      </c>
      <c r="AP105" s="19">
        <f t="shared" si="25"/>
        <v>4.2697762383785935</v>
      </c>
    </row>
    <row r="106" spans="2:92" x14ac:dyDescent="0.25">
      <c r="B106" s="15"/>
      <c r="C106" s="6"/>
      <c r="D106" s="6">
        <v>3410</v>
      </c>
      <c r="E106" s="6">
        <v>1241.75</v>
      </c>
      <c r="F106" s="7">
        <v>2168.25</v>
      </c>
      <c r="G106" s="6"/>
      <c r="H106" s="6"/>
      <c r="I106" s="6">
        <v>4106</v>
      </c>
      <c r="J106" s="6">
        <v>1598.5625</v>
      </c>
      <c r="K106" s="6">
        <v>2507.4375</v>
      </c>
      <c r="L106" s="6"/>
      <c r="M106" s="6"/>
      <c r="N106" s="6">
        <v>3032</v>
      </c>
      <c r="O106" s="6">
        <v>1242</v>
      </c>
      <c r="P106" s="6">
        <v>1790</v>
      </c>
      <c r="Q106" s="6"/>
      <c r="R106" s="6"/>
      <c r="S106" s="6">
        <v>4344</v>
      </c>
      <c r="T106" s="6">
        <v>1610.9375</v>
      </c>
      <c r="U106" s="6">
        <v>2733.0625</v>
      </c>
      <c r="V106" s="6"/>
      <c r="W106" s="6"/>
      <c r="X106" s="6">
        <v>3134</v>
      </c>
      <c r="Y106" s="6">
        <v>756.375</v>
      </c>
      <c r="Z106" s="6">
        <v>2377.625</v>
      </c>
      <c r="AA106" s="36"/>
      <c r="AE106" s="15"/>
      <c r="AF106" s="4" t="s">
        <v>43</v>
      </c>
      <c r="AG106" s="3">
        <f t="shared" ref="AG106:AP106" si="26">STDEV(AG85:AG104)</f>
        <v>81306.739333290141</v>
      </c>
      <c r="AH106" s="3">
        <f t="shared" si="26"/>
        <v>0.91261115042170116</v>
      </c>
      <c r="AI106" s="3">
        <f t="shared" si="26"/>
        <v>0.178020004707482</v>
      </c>
      <c r="AJ106" s="3">
        <f t="shared" si="26"/>
        <v>0.9122876498339042</v>
      </c>
      <c r="AK106" s="3">
        <f t="shared" si="26"/>
        <v>15.240256093031714</v>
      </c>
      <c r="AL106" s="3">
        <f t="shared" si="26"/>
        <v>13.118585442324278</v>
      </c>
      <c r="AM106" s="3">
        <f t="shared" si="26"/>
        <v>38.717494920614378</v>
      </c>
      <c r="AN106" s="3">
        <f t="shared" si="26"/>
        <v>0.80886714152052364</v>
      </c>
      <c r="AO106" s="3">
        <f t="shared" si="26"/>
        <v>8.2199272244116131</v>
      </c>
      <c r="AP106" s="19">
        <f t="shared" si="26"/>
        <v>1.1967430231777385</v>
      </c>
    </row>
    <row r="107" spans="2:92" x14ac:dyDescent="0.25">
      <c r="B107" s="15"/>
      <c r="C107" s="6"/>
      <c r="D107" s="8">
        <v>3510</v>
      </c>
      <c r="E107" s="8">
        <v>1333.94</v>
      </c>
      <c r="F107" s="7">
        <v>2176.0630000000001</v>
      </c>
      <c r="G107" s="6"/>
      <c r="H107" s="6"/>
      <c r="I107" s="6">
        <v>4457</v>
      </c>
      <c r="J107" s="6">
        <v>1932.5</v>
      </c>
      <c r="K107" s="6">
        <v>2524.5</v>
      </c>
      <c r="L107" s="6"/>
      <c r="M107" s="6"/>
      <c r="N107" s="6">
        <v>3921</v>
      </c>
      <c r="O107" s="6">
        <v>2125.375</v>
      </c>
      <c r="P107" s="6">
        <v>1795.625</v>
      </c>
      <c r="Q107" s="6"/>
      <c r="R107" s="6"/>
      <c r="S107" s="6">
        <v>3462</v>
      </c>
      <c r="T107" s="6">
        <v>700.25</v>
      </c>
      <c r="U107" s="6">
        <v>2761.75</v>
      </c>
      <c r="V107" s="6"/>
      <c r="W107" s="6"/>
      <c r="X107" s="6">
        <v>2595</v>
      </c>
      <c r="Y107" s="6">
        <v>206.625</v>
      </c>
      <c r="Z107" s="6">
        <v>2388.375</v>
      </c>
      <c r="AA107" s="36"/>
      <c r="AE107" s="15"/>
      <c r="AF107" s="4"/>
      <c r="AG107" s="3"/>
      <c r="AH107" s="3"/>
      <c r="AI107" s="3"/>
      <c r="AJ107" s="3"/>
      <c r="AK107" s="3"/>
      <c r="AL107" s="3"/>
      <c r="AM107" s="3"/>
      <c r="AN107" s="3"/>
      <c r="AO107" s="3"/>
      <c r="AP107" s="19"/>
    </row>
    <row r="108" spans="2:92" ht="15.75" x14ac:dyDescent="0.25">
      <c r="B108" s="15"/>
      <c r="C108" s="6"/>
      <c r="D108" s="6">
        <v>3262</v>
      </c>
      <c r="E108" s="6">
        <v>1083</v>
      </c>
      <c r="F108" s="7">
        <v>2179</v>
      </c>
      <c r="G108" s="6"/>
      <c r="H108" s="6"/>
      <c r="I108" s="6">
        <v>4173</v>
      </c>
      <c r="J108" s="6">
        <v>1638.6875</v>
      </c>
      <c r="K108" s="6">
        <v>2534.3125</v>
      </c>
      <c r="L108" s="6"/>
      <c r="M108" s="6"/>
      <c r="N108" s="6">
        <v>3365</v>
      </c>
      <c r="O108" s="6">
        <v>1563.625</v>
      </c>
      <c r="P108" s="6">
        <v>1801.375</v>
      </c>
      <c r="Q108" s="6"/>
      <c r="R108" s="6"/>
      <c r="S108" s="6">
        <v>3859</v>
      </c>
      <c r="T108" s="6">
        <v>1093</v>
      </c>
      <c r="U108" s="6">
        <v>2766</v>
      </c>
      <c r="V108" s="6"/>
      <c r="W108" s="6"/>
      <c r="X108" s="6">
        <v>3122</v>
      </c>
      <c r="Y108" s="6">
        <v>720.5625</v>
      </c>
      <c r="Z108" s="6">
        <v>2401.4375</v>
      </c>
      <c r="AA108" s="36"/>
      <c r="AE108" s="18" t="s">
        <v>67</v>
      </c>
      <c r="AF108" s="3"/>
      <c r="AG108" s="14" t="s">
        <v>11</v>
      </c>
      <c r="AH108" s="14" t="s">
        <v>12</v>
      </c>
      <c r="AI108" s="14" t="s">
        <v>13</v>
      </c>
      <c r="AJ108" s="14" t="s">
        <v>14</v>
      </c>
      <c r="AK108" s="14" t="s">
        <v>15</v>
      </c>
      <c r="AL108" s="14" t="s">
        <v>16</v>
      </c>
      <c r="AM108" s="14" t="s">
        <v>17</v>
      </c>
      <c r="AN108" s="14" t="s">
        <v>18</v>
      </c>
      <c r="AO108" s="14" t="s">
        <v>19</v>
      </c>
      <c r="AP108" s="38" t="s">
        <v>20</v>
      </c>
    </row>
    <row r="109" spans="2:92" x14ac:dyDescent="0.25">
      <c r="B109" s="15"/>
      <c r="C109" s="6"/>
      <c r="D109" s="6">
        <v>2730.5</v>
      </c>
      <c r="E109" s="6">
        <v>544.5</v>
      </c>
      <c r="F109" s="7">
        <v>2186</v>
      </c>
      <c r="G109" s="6"/>
      <c r="H109" s="6"/>
      <c r="I109" s="6">
        <v>4432</v>
      </c>
      <c r="J109" s="6">
        <v>1871.0625</v>
      </c>
      <c r="K109" s="6">
        <v>2560.9375</v>
      </c>
      <c r="L109" s="6"/>
      <c r="M109" s="6"/>
      <c r="N109" s="6">
        <v>3582</v>
      </c>
      <c r="O109" s="6">
        <v>1768.75</v>
      </c>
      <c r="P109" s="6">
        <v>1813.25</v>
      </c>
      <c r="Q109" s="6"/>
      <c r="R109" s="6"/>
      <c r="S109" s="6">
        <v>4812</v>
      </c>
      <c r="T109" s="6">
        <v>2014.3125</v>
      </c>
      <c r="U109" s="6">
        <v>2797.6875</v>
      </c>
      <c r="V109" s="6"/>
      <c r="W109" s="6"/>
      <c r="X109" s="6">
        <v>2826</v>
      </c>
      <c r="Y109" s="6">
        <v>422.75</v>
      </c>
      <c r="Z109" s="6">
        <v>2403.25</v>
      </c>
      <c r="AA109" s="36"/>
      <c r="AE109" s="15"/>
      <c r="AF109" s="2" t="s">
        <v>21</v>
      </c>
      <c r="AG109" s="1">
        <v>384722.07129086764</v>
      </c>
      <c r="AH109" s="1">
        <v>11.638007260695451</v>
      </c>
      <c r="AI109" s="1">
        <v>4.7634166309488402</v>
      </c>
      <c r="AJ109" s="1">
        <f t="shared" ref="AJ109:AJ125" si="27">AH109-AI109</f>
        <v>6.8745906297466108</v>
      </c>
      <c r="AK109" s="1">
        <f t="shared" ref="AK109:AK125" si="28" xml:space="preserve"> (3.14*(AI109/2)^2*AJ109)+((4/3)*3.14*(AI109/2)^3)</f>
        <v>179.0117641517715</v>
      </c>
      <c r="AL109" s="1">
        <f t="shared" si="17"/>
        <v>174.0711668372382</v>
      </c>
      <c r="AM109" s="1">
        <f t="shared" ref="AM109:AM125" si="29">AG109/2200</f>
        <v>174.87366876857621</v>
      </c>
      <c r="AN109" s="1">
        <v>2.4</v>
      </c>
      <c r="AO109" s="1">
        <f t="shared" ref="AO109:AO125" si="30">2*3.14*(AI109/2)*AN109</f>
        <v>35.897107730830456</v>
      </c>
      <c r="AP109" s="36">
        <f t="shared" si="24"/>
        <v>4.8715253072710611</v>
      </c>
    </row>
    <row r="110" spans="2:92" x14ac:dyDescent="0.25">
      <c r="B110" s="15"/>
      <c r="C110" s="6"/>
      <c r="D110" s="6">
        <v>3167.4375</v>
      </c>
      <c r="E110" s="6">
        <v>973.4375</v>
      </c>
      <c r="F110" s="7">
        <v>2194</v>
      </c>
      <c r="G110" s="6"/>
      <c r="H110" s="6"/>
      <c r="I110" s="6">
        <v>4071</v>
      </c>
      <c r="J110" s="6">
        <v>1502.9375</v>
      </c>
      <c r="K110" s="6">
        <v>2568.0625</v>
      </c>
      <c r="L110" s="6"/>
      <c r="M110" s="6"/>
      <c r="N110" s="6">
        <v>3883</v>
      </c>
      <c r="O110" s="6">
        <v>2061.8125</v>
      </c>
      <c r="P110" s="6">
        <v>1821.1875</v>
      </c>
      <c r="Q110" s="6"/>
      <c r="R110" s="6"/>
      <c r="S110" s="6">
        <v>5088</v>
      </c>
      <c r="T110" s="6">
        <v>2274.0625</v>
      </c>
      <c r="U110" s="6">
        <v>2813.9375</v>
      </c>
      <c r="V110" s="6"/>
      <c r="W110" s="6"/>
      <c r="X110" s="6">
        <v>4067</v>
      </c>
      <c r="Y110" s="6">
        <v>1645.875</v>
      </c>
      <c r="Z110" s="6">
        <v>2421.125</v>
      </c>
      <c r="AA110" s="36"/>
      <c r="AE110" s="15"/>
      <c r="AF110" s="2" t="s">
        <v>22</v>
      </c>
      <c r="AG110" s="1">
        <v>253859.31356027408</v>
      </c>
      <c r="AH110" s="1">
        <v>11.598073158934636</v>
      </c>
      <c r="AI110" s="1">
        <v>4.1944422752017942</v>
      </c>
      <c r="AJ110" s="1">
        <f t="shared" si="27"/>
        <v>7.4036308837328413</v>
      </c>
      <c r="AK110" s="1">
        <f t="shared" si="28"/>
        <v>140.86889574903262</v>
      </c>
      <c r="AL110" s="1">
        <f t="shared" si="17"/>
        <v>152.75298787777658</v>
      </c>
      <c r="AM110" s="1">
        <f t="shared" si="29"/>
        <v>115.39059707285186</v>
      </c>
      <c r="AN110" s="1">
        <v>2.5</v>
      </c>
      <c r="AO110" s="1">
        <f t="shared" si="30"/>
        <v>32.926371860334086</v>
      </c>
      <c r="AP110" s="36">
        <f t="shared" si="24"/>
        <v>3.5045038536985365</v>
      </c>
    </row>
    <row r="111" spans="2:92" x14ac:dyDescent="0.25">
      <c r="B111" s="15"/>
      <c r="C111" s="6"/>
      <c r="D111" s="6">
        <v>2481</v>
      </c>
      <c r="E111" s="6">
        <v>286.625</v>
      </c>
      <c r="F111" s="7">
        <v>2194.375</v>
      </c>
      <c r="G111" s="6"/>
      <c r="H111" s="6"/>
      <c r="I111" s="6">
        <v>3957</v>
      </c>
      <c r="J111" s="6">
        <v>1363.1875</v>
      </c>
      <c r="K111" s="6">
        <v>2593.8125</v>
      </c>
      <c r="L111" s="6"/>
      <c r="M111" s="6"/>
      <c r="N111" s="6">
        <v>3309</v>
      </c>
      <c r="O111" s="6">
        <v>1487.5</v>
      </c>
      <c r="P111" s="6">
        <v>1821.5</v>
      </c>
      <c r="Q111" s="6"/>
      <c r="R111" s="6"/>
      <c r="S111" s="6">
        <v>3880</v>
      </c>
      <c r="T111" s="6">
        <v>1064.9375</v>
      </c>
      <c r="U111" s="6">
        <v>2815.0625</v>
      </c>
      <c r="V111" s="6"/>
      <c r="W111" s="6"/>
      <c r="X111" s="6">
        <v>2982</v>
      </c>
      <c r="Y111" s="6">
        <v>558.5</v>
      </c>
      <c r="Z111" s="6">
        <v>2423.5</v>
      </c>
      <c r="AA111" s="36"/>
      <c r="AE111" s="15"/>
      <c r="AF111" s="2" t="s">
        <v>23</v>
      </c>
      <c r="AG111" s="2">
        <v>412634.41148349195</v>
      </c>
      <c r="AH111" s="2">
        <v>11.663761400165901</v>
      </c>
      <c r="AI111" s="2">
        <v>4.559118884170493</v>
      </c>
      <c r="AJ111" s="1">
        <f t="shared" si="27"/>
        <v>7.1046425159954083</v>
      </c>
      <c r="AK111" s="1">
        <f t="shared" si="28"/>
        <v>165.51718465483762</v>
      </c>
      <c r="AL111" s="1">
        <f t="shared" si="17"/>
        <v>166.97413106025942</v>
      </c>
      <c r="AM111" s="1">
        <f t="shared" si="29"/>
        <v>187.56109612885999</v>
      </c>
      <c r="AN111" s="1">
        <v>4.0999999999999996</v>
      </c>
      <c r="AO111" s="1">
        <f t="shared" si="30"/>
        <v>58.69409651481093</v>
      </c>
      <c r="AP111" s="36">
        <f t="shared" si="24"/>
        <v>3.1955700362732498</v>
      </c>
    </row>
    <row r="112" spans="2:92" x14ac:dyDescent="0.25">
      <c r="B112" s="15"/>
      <c r="C112" s="6"/>
      <c r="D112" s="6">
        <v>4587</v>
      </c>
      <c r="E112" s="6">
        <v>2391.375</v>
      </c>
      <c r="F112" s="7">
        <v>2195.625</v>
      </c>
      <c r="G112" s="6"/>
      <c r="H112" s="6"/>
      <c r="I112" s="6">
        <v>4496</v>
      </c>
      <c r="J112" s="6">
        <v>1844.75</v>
      </c>
      <c r="K112" s="6">
        <v>2651.25</v>
      </c>
      <c r="L112" s="6"/>
      <c r="M112" s="6"/>
      <c r="N112" s="6">
        <v>2694</v>
      </c>
      <c r="O112" s="6">
        <v>862.6875</v>
      </c>
      <c r="P112" s="6">
        <v>1831.3125</v>
      </c>
      <c r="Q112" s="6"/>
      <c r="R112" s="6"/>
      <c r="S112" s="6">
        <v>4990</v>
      </c>
      <c r="T112" s="6">
        <v>2159.5625</v>
      </c>
      <c r="U112" s="6">
        <v>2830.4375</v>
      </c>
      <c r="V112" s="6"/>
      <c r="W112" s="6"/>
      <c r="X112" s="6">
        <v>3442</v>
      </c>
      <c r="Y112" s="6">
        <v>1015.4375</v>
      </c>
      <c r="Z112" s="6">
        <v>2426.5625</v>
      </c>
      <c r="AA112" s="36"/>
      <c r="AE112" s="15"/>
      <c r="AF112" s="2" t="s">
        <v>24</v>
      </c>
      <c r="AG112" s="1">
        <v>299149.13239293557</v>
      </c>
      <c r="AH112" s="1">
        <v>10.445026615571642</v>
      </c>
      <c r="AI112" s="1">
        <v>4.2616339589411005</v>
      </c>
      <c r="AJ112" s="1">
        <f t="shared" si="27"/>
        <v>6.1833926566305415</v>
      </c>
      <c r="AK112" s="1">
        <f t="shared" si="28"/>
        <v>128.66020141466728</v>
      </c>
      <c r="AL112" s="1">
        <f t="shared" si="17"/>
        <v>139.77044359866613</v>
      </c>
      <c r="AM112" s="1">
        <f t="shared" si="29"/>
        <v>135.97687836042525</v>
      </c>
      <c r="AN112" s="1">
        <v>2.9</v>
      </c>
      <c r="AO112" s="1">
        <f t="shared" si="30"/>
        <v>38.806438830117663</v>
      </c>
      <c r="AP112" s="36">
        <f t="shared" si="24"/>
        <v>3.5039772383054544</v>
      </c>
    </row>
    <row r="113" spans="2:42" x14ac:dyDescent="0.25">
      <c r="B113" s="15"/>
      <c r="C113" s="6"/>
      <c r="D113" s="6">
        <v>3571</v>
      </c>
      <c r="E113" s="6">
        <v>1358.5</v>
      </c>
      <c r="F113" s="7">
        <v>2212.5</v>
      </c>
      <c r="G113" s="6"/>
      <c r="H113" s="6"/>
      <c r="I113" s="6">
        <v>4323</v>
      </c>
      <c r="J113" s="6">
        <v>1634.5625</v>
      </c>
      <c r="K113" s="6">
        <v>2688.4375</v>
      </c>
      <c r="L113" s="6"/>
      <c r="M113" s="6"/>
      <c r="N113" s="6">
        <v>2984</v>
      </c>
      <c r="O113" s="6">
        <v>1136.25</v>
      </c>
      <c r="P113" s="6">
        <v>1847.75</v>
      </c>
      <c r="Q113" s="6"/>
      <c r="R113" s="6"/>
      <c r="S113" s="6">
        <v>4106</v>
      </c>
      <c r="T113" s="6">
        <v>1255.875</v>
      </c>
      <c r="U113" s="6">
        <v>2850.125</v>
      </c>
      <c r="V113" s="6"/>
      <c r="W113" s="6"/>
      <c r="X113" s="6">
        <v>4489</v>
      </c>
      <c r="Y113" s="6">
        <v>2050.375</v>
      </c>
      <c r="Z113" s="6">
        <v>2438.625</v>
      </c>
      <c r="AA113" s="36"/>
      <c r="AE113" s="15"/>
      <c r="AF113" s="2" t="s">
        <v>25</v>
      </c>
      <c r="AG113" s="1">
        <v>405908.69925363013</v>
      </c>
      <c r="AH113" s="1">
        <v>11.495218484222038</v>
      </c>
      <c r="AI113" s="1">
        <v>4.8831327035008991</v>
      </c>
      <c r="AJ113" s="1">
        <f t="shared" si="27"/>
        <v>6.6120857807211388</v>
      </c>
      <c r="AK113" s="1">
        <f t="shared" si="28"/>
        <v>184.70309768968755</v>
      </c>
      <c r="AL113" s="1">
        <f t="shared" si="17"/>
        <v>176.25660676656497</v>
      </c>
      <c r="AM113" s="1">
        <f t="shared" si="29"/>
        <v>184.50395420619552</v>
      </c>
      <c r="AN113" s="1">
        <v>5.9</v>
      </c>
      <c r="AO113" s="1">
        <f t="shared" si="30"/>
        <v>90.464916465057669</v>
      </c>
      <c r="AP113" s="36">
        <f t="shared" si="24"/>
        <v>2.0395083687217097</v>
      </c>
    </row>
    <row r="114" spans="2:42" x14ac:dyDescent="0.25">
      <c r="B114" s="15"/>
      <c r="C114" s="6"/>
      <c r="D114" s="6">
        <v>3454</v>
      </c>
      <c r="E114" s="6">
        <v>1234.3125</v>
      </c>
      <c r="F114" s="7">
        <v>2219.6880000000001</v>
      </c>
      <c r="G114" s="6"/>
      <c r="H114" s="6"/>
      <c r="I114" s="6">
        <v>4168</v>
      </c>
      <c r="J114" s="6">
        <v>1467.25</v>
      </c>
      <c r="K114" s="6">
        <v>2700.75</v>
      </c>
      <c r="L114" s="6"/>
      <c r="M114" s="6"/>
      <c r="N114" s="6">
        <v>3092</v>
      </c>
      <c r="O114" s="6">
        <v>1242</v>
      </c>
      <c r="P114" s="6">
        <v>1850</v>
      </c>
      <c r="Q114" s="6"/>
      <c r="R114" s="6"/>
      <c r="S114" s="6">
        <v>4944</v>
      </c>
      <c r="T114" s="6">
        <v>2076.1875</v>
      </c>
      <c r="U114" s="6">
        <v>2867.8125</v>
      </c>
      <c r="V114" s="6"/>
      <c r="W114" s="6"/>
      <c r="X114" s="6">
        <v>3869</v>
      </c>
      <c r="Y114" s="6">
        <v>1422.1875</v>
      </c>
      <c r="Z114" s="6">
        <v>2446.8125</v>
      </c>
      <c r="AA114" s="36"/>
      <c r="AE114" s="15"/>
      <c r="AF114" s="2" t="s">
        <v>26</v>
      </c>
      <c r="AG114" s="1">
        <v>217767.17898700526</v>
      </c>
      <c r="AH114" s="1">
        <v>12.771022864281468</v>
      </c>
      <c r="AI114" s="1">
        <v>4.264788388654237</v>
      </c>
      <c r="AJ114" s="1">
        <f t="shared" si="27"/>
        <v>8.506234475627231</v>
      </c>
      <c r="AK114" s="1">
        <f t="shared" si="28"/>
        <v>162.04609006524163</v>
      </c>
      <c r="AL114" s="1">
        <f t="shared" si="17"/>
        <v>171.0223294716717</v>
      </c>
      <c r="AM114" s="1">
        <f t="shared" si="29"/>
        <v>98.985081357729669</v>
      </c>
      <c r="AN114" s="1">
        <v>2.8</v>
      </c>
      <c r="AO114" s="1">
        <f t="shared" si="30"/>
        <v>37.496019513048054</v>
      </c>
      <c r="AP114" s="36">
        <f t="shared" si="24"/>
        <v>2.6398823833362988</v>
      </c>
    </row>
    <row r="115" spans="2:42" x14ac:dyDescent="0.25">
      <c r="B115" s="15"/>
      <c r="C115" s="6"/>
      <c r="D115" s="6">
        <v>3198.125</v>
      </c>
      <c r="E115" s="6">
        <v>961.125</v>
      </c>
      <c r="F115" s="7">
        <v>2237</v>
      </c>
      <c r="G115" s="6"/>
      <c r="H115" s="6"/>
      <c r="I115" s="6">
        <v>4230</v>
      </c>
      <c r="J115" s="6">
        <v>1460.625</v>
      </c>
      <c r="K115" s="6">
        <v>2769.375</v>
      </c>
      <c r="L115" s="6"/>
      <c r="M115" s="6"/>
      <c r="N115" s="6">
        <v>2459</v>
      </c>
      <c r="O115" s="6">
        <v>587.6875</v>
      </c>
      <c r="P115" s="6">
        <v>1871.3125</v>
      </c>
      <c r="Q115" s="6"/>
      <c r="R115" s="6"/>
      <c r="S115" s="6">
        <v>5619</v>
      </c>
      <c r="T115" s="6">
        <v>2736.375</v>
      </c>
      <c r="U115" s="6">
        <v>2882.625</v>
      </c>
      <c r="V115" s="6"/>
      <c r="W115" s="6"/>
      <c r="X115" s="6">
        <v>3477</v>
      </c>
      <c r="Y115" s="6">
        <v>982.5625</v>
      </c>
      <c r="Z115" s="6">
        <v>2494.4375</v>
      </c>
      <c r="AA115" s="36"/>
      <c r="AE115" s="15"/>
      <c r="AF115" s="2" t="s">
        <v>27</v>
      </c>
      <c r="AG115" s="1">
        <v>176328.58813515073</v>
      </c>
      <c r="AH115" s="1">
        <v>13.420972841042486</v>
      </c>
      <c r="AI115" s="1">
        <v>4.1497185446726386</v>
      </c>
      <c r="AJ115" s="1">
        <f t="shared" si="27"/>
        <v>9.2712542963698468</v>
      </c>
      <c r="AK115" s="1">
        <f t="shared" si="28"/>
        <v>162.72401752070797</v>
      </c>
      <c r="AL115" s="1">
        <f t="shared" si="17"/>
        <v>174.87683604210855</v>
      </c>
      <c r="AM115" s="1">
        <f t="shared" si="29"/>
        <v>80.149358243250333</v>
      </c>
      <c r="AN115" s="1">
        <v>5.6</v>
      </c>
      <c r="AO115" s="1">
        <f t="shared" si="30"/>
        <v>72.968650889523673</v>
      </c>
      <c r="AP115" s="36">
        <f t="shared" si="24"/>
        <v>1.0984081145285038</v>
      </c>
    </row>
    <row r="116" spans="2:42" x14ac:dyDescent="0.25">
      <c r="B116" s="15"/>
      <c r="C116" s="6"/>
      <c r="D116" s="6">
        <v>2776.125</v>
      </c>
      <c r="E116" s="6">
        <v>531.125</v>
      </c>
      <c r="F116" s="7">
        <v>2245</v>
      </c>
      <c r="G116" s="6"/>
      <c r="H116" s="6"/>
      <c r="I116" s="6">
        <v>4600</v>
      </c>
      <c r="J116" s="6">
        <v>1806.4375</v>
      </c>
      <c r="K116" s="6">
        <v>2793.5625</v>
      </c>
      <c r="L116" s="6"/>
      <c r="M116" s="6"/>
      <c r="N116" s="6">
        <v>3371</v>
      </c>
      <c r="O116" s="6">
        <v>1477.25</v>
      </c>
      <c r="P116" s="6">
        <v>1893.75</v>
      </c>
      <c r="Q116" s="6"/>
      <c r="R116" s="6"/>
      <c r="S116" s="6">
        <v>4734</v>
      </c>
      <c r="T116" s="6">
        <v>1835.0625</v>
      </c>
      <c r="U116" s="6">
        <v>2898.9375</v>
      </c>
      <c r="V116" s="6"/>
      <c r="W116" s="6"/>
      <c r="X116" s="6">
        <v>2987</v>
      </c>
      <c r="Y116" s="6">
        <v>425.0625</v>
      </c>
      <c r="Z116" s="6">
        <v>2561.9375</v>
      </c>
      <c r="AA116" s="36"/>
      <c r="AE116" s="15"/>
      <c r="AF116" s="2" t="s">
        <v>28</v>
      </c>
      <c r="AG116" s="1">
        <v>184837.88072563417</v>
      </c>
      <c r="AH116" s="1">
        <v>11.116369551251886</v>
      </c>
      <c r="AI116" s="1">
        <v>4.2553180844679517</v>
      </c>
      <c r="AJ116" s="1">
        <f t="shared" si="27"/>
        <v>6.861051466783934</v>
      </c>
      <c r="AK116" s="1">
        <f t="shared" si="28"/>
        <v>137.85190385227983</v>
      </c>
      <c r="AL116" s="1">
        <f t="shared" si="17"/>
        <v>148.53358152912307</v>
      </c>
      <c r="AM116" s="1">
        <f t="shared" si="29"/>
        <v>84.01721851165189</v>
      </c>
      <c r="AN116" s="1">
        <v>2.5</v>
      </c>
      <c r="AO116" s="1">
        <f t="shared" si="30"/>
        <v>33.404246963073419</v>
      </c>
      <c r="AP116" s="36">
        <f t="shared" si="24"/>
        <v>2.5151657693265279</v>
      </c>
    </row>
    <row r="117" spans="2:42" x14ac:dyDescent="0.25">
      <c r="B117" s="15"/>
      <c r="C117" s="6"/>
      <c r="D117" s="6">
        <v>2607.0625</v>
      </c>
      <c r="E117" s="6">
        <v>360.0625</v>
      </c>
      <c r="F117" s="7">
        <v>2247</v>
      </c>
      <c r="G117" s="6"/>
      <c r="H117" s="6"/>
      <c r="I117" s="6">
        <v>4423</v>
      </c>
      <c r="J117" s="6">
        <v>1629.1875</v>
      </c>
      <c r="K117" s="6">
        <v>2793.8125</v>
      </c>
      <c r="L117" s="6"/>
      <c r="M117" s="6"/>
      <c r="N117" s="6">
        <v>3066</v>
      </c>
      <c r="O117" s="6">
        <v>1146.1875</v>
      </c>
      <c r="P117" s="6">
        <v>1919.8125</v>
      </c>
      <c r="Q117" s="6"/>
      <c r="R117" s="6"/>
      <c r="S117" s="6">
        <v>4120</v>
      </c>
      <c r="T117" s="6">
        <v>1202.25</v>
      </c>
      <c r="U117" s="6">
        <v>2917.75</v>
      </c>
      <c r="V117" s="6"/>
      <c r="W117" s="6"/>
      <c r="X117" s="6">
        <v>3770</v>
      </c>
      <c r="Y117" s="6">
        <v>1190.375</v>
      </c>
      <c r="Z117" s="6">
        <v>2579.625</v>
      </c>
      <c r="AA117" s="36"/>
      <c r="AE117" s="15"/>
      <c r="AF117" s="2" t="s">
        <v>29</v>
      </c>
      <c r="AG117" s="1">
        <v>191915.95727129153</v>
      </c>
      <c r="AH117" s="1">
        <v>11.986102994718507</v>
      </c>
      <c r="AI117" s="1">
        <v>4.2765967778129381</v>
      </c>
      <c r="AJ117" s="1">
        <f t="shared" si="27"/>
        <v>7.7095062169055693</v>
      </c>
      <c r="AK117" s="1">
        <f t="shared" si="28"/>
        <v>151.61900958521858</v>
      </c>
      <c r="AL117" s="1">
        <f t="shared" si="17"/>
        <v>160.95555045964616</v>
      </c>
      <c r="AM117" s="1">
        <f t="shared" si="29"/>
        <v>87.234526032405242</v>
      </c>
      <c r="AN117" s="1">
        <v>3.5</v>
      </c>
      <c r="AO117" s="1">
        <f t="shared" si="30"/>
        <v>46.999798588164197</v>
      </c>
      <c r="AP117" s="36">
        <f t="shared" si="24"/>
        <v>1.8560616992595629</v>
      </c>
    </row>
    <row r="118" spans="2:42" x14ac:dyDescent="0.25">
      <c r="B118" s="15"/>
      <c r="C118" s="6"/>
      <c r="D118" s="6">
        <v>3155</v>
      </c>
      <c r="E118" s="6">
        <v>903.8125</v>
      </c>
      <c r="F118" s="7">
        <v>2251.1880000000001</v>
      </c>
      <c r="G118" s="6"/>
      <c r="H118" s="6"/>
      <c r="I118" s="6">
        <v>4882</v>
      </c>
      <c r="J118" s="6">
        <v>2085.8125</v>
      </c>
      <c r="K118" s="6">
        <v>2796.1875</v>
      </c>
      <c r="L118" s="6"/>
      <c r="M118" s="6"/>
      <c r="N118" s="6">
        <v>2990</v>
      </c>
      <c r="O118" s="6">
        <v>1067.5</v>
      </c>
      <c r="P118" s="6">
        <v>1922.5</v>
      </c>
      <c r="Q118" s="6"/>
      <c r="R118" s="6"/>
      <c r="S118" s="6">
        <v>4525</v>
      </c>
      <c r="T118" s="6">
        <v>1516.0625</v>
      </c>
      <c r="U118" s="6">
        <v>3008.9375</v>
      </c>
      <c r="V118" s="6"/>
      <c r="W118" s="6"/>
      <c r="X118" s="6">
        <v>3637</v>
      </c>
      <c r="Y118" s="6">
        <v>1001.6875</v>
      </c>
      <c r="Z118" s="6">
        <v>2635.3125</v>
      </c>
      <c r="AA118" s="36"/>
      <c r="AE118" s="15"/>
      <c r="AF118" s="2" t="s">
        <v>30</v>
      </c>
      <c r="AG118" s="1">
        <v>177543.74419825629</v>
      </c>
      <c r="AH118" s="1">
        <v>11.918242320073878</v>
      </c>
      <c r="AI118" s="1">
        <v>4.2769898293075235</v>
      </c>
      <c r="AJ118" s="1">
        <f t="shared" si="27"/>
        <v>7.6412524907663544</v>
      </c>
      <c r="AK118" s="1">
        <f t="shared" si="28"/>
        <v>150.67053880004877</v>
      </c>
      <c r="AL118" s="1">
        <f t="shared" si="17"/>
        <v>160.05899172460042</v>
      </c>
      <c r="AM118" s="1">
        <f t="shared" si="29"/>
        <v>80.701701908298318</v>
      </c>
      <c r="AN118" s="1">
        <v>3.7</v>
      </c>
      <c r="AO118" s="1">
        <f t="shared" si="30"/>
        <v>49.690067836894812</v>
      </c>
      <c r="AP118" s="36">
        <f t="shared" si="24"/>
        <v>1.6241012625138218</v>
      </c>
    </row>
    <row r="119" spans="2:42" x14ac:dyDescent="0.25">
      <c r="B119" s="15"/>
      <c r="C119" s="6"/>
      <c r="D119" s="6">
        <v>4451</v>
      </c>
      <c r="E119" s="6">
        <v>2189.25</v>
      </c>
      <c r="F119" s="7">
        <v>2261.75</v>
      </c>
      <c r="G119" s="6"/>
      <c r="H119" s="6"/>
      <c r="I119" s="6">
        <v>4489</v>
      </c>
      <c r="J119" s="6">
        <v>1691.4375</v>
      </c>
      <c r="K119" s="6">
        <v>2797.5625</v>
      </c>
      <c r="L119" s="6"/>
      <c r="M119" s="6"/>
      <c r="N119" s="6">
        <v>3458</v>
      </c>
      <c r="O119" s="6">
        <v>1517.9375</v>
      </c>
      <c r="P119" s="6">
        <v>1940.0625</v>
      </c>
      <c r="Q119" s="6"/>
      <c r="R119" s="6"/>
      <c r="S119" s="6">
        <v>4613</v>
      </c>
      <c r="T119" s="6">
        <v>1530.0625</v>
      </c>
      <c r="U119" s="6">
        <v>3082.9375</v>
      </c>
      <c r="V119" s="6"/>
      <c r="W119" s="6"/>
      <c r="X119" s="6">
        <v>3536</v>
      </c>
      <c r="Y119" s="6">
        <v>875.6875</v>
      </c>
      <c r="Z119" s="6">
        <v>2660.3125</v>
      </c>
      <c r="AA119" s="36"/>
      <c r="AE119" s="15"/>
      <c r="AF119" s="2" t="s">
        <v>31</v>
      </c>
      <c r="AG119" s="1">
        <v>200944.24686553143</v>
      </c>
      <c r="AH119" s="1">
        <v>11.675285435482937</v>
      </c>
      <c r="AI119" s="1">
        <v>4.4070709093455713</v>
      </c>
      <c r="AJ119" s="1">
        <f t="shared" si="27"/>
        <v>7.2682145261373661</v>
      </c>
      <c r="AK119" s="1">
        <f t="shared" si="28"/>
        <v>155.60961834361478</v>
      </c>
      <c r="AL119" s="1">
        <f t="shared" si="17"/>
        <v>161.5649659152119</v>
      </c>
      <c r="AM119" s="1">
        <f t="shared" si="29"/>
        <v>91.338294029787008</v>
      </c>
      <c r="AN119" s="1">
        <v>3.4</v>
      </c>
      <c r="AO119" s="1">
        <f t="shared" si="30"/>
        <v>47.049889028173318</v>
      </c>
      <c r="AP119" s="36">
        <f t="shared" si="24"/>
        <v>1.9413073211521059</v>
      </c>
    </row>
    <row r="120" spans="2:42" x14ac:dyDescent="0.25">
      <c r="B120" s="15"/>
      <c r="C120" s="6"/>
      <c r="D120" s="6">
        <v>3423.9375</v>
      </c>
      <c r="E120" s="6">
        <v>1145.9375</v>
      </c>
      <c r="F120" s="7">
        <v>2278</v>
      </c>
      <c r="G120" s="6"/>
      <c r="H120" s="6"/>
      <c r="I120" s="6">
        <v>5063</v>
      </c>
      <c r="J120" s="6">
        <v>2164.4375</v>
      </c>
      <c r="K120" s="6">
        <v>2898.5625</v>
      </c>
      <c r="L120" s="6"/>
      <c r="M120" s="6"/>
      <c r="N120" s="6">
        <v>3710</v>
      </c>
      <c r="O120" s="6">
        <v>1768.75</v>
      </c>
      <c r="P120" s="6">
        <v>1941.25</v>
      </c>
      <c r="Q120" s="6"/>
      <c r="R120" s="6"/>
      <c r="S120" s="6">
        <v>4738</v>
      </c>
      <c r="T120" s="6">
        <v>1644</v>
      </c>
      <c r="U120" s="6">
        <v>3094</v>
      </c>
      <c r="V120" s="6"/>
      <c r="W120" s="6"/>
      <c r="X120" s="6">
        <v>3269</v>
      </c>
      <c r="Y120" s="6">
        <v>575.875</v>
      </c>
      <c r="Z120" s="6">
        <v>2693.125</v>
      </c>
      <c r="AA120" s="36"/>
      <c r="AE120" s="15"/>
      <c r="AF120" s="2" t="s">
        <v>32</v>
      </c>
      <c r="AG120" s="1">
        <v>146519.16463566804</v>
      </c>
      <c r="AH120" s="1">
        <v>11.704548560282024</v>
      </c>
      <c r="AI120" s="1">
        <v>4.8568995254174245</v>
      </c>
      <c r="AJ120" s="1">
        <f t="shared" si="27"/>
        <v>6.8476490348645997</v>
      </c>
      <c r="AK120" s="1">
        <f t="shared" si="28"/>
        <v>186.76214891785011</v>
      </c>
      <c r="AL120" s="1">
        <f t="shared" si="17"/>
        <v>178.50214333164917</v>
      </c>
      <c r="AM120" s="1">
        <f t="shared" si="29"/>
        <v>66.599620288940017</v>
      </c>
      <c r="AN120" s="1">
        <v>2.1</v>
      </c>
      <c r="AO120" s="1">
        <f t="shared" si="30"/>
        <v>32.026395470602502</v>
      </c>
      <c r="AP120" s="36">
        <f t="shared" si="24"/>
        <v>2.0795228220444848</v>
      </c>
    </row>
    <row r="121" spans="2:42" x14ac:dyDescent="0.25">
      <c r="B121" s="15"/>
      <c r="C121" s="6"/>
      <c r="D121" s="6">
        <v>3656</v>
      </c>
      <c r="E121" s="6">
        <v>1344</v>
      </c>
      <c r="F121" s="7">
        <v>2312</v>
      </c>
      <c r="G121" s="6"/>
      <c r="H121" s="6"/>
      <c r="I121" s="6">
        <v>4625</v>
      </c>
      <c r="J121" s="6">
        <v>1676.875</v>
      </c>
      <c r="K121" s="6">
        <v>2948.125</v>
      </c>
      <c r="L121" s="6"/>
      <c r="M121" s="6"/>
      <c r="N121" s="6">
        <v>4261</v>
      </c>
      <c r="O121" s="6">
        <v>2315.125</v>
      </c>
      <c r="P121" s="6">
        <v>1945.875</v>
      </c>
      <c r="Q121" s="6"/>
      <c r="R121" s="6"/>
      <c r="S121" s="6">
        <v>4885</v>
      </c>
      <c r="T121" s="6">
        <v>1689.3125</v>
      </c>
      <c r="U121" s="6">
        <v>3195.6875</v>
      </c>
      <c r="V121" s="6"/>
      <c r="W121" s="6"/>
      <c r="X121" s="6">
        <v>3247</v>
      </c>
      <c r="Y121" s="6">
        <v>517.4375</v>
      </c>
      <c r="Z121" s="6">
        <v>2729.5625</v>
      </c>
      <c r="AA121" s="36"/>
      <c r="AE121" s="15"/>
      <c r="AF121" s="2" t="s">
        <v>33</v>
      </c>
      <c r="AG121" s="1">
        <v>148293.66575853701</v>
      </c>
      <c r="AH121" s="1">
        <v>11.43400249256576</v>
      </c>
      <c r="AI121" s="1">
        <v>4.1269712865490114</v>
      </c>
      <c r="AJ121" s="1">
        <f t="shared" si="27"/>
        <v>7.3070312060167488</v>
      </c>
      <c r="AK121" s="1">
        <f t="shared" si="28"/>
        <v>134.48043221347569</v>
      </c>
      <c r="AL121" s="1">
        <f t="shared" si="17"/>
        <v>148.16969192824698</v>
      </c>
      <c r="AM121" s="1">
        <f t="shared" si="29"/>
        <v>67.406211708425914</v>
      </c>
      <c r="AN121" s="1">
        <v>3.8</v>
      </c>
      <c r="AO121" s="1">
        <f t="shared" si="30"/>
        <v>49.243021391102801</v>
      </c>
      <c r="AP121" s="36">
        <f t="shared" si="24"/>
        <v>1.3688480073768348</v>
      </c>
    </row>
    <row r="122" spans="2:42" x14ac:dyDescent="0.25">
      <c r="B122" s="15"/>
      <c r="C122" s="6"/>
      <c r="D122" s="6">
        <v>3283.6875</v>
      </c>
      <c r="E122" s="6">
        <v>952.6875</v>
      </c>
      <c r="F122" s="7">
        <v>2331</v>
      </c>
      <c r="G122" s="6"/>
      <c r="H122" s="6"/>
      <c r="I122" s="6">
        <v>4517</v>
      </c>
      <c r="J122" s="6">
        <v>1550</v>
      </c>
      <c r="K122" s="6">
        <v>2967</v>
      </c>
      <c r="L122" s="6"/>
      <c r="M122" s="6"/>
      <c r="N122" s="6">
        <v>2648</v>
      </c>
      <c r="O122" s="6">
        <v>695.6875</v>
      </c>
      <c r="P122" s="6">
        <v>1952.3125</v>
      </c>
      <c r="Q122" s="6"/>
      <c r="R122" s="6"/>
      <c r="S122" s="6">
        <v>4355</v>
      </c>
      <c r="T122" s="6">
        <v>1144.6875</v>
      </c>
      <c r="U122" s="6">
        <v>3210.3125</v>
      </c>
      <c r="V122" s="6"/>
      <c r="W122" s="6"/>
      <c r="X122" s="6">
        <v>3821</v>
      </c>
      <c r="Y122" s="6">
        <v>1055.75</v>
      </c>
      <c r="Z122" s="6">
        <v>2765.25</v>
      </c>
      <c r="AA122" s="36"/>
      <c r="AE122" s="15"/>
      <c r="AF122" s="2" t="s">
        <v>34</v>
      </c>
      <c r="AG122" s="1">
        <v>268653.21042187221</v>
      </c>
      <c r="AH122" s="1">
        <v>10.976137253150583</v>
      </c>
      <c r="AI122" s="1">
        <v>4.2675466019716763</v>
      </c>
      <c r="AJ122" s="1">
        <f t="shared" si="27"/>
        <v>6.7085906511789064</v>
      </c>
      <c r="AK122" s="1">
        <f t="shared" si="28"/>
        <v>136.58224363695348</v>
      </c>
      <c r="AL122" s="1">
        <f t="shared" si="17"/>
        <v>147.08129652561655</v>
      </c>
      <c r="AM122" s="1">
        <f t="shared" si="29"/>
        <v>122.11509564630555</v>
      </c>
      <c r="AN122" s="1">
        <v>2.4</v>
      </c>
      <c r="AO122" s="1">
        <f t="shared" si="30"/>
        <v>32.160231192458554</v>
      </c>
      <c r="AP122" s="36">
        <f t="shared" si="24"/>
        <v>3.7970838864784358</v>
      </c>
    </row>
    <row r="123" spans="2:42" x14ac:dyDescent="0.25">
      <c r="B123" s="15"/>
      <c r="C123" s="6"/>
      <c r="D123" s="6">
        <v>3625</v>
      </c>
      <c r="E123" s="6">
        <v>1242.1875</v>
      </c>
      <c r="F123" s="7">
        <v>2382.8130000000001</v>
      </c>
      <c r="G123" s="6"/>
      <c r="H123" s="6"/>
      <c r="I123" s="6">
        <v>4772</v>
      </c>
      <c r="J123" s="6">
        <v>1755.75</v>
      </c>
      <c r="K123" s="6">
        <v>3016.25</v>
      </c>
      <c r="L123" s="6"/>
      <c r="M123" s="6"/>
      <c r="N123" s="6">
        <v>3009</v>
      </c>
      <c r="O123" s="6">
        <v>1040.125</v>
      </c>
      <c r="P123" s="6">
        <v>1968.875</v>
      </c>
      <c r="Q123" s="6"/>
      <c r="R123" s="6"/>
      <c r="S123" s="6">
        <v>5101</v>
      </c>
      <c r="T123" s="6">
        <v>1714.375</v>
      </c>
      <c r="U123" s="6">
        <v>3386.625</v>
      </c>
      <c r="V123" s="6"/>
      <c r="W123" s="6"/>
      <c r="X123" s="6">
        <v>3792</v>
      </c>
      <c r="Y123" s="6">
        <v>1015.4375</v>
      </c>
      <c r="Z123" s="6">
        <v>2776.5625</v>
      </c>
      <c r="AA123" s="36"/>
      <c r="AE123" s="15"/>
      <c r="AF123" s="2" t="s">
        <v>35</v>
      </c>
      <c r="AG123" s="1">
        <v>238156.11894914415</v>
      </c>
      <c r="AH123" s="1">
        <v>10.817319908369171</v>
      </c>
      <c r="AI123" s="1">
        <v>4.6068020361200679</v>
      </c>
      <c r="AJ123" s="1">
        <f t="shared" si="27"/>
        <v>6.2105178722491035</v>
      </c>
      <c r="AK123" s="1">
        <f t="shared" si="28"/>
        <v>154.6312205546364</v>
      </c>
      <c r="AL123" s="1">
        <f t="shared" si="17"/>
        <v>156.47640933080496</v>
      </c>
      <c r="AM123" s="1">
        <f t="shared" si="29"/>
        <v>108.25278134052007</v>
      </c>
      <c r="AN123" s="1">
        <v>2.2999999999999998</v>
      </c>
      <c r="AO123" s="1">
        <f t="shared" si="30"/>
        <v>33.27032430485913</v>
      </c>
      <c r="AP123" s="36">
        <f t="shared" si="24"/>
        <v>3.2537338785336023</v>
      </c>
    </row>
    <row r="124" spans="2:42" x14ac:dyDescent="0.25">
      <c r="B124" s="15"/>
      <c r="C124" s="6"/>
      <c r="D124" s="6">
        <v>3446.8125</v>
      </c>
      <c r="E124" s="6">
        <v>1062.8125</v>
      </c>
      <c r="F124" s="7">
        <v>2384</v>
      </c>
      <c r="G124" s="6"/>
      <c r="H124" s="6"/>
      <c r="I124" s="6">
        <v>4484</v>
      </c>
      <c r="J124" s="6">
        <v>1459.4375</v>
      </c>
      <c r="K124" s="6">
        <v>3024.5625</v>
      </c>
      <c r="L124" s="6"/>
      <c r="M124" s="6"/>
      <c r="N124" s="6">
        <v>2932</v>
      </c>
      <c r="O124" s="6">
        <v>960.25</v>
      </c>
      <c r="P124" s="6">
        <v>1971.75</v>
      </c>
      <c r="Q124" s="6"/>
      <c r="R124" s="6"/>
      <c r="S124" s="6">
        <v>5561</v>
      </c>
      <c r="T124" s="6">
        <v>2149</v>
      </c>
      <c r="U124" s="6">
        <v>3412</v>
      </c>
      <c r="V124" s="6"/>
      <c r="W124" s="6"/>
      <c r="X124" s="6">
        <v>3851</v>
      </c>
      <c r="Y124" s="6">
        <v>1028.9375</v>
      </c>
      <c r="Z124" s="6">
        <v>2822.0625</v>
      </c>
      <c r="AA124" s="36"/>
      <c r="AE124" s="15"/>
      <c r="AF124" s="2" t="s">
        <v>36</v>
      </c>
      <c r="AG124" s="1">
        <v>240776.81231301662</v>
      </c>
      <c r="AH124" s="1">
        <v>10.892890617278777</v>
      </c>
      <c r="AI124" s="1">
        <v>4.2805256686533255</v>
      </c>
      <c r="AJ124" s="1">
        <f t="shared" si="27"/>
        <v>6.6123649486254514</v>
      </c>
      <c r="AK124" s="1">
        <f t="shared" si="28"/>
        <v>136.15468942312583</v>
      </c>
      <c r="AL124" s="1">
        <f t="shared" si="17"/>
        <v>146.40971538431759</v>
      </c>
      <c r="AM124" s="1">
        <f t="shared" si="29"/>
        <v>109.44400559682573</v>
      </c>
      <c r="AN124" s="1">
        <v>1.7</v>
      </c>
      <c r="AO124" s="1">
        <f t="shared" si="30"/>
        <v>22.849446019271451</v>
      </c>
      <c r="AP124" s="36">
        <f t="shared" si="24"/>
        <v>4.7897881421072341</v>
      </c>
    </row>
    <row r="125" spans="2:42" x14ac:dyDescent="0.25">
      <c r="B125" s="15"/>
      <c r="C125" s="6"/>
      <c r="D125" s="6">
        <v>3170</v>
      </c>
      <c r="E125" s="6">
        <v>771.5</v>
      </c>
      <c r="F125" s="7">
        <v>2398.5</v>
      </c>
      <c r="G125" s="6"/>
      <c r="H125" s="6"/>
      <c r="I125" s="6">
        <v>4552</v>
      </c>
      <c r="J125" s="6">
        <v>1440.5625</v>
      </c>
      <c r="K125" s="6">
        <v>3111.4375</v>
      </c>
      <c r="L125" s="6"/>
      <c r="M125" s="6"/>
      <c r="N125" s="6">
        <v>3357</v>
      </c>
      <c r="O125" s="6">
        <v>1385.1875</v>
      </c>
      <c r="P125" s="6">
        <v>1971.8125</v>
      </c>
      <c r="Q125" s="6"/>
      <c r="R125" s="6"/>
      <c r="S125" s="6">
        <v>5561</v>
      </c>
      <c r="T125" s="6">
        <v>2149</v>
      </c>
      <c r="U125" s="6">
        <v>3412</v>
      </c>
      <c r="V125" s="6"/>
      <c r="W125" s="6"/>
      <c r="X125" s="6">
        <v>4097</v>
      </c>
      <c r="Y125" s="6">
        <v>1271.6875</v>
      </c>
      <c r="Z125" s="6">
        <v>2825.3125</v>
      </c>
      <c r="AA125" s="36"/>
      <c r="AE125" s="15"/>
      <c r="AF125" s="2" t="s">
        <v>37</v>
      </c>
      <c r="AG125" s="1">
        <v>357530.95484056114</v>
      </c>
      <c r="AH125" s="1">
        <v>11.374082820166205</v>
      </c>
      <c r="AI125" s="1">
        <v>4.4960010008895681</v>
      </c>
      <c r="AJ125" s="1">
        <f t="shared" si="27"/>
        <v>6.8780818192766366</v>
      </c>
      <c r="AK125" s="1">
        <f t="shared" si="28"/>
        <v>156.70319328056939</v>
      </c>
      <c r="AL125" s="1">
        <f t="shared" si="17"/>
        <v>160.57296751511782</v>
      </c>
      <c r="AM125" s="1">
        <f t="shared" si="29"/>
        <v>162.51407038207324</v>
      </c>
      <c r="AN125" s="1">
        <v>4.5999999999999996</v>
      </c>
      <c r="AO125" s="1">
        <f t="shared" si="30"/>
        <v>64.940238456848917</v>
      </c>
      <c r="AP125" s="36">
        <f t="shared" si="24"/>
        <v>2.5025173027361083</v>
      </c>
    </row>
    <row r="126" spans="2:42" x14ac:dyDescent="0.25">
      <c r="B126" s="15"/>
      <c r="C126" s="6"/>
      <c r="D126" s="6">
        <v>3205.8125</v>
      </c>
      <c r="E126" s="6">
        <v>803.8125</v>
      </c>
      <c r="F126" s="7">
        <v>2402</v>
      </c>
      <c r="G126" s="6"/>
      <c r="H126" s="6"/>
      <c r="I126" s="6">
        <v>5054</v>
      </c>
      <c r="J126" s="6">
        <v>1869.6875</v>
      </c>
      <c r="K126" s="6">
        <v>3184.3125</v>
      </c>
      <c r="L126" s="6"/>
      <c r="M126" s="6"/>
      <c r="N126" s="6">
        <v>3203</v>
      </c>
      <c r="O126" s="6">
        <v>1227.625</v>
      </c>
      <c r="P126" s="6">
        <v>1975.375</v>
      </c>
      <c r="Q126" s="6"/>
      <c r="R126" s="6"/>
      <c r="S126" s="6">
        <v>5320</v>
      </c>
      <c r="T126" s="6">
        <v>1835.0625</v>
      </c>
      <c r="U126" s="6">
        <v>3484.9375</v>
      </c>
      <c r="V126" s="6"/>
      <c r="W126" s="6"/>
      <c r="X126" s="6">
        <v>3051</v>
      </c>
      <c r="Y126" s="6">
        <v>206.625</v>
      </c>
      <c r="Z126" s="6">
        <v>2844.375</v>
      </c>
      <c r="AA126" s="36"/>
      <c r="AE126" s="15"/>
      <c r="AF126" s="4" t="s">
        <v>42</v>
      </c>
      <c r="AG126" s="3">
        <f t="shared" ref="AG126:AP126" si="31">AVERAGE(AG109:AG125)</f>
        <v>253267.12653428633</v>
      </c>
      <c r="AH126" s="3">
        <f t="shared" si="31"/>
        <v>11.583944975191372</v>
      </c>
      <c r="AI126" s="3">
        <f t="shared" si="31"/>
        <v>4.4074690062720618</v>
      </c>
      <c r="AJ126" s="3">
        <f t="shared" si="31"/>
        <v>7.1764759689193109</v>
      </c>
      <c r="AK126" s="3">
        <f t="shared" si="31"/>
        <v>154.38801469727758</v>
      </c>
      <c r="AL126" s="3">
        <f t="shared" si="31"/>
        <v>160.23822442933059</v>
      </c>
      <c r="AM126" s="3">
        <f t="shared" si="31"/>
        <v>115.12142115194834</v>
      </c>
      <c r="AN126" s="3">
        <f t="shared" si="31"/>
        <v>3.3058823529411767</v>
      </c>
      <c r="AO126" s="3">
        <f t="shared" si="31"/>
        <v>45.816897709127751</v>
      </c>
      <c r="AP126" s="19">
        <f t="shared" si="31"/>
        <v>2.7400885525684431</v>
      </c>
    </row>
    <row r="127" spans="2:42" x14ac:dyDescent="0.25">
      <c r="B127" s="15"/>
      <c r="C127" s="6"/>
      <c r="D127" s="6">
        <v>3285.75</v>
      </c>
      <c r="E127" s="6">
        <v>882.75</v>
      </c>
      <c r="F127" s="7">
        <v>2403</v>
      </c>
      <c r="G127" s="6"/>
      <c r="H127" s="6"/>
      <c r="I127" s="6">
        <v>4822</v>
      </c>
      <c r="J127" s="6">
        <v>1614.625</v>
      </c>
      <c r="K127" s="6">
        <v>3207.375</v>
      </c>
      <c r="L127" s="6"/>
      <c r="M127" s="6"/>
      <c r="N127" s="6">
        <v>3987</v>
      </c>
      <c r="O127" s="6">
        <v>1983.4375</v>
      </c>
      <c r="P127" s="6">
        <v>2003.5625</v>
      </c>
      <c r="Q127" s="6"/>
      <c r="R127" s="6"/>
      <c r="S127" s="6">
        <v>5968</v>
      </c>
      <c r="T127" s="6">
        <v>2391.5</v>
      </c>
      <c r="U127" s="6">
        <v>3576.5</v>
      </c>
      <c r="V127" s="6"/>
      <c r="W127" s="6"/>
      <c r="X127" s="6">
        <v>4056</v>
      </c>
      <c r="Y127" s="6">
        <v>1201.75</v>
      </c>
      <c r="Z127" s="6">
        <v>2854.25</v>
      </c>
      <c r="AA127" s="36"/>
      <c r="AE127" s="15"/>
      <c r="AF127" s="4" t="s">
        <v>43</v>
      </c>
      <c r="AG127" s="3">
        <f t="shared" ref="AG127:AP127" si="32">STDEV(AG109:AG125)</f>
        <v>88772.146066889385</v>
      </c>
      <c r="AH127" s="3">
        <f t="shared" si="32"/>
        <v>0.71215130939442906</v>
      </c>
      <c r="AI127" s="3">
        <f t="shared" si="32"/>
        <v>0.24375029471388776</v>
      </c>
      <c r="AJ127" s="3">
        <f t="shared" si="32"/>
        <v>0.78666502260242455</v>
      </c>
      <c r="AK127" s="3">
        <f t="shared" si="32"/>
        <v>17.709021832081653</v>
      </c>
      <c r="AL127" s="3">
        <f t="shared" si="32"/>
        <v>11.979089897114438</v>
      </c>
      <c r="AM127" s="3">
        <f t="shared" si="32"/>
        <v>40.350975484949693</v>
      </c>
      <c r="AN127" s="3">
        <f t="shared" si="32"/>
        <v>1.2028458900848913</v>
      </c>
      <c r="AO127" s="3">
        <f t="shared" si="32"/>
        <v>17.482983069536964</v>
      </c>
      <c r="AP127" s="19">
        <f t="shared" si="32"/>
        <v>1.1120170561900853</v>
      </c>
    </row>
    <row r="128" spans="2:42" x14ac:dyDescent="0.25">
      <c r="B128" s="15"/>
      <c r="C128" s="6"/>
      <c r="D128" s="6">
        <v>3660</v>
      </c>
      <c r="E128" s="6">
        <v>1245.3125</v>
      </c>
      <c r="F128" s="7">
        <v>2414.6880000000001</v>
      </c>
      <c r="G128" s="6"/>
      <c r="H128" s="6"/>
      <c r="I128" s="6">
        <v>4808</v>
      </c>
      <c r="J128" s="6">
        <v>1562</v>
      </c>
      <c r="K128" s="6">
        <v>3246</v>
      </c>
      <c r="L128" s="6"/>
      <c r="M128" s="6"/>
      <c r="N128" s="6">
        <v>2441</v>
      </c>
      <c r="O128" s="6">
        <v>426.9375</v>
      </c>
      <c r="P128" s="6">
        <v>2014.0625</v>
      </c>
      <c r="Q128" s="6"/>
      <c r="R128" s="6"/>
      <c r="S128" s="6">
        <v>4428</v>
      </c>
      <c r="T128" s="6">
        <v>843.9375</v>
      </c>
      <c r="U128" s="6">
        <v>3584.0625</v>
      </c>
      <c r="V128" s="6"/>
      <c r="W128" s="6"/>
      <c r="X128" s="6">
        <v>3696</v>
      </c>
      <c r="Y128" s="6">
        <v>779.25</v>
      </c>
      <c r="Z128" s="6">
        <v>2916.75</v>
      </c>
      <c r="AA128" s="36"/>
      <c r="AE128" s="15"/>
      <c r="AF128" s="4"/>
      <c r="AG128" s="3"/>
      <c r="AH128" s="3"/>
      <c r="AI128" s="3"/>
      <c r="AJ128" s="3"/>
      <c r="AK128" s="3"/>
      <c r="AL128" s="3"/>
      <c r="AM128" s="3"/>
      <c r="AN128" s="3"/>
      <c r="AO128" s="3"/>
      <c r="AP128" s="19"/>
    </row>
    <row r="129" spans="2:42" ht="15.75" x14ac:dyDescent="0.25">
      <c r="B129" s="15"/>
      <c r="C129" s="6"/>
      <c r="D129" s="6">
        <v>2765.75</v>
      </c>
      <c r="E129" s="6">
        <v>336.75</v>
      </c>
      <c r="F129" s="7">
        <v>2429</v>
      </c>
      <c r="G129" s="6"/>
      <c r="H129" s="6"/>
      <c r="I129" s="6">
        <v>4711</v>
      </c>
      <c r="J129" s="6">
        <v>1449.125</v>
      </c>
      <c r="K129" s="6">
        <v>3261.875</v>
      </c>
      <c r="L129" s="6"/>
      <c r="M129" s="6"/>
      <c r="N129" s="6">
        <v>3276</v>
      </c>
      <c r="O129" s="6">
        <v>1260.0625</v>
      </c>
      <c r="P129" s="6">
        <v>2015.9375</v>
      </c>
      <c r="Q129" s="6"/>
      <c r="R129" s="6"/>
      <c r="S129" s="6">
        <v>4731</v>
      </c>
      <c r="T129" s="6">
        <v>1131.9375</v>
      </c>
      <c r="U129" s="6">
        <v>3599.0625</v>
      </c>
      <c r="V129" s="6"/>
      <c r="W129" s="6"/>
      <c r="X129" s="6">
        <v>3590</v>
      </c>
      <c r="Y129" s="6">
        <v>584.125</v>
      </c>
      <c r="Z129" s="6">
        <v>3005.875</v>
      </c>
      <c r="AA129" s="36"/>
      <c r="AE129" s="18" t="s">
        <v>68</v>
      </c>
      <c r="AF129" s="3"/>
      <c r="AG129" s="14" t="s">
        <v>11</v>
      </c>
      <c r="AH129" s="14" t="s">
        <v>12</v>
      </c>
      <c r="AI129" s="14" t="s">
        <v>13</v>
      </c>
      <c r="AJ129" s="14" t="s">
        <v>14</v>
      </c>
      <c r="AK129" s="14" t="s">
        <v>15</v>
      </c>
      <c r="AL129" s="14" t="s">
        <v>16</v>
      </c>
      <c r="AM129" s="14" t="s">
        <v>17</v>
      </c>
      <c r="AN129" s="14" t="s">
        <v>18</v>
      </c>
      <c r="AO129" s="14" t="s">
        <v>19</v>
      </c>
      <c r="AP129" s="38" t="s">
        <v>20</v>
      </c>
    </row>
    <row r="130" spans="2:42" x14ac:dyDescent="0.25">
      <c r="B130" s="15"/>
      <c r="C130" s="6"/>
      <c r="D130" s="6">
        <v>2832.625</v>
      </c>
      <c r="E130" s="6">
        <v>388.625</v>
      </c>
      <c r="F130" s="7">
        <v>2444</v>
      </c>
      <c r="G130" s="6"/>
      <c r="H130" s="6"/>
      <c r="I130" s="6">
        <v>4775</v>
      </c>
      <c r="J130" s="6">
        <v>1509.1875</v>
      </c>
      <c r="K130" s="6">
        <v>3265.8125</v>
      </c>
      <c r="L130" s="6"/>
      <c r="M130" s="6"/>
      <c r="N130" s="6">
        <v>2746</v>
      </c>
      <c r="O130" s="6">
        <v>728.5</v>
      </c>
      <c r="P130" s="6">
        <v>2017.5</v>
      </c>
      <c r="Q130" s="6"/>
      <c r="R130" s="6"/>
      <c r="S130" s="6">
        <v>5966</v>
      </c>
      <c r="T130" s="6">
        <v>2225.375</v>
      </c>
      <c r="U130" s="6">
        <v>3740.625</v>
      </c>
      <c r="V130" s="6"/>
      <c r="W130" s="6"/>
      <c r="X130" s="6">
        <v>3590</v>
      </c>
      <c r="Y130" s="6">
        <v>584.125</v>
      </c>
      <c r="Z130" s="6">
        <v>3005.875</v>
      </c>
      <c r="AA130" s="36"/>
      <c r="AE130" s="15"/>
      <c r="AF130" s="2" t="s">
        <v>21</v>
      </c>
      <c r="AG130" s="1">
        <v>492124.06695256225</v>
      </c>
      <c r="AH130" s="1">
        <v>13.244967346128114</v>
      </c>
      <c r="AI130" s="1">
        <v>4.8251269413353262</v>
      </c>
      <c r="AJ130" s="1">
        <f t="shared" ref="AJ130:AJ147" si="33">AH130-AI130</f>
        <v>8.4198404047927866</v>
      </c>
      <c r="AK130" s="1">
        <f t="shared" ref="AK130:AK147" si="34" xml:space="preserve"> (3.14*(AI130/2)^2*AJ130)+((4/3)*3.14*(AI130/2)^3)</f>
        <v>212.67328522147866</v>
      </c>
      <c r="AL130" s="1">
        <f t="shared" si="17"/>
        <v>200.67315716577554</v>
      </c>
      <c r="AM130" s="1">
        <f t="shared" ref="AM130:AM147" si="35">AG130/2000</f>
        <v>246.06203347628113</v>
      </c>
      <c r="AN130" s="1">
        <v>5.2</v>
      </c>
      <c r="AO130" s="1">
        <f t="shared" ref="AO130:AO147" si="36">2*3.14*(AI130/2)*AN130</f>
        <v>78.784672698123202</v>
      </c>
      <c r="AP130" s="36">
        <f t="shared" si="24"/>
        <v>3.1232221325473981</v>
      </c>
    </row>
    <row r="131" spans="2:42" x14ac:dyDescent="0.25">
      <c r="B131" s="15"/>
      <c r="C131" s="6"/>
      <c r="D131" s="6">
        <v>3223.625</v>
      </c>
      <c r="E131" s="6">
        <v>753.625</v>
      </c>
      <c r="F131" s="7">
        <v>2470</v>
      </c>
      <c r="G131" s="6"/>
      <c r="H131" s="6"/>
      <c r="I131" s="6">
        <v>4508</v>
      </c>
      <c r="J131" s="6">
        <v>1221.9375</v>
      </c>
      <c r="K131" s="6">
        <v>3286.0625</v>
      </c>
      <c r="L131" s="6"/>
      <c r="M131" s="6"/>
      <c r="N131" s="6">
        <v>3157</v>
      </c>
      <c r="O131" s="6">
        <v>1136.25</v>
      </c>
      <c r="P131" s="6">
        <v>2020.75</v>
      </c>
      <c r="Q131" s="6"/>
      <c r="R131" s="6"/>
      <c r="S131" s="6">
        <v>5983</v>
      </c>
      <c r="T131" s="6">
        <v>2147.4375</v>
      </c>
      <c r="U131" s="6">
        <v>3835.5625</v>
      </c>
      <c r="V131" s="6"/>
      <c r="W131" s="6"/>
      <c r="X131" s="6">
        <v>3630</v>
      </c>
      <c r="Y131" s="6">
        <v>620.9375</v>
      </c>
      <c r="Z131" s="6">
        <v>3009.0625</v>
      </c>
      <c r="AA131" s="36"/>
      <c r="AE131" s="15"/>
      <c r="AF131" s="2" t="s">
        <v>22</v>
      </c>
      <c r="AG131" s="1">
        <v>478604.56122837315</v>
      </c>
      <c r="AH131" s="1">
        <v>17.261438236717126</v>
      </c>
      <c r="AI131" s="1">
        <v>4.4629775934906952</v>
      </c>
      <c r="AJ131" s="1">
        <f t="shared" si="33"/>
        <v>12.798460643226431</v>
      </c>
      <c r="AK131" s="1">
        <f t="shared" si="34"/>
        <v>246.63506538218729</v>
      </c>
      <c r="AL131" s="1">
        <f t="shared" si="17"/>
        <v>241.89747393714111</v>
      </c>
      <c r="AM131" s="1">
        <f t="shared" si="35"/>
        <v>239.30228061418657</v>
      </c>
      <c r="AN131" s="1">
        <v>6.2</v>
      </c>
      <c r="AO131" s="1">
        <f t="shared" si="36"/>
        <v>86.88524779007686</v>
      </c>
      <c r="AP131" s="36">
        <f t="shared" si="24"/>
        <v>2.7542337358853364</v>
      </c>
    </row>
    <row r="132" spans="2:42" x14ac:dyDescent="0.25">
      <c r="B132" s="15"/>
      <c r="C132" s="6"/>
      <c r="D132" s="6">
        <v>3712.125</v>
      </c>
      <c r="E132" s="6">
        <v>1227.125</v>
      </c>
      <c r="F132" s="7">
        <v>2485</v>
      </c>
      <c r="G132" s="6"/>
      <c r="H132" s="6"/>
      <c r="I132" s="6">
        <v>5401</v>
      </c>
      <c r="J132" s="6">
        <v>2040.6875</v>
      </c>
      <c r="K132" s="6">
        <v>3360.3125</v>
      </c>
      <c r="L132" s="6"/>
      <c r="M132" s="6"/>
      <c r="N132" s="6">
        <v>3575</v>
      </c>
      <c r="O132" s="6">
        <v>1530.8125</v>
      </c>
      <c r="P132" s="6">
        <v>2044.1875</v>
      </c>
      <c r="Q132" s="6"/>
      <c r="R132" s="6"/>
      <c r="S132" s="6">
        <v>5510</v>
      </c>
      <c r="T132" s="6">
        <v>1657.5</v>
      </c>
      <c r="U132" s="6">
        <v>3852.5</v>
      </c>
      <c r="V132" s="6"/>
      <c r="W132" s="6"/>
      <c r="X132" s="6">
        <v>3605</v>
      </c>
      <c r="Y132" s="6">
        <v>558.5</v>
      </c>
      <c r="Z132" s="6">
        <v>3046.5</v>
      </c>
      <c r="AA132" s="36"/>
      <c r="AE132" s="15"/>
      <c r="AF132" s="2" t="s">
        <v>23</v>
      </c>
      <c r="AG132" s="1">
        <v>346832.04721411952</v>
      </c>
      <c r="AH132" s="1">
        <v>14.312465196464235</v>
      </c>
      <c r="AI132" s="1">
        <v>4.5567216285395356</v>
      </c>
      <c r="AJ132" s="1">
        <f t="shared" si="33"/>
        <v>9.7557435679247</v>
      </c>
      <c r="AK132" s="1">
        <f t="shared" si="34"/>
        <v>208.52877649463593</v>
      </c>
      <c r="AL132" s="1">
        <f t="shared" si="17"/>
        <v>204.78426791592653</v>
      </c>
      <c r="AM132" s="1">
        <f t="shared" si="35"/>
        <v>173.41602360705977</v>
      </c>
      <c r="AN132" s="1">
        <v>4.9000000000000004</v>
      </c>
      <c r="AO132" s="1">
        <f t="shared" si="36"/>
        <v>70.109718976709303</v>
      </c>
      <c r="AP132" s="36">
        <f t="shared" si="24"/>
        <v>2.47349477559123</v>
      </c>
    </row>
    <row r="133" spans="2:42" x14ac:dyDescent="0.25">
      <c r="B133" s="15"/>
      <c r="C133" s="6"/>
      <c r="D133" s="6">
        <v>3129</v>
      </c>
      <c r="E133" s="6">
        <v>636.125</v>
      </c>
      <c r="F133" s="7">
        <v>2492.875</v>
      </c>
      <c r="G133" s="6"/>
      <c r="H133" s="6"/>
      <c r="I133" s="6">
        <v>4780</v>
      </c>
      <c r="J133" s="6">
        <v>1417.875</v>
      </c>
      <c r="K133" s="6">
        <v>3362.125</v>
      </c>
      <c r="L133" s="6"/>
      <c r="M133" s="6"/>
      <c r="N133" s="6">
        <v>3041</v>
      </c>
      <c r="O133" s="6">
        <v>992.8125</v>
      </c>
      <c r="P133" s="6">
        <v>2048.1875</v>
      </c>
      <c r="Q133" s="6"/>
      <c r="R133" s="6"/>
      <c r="S133" s="6">
        <v>6107</v>
      </c>
      <c r="T133" s="6">
        <v>2206.375</v>
      </c>
      <c r="U133" s="6">
        <v>3900.625</v>
      </c>
      <c r="V133" s="6"/>
      <c r="W133" s="6"/>
      <c r="X133" s="6">
        <v>3750</v>
      </c>
      <c r="Y133" s="6">
        <v>697.5625</v>
      </c>
      <c r="Z133" s="6">
        <v>3052.4375</v>
      </c>
      <c r="AA133" s="36"/>
      <c r="AE133" s="15"/>
      <c r="AF133" s="2" t="s">
        <v>24</v>
      </c>
      <c r="AG133" s="1">
        <v>348324.47239746962</v>
      </c>
      <c r="AH133" s="1">
        <v>14.012406074618305</v>
      </c>
      <c r="AI133" s="1">
        <v>4.0711988406365025</v>
      </c>
      <c r="AJ133" s="1">
        <f t="shared" si="33"/>
        <v>9.9412072339818032</v>
      </c>
      <c r="AK133" s="1">
        <f t="shared" si="34"/>
        <v>164.65999410725004</v>
      </c>
      <c r="AL133" s="1">
        <f t="shared" si="17"/>
        <v>179.12849488771374</v>
      </c>
      <c r="AM133" s="1">
        <f t="shared" si="35"/>
        <v>174.1622361987348</v>
      </c>
      <c r="AN133" s="1">
        <v>4.4000000000000004</v>
      </c>
      <c r="AO133" s="1">
        <f t="shared" si="36"/>
        <v>56.247683182233921</v>
      </c>
      <c r="AP133" s="36">
        <f t="shared" si="24"/>
        <v>3.0963450642842605</v>
      </c>
    </row>
    <row r="134" spans="2:42" x14ac:dyDescent="0.25">
      <c r="B134" s="15"/>
      <c r="C134" s="6"/>
      <c r="D134" s="6">
        <v>3533.1875</v>
      </c>
      <c r="E134" s="6">
        <v>1038.1875</v>
      </c>
      <c r="F134" s="7">
        <v>2495</v>
      </c>
      <c r="G134" s="6"/>
      <c r="H134" s="6"/>
      <c r="I134" s="6">
        <v>5494</v>
      </c>
      <c r="J134" s="6">
        <v>2110.25</v>
      </c>
      <c r="K134" s="6">
        <v>3383.75</v>
      </c>
      <c r="L134" s="6"/>
      <c r="M134" s="6"/>
      <c r="N134" s="6">
        <v>3300</v>
      </c>
      <c r="O134" s="6">
        <v>1248.375</v>
      </c>
      <c r="P134" s="6">
        <v>2051.625</v>
      </c>
      <c r="Q134" s="6"/>
      <c r="R134" s="6"/>
      <c r="S134" s="6">
        <v>5797</v>
      </c>
      <c r="T134" s="6">
        <v>1788.6875</v>
      </c>
      <c r="U134" s="6">
        <v>4008.3125</v>
      </c>
      <c r="V134" s="6"/>
      <c r="W134" s="6"/>
      <c r="X134" s="6">
        <v>3600</v>
      </c>
      <c r="Y134" s="6">
        <v>516.75</v>
      </c>
      <c r="Z134" s="6">
        <v>3083.25</v>
      </c>
      <c r="AA134" s="36"/>
      <c r="AE134" s="15"/>
      <c r="AF134" s="2" t="s">
        <v>25</v>
      </c>
      <c r="AG134" s="1">
        <v>392534.25473894575</v>
      </c>
      <c r="AH134" s="1">
        <v>16.209162162184693</v>
      </c>
      <c r="AI134" s="1">
        <v>4.3785619785495786</v>
      </c>
      <c r="AJ134" s="1">
        <f t="shared" si="33"/>
        <v>11.830600183635115</v>
      </c>
      <c r="AK134" s="1">
        <f t="shared" si="34"/>
        <v>221.98014180661295</v>
      </c>
      <c r="AL134" s="1">
        <f t="shared" si="17"/>
        <v>222.85465840310724</v>
      </c>
      <c r="AM134" s="1">
        <f t="shared" si="35"/>
        <v>196.26712736947286</v>
      </c>
      <c r="AN134" s="1">
        <v>5.9</v>
      </c>
      <c r="AO134" s="1">
        <f t="shared" si="36"/>
        <v>81.117239214609498</v>
      </c>
      <c r="AP134" s="36">
        <f t="shared" si="24"/>
        <v>2.4195489056304624</v>
      </c>
    </row>
    <row r="135" spans="2:42" x14ac:dyDescent="0.25">
      <c r="B135" s="15"/>
      <c r="C135" s="6"/>
      <c r="D135" s="6">
        <v>3285.1875</v>
      </c>
      <c r="E135" s="6">
        <v>766.1875</v>
      </c>
      <c r="F135" s="7">
        <v>2519</v>
      </c>
      <c r="G135" s="6"/>
      <c r="H135" s="6"/>
      <c r="I135" s="6">
        <v>5167</v>
      </c>
      <c r="J135" s="6">
        <v>1694.75</v>
      </c>
      <c r="K135" s="6">
        <v>3472.25</v>
      </c>
      <c r="L135" s="6"/>
      <c r="M135" s="6"/>
      <c r="N135" s="6">
        <v>3853</v>
      </c>
      <c r="O135" s="6">
        <v>1799.5625</v>
      </c>
      <c r="P135" s="6">
        <v>2053.4375</v>
      </c>
      <c r="Q135" s="6"/>
      <c r="R135" s="6"/>
      <c r="S135" s="6">
        <v>6112</v>
      </c>
      <c r="T135" s="6">
        <v>2022.25</v>
      </c>
      <c r="U135" s="6">
        <v>4089.75</v>
      </c>
      <c r="V135" s="6"/>
      <c r="W135" s="6"/>
      <c r="X135" s="6">
        <v>3837</v>
      </c>
      <c r="Y135" s="6">
        <v>740.3125</v>
      </c>
      <c r="Z135" s="6">
        <v>3096.6875</v>
      </c>
      <c r="AA135" s="36"/>
      <c r="AE135" s="15"/>
      <c r="AF135" s="2" t="s">
        <v>26</v>
      </c>
      <c r="AG135" s="1">
        <v>625661.88808396924</v>
      </c>
      <c r="AH135" s="1">
        <v>17.811421195401564</v>
      </c>
      <c r="AI135" s="1">
        <v>4.3854670218803378</v>
      </c>
      <c r="AJ135" s="1">
        <f t="shared" si="33"/>
        <v>13.425954173521227</v>
      </c>
      <c r="AK135" s="1">
        <f t="shared" si="34"/>
        <v>246.83597571606492</v>
      </c>
      <c r="AL135" s="1">
        <f t="shared" si="17"/>
        <v>245.26979683289764</v>
      </c>
      <c r="AM135" s="1">
        <f t="shared" si="35"/>
        <v>312.83094404198459</v>
      </c>
      <c r="AN135" s="1">
        <v>3.4</v>
      </c>
      <c r="AO135" s="1">
        <f t="shared" si="36"/>
        <v>46.819245925594487</v>
      </c>
      <c r="AP135" s="36">
        <f t="shared" si="24"/>
        <v>6.6816741247635214</v>
      </c>
    </row>
    <row r="136" spans="2:42" x14ac:dyDescent="0.25">
      <c r="B136" s="15"/>
      <c r="C136" s="6"/>
      <c r="D136" s="6">
        <v>3558.1875</v>
      </c>
      <c r="E136" s="6">
        <v>1038.1875</v>
      </c>
      <c r="F136" s="7">
        <v>2520</v>
      </c>
      <c r="G136" s="6"/>
      <c r="H136" s="6"/>
      <c r="I136" s="6">
        <v>5406</v>
      </c>
      <c r="J136" s="6">
        <v>1908.5</v>
      </c>
      <c r="K136" s="6">
        <v>3497.5</v>
      </c>
      <c r="L136" s="6"/>
      <c r="M136" s="6"/>
      <c r="N136" s="6">
        <v>3542</v>
      </c>
      <c r="O136" s="6">
        <v>1472.875</v>
      </c>
      <c r="P136" s="6">
        <v>2069.125</v>
      </c>
      <c r="Q136" s="6"/>
      <c r="R136" s="6"/>
      <c r="S136" s="6">
        <v>5815</v>
      </c>
      <c r="T136" s="6">
        <v>1681.25</v>
      </c>
      <c r="U136" s="6">
        <v>4133.75</v>
      </c>
      <c r="V136" s="6"/>
      <c r="W136" s="6"/>
      <c r="X136" s="6">
        <v>3642</v>
      </c>
      <c r="Y136" s="6">
        <v>518.3125</v>
      </c>
      <c r="Z136" s="6">
        <v>3123.6875</v>
      </c>
      <c r="AA136" s="36"/>
      <c r="AE136" s="15"/>
      <c r="AF136" s="2" t="s">
        <v>27</v>
      </c>
      <c r="AG136" s="1">
        <v>584522.45749494026</v>
      </c>
      <c r="AH136" s="1">
        <v>19.084740317856042</v>
      </c>
      <c r="AI136" s="1">
        <v>4.6024212106238176</v>
      </c>
      <c r="AJ136" s="1">
        <f t="shared" si="33"/>
        <v>14.482319107232225</v>
      </c>
      <c r="AK136" s="1">
        <f t="shared" si="34"/>
        <v>291.83296519631938</v>
      </c>
      <c r="AL136" s="1">
        <f t="shared" si="17"/>
        <v>275.80508282378531</v>
      </c>
      <c r="AM136" s="1">
        <f t="shared" si="35"/>
        <v>292.26122874747011</v>
      </c>
      <c r="AN136" s="1">
        <v>4.0999999999999996</v>
      </c>
      <c r="AO136" s="1">
        <f t="shared" si="36"/>
        <v>59.251570665571023</v>
      </c>
      <c r="AP136" s="36">
        <f t="shared" si="24"/>
        <v>4.93254820867209</v>
      </c>
    </row>
    <row r="137" spans="2:42" x14ac:dyDescent="0.25">
      <c r="B137" s="15"/>
      <c r="C137" s="6"/>
      <c r="D137" s="6">
        <v>3063</v>
      </c>
      <c r="E137" s="6">
        <v>538.5</v>
      </c>
      <c r="F137" s="7">
        <v>2524.5</v>
      </c>
      <c r="G137" s="6"/>
      <c r="H137" s="6"/>
      <c r="I137" s="6">
        <v>5173</v>
      </c>
      <c r="J137" s="6">
        <v>1636.5</v>
      </c>
      <c r="K137" s="6">
        <v>3536.5</v>
      </c>
      <c r="L137" s="6"/>
      <c r="M137" s="6"/>
      <c r="N137" s="6">
        <v>2313</v>
      </c>
      <c r="O137" s="6">
        <v>227.625</v>
      </c>
      <c r="P137" s="6">
        <v>2085.375</v>
      </c>
      <c r="Q137" s="6"/>
      <c r="R137" s="6"/>
      <c r="S137" s="6">
        <v>5627</v>
      </c>
      <c r="T137" s="6">
        <v>1387.8125</v>
      </c>
      <c r="U137" s="6">
        <v>4239.1875</v>
      </c>
      <c r="V137" s="6"/>
      <c r="W137" s="6"/>
      <c r="X137" s="6">
        <v>3996</v>
      </c>
      <c r="Y137" s="6">
        <v>829</v>
      </c>
      <c r="Z137" s="6">
        <v>3167</v>
      </c>
      <c r="AA137" s="36"/>
      <c r="AE137" s="15"/>
      <c r="AF137" s="2" t="s">
        <v>28</v>
      </c>
      <c r="AG137" s="1">
        <v>319709.77003419679</v>
      </c>
      <c r="AH137" s="1">
        <v>20.342983679883343</v>
      </c>
      <c r="AI137" s="1">
        <v>4.4122172430649877</v>
      </c>
      <c r="AJ137" s="1">
        <f t="shared" si="33"/>
        <v>15.930766436818356</v>
      </c>
      <c r="AK137" s="1">
        <f t="shared" si="34"/>
        <v>288.40779122538038</v>
      </c>
      <c r="AL137" s="1">
        <f t="shared" si="17"/>
        <v>281.83906297480075</v>
      </c>
      <c r="AM137" s="1">
        <f t="shared" si="35"/>
        <v>159.85488501709838</v>
      </c>
      <c r="AN137" s="1">
        <v>7.35</v>
      </c>
      <c r="AO137" s="1">
        <f t="shared" si="36"/>
        <v>101.82956175269685</v>
      </c>
      <c r="AP137" s="36">
        <f t="shared" si="24"/>
        <v>1.5698278797008061</v>
      </c>
    </row>
    <row r="138" spans="2:42" x14ac:dyDescent="0.25">
      <c r="B138" s="15"/>
      <c r="C138" s="6"/>
      <c r="D138" s="6">
        <v>3444.25</v>
      </c>
      <c r="E138" s="6">
        <v>914.25</v>
      </c>
      <c r="F138" s="7">
        <v>2530</v>
      </c>
      <c r="G138" s="6"/>
      <c r="H138" s="6"/>
      <c r="I138" s="6">
        <v>5534</v>
      </c>
      <c r="J138" s="6">
        <v>1993.625</v>
      </c>
      <c r="K138" s="6">
        <v>3540.375</v>
      </c>
      <c r="L138" s="6"/>
      <c r="M138" s="6"/>
      <c r="N138" s="6">
        <v>3125</v>
      </c>
      <c r="O138" s="6">
        <v>1031.25</v>
      </c>
      <c r="P138" s="6">
        <v>2093.75</v>
      </c>
      <c r="Q138" s="6"/>
      <c r="R138" s="6"/>
      <c r="S138" s="6">
        <v>6550</v>
      </c>
      <c r="T138" s="6">
        <v>2239.6875</v>
      </c>
      <c r="U138" s="6">
        <v>4310.3125</v>
      </c>
      <c r="V138" s="6"/>
      <c r="W138" s="6"/>
      <c r="X138" s="6">
        <v>3767</v>
      </c>
      <c r="Y138" s="6">
        <v>518.3125</v>
      </c>
      <c r="Z138" s="6">
        <v>3248.6875</v>
      </c>
      <c r="AA138" s="36"/>
      <c r="AE138" s="15"/>
      <c r="AF138" s="2" t="s">
        <v>29</v>
      </c>
      <c r="AG138" s="1">
        <v>379097.90274085582</v>
      </c>
      <c r="AH138" s="1">
        <v>17.271125296285707</v>
      </c>
      <c r="AI138" s="1">
        <v>4.4122172430649877</v>
      </c>
      <c r="AJ138" s="1">
        <f t="shared" si="33"/>
        <v>12.85890805322072</v>
      </c>
      <c r="AK138" s="1">
        <f t="shared" si="34"/>
        <v>241.46330156864926</v>
      </c>
      <c r="AL138" s="1">
        <f t="shared" ref="AL138:AL147" si="37" xml:space="preserve"> (2*3.14*(AI138/2)*AJ138)+(4*3.14*(AI138/2)^2)</f>
        <v>239.28042447574018</v>
      </c>
      <c r="AM138" s="1">
        <f t="shared" si="35"/>
        <v>189.54895137042791</v>
      </c>
      <c r="AN138" s="1">
        <v>4.2</v>
      </c>
      <c r="AO138" s="1">
        <f t="shared" si="36"/>
        <v>58.188321001541063</v>
      </c>
      <c r="AP138" s="36">
        <f t="shared" si="24"/>
        <v>3.2575085190275193</v>
      </c>
    </row>
    <row r="139" spans="2:42" x14ac:dyDescent="0.25">
      <c r="B139" s="15"/>
      <c r="C139" s="6"/>
      <c r="D139" s="6">
        <v>3117</v>
      </c>
      <c r="E139" s="6">
        <v>568.625</v>
      </c>
      <c r="F139" s="7">
        <v>2548.375</v>
      </c>
      <c r="G139" s="6"/>
      <c r="H139" s="6"/>
      <c r="I139" s="6">
        <v>4796</v>
      </c>
      <c r="J139" s="6">
        <v>1221.9375</v>
      </c>
      <c r="K139" s="6">
        <v>3574.0625</v>
      </c>
      <c r="L139" s="6"/>
      <c r="M139" s="6"/>
      <c r="N139" s="6">
        <v>3250</v>
      </c>
      <c r="O139" s="6">
        <v>1143.875</v>
      </c>
      <c r="P139" s="6">
        <v>2106.125</v>
      </c>
      <c r="Q139" s="6"/>
      <c r="R139" s="6"/>
      <c r="S139" s="6">
        <v>5844</v>
      </c>
      <c r="T139" s="6">
        <v>1502.875</v>
      </c>
      <c r="U139" s="6">
        <v>4341.125</v>
      </c>
      <c r="V139" s="6"/>
      <c r="W139" s="6"/>
      <c r="X139" s="6">
        <v>4162</v>
      </c>
      <c r="Y139" s="6">
        <v>911.4375</v>
      </c>
      <c r="Z139" s="6">
        <v>3250.5625</v>
      </c>
      <c r="AA139" s="36"/>
      <c r="AE139" s="15"/>
      <c r="AF139" s="2" t="s">
        <v>30</v>
      </c>
      <c r="AG139" s="1">
        <v>710694.52262319846</v>
      </c>
      <c r="AH139" s="1">
        <v>17.364117167307988</v>
      </c>
      <c r="AI139" s="1">
        <v>4.1658905410488165</v>
      </c>
      <c r="AJ139" s="1">
        <f t="shared" si="33"/>
        <v>13.198226626259171</v>
      </c>
      <c r="AK139" s="1">
        <f t="shared" si="34"/>
        <v>217.64037816745687</v>
      </c>
      <c r="AL139" s="1">
        <f t="shared" si="37"/>
        <v>227.13821598738838</v>
      </c>
      <c r="AM139" s="1">
        <f t="shared" si="35"/>
        <v>355.34726131159925</v>
      </c>
      <c r="AN139" s="1">
        <v>5.9</v>
      </c>
      <c r="AO139" s="1">
        <f t="shared" si="36"/>
        <v>77.177288163470379</v>
      </c>
      <c r="AP139" s="36">
        <f t="shared" si="24"/>
        <v>4.6042983598870801</v>
      </c>
    </row>
    <row r="140" spans="2:42" x14ac:dyDescent="0.25">
      <c r="B140" s="15"/>
      <c r="C140" s="6"/>
      <c r="D140" s="6">
        <v>3210</v>
      </c>
      <c r="E140" s="6">
        <v>647.125</v>
      </c>
      <c r="F140" s="7">
        <v>2562.875</v>
      </c>
      <c r="G140" s="6"/>
      <c r="H140" s="6"/>
      <c r="I140" s="6">
        <v>4991</v>
      </c>
      <c r="J140" s="6">
        <v>1402.75</v>
      </c>
      <c r="K140" s="6">
        <v>3588.25</v>
      </c>
      <c r="L140" s="6"/>
      <c r="M140" s="6"/>
      <c r="N140" s="6">
        <v>2841</v>
      </c>
      <c r="O140" s="6">
        <v>728.5</v>
      </c>
      <c r="P140" s="6">
        <v>2112.5</v>
      </c>
      <c r="Q140" s="6"/>
      <c r="R140" s="6"/>
      <c r="S140" s="6">
        <v>6760</v>
      </c>
      <c r="T140" s="6">
        <v>1844.5625</v>
      </c>
      <c r="U140" s="6">
        <v>4915.4375</v>
      </c>
      <c r="V140" s="6"/>
      <c r="W140" s="6"/>
      <c r="X140" s="6">
        <v>4630</v>
      </c>
      <c r="Y140" s="6">
        <v>1301.625</v>
      </c>
      <c r="Z140" s="6">
        <v>3328.375</v>
      </c>
      <c r="AA140" s="36"/>
      <c r="AE140" s="15"/>
      <c r="AF140" s="2" t="s">
        <v>31</v>
      </c>
      <c r="AG140" s="1">
        <v>630062.2900629763</v>
      </c>
      <c r="AH140" s="1">
        <v>20.134381589708685</v>
      </c>
      <c r="AI140" s="1">
        <v>4.0922025854055661</v>
      </c>
      <c r="AJ140" s="1">
        <f t="shared" si="33"/>
        <v>16.042179004303119</v>
      </c>
      <c r="AK140" s="1">
        <f t="shared" si="34"/>
        <v>246.74902585955695</v>
      </c>
      <c r="AL140" s="1">
        <f t="shared" si="37"/>
        <v>258.71706076641709</v>
      </c>
      <c r="AM140" s="1">
        <f t="shared" si="35"/>
        <v>315.03114503148817</v>
      </c>
      <c r="AN140" s="1">
        <v>6.9</v>
      </c>
      <c r="AO140" s="1">
        <f t="shared" si="36"/>
        <v>88.661661215397004</v>
      </c>
      <c r="AP140" s="36">
        <f t="shared" si="24"/>
        <v>3.5531834246387861</v>
      </c>
    </row>
    <row r="141" spans="2:42" x14ac:dyDescent="0.25">
      <c r="B141" s="15"/>
      <c r="C141" s="6"/>
      <c r="D141" s="6">
        <v>3594.1875</v>
      </c>
      <c r="E141" s="6">
        <v>1004.1875</v>
      </c>
      <c r="F141" s="7">
        <v>2590</v>
      </c>
      <c r="G141" s="6"/>
      <c r="H141" s="6"/>
      <c r="I141" s="6">
        <v>4880</v>
      </c>
      <c r="J141" s="6">
        <v>1281.8125</v>
      </c>
      <c r="K141" s="6">
        <v>3598.1875</v>
      </c>
      <c r="L141" s="6"/>
      <c r="M141" s="6"/>
      <c r="N141" s="6">
        <v>3156</v>
      </c>
      <c r="O141" s="6">
        <v>1038.4375</v>
      </c>
      <c r="P141" s="6">
        <v>2117.5625</v>
      </c>
      <c r="Q141" s="6"/>
      <c r="R141" s="6"/>
      <c r="S141" s="6">
        <v>5540</v>
      </c>
      <c r="T141" s="6">
        <v>559.4375</v>
      </c>
      <c r="U141" s="6">
        <v>4980.5625</v>
      </c>
      <c r="V141" s="6"/>
      <c r="W141" s="6"/>
      <c r="X141" s="6">
        <v>3942</v>
      </c>
      <c r="Y141" s="6">
        <v>575.875</v>
      </c>
      <c r="Z141" s="6">
        <v>3366.125</v>
      </c>
      <c r="AA141" s="36"/>
      <c r="AE141" s="15"/>
      <c r="AF141" s="2" t="s">
        <v>32</v>
      </c>
      <c r="AG141" s="1">
        <v>624356.31440172391</v>
      </c>
      <c r="AH141" s="1">
        <v>15.476563216683477</v>
      </c>
      <c r="AI141" s="1">
        <v>4.4015366634846975</v>
      </c>
      <c r="AJ141" s="1">
        <f t="shared" si="33"/>
        <v>11.075026553198779</v>
      </c>
      <c r="AK141" s="1">
        <f t="shared" si="34"/>
        <v>213.05775866080302</v>
      </c>
      <c r="AL141" s="1">
        <f t="shared" si="37"/>
        <v>213.8988737281289</v>
      </c>
      <c r="AM141" s="1">
        <f t="shared" si="35"/>
        <v>312.17815720086196</v>
      </c>
      <c r="AN141" s="1">
        <v>4.5999999999999996</v>
      </c>
      <c r="AO141" s="1">
        <f t="shared" si="36"/>
        <v>63.575795567372971</v>
      </c>
      <c r="AP141" s="36">
        <f t="shared" si="24"/>
        <v>4.9103303295676168</v>
      </c>
    </row>
    <row r="142" spans="2:42" x14ac:dyDescent="0.25">
      <c r="B142" s="15"/>
      <c r="C142" s="6"/>
      <c r="D142" s="6">
        <v>3329</v>
      </c>
      <c r="E142" s="6">
        <v>710.25</v>
      </c>
      <c r="F142" s="7">
        <v>2618.75</v>
      </c>
      <c r="G142" s="6"/>
      <c r="H142" s="6"/>
      <c r="I142" s="6">
        <v>5131</v>
      </c>
      <c r="J142" s="6">
        <v>1516.125</v>
      </c>
      <c r="K142" s="6">
        <v>3614.875</v>
      </c>
      <c r="L142" s="6"/>
      <c r="M142" s="6"/>
      <c r="N142" s="6">
        <v>3159</v>
      </c>
      <c r="O142" s="6">
        <v>1033.0625</v>
      </c>
      <c r="P142" s="6">
        <v>2125.9375</v>
      </c>
      <c r="Q142" s="6"/>
      <c r="R142" s="6"/>
      <c r="S142" s="6"/>
      <c r="T142" s="6"/>
      <c r="U142" s="6"/>
      <c r="V142" s="6"/>
      <c r="W142" s="6"/>
      <c r="X142" s="6">
        <v>4277</v>
      </c>
      <c r="Y142" s="6">
        <v>845.75</v>
      </c>
      <c r="Z142" s="6">
        <v>3431.25</v>
      </c>
      <c r="AA142" s="36"/>
      <c r="AE142" s="15"/>
      <c r="AF142" s="2" t="s">
        <v>33</v>
      </c>
      <c r="AG142" s="1">
        <v>758468.00351847662</v>
      </c>
      <c r="AH142" s="1">
        <v>18.934055693379591</v>
      </c>
      <c r="AI142" s="1">
        <v>4.3057808815591168</v>
      </c>
      <c r="AJ142" s="1">
        <f t="shared" si="33"/>
        <v>14.628274811820475</v>
      </c>
      <c r="AK142" s="1">
        <f t="shared" si="34"/>
        <v>254.67227049001801</v>
      </c>
      <c r="AL142" s="1">
        <f t="shared" si="37"/>
        <v>255.99131034687832</v>
      </c>
      <c r="AM142" s="1">
        <f t="shared" si="35"/>
        <v>379.23400175923831</v>
      </c>
      <c r="AN142" s="1">
        <v>5.0999999999999996</v>
      </c>
      <c r="AO142" s="1">
        <f t="shared" si="36"/>
        <v>68.952775037287694</v>
      </c>
      <c r="AP142" s="36">
        <f t="shared" si="24"/>
        <v>5.4999091995087852</v>
      </c>
    </row>
    <row r="143" spans="2:42" x14ac:dyDescent="0.25">
      <c r="B143" s="15"/>
      <c r="C143" s="6"/>
      <c r="D143" s="6">
        <v>3700.375</v>
      </c>
      <c r="E143" s="6">
        <v>1080.375</v>
      </c>
      <c r="F143" s="7">
        <v>2620</v>
      </c>
      <c r="G143" s="6"/>
      <c r="H143" s="6"/>
      <c r="I143" s="6">
        <v>4995</v>
      </c>
      <c r="J143" s="6">
        <v>1351.5</v>
      </c>
      <c r="K143" s="6">
        <v>3643.5</v>
      </c>
      <c r="L143" s="6"/>
      <c r="M143" s="6"/>
      <c r="N143" s="6">
        <v>3031</v>
      </c>
      <c r="O143" s="6">
        <v>904</v>
      </c>
      <c r="P143" s="6">
        <v>2127</v>
      </c>
      <c r="Q143" s="6"/>
      <c r="R143" s="6"/>
      <c r="S143" s="6"/>
      <c r="T143" s="6"/>
      <c r="U143" s="6"/>
      <c r="V143" s="6"/>
      <c r="W143" s="6"/>
      <c r="X143" s="6">
        <v>4238</v>
      </c>
      <c r="Y143" s="6">
        <v>655.5</v>
      </c>
      <c r="Z143" s="6">
        <v>3582.5</v>
      </c>
      <c r="AA143" s="36"/>
      <c r="AE143" s="15"/>
      <c r="AF143" s="2" t="s">
        <v>34</v>
      </c>
      <c r="AG143" s="1">
        <v>602217.95335638104</v>
      </c>
      <c r="AH143" s="1">
        <v>15.542461355911424</v>
      </c>
      <c r="AI143" s="1">
        <v>4.0215545501708663</v>
      </c>
      <c r="AJ143" s="1">
        <f t="shared" si="33"/>
        <v>11.520906805740559</v>
      </c>
      <c r="AK143" s="1">
        <f t="shared" si="34"/>
        <v>180.30399743539607</v>
      </c>
      <c r="AL143" s="1">
        <f t="shared" si="37"/>
        <v>196.26524842630221</v>
      </c>
      <c r="AM143" s="1">
        <f t="shared" si="35"/>
        <v>301.10897667819052</v>
      </c>
      <c r="AN143" s="1">
        <v>5.7</v>
      </c>
      <c r="AO143" s="1">
        <f t="shared" si="36"/>
        <v>71.977783338958162</v>
      </c>
      <c r="AP143" s="36">
        <f t="shared" si="24"/>
        <v>4.1833599578943206</v>
      </c>
    </row>
    <row r="144" spans="2:42" x14ac:dyDescent="0.25">
      <c r="B144" s="15"/>
      <c r="C144" s="6"/>
      <c r="D144" s="6">
        <v>3776</v>
      </c>
      <c r="E144" s="6">
        <v>1146.0625</v>
      </c>
      <c r="F144" s="7">
        <v>2629.9380000000001</v>
      </c>
      <c r="G144" s="6"/>
      <c r="H144" s="6"/>
      <c r="I144" s="6">
        <v>5042</v>
      </c>
      <c r="J144" s="6">
        <v>1381.75</v>
      </c>
      <c r="K144" s="6">
        <v>3660.25</v>
      </c>
      <c r="L144" s="6"/>
      <c r="M144" s="6"/>
      <c r="N144" s="6">
        <v>3294</v>
      </c>
      <c r="O144" s="6">
        <v>1146.1875</v>
      </c>
      <c r="P144" s="6">
        <v>2147.8125</v>
      </c>
      <c r="Q144" s="6"/>
      <c r="R144" s="6"/>
      <c r="S144" s="6"/>
      <c r="T144" s="6"/>
      <c r="U144" s="6"/>
      <c r="V144" s="6"/>
      <c r="W144" s="6"/>
      <c r="X144" s="6">
        <v>3827</v>
      </c>
      <c r="Y144" s="6">
        <v>239.3125</v>
      </c>
      <c r="Z144" s="6">
        <v>3587.6875</v>
      </c>
      <c r="AA144" s="36"/>
      <c r="AE144" s="15"/>
      <c r="AF144" s="2" t="s">
        <v>35</v>
      </c>
      <c r="AG144" s="1">
        <v>494177.87189883657</v>
      </c>
      <c r="AH144" s="1">
        <v>13.691851627884375</v>
      </c>
      <c r="AI144" s="1">
        <v>4.2357187111516268</v>
      </c>
      <c r="AJ144" s="1">
        <f t="shared" si="33"/>
        <v>9.4561329167327486</v>
      </c>
      <c r="AK144" s="1">
        <f t="shared" si="34"/>
        <v>172.94989994568783</v>
      </c>
      <c r="AL144" s="1">
        <f t="shared" si="37"/>
        <v>182.10377288990097</v>
      </c>
      <c r="AM144" s="1">
        <f t="shared" si="35"/>
        <v>247.0889359494183</v>
      </c>
      <c r="AN144" s="1">
        <v>4.8</v>
      </c>
      <c r="AO144" s="1">
        <f t="shared" si="36"/>
        <v>63.840752414477322</v>
      </c>
      <c r="AP144" s="36">
        <f t="shared" si="24"/>
        <v>3.8703951097760769</v>
      </c>
    </row>
    <row r="145" spans="2:42" x14ac:dyDescent="0.25">
      <c r="B145" s="15"/>
      <c r="C145" s="6"/>
      <c r="D145" s="6">
        <v>3896</v>
      </c>
      <c r="E145" s="6">
        <v>1262.75</v>
      </c>
      <c r="F145" s="7">
        <v>2633.25</v>
      </c>
      <c r="G145" s="6"/>
      <c r="H145" s="6"/>
      <c r="I145" s="6">
        <v>5366</v>
      </c>
      <c r="J145" s="6">
        <v>1467.625</v>
      </c>
      <c r="K145" s="6">
        <v>3898.375</v>
      </c>
      <c r="L145" s="6"/>
      <c r="M145" s="6"/>
      <c r="N145" s="6">
        <v>2992</v>
      </c>
      <c r="O145" s="6">
        <v>842.125</v>
      </c>
      <c r="P145" s="6">
        <v>2149.875</v>
      </c>
      <c r="Q145" s="6"/>
      <c r="R145" s="6"/>
      <c r="S145" s="6"/>
      <c r="T145" s="6"/>
      <c r="U145" s="6"/>
      <c r="V145" s="6"/>
      <c r="W145" s="6"/>
      <c r="X145" s="6">
        <v>4114</v>
      </c>
      <c r="Y145" s="6">
        <v>491.6875</v>
      </c>
      <c r="Z145" s="6">
        <v>3622.3125</v>
      </c>
      <c r="AA145" s="36"/>
      <c r="AE145" s="15"/>
      <c r="AF145" s="2" t="s">
        <v>36</v>
      </c>
      <c r="AG145" s="1">
        <v>774413.33463223919</v>
      </c>
      <c r="AH145" s="1">
        <v>17.925066833906087</v>
      </c>
      <c r="AI145" s="1">
        <v>4.3270056621178581</v>
      </c>
      <c r="AJ145" s="1">
        <f t="shared" si="33"/>
        <v>13.598061171788228</v>
      </c>
      <c r="AK145" s="1">
        <f t="shared" si="34"/>
        <v>242.25556977847276</v>
      </c>
      <c r="AL145" s="1">
        <f t="shared" si="37"/>
        <v>243.54425824823937</v>
      </c>
      <c r="AM145" s="1">
        <f t="shared" si="35"/>
        <v>387.20666731611959</v>
      </c>
      <c r="AN145" s="1">
        <v>6.4</v>
      </c>
      <c r="AO145" s="1">
        <f t="shared" si="36"/>
        <v>86.955505785920479</v>
      </c>
      <c r="AP145" s="36">
        <f t="shared" si="24"/>
        <v>4.4529286997582469</v>
      </c>
    </row>
    <row r="146" spans="2:42" x14ac:dyDescent="0.25">
      <c r="B146" s="15"/>
      <c r="C146" s="6"/>
      <c r="D146" s="6">
        <v>3555</v>
      </c>
      <c r="E146" s="6">
        <v>901.8125</v>
      </c>
      <c r="F146" s="7">
        <v>2653.1880000000001</v>
      </c>
      <c r="G146" s="6"/>
      <c r="H146" s="6"/>
      <c r="I146" s="6">
        <v>5830</v>
      </c>
      <c r="J146" s="6">
        <v>1805.0625</v>
      </c>
      <c r="K146" s="6">
        <v>4024.9375</v>
      </c>
      <c r="L146" s="6"/>
      <c r="M146" s="6"/>
      <c r="N146" s="6">
        <v>3892</v>
      </c>
      <c r="O146" s="6">
        <v>1727.5625</v>
      </c>
      <c r="P146" s="6">
        <v>2164.4375</v>
      </c>
      <c r="Q146" s="6"/>
      <c r="R146" s="6"/>
      <c r="S146" s="6"/>
      <c r="T146" s="6"/>
      <c r="U146" s="6"/>
      <c r="V146" s="6"/>
      <c r="W146" s="6"/>
      <c r="X146" s="6">
        <v>4503</v>
      </c>
      <c r="Y146" s="6">
        <v>859.875</v>
      </c>
      <c r="Z146" s="6">
        <v>3643.125</v>
      </c>
      <c r="AA146" s="36"/>
      <c r="AE146" s="15"/>
      <c r="AF146" s="2" t="s">
        <v>37</v>
      </c>
      <c r="AG146" s="1">
        <v>746290.85794861265</v>
      </c>
      <c r="AH146" s="1">
        <v>18.414888813131618</v>
      </c>
      <c r="AI146" s="1">
        <v>4.2948356196716073</v>
      </c>
      <c r="AJ146" s="1">
        <f t="shared" si="33"/>
        <v>14.120053193460011</v>
      </c>
      <c r="AK146" s="1">
        <f t="shared" si="34"/>
        <v>245.91455881570963</v>
      </c>
      <c r="AL146" s="1">
        <f t="shared" si="37"/>
        <v>248.33921007775984</v>
      </c>
      <c r="AM146" s="1">
        <f t="shared" si="35"/>
        <v>373.14542897430636</v>
      </c>
      <c r="AN146" s="1">
        <v>5</v>
      </c>
      <c r="AO146" s="1">
        <f t="shared" si="36"/>
        <v>67.428919228844236</v>
      </c>
      <c r="AP146" s="36">
        <f t="shared" si="24"/>
        <v>5.5339079024521132</v>
      </c>
    </row>
    <row r="147" spans="2:42" x14ac:dyDescent="0.25">
      <c r="B147" s="15"/>
      <c r="C147" s="6"/>
      <c r="D147" s="6">
        <v>3600</v>
      </c>
      <c r="E147" s="6">
        <v>942.875</v>
      </c>
      <c r="F147" s="7">
        <v>2657.125</v>
      </c>
      <c r="G147" s="6"/>
      <c r="H147" s="6"/>
      <c r="I147" s="6">
        <v>5697</v>
      </c>
      <c r="J147" s="6">
        <v>1483.25</v>
      </c>
      <c r="K147" s="6">
        <v>4213.75</v>
      </c>
      <c r="L147" s="6"/>
      <c r="M147" s="6"/>
      <c r="N147" s="6">
        <v>2789</v>
      </c>
      <c r="O147" s="6">
        <v>624.1875</v>
      </c>
      <c r="P147" s="6">
        <v>2164.8125</v>
      </c>
      <c r="Q147" s="6"/>
      <c r="R147" s="6"/>
      <c r="S147" s="6"/>
      <c r="T147" s="6"/>
      <c r="U147" s="6"/>
      <c r="V147" s="6"/>
      <c r="W147" s="6"/>
      <c r="X147" s="6">
        <v>4202</v>
      </c>
      <c r="Y147" s="6">
        <v>431.3125</v>
      </c>
      <c r="Z147" s="6">
        <v>3770.6875</v>
      </c>
      <c r="AA147" s="36"/>
      <c r="AE147" s="15"/>
      <c r="AF147" s="2" t="s">
        <v>38</v>
      </c>
      <c r="AG147" s="1">
        <v>965078.8321085237</v>
      </c>
      <c r="AH147" s="1">
        <v>19.692509565822231</v>
      </c>
      <c r="AI147" s="1">
        <v>4.2710902589385773</v>
      </c>
      <c r="AJ147" s="1">
        <f t="shared" si="33"/>
        <v>15.421419306883653</v>
      </c>
      <c r="AK147" s="1">
        <f t="shared" si="34"/>
        <v>261.61189171135152</v>
      </c>
      <c r="AL147" s="1">
        <f t="shared" si="37"/>
        <v>264.10064535120358</v>
      </c>
      <c r="AM147" s="1">
        <f t="shared" si="35"/>
        <v>482.53941605426184</v>
      </c>
      <c r="AN147" s="1">
        <v>6.02</v>
      </c>
      <c r="AO147" s="1">
        <f t="shared" si="36"/>
        <v>80.735564946664141</v>
      </c>
      <c r="AP147" s="36">
        <f t="shared" si="24"/>
        <v>5.9767887469795866</v>
      </c>
    </row>
    <row r="148" spans="2:42" x14ac:dyDescent="0.25">
      <c r="B148" s="15"/>
      <c r="C148" s="6"/>
      <c r="D148" s="6">
        <v>2813</v>
      </c>
      <c r="E148" s="6">
        <v>148.125</v>
      </c>
      <c r="F148" s="7">
        <v>2664.875</v>
      </c>
      <c r="G148" s="6"/>
      <c r="H148" s="6"/>
      <c r="I148" s="6">
        <v>6400</v>
      </c>
      <c r="J148" s="6">
        <v>2110.125</v>
      </c>
      <c r="K148" s="6">
        <v>4289.875</v>
      </c>
      <c r="L148" s="6"/>
      <c r="M148" s="6"/>
      <c r="N148" s="6">
        <v>3528</v>
      </c>
      <c r="O148" s="6">
        <v>1357.0625</v>
      </c>
      <c r="P148" s="6">
        <v>2170.9375</v>
      </c>
      <c r="Q148" s="6"/>
      <c r="R148" s="6"/>
      <c r="S148" s="6"/>
      <c r="T148" s="6"/>
      <c r="U148" s="6"/>
      <c r="V148" s="6"/>
      <c r="W148" s="6"/>
      <c r="X148" s="6">
        <v>4356</v>
      </c>
      <c r="Y148" s="6">
        <v>579.625</v>
      </c>
      <c r="Z148" s="6">
        <v>3776.375</v>
      </c>
      <c r="AA148" s="36"/>
      <c r="AE148" s="15"/>
      <c r="AF148" s="4" t="s">
        <v>42</v>
      </c>
      <c r="AG148" s="3">
        <f t="shared" ref="AG148:AO148" si="38">AVERAGE(AG130:AG147)</f>
        <v>570731.74452424457</v>
      </c>
      <c r="AH148" s="3">
        <f t="shared" si="38"/>
        <v>17.040366964959698</v>
      </c>
      <c r="AI148" s="3">
        <f t="shared" si="38"/>
        <v>4.3456958430408044</v>
      </c>
      <c r="AJ148" s="3">
        <f t="shared" si="38"/>
        <v>12.694671121918894</v>
      </c>
      <c r="AK148" s="3">
        <f t="shared" si="38"/>
        <v>231.00959153239066</v>
      </c>
      <c r="AL148" s="3">
        <f t="shared" si="38"/>
        <v>232.31283417995033</v>
      </c>
      <c r="AM148" s="3">
        <f t="shared" si="38"/>
        <v>285.36587226212225</v>
      </c>
      <c r="AN148" s="3">
        <f t="shared" si="38"/>
        <v>5.3372222222222225</v>
      </c>
      <c r="AO148" s="3">
        <f t="shared" si="38"/>
        <v>72.696628161419369</v>
      </c>
      <c r="AP148" s="19">
        <f>AVERAGE(AP130:AP147)</f>
        <v>4.0496391709202904</v>
      </c>
    </row>
    <row r="149" spans="2:42" x14ac:dyDescent="0.25">
      <c r="B149" s="15"/>
      <c r="C149" s="6"/>
      <c r="D149" s="6">
        <v>3719.375</v>
      </c>
      <c r="E149" s="6">
        <v>1018.375</v>
      </c>
      <c r="F149" s="7">
        <v>2701</v>
      </c>
      <c r="G149" s="6"/>
      <c r="H149" s="6"/>
      <c r="I149" s="6">
        <v>5668</v>
      </c>
      <c r="J149" s="6">
        <v>1335.375</v>
      </c>
      <c r="K149" s="6">
        <v>4332.625</v>
      </c>
      <c r="L149" s="6"/>
      <c r="M149" s="6"/>
      <c r="N149" s="6">
        <v>2672</v>
      </c>
      <c r="O149" s="6">
        <v>496.25</v>
      </c>
      <c r="P149" s="6">
        <v>2175.75</v>
      </c>
      <c r="Q149" s="6"/>
      <c r="R149" s="6"/>
      <c r="S149" s="6"/>
      <c r="T149" s="6"/>
      <c r="U149" s="6"/>
      <c r="V149" s="6"/>
      <c r="W149" s="6"/>
      <c r="X149" s="6">
        <v>3960</v>
      </c>
      <c r="Y149" s="6">
        <v>177.5</v>
      </c>
      <c r="Z149" s="6">
        <v>3782.5</v>
      </c>
      <c r="AA149" s="36"/>
      <c r="AE149" s="15"/>
      <c r="AF149" s="4" t="s">
        <v>43</v>
      </c>
      <c r="AG149" s="3">
        <f t="shared" ref="AG149:AP149" si="39">STDEV(AG130:AG147)</f>
        <v>179026.60825001556</v>
      </c>
      <c r="AH149" s="3">
        <f t="shared" si="39"/>
        <v>2.2538954721728595</v>
      </c>
      <c r="AI149" s="3">
        <f t="shared" si="39"/>
        <v>0.19820881977193588</v>
      </c>
      <c r="AJ149" s="3">
        <f t="shared" si="39"/>
        <v>2.2938595595056821</v>
      </c>
      <c r="AK149" s="3">
        <f t="shared" si="39"/>
        <v>35.528882616689963</v>
      </c>
      <c r="AL149" s="3">
        <f t="shared" si="39"/>
        <v>30.838457231738932</v>
      </c>
      <c r="AM149" s="3">
        <f t="shared" si="39"/>
        <v>89.513304125007821</v>
      </c>
      <c r="AN149" s="3">
        <f t="shared" si="39"/>
        <v>1.0365656277600537</v>
      </c>
      <c r="AO149" s="3">
        <f t="shared" si="39"/>
        <v>13.811699679666399</v>
      </c>
      <c r="AP149" s="19">
        <f t="shared" si="39"/>
        <v>1.3847571258977278</v>
      </c>
    </row>
    <row r="150" spans="2:42" ht="15.75" thickBot="1" x14ac:dyDescent="0.3">
      <c r="B150" s="15"/>
      <c r="C150" s="6"/>
      <c r="D150" s="6">
        <v>3924</v>
      </c>
      <c r="E150" s="6">
        <v>1215.125</v>
      </c>
      <c r="F150" s="7">
        <v>2708.875</v>
      </c>
      <c r="G150" s="6"/>
      <c r="H150" s="6"/>
      <c r="I150" s="6">
        <v>5515</v>
      </c>
      <c r="J150" s="6">
        <v>1084.375</v>
      </c>
      <c r="K150" s="6">
        <v>4430.625</v>
      </c>
      <c r="L150" s="6"/>
      <c r="M150" s="6"/>
      <c r="N150" s="6">
        <v>3510</v>
      </c>
      <c r="O150" s="6">
        <v>1333.625</v>
      </c>
      <c r="P150" s="6">
        <v>2176.375</v>
      </c>
      <c r="Q150" s="6"/>
      <c r="R150" s="6"/>
      <c r="S150" s="6"/>
      <c r="T150" s="6"/>
      <c r="U150" s="6"/>
      <c r="V150" s="6"/>
      <c r="W150" s="6"/>
      <c r="X150" s="6">
        <v>4502</v>
      </c>
      <c r="Y150" s="6">
        <v>620.9375</v>
      </c>
      <c r="Z150" s="6">
        <v>3881.0625</v>
      </c>
      <c r="AA150" s="36"/>
      <c r="AE150" s="21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47"/>
    </row>
    <row r="151" spans="2:42" x14ac:dyDescent="0.25">
      <c r="B151" s="15"/>
      <c r="C151" s="6"/>
      <c r="D151" s="6">
        <v>3185</v>
      </c>
      <c r="E151" s="6">
        <v>410.5625</v>
      </c>
      <c r="F151" s="7">
        <v>2774.4380000000001</v>
      </c>
      <c r="G151" s="6"/>
      <c r="H151" s="6"/>
      <c r="I151" s="6">
        <v>6274</v>
      </c>
      <c r="J151" s="6">
        <v>1754.6875</v>
      </c>
      <c r="K151" s="6">
        <v>4519.3125</v>
      </c>
      <c r="L151" s="6"/>
      <c r="M151" s="6"/>
      <c r="N151" s="6">
        <v>2658</v>
      </c>
      <c r="O151" s="6">
        <v>460.4375</v>
      </c>
      <c r="P151" s="6">
        <v>2197.5625</v>
      </c>
      <c r="Q151" s="6"/>
      <c r="R151" s="6"/>
      <c r="S151" s="6"/>
      <c r="T151" s="6"/>
      <c r="U151" s="6"/>
      <c r="V151" s="6"/>
      <c r="W151" s="6"/>
      <c r="X151" s="6">
        <v>4024</v>
      </c>
      <c r="Y151" s="6">
        <v>95.3125</v>
      </c>
      <c r="Z151" s="6">
        <v>3928.6875</v>
      </c>
      <c r="AA151" s="36"/>
    </row>
    <row r="152" spans="2:42" x14ac:dyDescent="0.25">
      <c r="B152" s="15"/>
      <c r="C152" s="6"/>
      <c r="D152" s="6">
        <v>3071</v>
      </c>
      <c r="E152" s="6">
        <v>263.0625</v>
      </c>
      <c r="F152" s="7">
        <v>2807.9380000000001</v>
      </c>
      <c r="G152" s="6"/>
      <c r="H152" s="6"/>
      <c r="I152" s="6">
        <v>6274</v>
      </c>
      <c r="J152" s="6">
        <v>1754.6875</v>
      </c>
      <c r="K152" s="6">
        <v>4519.3125</v>
      </c>
      <c r="L152" s="6"/>
      <c r="M152" s="6"/>
      <c r="N152" s="6">
        <v>2793</v>
      </c>
      <c r="O152" s="6">
        <v>595.375</v>
      </c>
      <c r="P152" s="6">
        <v>2197.625</v>
      </c>
      <c r="Q152" s="6"/>
      <c r="R152" s="6"/>
      <c r="S152" s="6"/>
      <c r="T152" s="6"/>
      <c r="U152" s="6"/>
      <c r="V152" s="6"/>
      <c r="W152" s="6"/>
      <c r="X152" s="6">
        <v>5043</v>
      </c>
      <c r="Y152" s="6">
        <v>973.9375</v>
      </c>
      <c r="Z152" s="6">
        <v>4069.0625</v>
      </c>
      <c r="AA152" s="36"/>
    </row>
    <row r="153" spans="2:42" x14ac:dyDescent="0.25">
      <c r="B153" s="15"/>
      <c r="C153" s="6"/>
      <c r="D153" s="6">
        <v>3133</v>
      </c>
      <c r="E153" s="6">
        <v>288.8125</v>
      </c>
      <c r="F153" s="7">
        <v>2844.1880000000001</v>
      </c>
      <c r="G153" s="6"/>
      <c r="H153" s="6"/>
      <c r="I153" s="6">
        <v>6620</v>
      </c>
      <c r="J153" s="6">
        <v>2030.875</v>
      </c>
      <c r="K153" s="6">
        <v>4589.125</v>
      </c>
      <c r="L153" s="6"/>
      <c r="M153" s="6"/>
      <c r="N153" s="6">
        <v>3313</v>
      </c>
      <c r="O153" s="6">
        <v>1109.375</v>
      </c>
      <c r="P153" s="6">
        <v>2203.625</v>
      </c>
      <c r="Q153" s="6"/>
      <c r="R153" s="6"/>
      <c r="S153" s="6"/>
      <c r="T153" s="6"/>
      <c r="U153" s="6"/>
      <c r="V153" s="6"/>
      <c r="W153" s="6"/>
      <c r="X153" s="6">
        <v>4679</v>
      </c>
      <c r="Y153" s="6">
        <v>566</v>
      </c>
      <c r="Z153" s="6">
        <v>4113</v>
      </c>
      <c r="AA153" s="36"/>
    </row>
    <row r="154" spans="2:42" x14ac:dyDescent="0.25">
      <c r="B154" s="15"/>
      <c r="C154" s="6"/>
      <c r="D154" s="6">
        <v>4457.875</v>
      </c>
      <c r="E154" s="6">
        <v>1580.875</v>
      </c>
      <c r="F154" s="7">
        <v>2877</v>
      </c>
      <c r="G154" s="6"/>
      <c r="H154" s="6"/>
      <c r="I154" s="6">
        <v>6133</v>
      </c>
      <c r="J154" s="6">
        <v>1470.6875</v>
      </c>
      <c r="K154" s="6">
        <v>4662.3125</v>
      </c>
      <c r="L154" s="6"/>
      <c r="M154" s="6"/>
      <c r="N154" s="6">
        <v>3381</v>
      </c>
      <c r="O154" s="6">
        <v>1175.75</v>
      </c>
      <c r="P154" s="6">
        <v>2205.25</v>
      </c>
      <c r="Q154" s="6"/>
      <c r="R154" s="6"/>
      <c r="S154" s="6"/>
      <c r="T154" s="6"/>
      <c r="U154" s="6"/>
      <c r="V154" s="6"/>
      <c r="W154" s="6"/>
      <c r="X154" s="6">
        <v>4733</v>
      </c>
      <c r="Y154" s="6">
        <v>425.375</v>
      </c>
      <c r="Z154" s="6">
        <v>4307.625</v>
      </c>
      <c r="AA154" s="36"/>
    </row>
    <row r="155" spans="2:42" x14ac:dyDescent="0.25">
      <c r="B155" s="15"/>
      <c r="C155" s="6"/>
      <c r="D155" s="6">
        <v>4119.125</v>
      </c>
      <c r="E155" s="6">
        <v>1227.125</v>
      </c>
      <c r="F155" s="7">
        <v>2892</v>
      </c>
      <c r="G155" s="6"/>
      <c r="H155" s="6"/>
      <c r="I155" s="6">
        <v>6101</v>
      </c>
      <c r="J155" s="6">
        <v>1417.875</v>
      </c>
      <c r="K155" s="6">
        <v>4683.125</v>
      </c>
      <c r="L155" s="6"/>
      <c r="M155" s="6"/>
      <c r="N155" s="6">
        <v>3112</v>
      </c>
      <c r="O155" s="6">
        <v>904</v>
      </c>
      <c r="P155" s="6">
        <v>2208</v>
      </c>
      <c r="Q155" s="6"/>
      <c r="R155" s="6"/>
      <c r="S155" s="6"/>
      <c r="T155" s="6"/>
      <c r="U155" s="6"/>
      <c r="V155" s="6"/>
      <c r="W155" s="6"/>
      <c r="X155" s="6">
        <v>5361</v>
      </c>
      <c r="Y155" s="6">
        <v>874.875</v>
      </c>
      <c r="Z155" s="6">
        <v>4486.125</v>
      </c>
      <c r="AA155" s="36"/>
    </row>
    <row r="156" spans="2:42" x14ac:dyDescent="0.25">
      <c r="B156" s="15"/>
      <c r="C156" s="6"/>
      <c r="D156" s="6">
        <v>3896</v>
      </c>
      <c r="E156" s="6">
        <v>1001.0625</v>
      </c>
      <c r="F156" s="7">
        <v>2894.9380000000001</v>
      </c>
      <c r="G156" s="6"/>
      <c r="H156" s="6"/>
      <c r="I156" s="6">
        <v>6130</v>
      </c>
      <c r="J156" s="6">
        <v>1334.4375</v>
      </c>
      <c r="K156" s="6">
        <v>4795.5625</v>
      </c>
      <c r="L156" s="6"/>
      <c r="M156" s="6"/>
      <c r="N156" s="6">
        <v>4421</v>
      </c>
      <c r="O156" s="6">
        <v>2208.1875</v>
      </c>
      <c r="P156" s="6">
        <v>2212.8125</v>
      </c>
      <c r="Q156" s="6"/>
      <c r="R156" s="6"/>
      <c r="S156" s="6"/>
      <c r="T156" s="6"/>
      <c r="U156" s="6"/>
      <c r="V156" s="6"/>
      <c r="W156" s="6"/>
      <c r="X156" s="6">
        <v>5380</v>
      </c>
      <c r="Y156" s="6">
        <v>697.5625</v>
      </c>
      <c r="Z156" s="6">
        <v>4682.4375</v>
      </c>
      <c r="AA156" s="36"/>
    </row>
    <row r="157" spans="2:42" x14ac:dyDescent="0.25">
      <c r="B157" s="15"/>
      <c r="C157" s="6"/>
      <c r="D157" s="6">
        <v>3695</v>
      </c>
      <c r="E157" s="6">
        <v>796.0625</v>
      </c>
      <c r="F157" s="7">
        <v>2898.9380000000001</v>
      </c>
      <c r="G157" s="6"/>
      <c r="H157" s="6"/>
      <c r="I157" s="6"/>
      <c r="J157" s="6"/>
      <c r="K157" s="6"/>
      <c r="L157" s="6"/>
      <c r="M157" s="6"/>
      <c r="N157" s="6">
        <v>2851</v>
      </c>
      <c r="O157" s="6">
        <v>624.1875</v>
      </c>
      <c r="P157" s="6">
        <v>2226.8125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36"/>
    </row>
    <row r="158" spans="2:42" x14ac:dyDescent="0.25">
      <c r="B158" s="15"/>
      <c r="C158" s="6"/>
      <c r="D158" s="6">
        <v>4052</v>
      </c>
      <c r="E158" s="6">
        <v>1146.0625</v>
      </c>
      <c r="F158" s="7">
        <v>2905.9380000000001</v>
      </c>
      <c r="G158" s="6"/>
      <c r="H158" s="6"/>
      <c r="I158" s="6"/>
      <c r="J158" s="6"/>
      <c r="K158" s="6"/>
      <c r="L158" s="6"/>
      <c r="M158" s="6"/>
      <c r="N158" s="6">
        <v>3591</v>
      </c>
      <c r="O158" s="6">
        <v>1357.0625</v>
      </c>
      <c r="P158" s="6">
        <v>2233.9375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36"/>
    </row>
    <row r="159" spans="2:42" x14ac:dyDescent="0.25">
      <c r="B159" s="15"/>
      <c r="C159" s="6"/>
      <c r="D159" s="6">
        <v>3919</v>
      </c>
      <c r="E159" s="6">
        <v>1001.0625</v>
      </c>
      <c r="F159" s="7">
        <v>2917.9380000000001</v>
      </c>
      <c r="G159" s="6"/>
      <c r="H159" s="6"/>
      <c r="I159" s="6"/>
      <c r="J159" s="6"/>
      <c r="K159" s="6"/>
      <c r="L159" s="6"/>
      <c r="M159" s="6"/>
      <c r="N159" s="6">
        <v>4658</v>
      </c>
      <c r="O159" s="6">
        <v>2401.875</v>
      </c>
      <c r="P159" s="6">
        <v>2256.125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36"/>
    </row>
    <row r="160" spans="2:42" x14ac:dyDescent="0.25">
      <c r="B160" s="15"/>
      <c r="C160" s="6"/>
      <c r="D160" s="6">
        <v>3774</v>
      </c>
      <c r="E160" s="6">
        <v>840.8125</v>
      </c>
      <c r="F160" s="7">
        <v>2933.1880000000001</v>
      </c>
      <c r="G160" s="6"/>
      <c r="H160" s="6"/>
      <c r="I160" s="6"/>
      <c r="J160" s="6"/>
      <c r="K160" s="6"/>
      <c r="L160" s="6"/>
      <c r="M160" s="6"/>
      <c r="N160" s="6">
        <v>3553</v>
      </c>
      <c r="O160" s="6">
        <v>1282.125</v>
      </c>
      <c r="P160" s="6">
        <v>2270.875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36"/>
    </row>
    <row r="161" spans="2:27" x14ac:dyDescent="0.25">
      <c r="B161" s="15"/>
      <c r="C161" s="6"/>
      <c r="D161" s="6">
        <v>3345.125</v>
      </c>
      <c r="E161" s="6">
        <v>407.125</v>
      </c>
      <c r="F161" s="7">
        <v>2938</v>
      </c>
      <c r="G161" s="6"/>
      <c r="H161" s="6"/>
      <c r="I161" s="6"/>
      <c r="J161" s="6"/>
      <c r="K161" s="6"/>
      <c r="L161" s="6"/>
      <c r="M161" s="6"/>
      <c r="N161" s="6">
        <v>4466</v>
      </c>
      <c r="O161" s="6">
        <v>2171.25</v>
      </c>
      <c r="P161" s="6">
        <v>2294.75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36"/>
    </row>
    <row r="162" spans="2:27" x14ac:dyDescent="0.25">
      <c r="B162" s="15"/>
      <c r="C162" s="6"/>
      <c r="D162" s="6">
        <v>3988</v>
      </c>
      <c r="E162" s="6">
        <v>1047.9375</v>
      </c>
      <c r="F162" s="7">
        <v>2940.0630000000001</v>
      </c>
      <c r="G162" s="6"/>
      <c r="H162" s="6"/>
      <c r="I162" s="6"/>
      <c r="J162" s="6"/>
      <c r="K162" s="6"/>
      <c r="L162" s="6"/>
      <c r="M162" s="6"/>
      <c r="N162" s="6">
        <v>3321</v>
      </c>
      <c r="O162" s="6">
        <v>1013.875</v>
      </c>
      <c r="P162" s="6">
        <v>2307.125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36"/>
    </row>
    <row r="163" spans="2:27" x14ac:dyDescent="0.25">
      <c r="B163" s="15"/>
      <c r="C163" s="6"/>
      <c r="D163" s="6">
        <v>3995.9375</v>
      </c>
      <c r="E163" s="6">
        <v>1027.9375</v>
      </c>
      <c r="F163" s="7">
        <v>2968</v>
      </c>
      <c r="G163" s="6"/>
      <c r="H163" s="6"/>
      <c r="I163" s="6"/>
      <c r="J163" s="6"/>
      <c r="K163" s="6"/>
      <c r="L163" s="6"/>
      <c r="M163" s="6"/>
      <c r="N163" s="6">
        <v>3391</v>
      </c>
      <c r="O163" s="6">
        <v>1080.125</v>
      </c>
      <c r="P163" s="6">
        <v>2310.875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36"/>
    </row>
    <row r="164" spans="2:27" x14ac:dyDescent="0.25">
      <c r="B164" s="15"/>
      <c r="C164" s="6"/>
      <c r="D164" s="6">
        <v>3267</v>
      </c>
      <c r="E164" s="6">
        <v>281.4375</v>
      </c>
      <c r="F164" s="7">
        <v>2985.5630000000001</v>
      </c>
      <c r="G164" s="6"/>
      <c r="H164" s="6"/>
      <c r="I164" s="6"/>
      <c r="J164" s="6"/>
      <c r="K164" s="6"/>
      <c r="L164" s="6"/>
      <c r="M164" s="6"/>
      <c r="N164" s="6">
        <v>3746</v>
      </c>
      <c r="O164" s="6">
        <v>1427.375</v>
      </c>
      <c r="P164" s="6">
        <v>2318.625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36"/>
    </row>
    <row r="165" spans="2:27" x14ac:dyDescent="0.25">
      <c r="B165" s="15"/>
      <c r="C165" s="6"/>
      <c r="D165" s="6">
        <v>3750</v>
      </c>
      <c r="E165" s="6">
        <v>753.625</v>
      </c>
      <c r="F165" s="7">
        <v>2996.375</v>
      </c>
      <c r="G165" s="6"/>
      <c r="H165" s="6"/>
      <c r="I165" s="6"/>
      <c r="J165" s="6"/>
      <c r="K165" s="6"/>
      <c r="L165" s="6"/>
      <c r="M165" s="6"/>
      <c r="N165" s="6">
        <v>4260</v>
      </c>
      <c r="O165" s="6">
        <v>1930.6875</v>
      </c>
      <c r="P165" s="6">
        <v>2329.3125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36"/>
    </row>
    <row r="166" spans="2:27" x14ac:dyDescent="0.25">
      <c r="B166" s="15"/>
      <c r="C166" s="6"/>
      <c r="D166" s="6">
        <v>3587.3125</v>
      </c>
      <c r="E166" s="6">
        <v>588.3125</v>
      </c>
      <c r="F166" s="7">
        <v>2999</v>
      </c>
      <c r="G166" s="6"/>
      <c r="H166" s="6"/>
      <c r="I166" s="6"/>
      <c r="J166" s="6"/>
      <c r="K166" s="6"/>
      <c r="L166" s="6"/>
      <c r="M166" s="6"/>
      <c r="N166" s="6">
        <v>3193</v>
      </c>
      <c r="O166" s="6">
        <v>842.25</v>
      </c>
      <c r="P166" s="6">
        <v>2350.75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36"/>
    </row>
    <row r="167" spans="2:27" x14ac:dyDescent="0.25">
      <c r="B167" s="15"/>
      <c r="C167" s="6"/>
      <c r="D167" s="6">
        <v>4046</v>
      </c>
      <c r="E167" s="6">
        <v>1043.875</v>
      </c>
      <c r="F167" s="7">
        <v>3002.125</v>
      </c>
      <c r="G167" s="6"/>
      <c r="H167" s="6"/>
      <c r="I167" s="6"/>
      <c r="J167" s="6"/>
      <c r="K167" s="6"/>
      <c r="L167" s="6"/>
      <c r="M167" s="6"/>
      <c r="N167" s="6">
        <v>4405</v>
      </c>
      <c r="O167" s="6">
        <v>2036.1875</v>
      </c>
      <c r="P167" s="6">
        <v>2368.8125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36"/>
    </row>
    <row r="168" spans="2:27" x14ac:dyDescent="0.25">
      <c r="B168" s="15"/>
      <c r="C168" s="6"/>
      <c r="D168" s="6">
        <v>4082</v>
      </c>
      <c r="E168" s="6">
        <v>1047.9375</v>
      </c>
      <c r="F168" s="7">
        <v>3034.0630000000001</v>
      </c>
      <c r="G168" s="6"/>
      <c r="H168" s="6"/>
      <c r="I168" s="6"/>
      <c r="J168" s="6"/>
      <c r="K168" s="6"/>
      <c r="L168" s="6"/>
      <c r="M168" s="6"/>
      <c r="N168" s="6">
        <v>3769</v>
      </c>
      <c r="O168" s="6">
        <v>1394.1875</v>
      </c>
      <c r="P168" s="6">
        <v>2374.8125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36"/>
    </row>
    <row r="169" spans="2:27" x14ac:dyDescent="0.25">
      <c r="B169" s="15"/>
      <c r="C169" s="6"/>
      <c r="D169" s="6">
        <v>3998.125</v>
      </c>
      <c r="E169" s="6">
        <v>961.125</v>
      </c>
      <c r="F169" s="7">
        <v>3037</v>
      </c>
      <c r="G169" s="6"/>
      <c r="H169" s="6"/>
      <c r="I169" s="6"/>
      <c r="J169" s="6"/>
      <c r="K169" s="6"/>
      <c r="L169" s="6"/>
      <c r="M169" s="6"/>
      <c r="N169" s="6">
        <v>3875</v>
      </c>
      <c r="O169" s="6">
        <v>1489.1875</v>
      </c>
      <c r="P169" s="6">
        <v>2385.8125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36"/>
    </row>
    <row r="170" spans="2:27" x14ac:dyDescent="0.25">
      <c r="B170" s="15"/>
      <c r="C170" s="6"/>
      <c r="D170" s="6">
        <v>4213</v>
      </c>
      <c r="E170" s="6">
        <v>1128.3125</v>
      </c>
      <c r="F170" s="7">
        <v>3084.6880000000001</v>
      </c>
      <c r="G170" s="6"/>
      <c r="H170" s="6"/>
      <c r="I170" s="6"/>
      <c r="J170" s="6"/>
      <c r="K170" s="6"/>
      <c r="L170" s="6"/>
      <c r="M170" s="6"/>
      <c r="N170" s="6">
        <v>3115</v>
      </c>
      <c r="O170" s="6">
        <v>725.4375</v>
      </c>
      <c r="P170" s="6">
        <v>2389.5625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36"/>
    </row>
    <row r="171" spans="2:27" x14ac:dyDescent="0.25">
      <c r="B171" s="15"/>
      <c r="C171" s="6"/>
      <c r="D171" s="6">
        <v>4476.0625</v>
      </c>
      <c r="E171" s="6">
        <v>1334.0625</v>
      </c>
      <c r="F171" s="7">
        <v>3142</v>
      </c>
      <c r="G171" s="6"/>
      <c r="H171" s="6"/>
      <c r="I171" s="6"/>
      <c r="J171" s="6"/>
      <c r="K171" s="6"/>
      <c r="L171" s="6"/>
      <c r="M171" s="6"/>
      <c r="N171" s="6">
        <v>3583</v>
      </c>
      <c r="O171" s="6">
        <v>1182.8125</v>
      </c>
      <c r="P171" s="6">
        <v>2400.1875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36"/>
    </row>
    <row r="172" spans="2:27" x14ac:dyDescent="0.25">
      <c r="B172" s="15"/>
      <c r="C172" s="6"/>
      <c r="D172" s="6">
        <v>3562.25</v>
      </c>
      <c r="E172" s="6">
        <v>402.25</v>
      </c>
      <c r="F172" s="7">
        <v>3160</v>
      </c>
      <c r="G172" s="6"/>
      <c r="H172" s="6"/>
      <c r="I172" s="6"/>
      <c r="J172" s="6"/>
      <c r="K172" s="6"/>
      <c r="L172" s="6"/>
      <c r="M172" s="6"/>
      <c r="N172" s="6">
        <v>3385</v>
      </c>
      <c r="O172" s="6">
        <v>984.625</v>
      </c>
      <c r="P172" s="6">
        <v>2400.375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36"/>
    </row>
    <row r="173" spans="2:27" x14ac:dyDescent="0.25">
      <c r="B173" s="15"/>
      <c r="C173" s="6"/>
      <c r="D173" s="6">
        <v>3443</v>
      </c>
      <c r="E173" s="6">
        <v>207.125</v>
      </c>
      <c r="F173" s="7">
        <v>3235.875</v>
      </c>
      <c r="G173" s="6"/>
      <c r="H173" s="6"/>
      <c r="I173" s="6"/>
      <c r="J173" s="6"/>
      <c r="K173" s="6"/>
      <c r="L173" s="6"/>
      <c r="M173" s="6"/>
      <c r="N173" s="6">
        <v>3507</v>
      </c>
      <c r="O173" s="6">
        <v>1097.375</v>
      </c>
      <c r="P173" s="6">
        <v>2409.625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36"/>
    </row>
    <row r="174" spans="2:27" x14ac:dyDescent="0.25">
      <c r="B174" s="15"/>
      <c r="C174" s="6"/>
      <c r="D174" s="6">
        <v>3666</v>
      </c>
      <c r="E174" s="6">
        <v>410.5625</v>
      </c>
      <c r="F174" s="7">
        <v>3255.4380000000001</v>
      </c>
      <c r="G174" s="6"/>
      <c r="H174" s="6"/>
      <c r="I174" s="6"/>
      <c r="J174" s="6"/>
      <c r="K174" s="6"/>
      <c r="L174" s="6"/>
      <c r="M174" s="6"/>
      <c r="N174" s="6">
        <v>3616</v>
      </c>
      <c r="O174" s="6">
        <v>1205.9375</v>
      </c>
      <c r="P174" s="6">
        <v>2410.0625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36"/>
    </row>
    <row r="175" spans="2:27" x14ac:dyDescent="0.25">
      <c r="B175" s="15"/>
      <c r="C175" s="6"/>
      <c r="D175" s="6">
        <v>3844</v>
      </c>
      <c r="E175" s="6">
        <v>560.5625</v>
      </c>
      <c r="F175" s="7">
        <v>3283.4380000000001</v>
      </c>
      <c r="G175" s="6"/>
      <c r="H175" s="6"/>
      <c r="I175" s="6"/>
      <c r="J175" s="6"/>
      <c r="K175" s="6"/>
      <c r="L175" s="6"/>
      <c r="M175" s="6"/>
      <c r="N175" s="6">
        <v>3558</v>
      </c>
      <c r="O175" s="6">
        <v>1140.5</v>
      </c>
      <c r="P175" s="6">
        <v>2417.5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36"/>
    </row>
    <row r="176" spans="2:27" x14ac:dyDescent="0.25">
      <c r="B176" s="15"/>
      <c r="C176" s="6"/>
      <c r="D176" s="6">
        <v>4642.0625</v>
      </c>
      <c r="E176" s="6">
        <v>1334.0625</v>
      </c>
      <c r="F176" s="7">
        <v>3308</v>
      </c>
      <c r="G176" s="6"/>
      <c r="H176" s="6"/>
      <c r="I176" s="6"/>
      <c r="J176" s="6"/>
      <c r="K176" s="6"/>
      <c r="L176" s="6"/>
      <c r="M176" s="6"/>
      <c r="N176" s="6">
        <v>3323</v>
      </c>
      <c r="O176" s="6">
        <v>904</v>
      </c>
      <c r="P176" s="6">
        <v>2419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36"/>
    </row>
    <row r="177" spans="2:27" x14ac:dyDescent="0.25">
      <c r="B177" s="15"/>
      <c r="C177" s="6"/>
      <c r="D177" s="6">
        <v>3539</v>
      </c>
      <c r="E177" s="6">
        <v>204.625</v>
      </c>
      <c r="F177" s="7">
        <v>3334.375</v>
      </c>
      <c r="G177" s="6"/>
      <c r="H177" s="6"/>
      <c r="I177" s="6"/>
      <c r="J177" s="6"/>
      <c r="K177" s="6"/>
      <c r="L177" s="6"/>
      <c r="M177" s="6"/>
      <c r="N177" s="6">
        <v>3787</v>
      </c>
      <c r="O177" s="6">
        <v>1357.0625</v>
      </c>
      <c r="P177" s="6">
        <v>2429.9375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36"/>
    </row>
    <row r="178" spans="2:27" x14ac:dyDescent="0.25">
      <c r="B178" s="15"/>
      <c r="C178" s="6"/>
      <c r="D178" s="6">
        <v>4562</v>
      </c>
      <c r="E178" s="6">
        <v>1227.3125</v>
      </c>
      <c r="F178" s="7">
        <v>3334.6880000000001</v>
      </c>
      <c r="G178" s="6"/>
      <c r="H178" s="6"/>
      <c r="I178" s="6"/>
      <c r="J178" s="6"/>
      <c r="K178" s="6"/>
      <c r="L178" s="6"/>
      <c r="M178" s="6"/>
      <c r="N178" s="6">
        <v>3647</v>
      </c>
      <c r="O178" s="6">
        <v>1182.8125</v>
      </c>
      <c r="P178" s="6">
        <v>2464.1875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36"/>
    </row>
    <row r="179" spans="2:27" x14ac:dyDescent="0.25">
      <c r="B179" s="15"/>
      <c r="C179" s="6"/>
      <c r="D179" s="6">
        <v>4685</v>
      </c>
      <c r="E179" s="6">
        <v>1347.75</v>
      </c>
      <c r="F179" s="7">
        <v>3337.25</v>
      </c>
      <c r="G179" s="6"/>
      <c r="H179" s="6"/>
      <c r="I179" s="6"/>
      <c r="J179" s="6"/>
      <c r="K179" s="6"/>
      <c r="L179" s="6"/>
      <c r="M179" s="6"/>
      <c r="N179" s="6">
        <v>3446</v>
      </c>
      <c r="O179" s="6">
        <v>958.1875</v>
      </c>
      <c r="P179" s="6">
        <v>2487.8125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36"/>
    </row>
    <row r="180" spans="2:27" x14ac:dyDescent="0.25">
      <c r="B180" s="15"/>
      <c r="C180" s="6"/>
      <c r="D180" s="6">
        <v>3965</v>
      </c>
      <c r="E180" s="6">
        <v>572.75</v>
      </c>
      <c r="F180" s="7">
        <v>3392.25</v>
      </c>
      <c r="G180" s="6"/>
      <c r="H180" s="6"/>
      <c r="I180" s="6"/>
      <c r="J180" s="6"/>
      <c r="K180" s="6"/>
      <c r="L180" s="6"/>
      <c r="M180" s="6"/>
      <c r="N180" s="6">
        <v>3856</v>
      </c>
      <c r="O180" s="6">
        <v>1363.8125</v>
      </c>
      <c r="P180" s="6">
        <v>2492.1875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36"/>
    </row>
    <row r="181" spans="2:27" x14ac:dyDescent="0.25">
      <c r="B181" s="15"/>
      <c r="C181" s="6"/>
      <c r="D181" s="6">
        <v>4246.5625</v>
      </c>
      <c r="E181" s="6">
        <v>817.5625</v>
      </c>
      <c r="F181" s="7">
        <v>3429</v>
      </c>
      <c r="G181" s="6"/>
      <c r="H181" s="6"/>
      <c r="I181" s="6"/>
      <c r="J181" s="6"/>
      <c r="K181" s="6"/>
      <c r="L181" s="6"/>
      <c r="M181" s="6"/>
      <c r="N181" s="6">
        <v>3111</v>
      </c>
      <c r="O181" s="6">
        <v>614.5625</v>
      </c>
      <c r="P181" s="6">
        <v>2496.4375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36"/>
    </row>
    <row r="182" spans="2:27" x14ac:dyDescent="0.25">
      <c r="B182" s="15"/>
      <c r="C182" s="6"/>
      <c r="D182" s="6">
        <v>4246.5625</v>
      </c>
      <c r="E182" s="6">
        <v>817.5625</v>
      </c>
      <c r="F182" s="7">
        <v>3429</v>
      </c>
      <c r="G182" s="6"/>
      <c r="H182" s="6"/>
      <c r="I182" s="6"/>
      <c r="J182" s="6"/>
      <c r="K182" s="6"/>
      <c r="L182" s="6"/>
      <c r="M182" s="6"/>
      <c r="N182" s="6">
        <v>3513</v>
      </c>
      <c r="O182" s="6">
        <v>1013.875</v>
      </c>
      <c r="P182" s="6">
        <v>2499.125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36"/>
    </row>
    <row r="183" spans="2:27" x14ac:dyDescent="0.25">
      <c r="B183" s="15"/>
      <c r="C183" s="6"/>
      <c r="D183" s="6">
        <v>4172</v>
      </c>
      <c r="E183" s="6">
        <v>644.5625</v>
      </c>
      <c r="F183" s="7">
        <v>3527.4380000000001</v>
      </c>
      <c r="G183" s="6"/>
      <c r="H183" s="6"/>
      <c r="I183" s="6"/>
      <c r="J183" s="6"/>
      <c r="K183" s="6"/>
      <c r="L183" s="6"/>
      <c r="M183" s="6"/>
      <c r="N183" s="6">
        <v>4434</v>
      </c>
      <c r="O183" s="6">
        <v>1919.875</v>
      </c>
      <c r="P183" s="6">
        <v>2514.125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36"/>
    </row>
    <row r="184" spans="2:27" x14ac:dyDescent="0.25">
      <c r="B184" s="15"/>
      <c r="C184" s="6"/>
      <c r="D184" s="6">
        <v>4814</v>
      </c>
      <c r="E184" s="6">
        <v>1262.75</v>
      </c>
      <c r="F184" s="7">
        <v>3551.25</v>
      </c>
      <c r="G184" s="6"/>
      <c r="H184" s="6"/>
      <c r="I184" s="6"/>
      <c r="J184" s="6"/>
      <c r="K184" s="6"/>
      <c r="L184" s="6"/>
      <c r="M184" s="6"/>
      <c r="N184" s="6">
        <v>3573</v>
      </c>
      <c r="O184" s="6">
        <v>1058.4375</v>
      </c>
      <c r="P184" s="6">
        <v>2514.5625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36"/>
    </row>
    <row r="185" spans="2:27" x14ac:dyDescent="0.25">
      <c r="B185" s="15"/>
      <c r="C185" s="6"/>
      <c r="D185" s="6">
        <v>4621.4375</v>
      </c>
      <c r="E185" s="6">
        <v>1054.4375</v>
      </c>
      <c r="F185" s="7">
        <v>3567</v>
      </c>
      <c r="G185" s="6"/>
      <c r="H185" s="6"/>
      <c r="I185" s="6"/>
      <c r="J185" s="6"/>
      <c r="K185" s="6"/>
      <c r="L185" s="6"/>
      <c r="M185" s="6"/>
      <c r="N185" s="6">
        <v>3144</v>
      </c>
      <c r="O185" s="6">
        <v>614.5625</v>
      </c>
      <c r="P185" s="6">
        <v>2529.4375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36"/>
    </row>
    <row r="186" spans="2:27" x14ac:dyDescent="0.25">
      <c r="B186" s="15"/>
      <c r="C186" s="6"/>
      <c r="D186" s="6">
        <v>4866</v>
      </c>
      <c r="E186" s="6">
        <v>1242.1875</v>
      </c>
      <c r="F186" s="7">
        <v>3623.8130000000001</v>
      </c>
      <c r="G186" s="6"/>
      <c r="H186" s="6"/>
      <c r="I186" s="6"/>
      <c r="J186" s="6"/>
      <c r="K186" s="6"/>
      <c r="L186" s="6"/>
      <c r="M186" s="6"/>
      <c r="N186" s="6">
        <v>4671</v>
      </c>
      <c r="O186" s="6">
        <v>2131.1875</v>
      </c>
      <c r="P186" s="6">
        <v>2539.8125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36"/>
    </row>
    <row r="187" spans="2:27" x14ac:dyDescent="0.25">
      <c r="B187" s="15"/>
      <c r="C187" s="6"/>
      <c r="D187" s="6">
        <v>4908.125</v>
      </c>
      <c r="E187" s="6">
        <v>1221.125</v>
      </c>
      <c r="F187" s="7">
        <v>3687</v>
      </c>
      <c r="G187" s="6"/>
      <c r="H187" s="6"/>
      <c r="I187" s="6"/>
      <c r="J187" s="6"/>
      <c r="K187" s="6"/>
      <c r="L187" s="6"/>
      <c r="M187" s="6"/>
      <c r="N187" s="6">
        <v>3838</v>
      </c>
      <c r="O187" s="6">
        <v>1294.875</v>
      </c>
      <c r="P187" s="6">
        <v>2543.125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36"/>
    </row>
    <row r="188" spans="2:27" x14ac:dyDescent="0.25">
      <c r="B188" s="15"/>
      <c r="C188" s="6"/>
      <c r="D188" s="6">
        <v>4503.625</v>
      </c>
      <c r="E188" s="6">
        <v>753.625</v>
      </c>
      <c r="F188" s="7">
        <v>3750</v>
      </c>
      <c r="G188" s="6"/>
      <c r="H188" s="6"/>
      <c r="I188" s="6"/>
      <c r="J188" s="6"/>
      <c r="K188" s="6"/>
      <c r="L188" s="6"/>
      <c r="M188" s="6"/>
      <c r="N188" s="6">
        <v>4711</v>
      </c>
      <c r="O188" s="6">
        <v>2160.6875</v>
      </c>
      <c r="P188" s="6">
        <v>2550.3125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36"/>
    </row>
    <row r="189" spans="2:27" x14ac:dyDescent="0.25">
      <c r="B189" s="15"/>
      <c r="C189" s="6"/>
      <c r="D189" s="6">
        <v>5268</v>
      </c>
      <c r="E189" s="6">
        <v>1348.125</v>
      </c>
      <c r="F189" s="7">
        <v>3919.875</v>
      </c>
      <c r="G189" s="6"/>
      <c r="H189" s="6"/>
      <c r="I189" s="6"/>
      <c r="J189" s="6"/>
      <c r="K189" s="6"/>
      <c r="L189" s="6"/>
      <c r="M189" s="6"/>
      <c r="N189" s="6">
        <v>3550</v>
      </c>
      <c r="O189" s="6">
        <v>994.625</v>
      </c>
      <c r="P189" s="6">
        <v>2555.375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36"/>
    </row>
    <row r="190" spans="2:27" x14ac:dyDescent="0.25">
      <c r="B190" s="15"/>
      <c r="C190" s="6"/>
      <c r="D190" s="6">
        <v>4128</v>
      </c>
      <c r="E190" s="6">
        <v>202.375</v>
      </c>
      <c r="F190" s="7">
        <v>3925.625</v>
      </c>
      <c r="G190" s="6"/>
      <c r="H190" s="6"/>
      <c r="I190" s="6"/>
      <c r="J190" s="6"/>
      <c r="K190" s="6"/>
      <c r="L190" s="6"/>
      <c r="M190" s="6"/>
      <c r="N190" s="6">
        <v>3500</v>
      </c>
      <c r="O190" s="6">
        <v>918.3125</v>
      </c>
      <c r="P190" s="6">
        <v>2581.6875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36"/>
    </row>
    <row r="191" spans="2:27" x14ac:dyDescent="0.25">
      <c r="B191" s="15"/>
      <c r="C191" s="6"/>
      <c r="D191" s="6">
        <v>5184</v>
      </c>
      <c r="E191" s="6">
        <v>1125.625</v>
      </c>
      <c r="F191" s="7">
        <v>4058.375</v>
      </c>
      <c r="G191" s="6"/>
      <c r="H191" s="6"/>
      <c r="I191" s="6"/>
      <c r="J191" s="6"/>
      <c r="K191" s="6"/>
      <c r="L191" s="6"/>
      <c r="M191" s="6"/>
      <c r="N191" s="6">
        <v>4472</v>
      </c>
      <c r="O191" s="6">
        <v>1889.0625</v>
      </c>
      <c r="P191" s="6">
        <v>2582.9375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36"/>
    </row>
    <row r="192" spans="2:27" x14ac:dyDescent="0.25">
      <c r="B192" s="15"/>
      <c r="C192" s="6"/>
      <c r="D192" s="6">
        <v>4495</v>
      </c>
      <c r="E192" s="6">
        <v>281.4375</v>
      </c>
      <c r="F192" s="7">
        <v>4213.5630000000001</v>
      </c>
      <c r="G192" s="6"/>
      <c r="H192" s="6"/>
      <c r="I192" s="6"/>
      <c r="J192" s="6"/>
      <c r="K192" s="6"/>
      <c r="L192" s="6"/>
      <c r="M192" s="6"/>
      <c r="N192" s="6">
        <v>3644</v>
      </c>
      <c r="O192" s="6">
        <v>1057.1875</v>
      </c>
      <c r="P192" s="6">
        <v>2586.8125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36"/>
    </row>
    <row r="193" spans="2:27" x14ac:dyDescent="0.25">
      <c r="B193" s="15"/>
      <c r="C193" s="6"/>
      <c r="D193" s="6">
        <v>5136.25</v>
      </c>
      <c r="E193" s="6">
        <v>914.25</v>
      </c>
      <c r="F193" s="7">
        <v>4222</v>
      </c>
      <c r="G193" s="6"/>
      <c r="H193" s="6"/>
      <c r="I193" s="6"/>
      <c r="J193" s="6"/>
      <c r="K193" s="6"/>
      <c r="L193" s="6"/>
      <c r="M193" s="6"/>
      <c r="N193" s="6">
        <v>3581</v>
      </c>
      <c r="O193" s="6">
        <v>983</v>
      </c>
      <c r="P193" s="6">
        <v>2598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36"/>
    </row>
    <row r="194" spans="2:27" x14ac:dyDescent="0.25">
      <c r="B194" s="15"/>
      <c r="C194" s="6"/>
      <c r="D194" s="6">
        <v>4882</v>
      </c>
      <c r="E194" s="6">
        <v>364.375</v>
      </c>
      <c r="F194" s="7">
        <v>4517.625</v>
      </c>
      <c r="G194" s="6"/>
      <c r="H194" s="6"/>
      <c r="I194" s="6"/>
      <c r="J194" s="6"/>
      <c r="K194" s="6"/>
      <c r="L194" s="6"/>
      <c r="M194" s="6"/>
      <c r="N194" s="6">
        <v>3265</v>
      </c>
      <c r="O194" s="6">
        <v>623.1875</v>
      </c>
      <c r="P194" s="6">
        <v>2641.8125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36"/>
    </row>
    <row r="195" spans="2:27" x14ac:dyDescent="0.25">
      <c r="B195" s="15"/>
      <c r="C195" s="6"/>
      <c r="D195" s="6"/>
      <c r="E195" s="6"/>
      <c r="F195" s="8"/>
      <c r="G195" s="6"/>
      <c r="H195" s="6"/>
      <c r="I195" s="6"/>
      <c r="J195" s="6"/>
      <c r="K195" s="6"/>
      <c r="L195" s="6"/>
      <c r="M195" s="6"/>
      <c r="N195" s="6">
        <v>3282</v>
      </c>
      <c r="O195" s="6">
        <v>623.1875</v>
      </c>
      <c r="P195" s="6">
        <v>2658.8125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36"/>
    </row>
    <row r="196" spans="2:27" x14ac:dyDescent="0.25">
      <c r="B196" s="15"/>
      <c r="C196" s="6"/>
      <c r="D196" s="6"/>
      <c r="E196" s="6"/>
      <c r="F196" s="8"/>
      <c r="G196" s="6"/>
      <c r="H196" s="6"/>
      <c r="I196" s="6"/>
      <c r="J196" s="6"/>
      <c r="K196" s="6"/>
      <c r="L196" s="6"/>
      <c r="M196" s="6"/>
      <c r="N196" s="6">
        <v>4278</v>
      </c>
      <c r="O196" s="6">
        <v>1615.6875</v>
      </c>
      <c r="P196" s="6">
        <v>2662.3125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36"/>
    </row>
    <row r="197" spans="2:27" x14ac:dyDescent="0.25">
      <c r="B197" s="15"/>
      <c r="C197" s="6"/>
      <c r="D197" s="6"/>
      <c r="E197" s="6"/>
      <c r="F197" s="8"/>
      <c r="G197" s="6"/>
      <c r="H197" s="6"/>
      <c r="I197" s="6"/>
      <c r="J197" s="6"/>
      <c r="K197" s="6"/>
      <c r="L197" s="6"/>
      <c r="M197" s="6"/>
      <c r="N197" s="6">
        <v>4001</v>
      </c>
      <c r="O197" s="6">
        <v>1323.1875</v>
      </c>
      <c r="P197" s="6">
        <v>2677.8125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36"/>
    </row>
    <row r="198" spans="2:27" x14ac:dyDescent="0.25">
      <c r="B198" s="15"/>
      <c r="C198" s="6"/>
      <c r="D198" s="6"/>
      <c r="E198" s="6"/>
      <c r="F198" s="8"/>
      <c r="G198" s="6"/>
      <c r="H198" s="6"/>
      <c r="I198" s="6"/>
      <c r="J198" s="6"/>
      <c r="K198" s="6"/>
      <c r="L198" s="6"/>
      <c r="M198" s="6"/>
      <c r="N198" s="6">
        <v>3560</v>
      </c>
      <c r="O198" s="6">
        <v>865.3125</v>
      </c>
      <c r="P198" s="6">
        <v>2694.6875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36"/>
    </row>
    <row r="199" spans="2:27" x14ac:dyDescent="0.25">
      <c r="B199" s="15"/>
      <c r="C199" s="6"/>
      <c r="D199" s="6"/>
      <c r="E199" s="6"/>
      <c r="F199" s="8"/>
      <c r="G199" s="6"/>
      <c r="H199" s="6"/>
      <c r="I199" s="6"/>
      <c r="J199" s="6"/>
      <c r="K199" s="6"/>
      <c r="L199" s="6"/>
      <c r="M199" s="6"/>
      <c r="N199" s="6">
        <v>3544</v>
      </c>
      <c r="O199" s="6">
        <v>842.125</v>
      </c>
      <c r="P199" s="6">
        <v>2701.875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36"/>
    </row>
    <row r="200" spans="2:27" x14ac:dyDescent="0.25">
      <c r="B200" s="15"/>
      <c r="C200" s="6"/>
      <c r="D200" s="6"/>
      <c r="E200" s="6"/>
      <c r="F200" s="8"/>
      <c r="G200" s="6"/>
      <c r="H200" s="6"/>
      <c r="I200" s="6"/>
      <c r="J200" s="6"/>
      <c r="K200" s="6"/>
      <c r="L200" s="6"/>
      <c r="M200" s="6"/>
      <c r="N200" s="6">
        <v>4876</v>
      </c>
      <c r="O200" s="6">
        <v>2171.4375</v>
      </c>
      <c r="P200" s="6">
        <v>2704.5625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36"/>
    </row>
    <row r="201" spans="2:27" x14ac:dyDescent="0.25">
      <c r="B201" s="15"/>
      <c r="C201" s="6"/>
      <c r="D201" s="6"/>
      <c r="E201" s="6"/>
      <c r="F201" s="8"/>
      <c r="G201" s="6"/>
      <c r="H201" s="6"/>
      <c r="I201" s="6"/>
      <c r="J201" s="6"/>
      <c r="K201" s="6"/>
      <c r="L201" s="6"/>
      <c r="M201" s="6"/>
      <c r="N201" s="6">
        <v>3069</v>
      </c>
      <c r="O201" s="6">
        <v>360.3125</v>
      </c>
      <c r="P201" s="6">
        <v>2708.6875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36"/>
    </row>
    <row r="202" spans="2:27" x14ac:dyDescent="0.25">
      <c r="B202" s="15"/>
      <c r="C202" s="6"/>
      <c r="D202" s="6"/>
      <c r="E202" s="6"/>
      <c r="F202" s="8"/>
      <c r="G202" s="6"/>
      <c r="H202" s="6"/>
      <c r="I202" s="6"/>
      <c r="J202" s="6"/>
      <c r="K202" s="6"/>
      <c r="L202" s="6"/>
      <c r="M202" s="6"/>
      <c r="N202" s="6">
        <v>4548</v>
      </c>
      <c r="O202" s="6">
        <v>1800.5</v>
      </c>
      <c r="P202" s="6">
        <v>2747.5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36"/>
    </row>
    <row r="203" spans="2:27" x14ac:dyDescent="0.25">
      <c r="B203" s="15"/>
      <c r="C203" s="6"/>
      <c r="D203" s="6"/>
      <c r="E203" s="6"/>
      <c r="F203" s="8"/>
      <c r="G203" s="6"/>
      <c r="H203" s="6"/>
      <c r="I203" s="6"/>
      <c r="J203" s="6"/>
      <c r="K203" s="6"/>
      <c r="L203" s="6"/>
      <c r="M203" s="6"/>
      <c r="N203" s="6">
        <v>3817</v>
      </c>
      <c r="O203" s="6">
        <v>1067.5</v>
      </c>
      <c r="P203" s="6">
        <v>2749.5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36"/>
    </row>
    <row r="204" spans="2:27" x14ac:dyDescent="0.25">
      <c r="B204" s="15"/>
      <c r="C204" s="6"/>
      <c r="D204" s="6"/>
      <c r="E204" s="6"/>
      <c r="F204" s="8"/>
      <c r="G204" s="6"/>
      <c r="H204" s="6"/>
      <c r="I204" s="6"/>
      <c r="J204" s="6"/>
      <c r="K204" s="6"/>
      <c r="L204" s="6"/>
      <c r="M204" s="6"/>
      <c r="N204" s="6">
        <v>4533</v>
      </c>
      <c r="O204" s="6">
        <v>1781.375</v>
      </c>
      <c r="P204" s="6">
        <v>2751.625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36"/>
    </row>
    <row r="205" spans="2:27" x14ac:dyDescent="0.25">
      <c r="B205" s="15"/>
      <c r="C205" s="6"/>
      <c r="D205" s="6"/>
      <c r="E205" s="6"/>
      <c r="F205" s="8"/>
      <c r="G205" s="6"/>
      <c r="H205" s="6"/>
      <c r="I205" s="6"/>
      <c r="J205" s="6"/>
      <c r="K205" s="6"/>
      <c r="L205" s="6"/>
      <c r="M205" s="6"/>
      <c r="N205" s="6">
        <v>3452</v>
      </c>
      <c r="O205" s="6">
        <v>696.5</v>
      </c>
      <c r="P205" s="6">
        <v>2755.5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36"/>
    </row>
    <row r="206" spans="2:27" x14ac:dyDescent="0.25">
      <c r="B206" s="15"/>
      <c r="C206" s="6"/>
      <c r="D206" s="6"/>
      <c r="E206" s="6"/>
      <c r="F206" s="8"/>
      <c r="G206" s="6"/>
      <c r="H206" s="6"/>
      <c r="I206" s="6"/>
      <c r="J206" s="6"/>
      <c r="K206" s="6"/>
      <c r="L206" s="6"/>
      <c r="M206" s="6"/>
      <c r="N206" s="6">
        <v>3850</v>
      </c>
      <c r="O206" s="6">
        <v>1067.5</v>
      </c>
      <c r="P206" s="6">
        <v>2782.5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36"/>
    </row>
    <row r="207" spans="2:27" x14ac:dyDescent="0.25">
      <c r="B207" s="15"/>
      <c r="C207" s="6"/>
      <c r="D207" s="6"/>
      <c r="E207" s="6"/>
      <c r="F207" s="8"/>
      <c r="G207" s="6"/>
      <c r="H207" s="6"/>
      <c r="I207" s="6"/>
      <c r="J207" s="6"/>
      <c r="K207" s="6"/>
      <c r="L207" s="6"/>
      <c r="M207" s="6"/>
      <c r="N207" s="6">
        <v>3810</v>
      </c>
      <c r="O207" s="6">
        <v>980.25</v>
      </c>
      <c r="P207" s="6">
        <v>2829.75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36"/>
    </row>
    <row r="208" spans="2:27" x14ac:dyDescent="0.25">
      <c r="B208" s="15"/>
      <c r="C208" s="6"/>
      <c r="D208" s="6"/>
      <c r="E208" s="6"/>
      <c r="F208" s="8"/>
      <c r="G208" s="6"/>
      <c r="H208" s="6"/>
      <c r="I208" s="6"/>
      <c r="J208" s="6"/>
      <c r="K208" s="6"/>
      <c r="L208" s="6"/>
      <c r="M208" s="6"/>
      <c r="N208" s="6">
        <v>4933</v>
      </c>
      <c r="O208" s="6">
        <v>2094.9375</v>
      </c>
      <c r="P208" s="6">
        <v>2838.0625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36"/>
    </row>
    <row r="209" spans="2:27" x14ac:dyDescent="0.25">
      <c r="B209" s="15"/>
      <c r="C209" s="6"/>
      <c r="D209" s="6"/>
      <c r="E209" s="6"/>
      <c r="F209" s="8"/>
      <c r="G209" s="6"/>
      <c r="H209" s="6"/>
      <c r="I209" s="6"/>
      <c r="J209" s="6"/>
      <c r="K209" s="6"/>
      <c r="L209" s="6"/>
      <c r="M209" s="6"/>
      <c r="N209" s="6">
        <v>4279</v>
      </c>
      <c r="O209" s="6">
        <v>1426.4375</v>
      </c>
      <c r="P209" s="6">
        <v>2852.5625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36"/>
    </row>
    <row r="210" spans="2:27" x14ac:dyDescent="0.25">
      <c r="B210" s="15"/>
      <c r="C210" s="6"/>
      <c r="D210" s="6"/>
      <c r="E210" s="6"/>
      <c r="F210" s="8"/>
      <c r="G210" s="6"/>
      <c r="H210" s="6"/>
      <c r="I210" s="6"/>
      <c r="J210" s="6"/>
      <c r="K210" s="6"/>
      <c r="L210" s="6"/>
      <c r="M210" s="6"/>
      <c r="N210" s="6">
        <v>4206</v>
      </c>
      <c r="O210" s="6">
        <v>1351.8125</v>
      </c>
      <c r="P210" s="6">
        <v>2854.1875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36"/>
    </row>
    <row r="211" spans="2:27" x14ac:dyDescent="0.25">
      <c r="B211" s="15"/>
      <c r="C211" s="6"/>
      <c r="D211" s="6"/>
      <c r="E211" s="6"/>
      <c r="F211" s="8"/>
      <c r="G211" s="6"/>
      <c r="H211" s="6"/>
      <c r="I211" s="6"/>
      <c r="J211" s="6"/>
      <c r="K211" s="6"/>
      <c r="L211" s="6"/>
      <c r="M211" s="6"/>
      <c r="N211" s="6">
        <v>3967</v>
      </c>
      <c r="O211" s="6">
        <v>1109.375</v>
      </c>
      <c r="P211" s="6">
        <v>2857.625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36"/>
    </row>
    <row r="212" spans="2:27" x14ac:dyDescent="0.25">
      <c r="B212" s="15"/>
      <c r="C212" s="6"/>
      <c r="D212" s="6"/>
      <c r="E212" s="6"/>
      <c r="F212" s="8"/>
      <c r="G212" s="6"/>
      <c r="H212" s="6"/>
      <c r="I212" s="6"/>
      <c r="J212" s="6"/>
      <c r="K212" s="6"/>
      <c r="L212" s="6"/>
      <c r="M212" s="6"/>
      <c r="N212" s="6">
        <v>4426</v>
      </c>
      <c r="O212" s="6">
        <v>1565.6875</v>
      </c>
      <c r="P212" s="6">
        <v>2860.3125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36"/>
    </row>
    <row r="213" spans="2:27" x14ac:dyDescent="0.25">
      <c r="B213" s="15"/>
      <c r="C213" s="6"/>
      <c r="D213" s="6"/>
      <c r="E213" s="6"/>
      <c r="F213" s="8"/>
      <c r="G213" s="6"/>
      <c r="H213" s="6"/>
      <c r="I213" s="6"/>
      <c r="J213" s="6"/>
      <c r="K213" s="6"/>
      <c r="L213" s="6"/>
      <c r="M213" s="6"/>
      <c r="N213" s="6">
        <v>4518</v>
      </c>
      <c r="O213" s="6">
        <v>1651.125</v>
      </c>
      <c r="P213" s="6">
        <v>2866.875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36"/>
    </row>
    <row r="214" spans="2:27" x14ac:dyDescent="0.25">
      <c r="B214" s="15"/>
      <c r="C214" s="6"/>
      <c r="D214" s="6"/>
      <c r="E214" s="6"/>
      <c r="F214" s="8"/>
      <c r="G214" s="6"/>
      <c r="H214" s="6"/>
      <c r="I214" s="6"/>
      <c r="J214" s="6"/>
      <c r="K214" s="6"/>
      <c r="L214" s="6"/>
      <c r="M214" s="6"/>
      <c r="N214" s="6">
        <v>4438</v>
      </c>
      <c r="O214" s="6">
        <v>1548.8125</v>
      </c>
      <c r="P214" s="6">
        <v>2889.1875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36"/>
    </row>
    <row r="215" spans="2:27" x14ac:dyDescent="0.25">
      <c r="B215" s="15"/>
      <c r="C215" s="6"/>
      <c r="D215" s="6"/>
      <c r="E215" s="6"/>
      <c r="F215" s="8"/>
      <c r="G215" s="6"/>
      <c r="H215" s="6"/>
      <c r="I215" s="6"/>
      <c r="J215" s="6"/>
      <c r="K215" s="6"/>
      <c r="L215" s="6"/>
      <c r="M215" s="6"/>
      <c r="N215" s="6">
        <v>3988</v>
      </c>
      <c r="O215" s="6">
        <v>1088.5625</v>
      </c>
      <c r="P215" s="6">
        <v>2899.4375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36"/>
    </row>
    <row r="216" spans="2:27" x14ac:dyDescent="0.25">
      <c r="B216" s="15"/>
      <c r="C216" s="6"/>
      <c r="D216" s="6"/>
      <c r="E216" s="6"/>
      <c r="F216" s="8"/>
      <c r="G216" s="6"/>
      <c r="H216" s="6"/>
      <c r="I216" s="6"/>
      <c r="J216" s="6"/>
      <c r="K216" s="6"/>
      <c r="L216" s="6"/>
      <c r="M216" s="6"/>
      <c r="N216" s="6">
        <v>3945</v>
      </c>
      <c r="O216" s="6">
        <v>1039.6875</v>
      </c>
      <c r="P216" s="6">
        <v>2905.3125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36"/>
    </row>
    <row r="217" spans="2:27" x14ac:dyDescent="0.25">
      <c r="B217" s="15"/>
      <c r="C217" s="6"/>
      <c r="D217" s="6"/>
      <c r="E217" s="6"/>
      <c r="F217" s="8"/>
      <c r="G217" s="6"/>
      <c r="H217" s="6"/>
      <c r="I217" s="6"/>
      <c r="J217" s="6"/>
      <c r="K217" s="6"/>
      <c r="L217" s="6"/>
      <c r="M217" s="6"/>
      <c r="N217" s="6">
        <v>4517</v>
      </c>
      <c r="O217" s="6">
        <v>1607.625</v>
      </c>
      <c r="P217" s="6">
        <v>2909.375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36"/>
    </row>
    <row r="218" spans="2:27" x14ac:dyDescent="0.25">
      <c r="B218" s="15"/>
      <c r="C218" s="6"/>
      <c r="D218" s="6"/>
      <c r="E218" s="6"/>
      <c r="F218" s="8"/>
      <c r="G218" s="6"/>
      <c r="H218" s="6"/>
      <c r="I218" s="6"/>
      <c r="J218" s="6"/>
      <c r="K218" s="6"/>
      <c r="L218" s="6"/>
      <c r="M218" s="6"/>
      <c r="N218" s="6">
        <v>5301</v>
      </c>
      <c r="O218" s="6">
        <v>2377.875</v>
      </c>
      <c r="P218" s="6">
        <v>2923.125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36"/>
    </row>
    <row r="219" spans="2:27" x14ac:dyDescent="0.25">
      <c r="B219" s="15"/>
      <c r="C219" s="6"/>
      <c r="D219" s="6"/>
      <c r="E219" s="6"/>
      <c r="F219" s="8"/>
      <c r="G219" s="6"/>
      <c r="H219" s="6"/>
      <c r="I219" s="6"/>
      <c r="J219" s="6"/>
      <c r="K219" s="6"/>
      <c r="L219" s="6"/>
      <c r="M219" s="6"/>
      <c r="N219" s="6">
        <v>4835</v>
      </c>
      <c r="O219" s="6">
        <v>1909.1875</v>
      </c>
      <c r="P219" s="6">
        <v>2925.8125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36"/>
    </row>
    <row r="220" spans="2:27" x14ac:dyDescent="0.25">
      <c r="B220" s="15"/>
      <c r="C220" s="6"/>
      <c r="D220" s="6"/>
      <c r="E220" s="6"/>
      <c r="F220" s="8"/>
      <c r="G220" s="6"/>
      <c r="H220" s="6"/>
      <c r="I220" s="6"/>
      <c r="J220" s="6"/>
      <c r="K220" s="6"/>
      <c r="L220" s="6"/>
      <c r="M220" s="6"/>
      <c r="N220" s="6">
        <v>3966</v>
      </c>
      <c r="O220" s="6">
        <v>1039.6875</v>
      </c>
      <c r="P220" s="6">
        <v>2926.3125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36"/>
    </row>
    <row r="221" spans="2:27" x14ac:dyDescent="0.25">
      <c r="B221" s="15"/>
      <c r="C221" s="6"/>
      <c r="D221" s="6"/>
      <c r="E221" s="6"/>
      <c r="F221" s="8"/>
      <c r="G221" s="6"/>
      <c r="H221" s="6"/>
      <c r="I221" s="6"/>
      <c r="J221" s="6"/>
      <c r="K221" s="6"/>
      <c r="L221" s="6"/>
      <c r="M221" s="6"/>
      <c r="N221" s="6">
        <v>4062</v>
      </c>
      <c r="O221" s="6">
        <v>1116.6875</v>
      </c>
      <c r="P221" s="6">
        <v>2945.3125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36"/>
    </row>
    <row r="222" spans="2:27" x14ac:dyDescent="0.25">
      <c r="B222" s="15"/>
      <c r="C222" s="6"/>
      <c r="D222" s="6"/>
      <c r="E222" s="6"/>
      <c r="F222" s="8"/>
      <c r="G222" s="6"/>
      <c r="H222" s="6"/>
      <c r="I222" s="6"/>
      <c r="J222" s="6"/>
      <c r="K222" s="6"/>
      <c r="L222" s="6"/>
      <c r="M222" s="6"/>
      <c r="N222" s="6">
        <v>4036</v>
      </c>
      <c r="O222" s="6">
        <v>1088.5625</v>
      </c>
      <c r="P222" s="6">
        <v>2947.4375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36"/>
    </row>
    <row r="223" spans="2:27" x14ac:dyDescent="0.25">
      <c r="B223" s="15"/>
      <c r="C223" s="6"/>
      <c r="D223" s="6"/>
      <c r="E223" s="6"/>
      <c r="F223" s="8"/>
      <c r="G223" s="6"/>
      <c r="H223" s="6"/>
      <c r="I223" s="6"/>
      <c r="J223" s="6"/>
      <c r="K223" s="6"/>
      <c r="L223" s="6"/>
      <c r="M223" s="6"/>
      <c r="N223" s="6">
        <v>3588</v>
      </c>
      <c r="O223" s="6">
        <v>624.1875</v>
      </c>
      <c r="P223" s="6">
        <v>2963.8125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36"/>
    </row>
    <row r="224" spans="2:27" x14ac:dyDescent="0.25">
      <c r="B224" s="15"/>
      <c r="C224" s="6"/>
      <c r="D224" s="6"/>
      <c r="E224" s="6"/>
      <c r="F224" s="8"/>
      <c r="G224" s="6"/>
      <c r="H224" s="6"/>
      <c r="I224" s="6"/>
      <c r="J224" s="6"/>
      <c r="K224" s="6"/>
      <c r="L224" s="6"/>
      <c r="M224" s="6"/>
      <c r="N224" s="6">
        <v>3617</v>
      </c>
      <c r="O224" s="6">
        <v>623.1875</v>
      </c>
      <c r="P224" s="6">
        <v>2993.8125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36"/>
    </row>
    <row r="225" spans="2:27" x14ac:dyDescent="0.25">
      <c r="B225" s="15"/>
      <c r="C225" s="6"/>
      <c r="D225" s="6"/>
      <c r="E225" s="6"/>
      <c r="F225" s="8"/>
      <c r="G225" s="6"/>
      <c r="H225" s="6"/>
      <c r="I225" s="6"/>
      <c r="J225" s="6"/>
      <c r="K225" s="6"/>
      <c r="L225" s="6"/>
      <c r="M225" s="6"/>
      <c r="N225" s="6">
        <v>3783</v>
      </c>
      <c r="O225" s="6">
        <v>785.4375</v>
      </c>
      <c r="P225" s="6">
        <v>2997.5625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36"/>
    </row>
    <row r="226" spans="2:27" x14ac:dyDescent="0.25">
      <c r="B226" s="15"/>
      <c r="C226" s="6"/>
      <c r="D226" s="6"/>
      <c r="E226" s="6"/>
      <c r="F226" s="8"/>
      <c r="G226" s="6"/>
      <c r="H226" s="6"/>
      <c r="I226" s="6"/>
      <c r="J226" s="6"/>
      <c r="K226" s="6"/>
      <c r="L226" s="6"/>
      <c r="M226" s="6"/>
      <c r="N226" s="6">
        <v>4935</v>
      </c>
      <c r="O226" s="6">
        <v>1932.25</v>
      </c>
      <c r="P226" s="6">
        <v>3002.75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36"/>
    </row>
    <row r="227" spans="2:27" x14ac:dyDescent="0.25">
      <c r="B227" s="15"/>
      <c r="C227" s="6"/>
      <c r="D227" s="6"/>
      <c r="E227" s="6"/>
      <c r="F227" s="8"/>
      <c r="G227" s="6"/>
      <c r="H227" s="6"/>
      <c r="I227" s="6"/>
      <c r="J227" s="6"/>
      <c r="K227" s="6"/>
      <c r="L227" s="6"/>
      <c r="M227" s="6"/>
      <c r="N227" s="6">
        <v>5603</v>
      </c>
      <c r="O227" s="6">
        <v>2600</v>
      </c>
      <c r="P227" s="6">
        <v>3003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36"/>
    </row>
    <row r="228" spans="2:27" x14ac:dyDescent="0.25">
      <c r="B228" s="15"/>
      <c r="C228" s="6"/>
      <c r="D228" s="6"/>
      <c r="E228" s="6"/>
      <c r="F228" s="8"/>
      <c r="G228" s="6"/>
      <c r="H228" s="6"/>
      <c r="I228" s="6"/>
      <c r="J228" s="6"/>
      <c r="K228" s="6"/>
      <c r="L228" s="6"/>
      <c r="M228" s="6"/>
      <c r="N228" s="6">
        <v>3787</v>
      </c>
      <c r="O228" s="6">
        <v>775.5</v>
      </c>
      <c r="P228" s="6">
        <v>3011.5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36"/>
    </row>
    <row r="229" spans="2:27" x14ac:dyDescent="0.25">
      <c r="B229" s="15"/>
      <c r="C229" s="6"/>
      <c r="D229" s="6"/>
      <c r="E229" s="6"/>
      <c r="F229" s="8"/>
      <c r="G229" s="6"/>
      <c r="H229" s="6"/>
      <c r="I229" s="6"/>
      <c r="J229" s="6"/>
      <c r="K229" s="6"/>
      <c r="L229" s="6"/>
      <c r="M229" s="6"/>
      <c r="N229" s="6">
        <v>3842</v>
      </c>
      <c r="O229" s="6">
        <v>791.6875</v>
      </c>
      <c r="P229" s="6">
        <v>3050.3125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36"/>
    </row>
    <row r="230" spans="2:27" x14ac:dyDescent="0.25">
      <c r="B230" s="15"/>
      <c r="C230" s="6"/>
      <c r="D230" s="6"/>
      <c r="E230" s="6"/>
      <c r="F230" s="8"/>
      <c r="G230" s="6"/>
      <c r="H230" s="6"/>
      <c r="I230" s="6"/>
      <c r="J230" s="6"/>
      <c r="K230" s="6"/>
      <c r="L230" s="6"/>
      <c r="M230" s="6"/>
      <c r="N230" s="6">
        <v>5363</v>
      </c>
      <c r="O230" s="6">
        <v>2295.9375</v>
      </c>
      <c r="P230" s="6">
        <v>3067.0625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36"/>
    </row>
    <row r="231" spans="2:27" x14ac:dyDescent="0.25">
      <c r="B231" s="15"/>
      <c r="C231" s="6"/>
      <c r="D231" s="6"/>
      <c r="E231" s="6"/>
      <c r="F231" s="8"/>
      <c r="G231" s="6"/>
      <c r="H231" s="6"/>
      <c r="I231" s="6"/>
      <c r="J231" s="6"/>
      <c r="K231" s="6"/>
      <c r="L231" s="6"/>
      <c r="M231" s="6"/>
      <c r="N231" s="6">
        <v>3891</v>
      </c>
      <c r="O231" s="6">
        <v>816.375</v>
      </c>
      <c r="P231" s="6">
        <v>3074.625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36"/>
    </row>
    <row r="232" spans="2:27" x14ac:dyDescent="0.25">
      <c r="B232" s="15"/>
      <c r="C232" s="6"/>
      <c r="D232" s="6"/>
      <c r="E232" s="6"/>
      <c r="F232" s="8"/>
      <c r="G232" s="6"/>
      <c r="H232" s="6"/>
      <c r="I232" s="6"/>
      <c r="J232" s="6"/>
      <c r="K232" s="6"/>
      <c r="L232" s="6"/>
      <c r="M232" s="6"/>
      <c r="N232" s="6">
        <v>4096</v>
      </c>
      <c r="O232" s="6">
        <v>994.375</v>
      </c>
      <c r="P232" s="6">
        <v>3101.625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36"/>
    </row>
    <row r="233" spans="2:27" x14ac:dyDescent="0.25">
      <c r="B233" s="15"/>
      <c r="C233" s="6"/>
      <c r="D233" s="6"/>
      <c r="E233" s="6"/>
      <c r="F233" s="8"/>
      <c r="G233" s="6"/>
      <c r="H233" s="6"/>
      <c r="I233" s="6"/>
      <c r="J233" s="6"/>
      <c r="K233" s="6"/>
      <c r="L233" s="6"/>
      <c r="M233" s="6"/>
      <c r="N233" s="6">
        <v>4029</v>
      </c>
      <c r="O233" s="6">
        <v>924.25</v>
      </c>
      <c r="P233" s="6">
        <v>3104.75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36"/>
    </row>
    <row r="234" spans="2:27" x14ac:dyDescent="0.25">
      <c r="B234" s="15"/>
      <c r="C234" s="6"/>
      <c r="D234" s="6"/>
      <c r="E234" s="6"/>
      <c r="F234" s="8"/>
      <c r="G234" s="6"/>
      <c r="H234" s="6"/>
      <c r="I234" s="6"/>
      <c r="J234" s="6"/>
      <c r="K234" s="6"/>
      <c r="L234" s="6"/>
      <c r="M234" s="6"/>
      <c r="N234" s="6">
        <v>3818</v>
      </c>
      <c r="O234" s="6">
        <v>686.625</v>
      </c>
      <c r="P234" s="6">
        <v>3131.375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36"/>
    </row>
    <row r="235" spans="2:27" x14ac:dyDescent="0.25">
      <c r="B235" s="15"/>
      <c r="C235" s="6"/>
      <c r="D235" s="6"/>
      <c r="E235" s="6"/>
      <c r="F235" s="8"/>
      <c r="G235" s="6"/>
      <c r="H235" s="6"/>
      <c r="I235" s="6"/>
      <c r="J235" s="6"/>
      <c r="K235" s="6"/>
      <c r="L235" s="6"/>
      <c r="M235" s="6"/>
      <c r="N235" s="6">
        <v>4366</v>
      </c>
      <c r="O235" s="6">
        <v>1223.9375</v>
      </c>
      <c r="P235" s="6">
        <v>3142.0625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36"/>
    </row>
    <row r="236" spans="2:27" x14ac:dyDescent="0.25">
      <c r="B236" s="15"/>
      <c r="C236" s="6"/>
      <c r="D236" s="6"/>
      <c r="E236" s="6"/>
      <c r="F236" s="8"/>
      <c r="G236" s="6"/>
      <c r="H236" s="6"/>
      <c r="I236" s="6"/>
      <c r="J236" s="6"/>
      <c r="K236" s="6"/>
      <c r="L236" s="6"/>
      <c r="M236" s="6"/>
      <c r="N236" s="6">
        <v>3726</v>
      </c>
      <c r="O236" s="6">
        <v>557.4375</v>
      </c>
      <c r="P236" s="6">
        <v>3168.5625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36"/>
    </row>
    <row r="237" spans="2:27" x14ac:dyDescent="0.25">
      <c r="B237" s="15"/>
      <c r="C237" s="6"/>
      <c r="D237" s="6"/>
      <c r="E237" s="6"/>
      <c r="F237" s="8"/>
      <c r="G237" s="6"/>
      <c r="H237" s="6"/>
      <c r="I237" s="6"/>
      <c r="J237" s="6"/>
      <c r="K237" s="6"/>
      <c r="L237" s="6"/>
      <c r="M237" s="6"/>
      <c r="N237" s="6">
        <v>3760</v>
      </c>
      <c r="O237" s="6">
        <v>566.75</v>
      </c>
      <c r="P237" s="6">
        <v>3193.25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36"/>
    </row>
    <row r="238" spans="2:27" x14ac:dyDescent="0.25">
      <c r="B238" s="15"/>
      <c r="C238" s="6"/>
      <c r="D238" s="6"/>
      <c r="E238" s="6"/>
      <c r="F238" s="8"/>
      <c r="G238" s="6"/>
      <c r="H238" s="6"/>
      <c r="I238" s="6"/>
      <c r="J238" s="6"/>
      <c r="K238" s="6"/>
      <c r="L238" s="6"/>
      <c r="M238" s="6"/>
      <c r="N238" s="6">
        <v>5311</v>
      </c>
      <c r="O238" s="6">
        <v>2110</v>
      </c>
      <c r="P238" s="6">
        <v>3201</v>
      </c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36"/>
    </row>
    <row r="239" spans="2:27" x14ac:dyDescent="0.25">
      <c r="B239" s="15"/>
      <c r="C239" s="6"/>
      <c r="D239" s="6"/>
      <c r="E239" s="6"/>
      <c r="F239" s="8"/>
      <c r="G239" s="6"/>
      <c r="H239" s="6"/>
      <c r="I239" s="6"/>
      <c r="J239" s="6"/>
      <c r="K239" s="6"/>
      <c r="L239" s="6"/>
      <c r="M239" s="6"/>
      <c r="N239" s="6">
        <v>3600</v>
      </c>
      <c r="O239" s="6">
        <v>392.5</v>
      </c>
      <c r="P239" s="6">
        <v>3207.5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36"/>
    </row>
    <row r="240" spans="2:27" x14ac:dyDescent="0.25">
      <c r="B240" s="15"/>
      <c r="C240" s="6"/>
      <c r="D240" s="6"/>
      <c r="E240" s="6"/>
      <c r="F240" s="8"/>
      <c r="G240" s="6"/>
      <c r="H240" s="6"/>
      <c r="I240" s="6"/>
      <c r="J240" s="6"/>
      <c r="K240" s="6"/>
      <c r="L240" s="6"/>
      <c r="M240" s="6"/>
      <c r="N240" s="6">
        <v>4844</v>
      </c>
      <c r="O240" s="6">
        <v>1624.75</v>
      </c>
      <c r="P240" s="6">
        <v>3219.25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36"/>
    </row>
    <row r="241" spans="2:27" x14ac:dyDescent="0.25">
      <c r="B241" s="15"/>
      <c r="C241" s="6"/>
      <c r="D241" s="6"/>
      <c r="E241" s="6"/>
      <c r="F241" s="8"/>
      <c r="G241" s="6"/>
      <c r="H241" s="6"/>
      <c r="I241" s="6"/>
      <c r="J241" s="6"/>
      <c r="K241" s="6"/>
      <c r="L241" s="6"/>
      <c r="M241" s="6"/>
      <c r="N241" s="6">
        <v>4638</v>
      </c>
      <c r="O241" s="6">
        <v>1404.8125</v>
      </c>
      <c r="P241" s="6">
        <v>3233.1875</v>
      </c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36"/>
    </row>
    <row r="242" spans="2:27" x14ac:dyDescent="0.25">
      <c r="B242" s="15"/>
      <c r="C242" s="6"/>
      <c r="D242" s="6"/>
      <c r="E242" s="6"/>
      <c r="F242" s="8"/>
      <c r="G242" s="6"/>
      <c r="H242" s="6"/>
      <c r="I242" s="6"/>
      <c r="J242" s="6"/>
      <c r="K242" s="6"/>
      <c r="L242" s="6"/>
      <c r="M242" s="6"/>
      <c r="N242" s="6">
        <v>3860</v>
      </c>
      <c r="O242" s="6">
        <v>624.1875</v>
      </c>
      <c r="P242" s="6">
        <v>3235.8125</v>
      </c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36"/>
    </row>
    <row r="243" spans="2:27" x14ac:dyDescent="0.25">
      <c r="B243" s="15"/>
      <c r="C243" s="6"/>
      <c r="D243" s="6"/>
      <c r="E243" s="6"/>
      <c r="F243" s="8"/>
      <c r="G243" s="6"/>
      <c r="H243" s="6"/>
      <c r="I243" s="6"/>
      <c r="J243" s="6"/>
      <c r="K243" s="6"/>
      <c r="L243" s="6"/>
      <c r="M243" s="6"/>
      <c r="N243" s="6">
        <v>4323</v>
      </c>
      <c r="O243" s="6">
        <v>1057.1875</v>
      </c>
      <c r="P243" s="6">
        <v>3265.8125</v>
      </c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36"/>
    </row>
    <row r="244" spans="2:27" x14ac:dyDescent="0.25">
      <c r="B244" s="15"/>
      <c r="C244" s="6"/>
      <c r="D244" s="6"/>
      <c r="E244" s="6"/>
      <c r="F244" s="8"/>
      <c r="G244" s="6"/>
      <c r="H244" s="6"/>
      <c r="I244" s="6"/>
      <c r="J244" s="6"/>
      <c r="K244" s="6"/>
      <c r="L244" s="6"/>
      <c r="M244" s="6"/>
      <c r="N244" s="6">
        <v>4110</v>
      </c>
      <c r="O244" s="6">
        <v>842.125</v>
      </c>
      <c r="P244" s="6">
        <v>3267.875</v>
      </c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36"/>
    </row>
    <row r="245" spans="2:27" x14ac:dyDescent="0.25">
      <c r="B245" s="15"/>
      <c r="C245" s="6"/>
      <c r="D245" s="6"/>
      <c r="E245" s="6"/>
      <c r="F245" s="8"/>
      <c r="G245" s="6"/>
      <c r="H245" s="6"/>
      <c r="I245" s="6"/>
      <c r="J245" s="6"/>
      <c r="K245" s="6"/>
      <c r="L245" s="6"/>
      <c r="M245" s="6"/>
      <c r="N245" s="6">
        <v>4773</v>
      </c>
      <c r="O245" s="6">
        <v>1503.25</v>
      </c>
      <c r="P245" s="6">
        <v>3269.75</v>
      </c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36"/>
    </row>
    <row r="246" spans="2:27" x14ac:dyDescent="0.25">
      <c r="B246" s="15"/>
      <c r="C246" s="6"/>
      <c r="D246" s="6"/>
      <c r="E246" s="6"/>
      <c r="F246" s="8"/>
      <c r="G246" s="6"/>
      <c r="H246" s="6"/>
      <c r="I246" s="6"/>
      <c r="J246" s="6"/>
      <c r="K246" s="6"/>
      <c r="L246" s="6"/>
      <c r="M246" s="6"/>
      <c r="N246" s="6">
        <v>5134</v>
      </c>
      <c r="O246" s="6">
        <v>1841.625</v>
      </c>
      <c r="P246" s="6">
        <v>3292.375</v>
      </c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36"/>
    </row>
    <row r="247" spans="2:27" x14ac:dyDescent="0.25">
      <c r="B247" s="15"/>
      <c r="C247" s="6"/>
      <c r="D247" s="6"/>
      <c r="E247" s="6"/>
      <c r="F247" s="8"/>
      <c r="G247" s="6"/>
      <c r="H247" s="6"/>
      <c r="I247" s="6"/>
      <c r="J247" s="6"/>
      <c r="K247" s="6"/>
      <c r="L247" s="6"/>
      <c r="M247" s="6"/>
      <c r="N247" s="6">
        <v>5000</v>
      </c>
      <c r="O247" s="6">
        <v>1689.8125</v>
      </c>
      <c r="P247" s="6">
        <v>3310.1875</v>
      </c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36"/>
    </row>
    <row r="248" spans="2:27" x14ac:dyDescent="0.25">
      <c r="B248" s="15"/>
      <c r="C248" s="6"/>
      <c r="D248" s="6"/>
      <c r="E248" s="6"/>
      <c r="F248" s="8"/>
      <c r="G248" s="6"/>
      <c r="H248" s="6"/>
      <c r="I248" s="6"/>
      <c r="J248" s="6"/>
      <c r="K248" s="6"/>
      <c r="L248" s="6"/>
      <c r="M248" s="6"/>
      <c r="N248" s="6">
        <v>3887</v>
      </c>
      <c r="O248" s="6">
        <v>541.8125</v>
      </c>
      <c r="P248" s="6">
        <v>3345.1875</v>
      </c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36"/>
    </row>
    <row r="249" spans="2:27" x14ac:dyDescent="0.25">
      <c r="B249" s="15"/>
      <c r="C249" s="6"/>
      <c r="D249" s="6"/>
      <c r="E249" s="6"/>
      <c r="F249" s="8"/>
      <c r="G249" s="6"/>
      <c r="H249" s="6"/>
      <c r="I249" s="6"/>
      <c r="J249" s="6"/>
      <c r="K249" s="6"/>
      <c r="L249" s="6"/>
      <c r="M249" s="6"/>
      <c r="N249" s="6">
        <v>4606</v>
      </c>
      <c r="O249" s="6">
        <v>1260.0625</v>
      </c>
      <c r="P249" s="6">
        <v>3345.9375</v>
      </c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36"/>
    </row>
    <row r="250" spans="2:27" x14ac:dyDescent="0.25">
      <c r="B250" s="15"/>
      <c r="C250" s="6"/>
      <c r="D250" s="6"/>
      <c r="E250" s="6"/>
      <c r="F250" s="8"/>
      <c r="G250" s="6"/>
      <c r="H250" s="6"/>
      <c r="I250" s="6"/>
      <c r="J250" s="6"/>
      <c r="K250" s="6"/>
      <c r="L250" s="6"/>
      <c r="M250" s="6"/>
      <c r="N250" s="6">
        <v>3976</v>
      </c>
      <c r="O250" s="6">
        <v>590.75</v>
      </c>
      <c r="P250" s="6">
        <v>3385.25</v>
      </c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36"/>
    </row>
    <row r="251" spans="2:27" x14ac:dyDescent="0.25">
      <c r="B251" s="15"/>
      <c r="C251" s="6"/>
      <c r="D251" s="6"/>
      <c r="E251" s="6"/>
      <c r="F251" s="8"/>
      <c r="G251" s="6"/>
      <c r="H251" s="6"/>
      <c r="I251" s="6"/>
      <c r="J251" s="6"/>
      <c r="K251" s="6"/>
      <c r="L251" s="6"/>
      <c r="M251" s="6"/>
      <c r="N251" s="6">
        <v>4650</v>
      </c>
      <c r="O251" s="6">
        <v>1248.375</v>
      </c>
      <c r="P251" s="6">
        <v>3401.625</v>
      </c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36"/>
    </row>
    <row r="252" spans="2:27" x14ac:dyDescent="0.25">
      <c r="B252" s="15"/>
      <c r="C252" s="6"/>
      <c r="D252" s="6"/>
      <c r="E252" s="6"/>
      <c r="F252" s="8"/>
      <c r="G252" s="6"/>
      <c r="H252" s="6"/>
      <c r="I252" s="6"/>
      <c r="J252" s="6"/>
      <c r="K252" s="6"/>
      <c r="L252" s="6"/>
      <c r="M252" s="6"/>
      <c r="N252" s="6">
        <v>4073</v>
      </c>
      <c r="O252" s="6">
        <v>649.375</v>
      </c>
      <c r="P252" s="6">
        <v>3423.625</v>
      </c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36"/>
    </row>
    <row r="253" spans="2:27" x14ac:dyDescent="0.25">
      <c r="B253" s="15"/>
      <c r="C253" s="6"/>
      <c r="D253" s="6"/>
      <c r="E253" s="6"/>
      <c r="F253" s="8"/>
      <c r="G253" s="6"/>
      <c r="H253" s="6"/>
      <c r="I253" s="6"/>
      <c r="J253" s="6"/>
      <c r="K253" s="6"/>
      <c r="L253" s="6"/>
      <c r="M253" s="6"/>
      <c r="N253" s="6">
        <v>5977</v>
      </c>
      <c r="O253" s="6">
        <v>2527.9375</v>
      </c>
      <c r="P253" s="6">
        <v>3449.0625</v>
      </c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36"/>
    </row>
    <row r="254" spans="2:27" x14ac:dyDescent="0.25">
      <c r="B254" s="15"/>
      <c r="C254" s="6"/>
      <c r="D254" s="6"/>
      <c r="E254" s="6"/>
      <c r="F254" s="8"/>
      <c r="G254" s="6"/>
      <c r="H254" s="6"/>
      <c r="I254" s="6"/>
      <c r="J254" s="6"/>
      <c r="K254" s="6"/>
      <c r="L254" s="6"/>
      <c r="M254" s="6"/>
      <c r="N254" s="6">
        <v>4692</v>
      </c>
      <c r="O254" s="6">
        <v>1242</v>
      </c>
      <c r="P254" s="6">
        <v>3450</v>
      </c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36"/>
    </row>
    <row r="255" spans="2:27" x14ac:dyDescent="0.25">
      <c r="B255" s="15"/>
      <c r="C255" s="6"/>
      <c r="D255" s="6"/>
      <c r="E255" s="6"/>
      <c r="F255" s="8"/>
      <c r="G255" s="6"/>
      <c r="H255" s="6"/>
      <c r="I255" s="6"/>
      <c r="J255" s="6"/>
      <c r="K255" s="6"/>
      <c r="L255" s="6"/>
      <c r="M255" s="6"/>
      <c r="N255" s="6">
        <v>4738</v>
      </c>
      <c r="O255" s="6">
        <v>1254.6875</v>
      </c>
      <c r="P255" s="6">
        <v>3483.3125</v>
      </c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36"/>
    </row>
    <row r="256" spans="2:27" x14ac:dyDescent="0.25">
      <c r="B256" s="15"/>
      <c r="C256" s="6"/>
      <c r="D256" s="6"/>
      <c r="E256" s="6"/>
      <c r="F256" s="8"/>
      <c r="G256" s="6"/>
      <c r="H256" s="6"/>
      <c r="I256" s="6"/>
      <c r="J256" s="6"/>
      <c r="K256" s="6"/>
      <c r="L256" s="6"/>
      <c r="M256" s="6"/>
      <c r="N256" s="6">
        <v>4308</v>
      </c>
      <c r="O256" s="6">
        <v>821.1875</v>
      </c>
      <c r="P256" s="6">
        <v>3486.8125</v>
      </c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36"/>
    </row>
    <row r="257" spans="2:27" x14ac:dyDescent="0.25">
      <c r="B257" s="15"/>
      <c r="C257" s="6"/>
      <c r="D257" s="6"/>
      <c r="E257" s="6"/>
      <c r="F257" s="8"/>
      <c r="G257" s="6"/>
      <c r="H257" s="6"/>
      <c r="I257" s="6"/>
      <c r="J257" s="6"/>
      <c r="K257" s="6"/>
      <c r="L257" s="6"/>
      <c r="M257" s="6"/>
      <c r="N257" s="6">
        <v>4142</v>
      </c>
      <c r="O257" s="6">
        <v>649.375</v>
      </c>
      <c r="P257" s="6">
        <v>3492.625</v>
      </c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36"/>
    </row>
    <row r="258" spans="2:27" x14ac:dyDescent="0.25">
      <c r="B258" s="15"/>
      <c r="C258" s="6"/>
      <c r="D258" s="6"/>
      <c r="E258" s="6"/>
      <c r="F258" s="8"/>
      <c r="G258" s="6"/>
      <c r="H258" s="6"/>
      <c r="I258" s="6"/>
      <c r="J258" s="6"/>
      <c r="K258" s="6"/>
      <c r="L258" s="6"/>
      <c r="M258" s="6"/>
      <c r="N258" s="6">
        <v>3927</v>
      </c>
      <c r="O258" s="6">
        <v>426.9375</v>
      </c>
      <c r="P258" s="6">
        <v>3500.0625</v>
      </c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36"/>
    </row>
    <row r="259" spans="2:27" x14ac:dyDescent="0.25">
      <c r="B259" s="15"/>
      <c r="C259" s="6"/>
      <c r="D259" s="6"/>
      <c r="E259" s="6"/>
      <c r="F259" s="8"/>
      <c r="G259" s="6"/>
      <c r="H259" s="6"/>
      <c r="I259" s="6"/>
      <c r="J259" s="6"/>
      <c r="K259" s="6"/>
      <c r="L259" s="6"/>
      <c r="M259" s="6"/>
      <c r="N259" s="6">
        <v>4186</v>
      </c>
      <c r="O259" s="6">
        <v>684.875</v>
      </c>
      <c r="P259" s="6">
        <v>3501.125</v>
      </c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36"/>
    </row>
    <row r="260" spans="2:27" x14ac:dyDescent="0.25">
      <c r="B260" s="15"/>
      <c r="C260" s="6"/>
      <c r="D260" s="6"/>
      <c r="E260" s="6"/>
      <c r="F260" s="8"/>
      <c r="G260" s="6"/>
      <c r="H260" s="6"/>
      <c r="I260" s="6"/>
      <c r="J260" s="6"/>
      <c r="K260" s="6"/>
      <c r="L260" s="6"/>
      <c r="M260" s="6"/>
      <c r="N260" s="6">
        <v>4591</v>
      </c>
      <c r="O260" s="6">
        <v>1080.125</v>
      </c>
      <c r="P260" s="6">
        <v>3510.875</v>
      </c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36"/>
    </row>
    <row r="261" spans="2:27" x14ac:dyDescent="0.25">
      <c r="B261" s="15"/>
      <c r="C261" s="6"/>
      <c r="D261" s="6"/>
      <c r="E261" s="6"/>
      <c r="F261" s="8"/>
      <c r="G261" s="6"/>
      <c r="H261" s="6"/>
      <c r="I261" s="6"/>
      <c r="J261" s="6"/>
      <c r="K261" s="6"/>
      <c r="L261" s="6"/>
      <c r="M261" s="6"/>
      <c r="N261" s="6">
        <v>4651</v>
      </c>
      <c r="O261" s="6">
        <v>1114</v>
      </c>
      <c r="P261" s="6">
        <v>3537</v>
      </c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36"/>
    </row>
    <row r="262" spans="2:27" x14ac:dyDescent="0.25">
      <c r="B262" s="15"/>
      <c r="C262" s="6"/>
      <c r="D262" s="6"/>
      <c r="E262" s="6"/>
      <c r="F262" s="8"/>
      <c r="G262" s="6"/>
      <c r="H262" s="6"/>
      <c r="I262" s="6"/>
      <c r="J262" s="6"/>
      <c r="K262" s="6"/>
      <c r="L262" s="6"/>
      <c r="M262" s="6"/>
      <c r="N262" s="6">
        <v>4197</v>
      </c>
      <c r="O262" s="6">
        <v>649.375</v>
      </c>
      <c r="P262" s="6">
        <v>3547.625</v>
      </c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36"/>
    </row>
    <row r="263" spans="2:27" x14ac:dyDescent="0.25">
      <c r="B263" s="15"/>
      <c r="C263" s="6"/>
      <c r="D263" s="6"/>
      <c r="E263" s="6"/>
      <c r="F263" s="8"/>
      <c r="G263" s="6"/>
      <c r="H263" s="6"/>
      <c r="I263" s="6"/>
      <c r="J263" s="6"/>
      <c r="K263" s="6"/>
      <c r="L263" s="6"/>
      <c r="M263" s="6"/>
      <c r="N263" s="6">
        <v>5340</v>
      </c>
      <c r="O263" s="6">
        <v>1785.625</v>
      </c>
      <c r="P263" s="6">
        <v>3554.375</v>
      </c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36"/>
    </row>
    <row r="264" spans="2:27" x14ac:dyDescent="0.25">
      <c r="B264" s="15"/>
      <c r="C264" s="6"/>
      <c r="D264" s="6"/>
      <c r="E264" s="6"/>
      <c r="F264" s="8"/>
      <c r="G264" s="6"/>
      <c r="H264" s="6"/>
      <c r="I264" s="6"/>
      <c r="J264" s="6"/>
      <c r="K264" s="6"/>
      <c r="L264" s="6"/>
      <c r="M264" s="6"/>
      <c r="N264" s="6">
        <v>4571</v>
      </c>
      <c r="O264" s="6">
        <v>1013.875</v>
      </c>
      <c r="P264" s="6">
        <v>3557.125</v>
      </c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36"/>
    </row>
    <row r="265" spans="2:27" x14ac:dyDescent="0.25">
      <c r="B265" s="15"/>
      <c r="C265" s="6"/>
      <c r="D265" s="6"/>
      <c r="E265" s="6"/>
      <c r="F265" s="8"/>
      <c r="G265" s="6"/>
      <c r="H265" s="6"/>
      <c r="I265" s="6"/>
      <c r="J265" s="6"/>
      <c r="K265" s="6"/>
      <c r="L265" s="6"/>
      <c r="M265" s="6"/>
      <c r="N265" s="6">
        <v>3974</v>
      </c>
      <c r="O265" s="6">
        <v>412.5</v>
      </c>
      <c r="P265" s="6">
        <v>3561.5</v>
      </c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36"/>
    </row>
    <row r="266" spans="2:27" x14ac:dyDescent="0.25">
      <c r="B266" s="15"/>
      <c r="C266" s="6"/>
      <c r="D266" s="6"/>
      <c r="E266" s="6"/>
      <c r="F266" s="8"/>
      <c r="G266" s="6"/>
      <c r="H266" s="6"/>
      <c r="I266" s="6"/>
      <c r="J266" s="6"/>
      <c r="K266" s="6"/>
      <c r="L266" s="6"/>
      <c r="M266" s="6"/>
      <c r="N266" s="6">
        <v>5531</v>
      </c>
      <c r="O266" s="6">
        <v>1967.4375</v>
      </c>
      <c r="P266" s="6">
        <v>3563.5625</v>
      </c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36"/>
    </row>
    <row r="267" spans="2:27" x14ac:dyDescent="0.25">
      <c r="B267" s="15"/>
      <c r="C267" s="6"/>
      <c r="D267" s="6"/>
      <c r="E267" s="6"/>
      <c r="F267" s="8"/>
      <c r="G267" s="6"/>
      <c r="H267" s="6"/>
      <c r="I267" s="6"/>
      <c r="J267" s="6"/>
      <c r="K267" s="6"/>
      <c r="L267" s="6"/>
      <c r="M267" s="6"/>
      <c r="N267" s="6">
        <v>4039</v>
      </c>
      <c r="O267" s="6">
        <v>412.5</v>
      </c>
      <c r="P267" s="6">
        <v>3626.5</v>
      </c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36"/>
    </row>
    <row r="268" spans="2:27" x14ac:dyDescent="0.25">
      <c r="B268" s="15"/>
      <c r="C268" s="6"/>
      <c r="D268" s="6"/>
      <c r="E268" s="6"/>
      <c r="F268" s="8"/>
      <c r="G268" s="6"/>
      <c r="H268" s="6"/>
      <c r="I268" s="6"/>
      <c r="J268" s="6"/>
      <c r="K268" s="6"/>
      <c r="L268" s="6"/>
      <c r="M268" s="6"/>
      <c r="N268" s="6">
        <v>4430</v>
      </c>
      <c r="O268" s="6">
        <v>788.6875</v>
      </c>
      <c r="P268" s="6">
        <v>3641.3125</v>
      </c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36"/>
    </row>
    <row r="269" spans="2:27" x14ac:dyDescent="0.25">
      <c r="B269" s="15"/>
      <c r="C269" s="6"/>
      <c r="D269" s="6"/>
      <c r="E269" s="6"/>
      <c r="F269" s="8"/>
      <c r="G269" s="6"/>
      <c r="H269" s="6"/>
      <c r="I269" s="6"/>
      <c r="J269" s="6"/>
      <c r="K269" s="6"/>
      <c r="L269" s="6"/>
      <c r="M269" s="6"/>
      <c r="N269" s="6">
        <v>4574</v>
      </c>
      <c r="O269" s="6">
        <v>904</v>
      </c>
      <c r="P269" s="6">
        <v>3670</v>
      </c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36"/>
    </row>
    <row r="270" spans="2:27" x14ac:dyDescent="0.25">
      <c r="B270" s="15"/>
      <c r="C270" s="6"/>
      <c r="D270" s="6"/>
      <c r="E270" s="6"/>
      <c r="F270" s="8"/>
      <c r="G270" s="6"/>
      <c r="H270" s="6"/>
      <c r="I270" s="6"/>
      <c r="J270" s="6"/>
      <c r="K270" s="6"/>
      <c r="L270" s="6"/>
      <c r="M270" s="6"/>
      <c r="N270" s="6">
        <v>5242</v>
      </c>
      <c r="O270" s="6">
        <v>1556.1875</v>
      </c>
      <c r="P270" s="6">
        <v>3685.8125</v>
      </c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36"/>
    </row>
    <row r="271" spans="2:27" x14ac:dyDescent="0.25">
      <c r="B271" s="15"/>
      <c r="C271" s="6"/>
      <c r="D271" s="6"/>
      <c r="E271" s="6"/>
      <c r="F271" s="8"/>
      <c r="G271" s="6"/>
      <c r="H271" s="6"/>
      <c r="I271" s="6"/>
      <c r="J271" s="6"/>
      <c r="K271" s="6"/>
      <c r="L271" s="6"/>
      <c r="M271" s="6"/>
      <c r="N271" s="6">
        <v>4936</v>
      </c>
      <c r="O271" s="6">
        <v>1244.5</v>
      </c>
      <c r="P271" s="6">
        <v>3691.5</v>
      </c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36"/>
    </row>
    <row r="272" spans="2:27" x14ac:dyDescent="0.25">
      <c r="B272" s="15"/>
      <c r="C272" s="6"/>
      <c r="D272" s="6"/>
      <c r="E272" s="6"/>
      <c r="F272" s="8"/>
      <c r="G272" s="6"/>
      <c r="H272" s="6"/>
      <c r="I272" s="6"/>
      <c r="J272" s="6"/>
      <c r="K272" s="6"/>
      <c r="L272" s="6"/>
      <c r="M272" s="6"/>
      <c r="N272" s="6">
        <v>6083</v>
      </c>
      <c r="O272" s="6">
        <v>2388</v>
      </c>
      <c r="P272" s="6">
        <v>3695</v>
      </c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36"/>
    </row>
    <row r="273" spans="2:27" x14ac:dyDescent="0.25">
      <c r="B273" s="15"/>
      <c r="C273" s="6"/>
      <c r="D273" s="6"/>
      <c r="E273" s="6"/>
      <c r="F273" s="8"/>
      <c r="G273" s="6"/>
      <c r="H273" s="6"/>
      <c r="I273" s="6"/>
      <c r="J273" s="6"/>
      <c r="K273" s="6"/>
      <c r="L273" s="6"/>
      <c r="M273" s="6"/>
      <c r="N273" s="6">
        <v>4766</v>
      </c>
      <c r="O273" s="6">
        <v>1031.25</v>
      </c>
      <c r="P273" s="6">
        <v>3734.75</v>
      </c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36"/>
    </row>
    <row r="274" spans="2:27" x14ac:dyDescent="0.25">
      <c r="B274" s="15"/>
      <c r="C274" s="6"/>
      <c r="D274" s="6"/>
      <c r="E274" s="6"/>
      <c r="F274" s="8"/>
      <c r="G274" s="6"/>
      <c r="H274" s="6"/>
      <c r="I274" s="6"/>
      <c r="J274" s="6"/>
      <c r="K274" s="6"/>
      <c r="L274" s="6"/>
      <c r="M274" s="6"/>
      <c r="N274" s="6">
        <v>5171</v>
      </c>
      <c r="O274" s="6">
        <v>1427.375</v>
      </c>
      <c r="P274" s="6">
        <v>3743.625</v>
      </c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36"/>
    </row>
    <row r="275" spans="2:27" x14ac:dyDescent="0.25">
      <c r="B275" s="15"/>
      <c r="C275" s="6"/>
      <c r="D275" s="6"/>
      <c r="E275" s="6"/>
      <c r="F275" s="8"/>
      <c r="G275" s="6"/>
      <c r="H275" s="6"/>
      <c r="I275" s="6"/>
      <c r="J275" s="6"/>
      <c r="K275" s="6"/>
      <c r="L275" s="6"/>
      <c r="M275" s="6"/>
      <c r="N275" s="6">
        <v>5982</v>
      </c>
      <c r="O275" s="6">
        <v>2232.0625</v>
      </c>
      <c r="P275" s="6">
        <v>3749.9375</v>
      </c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36"/>
    </row>
    <row r="276" spans="2:27" x14ac:dyDescent="0.25">
      <c r="B276" s="15"/>
      <c r="C276" s="6"/>
      <c r="D276" s="6"/>
      <c r="E276" s="6"/>
      <c r="F276" s="8"/>
      <c r="G276" s="6"/>
      <c r="H276" s="6"/>
      <c r="I276" s="6"/>
      <c r="J276" s="6"/>
      <c r="K276" s="6"/>
      <c r="L276" s="6"/>
      <c r="M276" s="6"/>
      <c r="N276" s="6">
        <v>5255</v>
      </c>
      <c r="O276" s="6">
        <v>1503.25</v>
      </c>
      <c r="P276" s="6">
        <v>3751.75</v>
      </c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36"/>
    </row>
    <row r="277" spans="2:27" x14ac:dyDescent="0.25">
      <c r="B277" s="15"/>
      <c r="C277" s="6"/>
      <c r="D277" s="6"/>
      <c r="E277" s="6"/>
      <c r="F277" s="8"/>
      <c r="G277" s="6"/>
      <c r="H277" s="6"/>
      <c r="I277" s="6"/>
      <c r="J277" s="6"/>
      <c r="K277" s="6"/>
      <c r="L277" s="6"/>
      <c r="M277" s="6"/>
      <c r="N277" s="6">
        <v>4836</v>
      </c>
      <c r="O277" s="6">
        <v>1057.1875</v>
      </c>
      <c r="P277" s="6">
        <v>3778.8125</v>
      </c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36"/>
    </row>
    <row r="278" spans="2:27" x14ac:dyDescent="0.25">
      <c r="B278" s="15"/>
      <c r="C278" s="6"/>
      <c r="D278" s="6"/>
      <c r="E278" s="6"/>
      <c r="F278" s="8"/>
      <c r="G278" s="6"/>
      <c r="H278" s="6"/>
      <c r="I278" s="6"/>
      <c r="J278" s="6"/>
      <c r="K278" s="6"/>
      <c r="L278" s="6"/>
      <c r="M278" s="6"/>
      <c r="N278" s="6">
        <v>5104</v>
      </c>
      <c r="O278" s="6">
        <v>1299.625</v>
      </c>
      <c r="P278" s="6">
        <v>3804.375</v>
      </c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36"/>
    </row>
    <row r="279" spans="2:27" x14ac:dyDescent="0.25">
      <c r="B279" s="15"/>
      <c r="C279" s="6"/>
      <c r="D279" s="6"/>
      <c r="E279" s="6"/>
      <c r="F279" s="8"/>
      <c r="G279" s="6"/>
      <c r="H279" s="6"/>
      <c r="I279" s="6"/>
      <c r="J279" s="6"/>
      <c r="K279" s="6"/>
      <c r="L279" s="6"/>
      <c r="M279" s="6"/>
      <c r="N279" s="6">
        <v>5450</v>
      </c>
      <c r="O279" s="6">
        <v>1639.375</v>
      </c>
      <c r="P279" s="6">
        <v>3810.625</v>
      </c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36"/>
    </row>
    <row r="280" spans="2:27" x14ac:dyDescent="0.25">
      <c r="B280" s="15"/>
      <c r="C280" s="6"/>
      <c r="D280" s="6"/>
      <c r="E280" s="6"/>
      <c r="F280" s="8"/>
      <c r="G280" s="6"/>
      <c r="H280" s="6"/>
      <c r="I280" s="6"/>
      <c r="J280" s="6"/>
      <c r="K280" s="6"/>
      <c r="L280" s="6"/>
      <c r="M280" s="6"/>
      <c r="N280" s="6">
        <v>4698</v>
      </c>
      <c r="O280" s="6">
        <v>862.6875</v>
      </c>
      <c r="P280" s="6">
        <v>3835.3125</v>
      </c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36"/>
    </row>
    <row r="281" spans="2:27" x14ac:dyDescent="0.25">
      <c r="B281" s="15"/>
      <c r="C281" s="6"/>
      <c r="D281" s="6"/>
      <c r="E281" s="6"/>
      <c r="F281" s="8"/>
      <c r="G281" s="6"/>
      <c r="H281" s="6"/>
      <c r="I281" s="6"/>
      <c r="J281" s="6"/>
      <c r="K281" s="6"/>
      <c r="L281" s="6"/>
      <c r="M281" s="6"/>
      <c r="N281" s="6">
        <v>4620</v>
      </c>
      <c r="O281" s="6">
        <v>782.5625</v>
      </c>
      <c r="P281" s="6">
        <v>3837.4375</v>
      </c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36"/>
    </row>
    <row r="282" spans="2:27" x14ac:dyDescent="0.25">
      <c r="B282" s="15"/>
      <c r="C282" s="6"/>
      <c r="D282" s="6"/>
      <c r="E282" s="6"/>
      <c r="F282" s="8"/>
      <c r="G282" s="6"/>
      <c r="H282" s="6"/>
      <c r="I282" s="6"/>
      <c r="J282" s="6"/>
      <c r="K282" s="6"/>
      <c r="L282" s="6"/>
      <c r="M282" s="6"/>
      <c r="N282" s="6">
        <v>5219</v>
      </c>
      <c r="O282" s="6">
        <v>1374.8125</v>
      </c>
      <c r="P282" s="6">
        <v>3844.1875</v>
      </c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36"/>
    </row>
    <row r="283" spans="2:27" x14ac:dyDescent="0.25">
      <c r="B283" s="15"/>
      <c r="C283" s="6"/>
      <c r="D283" s="6"/>
      <c r="E283" s="6"/>
      <c r="F283" s="8"/>
      <c r="G283" s="6"/>
      <c r="H283" s="6"/>
      <c r="I283" s="6"/>
      <c r="J283" s="6"/>
      <c r="K283" s="6"/>
      <c r="L283" s="6"/>
      <c r="M283" s="6"/>
      <c r="N283" s="6">
        <v>4822</v>
      </c>
      <c r="O283" s="6">
        <v>972.8125</v>
      </c>
      <c r="P283" s="6">
        <v>3849.1875</v>
      </c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36"/>
    </row>
    <row r="284" spans="2:27" x14ac:dyDescent="0.25">
      <c r="B284" s="15"/>
      <c r="C284" s="6"/>
      <c r="D284" s="6"/>
      <c r="E284" s="6"/>
      <c r="F284" s="8"/>
      <c r="G284" s="6"/>
      <c r="H284" s="6"/>
      <c r="I284" s="6"/>
      <c r="J284" s="6"/>
      <c r="K284" s="6"/>
      <c r="L284" s="6"/>
      <c r="M284" s="6"/>
      <c r="N284" s="6">
        <v>5029</v>
      </c>
      <c r="O284" s="6">
        <v>1141.5625</v>
      </c>
      <c r="P284" s="6">
        <v>3887.4375</v>
      </c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36"/>
    </row>
    <row r="285" spans="2:27" x14ac:dyDescent="0.25">
      <c r="B285" s="15"/>
      <c r="C285" s="6"/>
      <c r="D285" s="6"/>
      <c r="E285" s="6"/>
      <c r="F285" s="8"/>
      <c r="G285" s="6"/>
      <c r="H285" s="6"/>
      <c r="I285" s="6"/>
      <c r="J285" s="6"/>
      <c r="K285" s="6"/>
      <c r="L285" s="6"/>
      <c r="M285" s="6"/>
      <c r="N285" s="6">
        <v>4954</v>
      </c>
      <c r="O285" s="6">
        <v>1062.625</v>
      </c>
      <c r="P285" s="6">
        <v>3891.375</v>
      </c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36"/>
    </row>
    <row r="286" spans="2:27" x14ac:dyDescent="0.25">
      <c r="B286" s="15"/>
      <c r="C286" s="6"/>
      <c r="D286" s="6"/>
      <c r="E286" s="6"/>
      <c r="F286" s="8"/>
      <c r="G286" s="6"/>
      <c r="H286" s="6"/>
      <c r="I286" s="6"/>
      <c r="J286" s="6"/>
      <c r="K286" s="6"/>
      <c r="L286" s="6"/>
      <c r="M286" s="6"/>
      <c r="N286" s="6">
        <v>4345</v>
      </c>
      <c r="O286" s="6">
        <v>392.5</v>
      </c>
      <c r="P286" s="6">
        <v>3952.5</v>
      </c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36"/>
    </row>
    <row r="287" spans="2:27" x14ac:dyDescent="0.25">
      <c r="B287" s="15"/>
      <c r="C287" s="6"/>
      <c r="D287" s="6"/>
      <c r="E287" s="6"/>
      <c r="F287" s="8"/>
      <c r="G287" s="6"/>
      <c r="H287" s="6"/>
      <c r="I287" s="6"/>
      <c r="J287" s="6"/>
      <c r="K287" s="6"/>
      <c r="L287" s="6"/>
      <c r="M287" s="6"/>
      <c r="N287" s="6">
        <v>4712</v>
      </c>
      <c r="O287" s="6">
        <v>728.5</v>
      </c>
      <c r="P287" s="6">
        <v>3983.5</v>
      </c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36"/>
    </row>
    <row r="288" spans="2:27" x14ac:dyDescent="0.25">
      <c r="B288" s="15"/>
      <c r="C288" s="6"/>
      <c r="D288" s="6"/>
      <c r="E288" s="6"/>
      <c r="F288" s="8"/>
      <c r="G288" s="6"/>
      <c r="H288" s="6"/>
      <c r="I288" s="6"/>
      <c r="J288" s="6"/>
      <c r="K288" s="6"/>
      <c r="L288" s="6"/>
      <c r="M288" s="6"/>
      <c r="N288" s="6">
        <v>4982</v>
      </c>
      <c r="O288" s="6">
        <v>980.25</v>
      </c>
      <c r="P288" s="6">
        <v>4001.75</v>
      </c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36"/>
    </row>
    <row r="289" spans="2:27" x14ac:dyDescent="0.25">
      <c r="B289" s="15"/>
      <c r="C289" s="6"/>
      <c r="D289" s="6"/>
      <c r="E289" s="6"/>
      <c r="F289" s="8"/>
      <c r="G289" s="6"/>
      <c r="H289" s="6"/>
      <c r="I289" s="6"/>
      <c r="J289" s="6"/>
      <c r="K289" s="6"/>
      <c r="L289" s="6"/>
      <c r="M289" s="6"/>
      <c r="N289" s="6">
        <v>5913</v>
      </c>
      <c r="O289" s="6">
        <v>1821.1875</v>
      </c>
      <c r="P289" s="6">
        <v>4091.8125</v>
      </c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36"/>
    </row>
    <row r="290" spans="2:27" x14ac:dyDescent="0.25">
      <c r="B290" s="15"/>
      <c r="C290" s="6"/>
      <c r="D290" s="6"/>
      <c r="E290" s="6"/>
      <c r="F290" s="8"/>
      <c r="G290" s="6"/>
      <c r="H290" s="6"/>
      <c r="I290" s="6"/>
      <c r="J290" s="6"/>
      <c r="K290" s="6"/>
      <c r="L290" s="6"/>
      <c r="M290" s="6"/>
      <c r="N290" s="6">
        <v>5383</v>
      </c>
      <c r="O290" s="6">
        <v>1278</v>
      </c>
      <c r="P290" s="6">
        <v>4105</v>
      </c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36"/>
    </row>
    <row r="291" spans="2:27" x14ac:dyDescent="0.25">
      <c r="B291" s="15"/>
      <c r="C291" s="6"/>
      <c r="D291" s="6"/>
      <c r="E291" s="6"/>
      <c r="F291" s="8"/>
      <c r="G291" s="6"/>
      <c r="H291" s="6"/>
      <c r="I291" s="6"/>
      <c r="J291" s="6"/>
      <c r="K291" s="6"/>
      <c r="L291" s="6"/>
      <c r="M291" s="6"/>
      <c r="N291" s="6">
        <v>5687</v>
      </c>
      <c r="O291" s="6">
        <v>1580.875</v>
      </c>
      <c r="P291" s="6">
        <v>4106.125</v>
      </c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36"/>
    </row>
    <row r="292" spans="2:27" x14ac:dyDescent="0.25">
      <c r="B292" s="15"/>
      <c r="C292" s="6"/>
      <c r="D292" s="6"/>
      <c r="E292" s="6"/>
      <c r="F292" s="8"/>
      <c r="G292" s="6"/>
      <c r="H292" s="6"/>
      <c r="I292" s="6"/>
      <c r="J292" s="6"/>
      <c r="K292" s="6"/>
      <c r="L292" s="6"/>
      <c r="M292" s="6"/>
      <c r="N292" s="6">
        <v>5453</v>
      </c>
      <c r="O292" s="6">
        <v>1333.625</v>
      </c>
      <c r="P292" s="6">
        <v>4119.375</v>
      </c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36"/>
    </row>
    <row r="293" spans="2:27" x14ac:dyDescent="0.25">
      <c r="B293" s="15"/>
      <c r="C293" s="6"/>
      <c r="D293" s="6"/>
      <c r="E293" s="6"/>
      <c r="F293" s="8"/>
      <c r="G293" s="6"/>
      <c r="H293" s="6"/>
      <c r="I293" s="6"/>
      <c r="J293" s="6"/>
      <c r="K293" s="6"/>
      <c r="L293" s="6"/>
      <c r="M293" s="6"/>
      <c r="N293" s="6">
        <v>4432</v>
      </c>
      <c r="O293" s="6">
        <v>308.125</v>
      </c>
      <c r="P293" s="6">
        <v>4123.875</v>
      </c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36"/>
    </row>
    <row r="294" spans="2:27" x14ac:dyDescent="0.25">
      <c r="B294" s="15"/>
      <c r="C294" s="6"/>
      <c r="D294" s="6"/>
      <c r="E294" s="6"/>
      <c r="F294" s="8"/>
      <c r="G294" s="6"/>
      <c r="H294" s="6"/>
      <c r="I294" s="6"/>
      <c r="J294" s="6"/>
      <c r="K294" s="6"/>
      <c r="L294" s="6"/>
      <c r="M294" s="6"/>
      <c r="N294" s="6">
        <v>5671</v>
      </c>
      <c r="O294" s="6">
        <v>1427.375</v>
      </c>
      <c r="P294" s="6">
        <v>4243.625</v>
      </c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36"/>
    </row>
    <row r="295" spans="2:27" x14ac:dyDescent="0.25">
      <c r="B295" s="15"/>
      <c r="C295" s="6"/>
      <c r="D295" s="6"/>
      <c r="E295" s="6"/>
      <c r="F295" s="8"/>
      <c r="G295" s="6"/>
      <c r="H295" s="6"/>
      <c r="I295" s="6"/>
      <c r="J295" s="6"/>
      <c r="K295" s="6"/>
      <c r="L295" s="6"/>
      <c r="M295" s="6"/>
      <c r="N295" s="6">
        <v>6067</v>
      </c>
      <c r="O295" s="6">
        <v>1819.0625</v>
      </c>
      <c r="P295" s="6">
        <v>4247.9375</v>
      </c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36"/>
    </row>
    <row r="296" spans="2:27" x14ac:dyDescent="0.25">
      <c r="B296" s="15"/>
      <c r="C296" s="6"/>
      <c r="D296" s="6"/>
      <c r="E296" s="6"/>
      <c r="F296" s="8"/>
      <c r="G296" s="6"/>
      <c r="H296" s="6"/>
      <c r="I296" s="6"/>
      <c r="J296" s="6"/>
      <c r="K296" s="6"/>
      <c r="L296" s="6"/>
      <c r="M296" s="6"/>
      <c r="N296" s="6">
        <v>5212</v>
      </c>
      <c r="O296" s="6">
        <v>937.375</v>
      </c>
      <c r="P296" s="6">
        <v>4274.625</v>
      </c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36"/>
    </row>
    <row r="297" spans="2:27" x14ac:dyDescent="0.25">
      <c r="B297" s="15"/>
      <c r="C297" s="6"/>
      <c r="D297" s="6"/>
      <c r="E297" s="6"/>
      <c r="F297" s="8"/>
      <c r="G297" s="6"/>
      <c r="H297" s="6"/>
      <c r="I297" s="6"/>
      <c r="J297" s="6"/>
      <c r="K297" s="6"/>
      <c r="L297" s="6"/>
      <c r="M297" s="6"/>
      <c r="N297" s="6">
        <v>4726</v>
      </c>
      <c r="O297" s="6">
        <v>426.9375</v>
      </c>
      <c r="P297" s="6">
        <v>4299.0625</v>
      </c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36"/>
    </row>
    <row r="298" spans="2:27" x14ac:dyDescent="0.25">
      <c r="B298" s="15"/>
      <c r="C298" s="6"/>
      <c r="D298" s="6"/>
      <c r="E298" s="6"/>
      <c r="F298" s="8"/>
      <c r="G298" s="6"/>
      <c r="H298" s="6"/>
      <c r="I298" s="6"/>
      <c r="J298" s="6"/>
      <c r="K298" s="6"/>
      <c r="L298" s="6"/>
      <c r="M298" s="6"/>
      <c r="N298" s="6">
        <v>5746</v>
      </c>
      <c r="O298" s="6">
        <v>1445.6875</v>
      </c>
      <c r="P298" s="6">
        <v>4300.3125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36"/>
    </row>
    <row r="299" spans="2:27" x14ac:dyDescent="0.25">
      <c r="B299" s="15"/>
      <c r="C299" s="6"/>
      <c r="D299" s="6"/>
      <c r="E299" s="6"/>
      <c r="F299" s="8"/>
      <c r="G299" s="6"/>
      <c r="H299" s="6"/>
      <c r="I299" s="6"/>
      <c r="J299" s="6"/>
      <c r="K299" s="6"/>
      <c r="L299" s="6"/>
      <c r="M299" s="6"/>
      <c r="N299" s="6">
        <v>5459</v>
      </c>
      <c r="O299" s="6">
        <v>1080.125</v>
      </c>
      <c r="P299" s="6">
        <v>4378.875</v>
      </c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36"/>
    </row>
    <row r="300" spans="2:27" x14ac:dyDescent="0.25">
      <c r="B300" s="15"/>
      <c r="C300" s="6"/>
      <c r="D300" s="6"/>
      <c r="E300" s="6"/>
      <c r="F300" s="8"/>
      <c r="G300" s="6"/>
      <c r="H300" s="6"/>
      <c r="I300" s="6"/>
      <c r="J300" s="6"/>
      <c r="K300" s="6"/>
      <c r="L300" s="6"/>
      <c r="M300" s="6"/>
      <c r="N300" s="6">
        <v>6062</v>
      </c>
      <c r="O300" s="6">
        <v>1639.375</v>
      </c>
      <c r="P300" s="6">
        <v>4422.625</v>
      </c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36"/>
    </row>
    <row r="301" spans="2:27" x14ac:dyDescent="0.25">
      <c r="B301" s="15"/>
      <c r="C301" s="6"/>
      <c r="D301" s="6"/>
      <c r="E301" s="6"/>
      <c r="F301" s="8"/>
      <c r="G301" s="6"/>
      <c r="H301" s="6"/>
      <c r="I301" s="6"/>
      <c r="J301" s="6"/>
      <c r="K301" s="6"/>
      <c r="L301" s="6"/>
      <c r="M301" s="6"/>
      <c r="N301" s="6">
        <v>5271</v>
      </c>
      <c r="O301" s="6">
        <v>842.125</v>
      </c>
      <c r="P301" s="6">
        <v>4428.875</v>
      </c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36"/>
    </row>
    <row r="302" spans="2:27" x14ac:dyDescent="0.25">
      <c r="B302" s="15"/>
      <c r="C302" s="6"/>
      <c r="D302" s="6"/>
      <c r="E302" s="6"/>
      <c r="F302" s="8"/>
      <c r="G302" s="6"/>
      <c r="H302" s="6"/>
      <c r="I302" s="6"/>
      <c r="J302" s="6"/>
      <c r="K302" s="6"/>
      <c r="L302" s="6"/>
      <c r="M302" s="6"/>
      <c r="N302" s="6">
        <v>6669</v>
      </c>
      <c r="O302" s="6">
        <v>2232.0625</v>
      </c>
      <c r="P302" s="6">
        <v>4436.9375</v>
      </c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36"/>
    </row>
    <row r="303" spans="2:27" x14ac:dyDescent="0.25">
      <c r="B303" s="15"/>
      <c r="C303" s="6"/>
      <c r="D303" s="6"/>
      <c r="E303" s="6"/>
      <c r="F303" s="8"/>
      <c r="G303" s="6"/>
      <c r="H303" s="6"/>
      <c r="I303" s="6"/>
      <c r="J303" s="6"/>
      <c r="K303" s="6"/>
      <c r="L303" s="6"/>
      <c r="M303" s="6"/>
      <c r="N303" s="6">
        <v>5923</v>
      </c>
      <c r="O303" s="6">
        <v>1445.6875</v>
      </c>
      <c r="P303" s="6">
        <v>4477.3125</v>
      </c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36"/>
    </row>
    <row r="304" spans="2:27" x14ac:dyDescent="0.25">
      <c r="B304" s="15"/>
      <c r="C304" s="6"/>
      <c r="D304" s="6"/>
      <c r="E304" s="6"/>
      <c r="F304" s="8"/>
      <c r="G304" s="6"/>
      <c r="H304" s="6"/>
      <c r="I304" s="6"/>
      <c r="J304" s="6"/>
      <c r="K304" s="6"/>
      <c r="L304" s="6"/>
      <c r="M304" s="6"/>
      <c r="N304" s="6">
        <v>5940</v>
      </c>
      <c r="O304" s="6">
        <v>1336.8125</v>
      </c>
      <c r="P304" s="6">
        <v>4603.1875</v>
      </c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36"/>
    </row>
    <row r="305" spans="2:27" x14ac:dyDescent="0.25">
      <c r="B305" s="15"/>
      <c r="C305" s="6"/>
      <c r="D305" s="6"/>
      <c r="E305" s="6"/>
      <c r="F305" s="8"/>
      <c r="G305" s="6"/>
      <c r="H305" s="6"/>
      <c r="I305" s="6"/>
      <c r="J305" s="6"/>
      <c r="K305" s="6"/>
      <c r="L305" s="6"/>
      <c r="M305" s="6"/>
      <c r="N305" s="6">
        <v>5937</v>
      </c>
      <c r="O305" s="6">
        <v>1333.625</v>
      </c>
      <c r="P305" s="6">
        <v>4603.375</v>
      </c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36"/>
    </row>
    <row r="306" spans="2:27" x14ac:dyDescent="0.25">
      <c r="B306" s="15"/>
      <c r="C306" s="6"/>
      <c r="D306" s="6"/>
      <c r="E306" s="6"/>
      <c r="F306" s="8"/>
      <c r="G306" s="6"/>
      <c r="H306" s="6"/>
      <c r="I306" s="6"/>
      <c r="J306" s="6"/>
      <c r="K306" s="6"/>
      <c r="L306" s="6"/>
      <c r="M306" s="6"/>
      <c r="N306" s="6">
        <v>6160</v>
      </c>
      <c r="O306" s="6">
        <v>1534.625</v>
      </c>
      <c r="P306" s="6">
        <v>4625.375</v>
      </c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36"/>
    </row>
    <row r="307" spans="2:27" x14ac:dyDescent="0.25">
      <c r="B307" s="15"/>
      <c r="C307" s="6"/>
      <c r="D307" s="6"/>
      <c r="E307" s="6"/>
      <c r="F307" s="8"/>
      <c r="G307" s="6"/>
      <c r="H307" s="6"/>
      <c r="I307" s="6"/>
      <c r="J307" s="6"/>
      <c r="K307" s="6"/>
      <c r="L307" s="6"/>
      <c r="M307" s="6"/>
      <c r="N307" s="6">
        <v>5849</v>
      </c>
      <c r="O307" s="6">
        <v>1113.75</v>
      </c>
      <c r="P307" s="6">
        <v>4735.25</v>
      </c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36"/>
    </row>
    <row r="308" spans="2:27" x14ac:dyDescent="0.25">
      <c r="B308" s="15"/>
      <c r="C308" s="6"/>
      <c r="D308" s="6"/>
      <c r="E308" s="6"/>
      <c r="F308" s="8"/>
      <c r="G308" s="6"/>
      <c r="H308" s="6"/>
      <c r="I308" s="6"/>
      <c r="J308" s="6"/>
      <c r="K308" s="6"/>
      <c r="L308" s="6"/>
      <c r="M308" s="6"/>
      <c r="N308" s="6">
        <v>6574</v>
      </c>
      <c r="O308" s="6">
        <v>1800.5</v>
      </c>
      <c r="P308" s="6">
        <v>4773.5</v>
      </c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36"/>
    </row>
    <row r="309" spans="2:27" x14ac:dyDescent="0.25">
      <c r="B309" s="15"/>
      <c r="C309" s="6"/>
      <c r="D309" s="6"/>
      <c r="E309" s="6"/>
      <c r="F309" s="8"/>
      <c r="G309" s="6"/>
      <c r="H309" s="6"/>
      <c r="I309" s="6"/>
      <c r="J309" s="6"/>
      <c r="K309" s="6"/>
      <c r="L309" s="6"/>
      <c r="M309" s="6"/>
      <c r="N309" s="6">
        <v>6102</v>
      </c>
      <c r="O309" s="6">
        <v>1282.125</v>
      </c>
      <c r="P309" s="6">
        <v>4819.875</v>
      </c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36"/>
    </row>
    <row r="310" spans="2:27" x14ac:dyDescent="0.25">
      <c r="B310" s="15"/>
      <c r="C310" s="6"/>
      <c r="D310" s="6"/>
      <c r="E310" s="6"/>
      <c r="F310" s="8"/>
      <c r="G310" s="6"/>
      <c r="H310" s="6"/>
      <c r="I310" s="6"/>
      <c r="J310" s="6"/>
      <c r="K310" s="6"/>
      <c r="L310" s="6"/>
      <c r="M310" s="6"/>
      <c r="N310" s="6">
        <v>5937</v>
      </c>
      <c r="O310" s="6">
        <v>992.375</v>
      </c>
      <c r="P310" s="6">
        <v>4944.625</v>
      </c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36"/>
    </row>
    <row r="311" spans="2:27" x14ac:dyDescent="0.25">
      <c r="B311" s="15"/>
      <c r="C311" s="6"/>
      <c r="D311" s="6"/>
      <c r="E311" s="6"/>
      <c r="F311" s="8"/>
      <c r="G311" s="6"/>
      <c r="H311" s="6"/>
      <c r="I311" s="6"/>
      <c r="J311" s="6"/>
      <c r="K311" s="6"/>
      <c r="L311" s="6"/>
      <c r="M311" s="6"/>
      <c r="N311" s="6">
        <v>5742</v>
      </c>
      <c r="O311" s="6">
        <v>785.4375</v>
      </c>
      <c r="P311" s="6">
        <v>4956.5625</v>
      </c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36"/>
    </row>
    <row r="312" spans="2:27" x14ac:dyDescent="0.25">
      <c r="B312" s="15"/>
      <c r="C312" s="6"/>
      <c r="D312" s="6"/>
      <c r="E312" s="6"/>
      <c r="F312" s="8"/>
      <c r="G312" s="6"/>
      <c r="H312" s="6"/>
      <c r="I312" s="6"/>
      <c r="J312" s="6"/>
      <c r="K312" s="6"/>
      <c r="L312" s="6"/>
      <c r="M312" s="6"/>
      <c r="N312" s="6">
        <v>6145</v>
      </c>
      <c r="O312" s="6">
        <v>1178.9375</v>
      </c>
      <c r="P312" s="6">
        <v>4966.0625</v>
      </c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36"/>
    </row>
    <row r="313" spans="2:27" ht="15.75" thickBot="1" x14ac:dyDescent="0.3">
      <c r="B313" s="21"/>
      <c r="C313" s="9"/>
      <c r="D313" s="9"/>
      <c r="E313" s="9"/>
      <c r="F313" s="28"/>
      <c r="G313" s="9"/>
      <c r="H313" s="9"/>
      <c r="I313" s="9"/>
      <c r="J313" s="9"/>
      <c r="K313" s="9"/>
      <c r="L313" s="9"/>
      <c r="M313" s="9"/>
      <c r="N313" s="9">
        <v>6427</v>
      </c>
      <c r="O313" s="9">
        <v>1445.6875</v>
      </c>
      <c r="P313" s="9">
        <v>4981.3125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47"/>
    </row>
  </sheetData>
  <sortState xmlns:xlrd2="http://schemas.microsoft.com/office/spreadsheetml/2017/richdata2" ref="W4:Z160">
    <sortCondition ref="Z4:Z160"/>
  </sortState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4E5C-63F3-44DF-8AE6-327602D4B058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Wasim</dc:creator>
  <cp:lastModifiedBy>Wasim</cp:lastModifiedBy>
  <dcterms:created xsi:type="dcterms:W3CDTF">2022-08-02T15:00:11Z</dcterms:created>
  <dcterms:modified xsi:type="dcterms:W3CDTF">2022-08-08T01:41:40Z</dcterms:modified>
</cp:coreProperties>
</file>