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syd-my.sharepoint.com/personal/p_thorn_sydney_edu_au/Documents/Desktop-in-use/OUR_PAPERS/slice-calcium-2021-Nicole/Liprin data/Slice-paper-Nov2020/eLife-synapse/original submission/Latest figures - eLife/DATA-FIGS/Fig 1/"/>
    </mc:Choice>
  </mc:AlternateContent>
  <xr:revisionPtr revIDLastSave="0" documentId="14_{532B3E3C-F54B-4F99-80BC-D460C548F21A}" xr6:coauthVersionLast="47" xr6:coauthVersionMax="47" xr10:uidLastSave="{00000000-0000-0000-0000-000000000000}"/>
  <bookViews>
    <workbookView xWindow="23775" yWindow="2055" windowWidth="20940" windowHeight="18465" activeTab="2" xr2:uid="{BF8EE767-DFEA-4039-B4D2-6E734FE0A6AD}"/>
  </bookViews>
  <sheets>
    <sheet name="slices" sheetId="1" r:id="rId1"/>
    <sheet name="isolated islets" sheetId="2" r:id="rId2"/>
    <sheet name="summary + statistic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E8" i="3"/>
  <c r="C8" i="3"/>
  <c r="B8" i="3"/>
  <c r="F9" i="3"/>
  <c r="C9" i="3"/>
  <c r="G5" i="2"/>
  <c r="F5" i="2"/>
  <c r="H5" i="2" s="1"/>
  <c r="F6" i="2"/>
  <c r="H6" i="2" s="1"/>
  <c r="F7" i="2"/>
  <c r="H7" i="2" s="1"/>
  <c r="F8" i="2"/>
  <c r="G8" i="2" s="1"/>
  <c r="F4" i="2"/>
  <c r="G4" i="2" s="1"/>
  <c r="H17" i="2"/>
  <c r="F18" i="2"/>
  <c r="H18" i="2" s="1"/>
  <c r="F19" i="2"/>
  <c r="G19" i="2" s="1"/>
  <c r="F20" i="2"/>
  <c r="G20" i="2" s="1"/>
  <c r="F21" i="2"/>
  <c r="H21" i="2" s="1"/>
  <c r="F17" i="2"/>
  <c r="G17" i="2" s="1"/>
  <c r="H19" i="1"/>
  <c r="G19" i="1"/>
  <c r="H23" i="1"/>
  <c r="G23" i="1"/>
  <c r="F12" i="2"/>
  <c r="H12" i="2" s="1"/>
  <c r="F13" i="2"/>
  <c r="H13" i="2" s="1"/>
  <c r="F14" i="2"/>
  <c r="H14" i="2" s="1"/>
  <c r="F15" i="2"/>
  <c r="H15" i="2" s="1"/>
  <c r="F11" i="2"/>
  <c r="G11" i="2" s="1"/>
  <c r="H22" i="1"/>
  <c r="F20" i="1"/>
  <c r="H20" i="1" s="1"/>
  <c r="F21" i="1"/>
  <c r="G21" i="1" s="1"/>
  <c r="F22" i="1"/>
  <c r="G22" i="1" s="1"/>
  <c r="F10" i="1"/>
  <c r="G10" i="1" s="1"/>
  <c r="F11" i="1"/>
  <c r="G11" i="1" s="1"/>
  <c r="F12" i="1"/>
  <c r="H12" i="1" s="1"/>
  <c r="F13" i="1"/>
  <c r="H13" i="1" s="1"/>
  <c r="F14" i="1"/>
  <c r="H14" i="1" s="1"/>
  <c r="F15" i="1"/>
  <c r="H15" i="1" s="1"/>
  <c r="F16" i="1"/>
  <c r="G16" i="1" s="1"/>
  <c r="F17" i="1"/>
  <c r="H17" i="1" s="1"/>
  <c r="F18" i="1"/>
  <c r="G18" i="1" s="1"/>
  <c r="F5" i="1"/>
  <c r="F6" i="1"/>
  <c r="F7" i="1"/>
  <c r="F9" i="1"/>
  <c r="F4" i="1"/>
  <c r="G15" i="2" l="1"/>
  <c r="G13" i="2"/>
  <c r="G7" i="2"/>
  <c r="G14" i="2"/>
  <c r="G6" i="2"/>
  <c r="G12" i="2"/>
  <c r="H8" i="2"/>
  <c r="H4" i="2"/>
  <c r="H9" i="2" s="1"/>
  <c r="G18" i="2"/>
  <c r="H20" i="2"/>
  <c r="H11" i="2"/>
  <c r="H16" i="2" s="1"/>
  <c r="H19" i="2"/>
  <c r="G21" i="2"/>
  <c r="H21" i="1"/>
  <c r="G20" i="1"/>
  <c r="H11" i="1"/>
  <c r="G17" i="1"/>
  <c r="H16" i="1"/>
  <c r="H18" i="1"/>
  <c r="H10" i="1"/>
  <c r="G14" i="1"/>
  <c r="G13" i="1"/>
  <c r="G12" i="1"/>
  <c r="G15" i="1"/>
  <c r="H5" i="1"/>
  <c r="H6" i="1"/>
  <c r="H7" i="1"/>
  <c r="H9" i="1"/>
  <c r="H4" i="1"/>
  <c r="G5" i="1"/>
  <c r="G6" i="1"/>
  <c r="G7" i="1"/>
  <c r="G9" i="1"/>
  <c r="G4" i="1"/>
  <c r="G16" i="2" l="1"/>
  <c r="G22" i="2"/>
  <c r="G9" i="2"/>
  <c r="H22" i="2"/>
  <c r="G8" i="1"/>
  <c r="H8" i="1"/>
</calcChain>
</file>

<file path=xl/sharedStrings.xml><?xml version="1.0" encoding="utf-8"?>
<sst xmlns="http://schemas.openxmlformats.org/spreadsheetml/2006/main" count="67" uniqueCount="51">
  <si>
    <t>Laminin</t>
  </si>
  <si>
    <t>area</t>
  </si>
  <si>
    <t>Insulin</t>
  </si>
  <si>
    <t>DAPI</t>
  </si>
  <si>
    <t>CD31</t>
  </si>
  <si>
    <t>% total lam</t>
  </si>
  <si>
    <t>% total CD31</t>
  </si>
  <si>
    <t>cell area</t>
  </si>
  <si>
    <t>c:1/4 z:1/3 - slice islet3 all colours001.nd2 (series 1)</t>
  </si>
  <si>
    <t>c:1/4 z:2/3 - slice islet3 all colours001.nd2 (series 1)</t>
  </si>
  <si>
    <t>c:1/4 z:3/3 - slice islet3 all colours001.nd2 (series 1)</t>
  </si>
  <si>
    <t>Isolated islets</t>
  </si>
  <si>
    <t>c:1/4 z:1/5 - isolated islet2 all colours.nd2 (series 1)</t>
  </si>
  <si>
    <t>c:1/4 z:2/5 - isolated islet2 all colours.nd2 (series 1)</t>
  </si>
  <si>
    <t>c:1/4 z:3/5 - isolated islet2 all colours.nd2 (series 1)</t>
  </si>
  <si>
    <t>c:1/4 z:4/5 - isolated islet2 all colours.nd2 (series 1)</t>
  </si>
  <si>
    <t>c:1/4 z:5/5 - isolated islet2 all colours.nd2 (series 1)</t>
  </si>
  <si>
    <t>average for sample 1:</t>
  </si>
  <si>
    <t>average for sample 2:</t>
  </si>
  <si>
    <t>average for sample 3:</t>
  </si>
  <si>
    <t>Islets in Slices</t>
  </si>
  <si>
    <t>Image file</t>
  </si>
  <si>
    <t>Image file (slice / stack)</t>
  </si>
  <si>
    <t>c:4/4 z:1/5 - isolated islet3 all colours.nd2 (series 1)</t>
  </si>
  <si>
    <t>c:4/4 z:2/5 - isolated islet3 all colours.nd2 (series 1)</t>
  </si>
  <si>
    <t>c:4/4 z:3/5 - isolated islet3 all colours.nd2 (series 1)</t>
  </si>
  <si>
    <t>c:4/4 z:4/5 - isolated islet3 all colours.nd2 (series 1)</t>
  </si>
  <si>
    <t>c:4/4 z:5/5 - isolated islet3 all colours.nd2 (series 1)</t>
  </si>
  <si>
    <t>c:4/4 z:1/5 - isolated islet1 all colours.nd2 (series 1)</t>
  </si>
  <si>
    <t>c:4/4 z:2/5 - isolated islet1 all colours.nd2 (series 1)</t>
  </si>
  <si>
    <t>c:4/4 z:3/5 - isolated islet1 all colours.nd2 (series 1)</t>
  </si>
  <si>
    <t>c:4/4 z:4/5 - isolated islet1 all colours.nd2 (series 1)</t>
  </si>
  <si>
    <t>c:4/4 z:5/5 - isolated islet1 all colours.nd2 (series 1)</t>
  </si>
  <si>
    <t>Slice</t>
  </si>
  <si>
    <t>Islet</t>
  </si>
  <si>
    <t>ttest:</t>
  </si>
  <si>
    <t>c:1/4 z:1/5 - slice islet1 all colours.nd2 (series 1)</t>
  </si>
  <si>
    <t>c:1/4 z:2/5 - slice islet1 all colours.nd2 (series 1)</t>
  </si>
  <si>
    <t>c:1/4 z:3/5 - slice islet1 all colours.nd2 (series 1)</t>
  </si>
  <si>
    <t>c:1/4 z:4/5 - slice islet1 all colours.nd2 (series 1)</t>
  </si>
  <si>
    <t>c:1/4 z:5/5 - slice islet1 all colours.nd2 (series 1)</t>
  </si>
  <si>
    <t>c:1/4 z:3/11 - slice islet2 all colours.nd2 (series 1)</t>
  </si>
  <si>
    <t>c:1/4 z:4/11 - slice islet2 all colours.nd2 (series 1)</t>
  </si>
  <si>
    <t>c:1/4 z:5/11 - slice islet2 all colours.nd2 (series 1)</t>
  </si>
  <si>
    <t>c:1/4 z:6/11 - slice islet2 all colours.nd2 (series 1)</t>
  </si>
  <si>
    <t>c:1/4 z:7/11 - slice islet2 all colours.nd2 (series 1)</t>
  </si>
  <si>
    <t>c:1/4 z:8/11 - slice islet2 all colours.nd2 (series 1)</t>
  </si>
  <si>
    <t>c:1/4 z:9/11 - slice islet2 all colours.nd2 (series 1)</t>
  </si>
  <si>
    <t>c:1/4 z:10/11 - slice islet2 all colours.nd2 (series 1)</t>
  </si>
  <si>
    <t>c:1/4 z:11/11 - slice islet2 all colours.nd2 (series 1)</t>
  </si>
  <si>
    <t>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</si>
</sst>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19402-97C9-4A3B-A552-E2E7DA6FCA0F}">
  <dimension ref="A1:H23"/>
  <sheetViews>
    <sheetView workbookViewId="0">
      <selection activeCell="A22" sqref="A22"/>
    </sheetView>
  </sheetViews>
  <sheetFormatPr defaultRowHeight="15" x14ac:dyDescent="0.25"/>
  <cols>
    <col min="1" max="1" width="48.140625" bestFit="1" customWidth="1"/>
    <col min="6" max="6" width="19.42578125" customWidth="1"/>
    <col min="7" max="7" width="9.85546875" customWidth="1"/>
    <col min="8" max="8" width="11.7109375" customWidth="1"/>
  </cols>
  <sheetData>
    <row r="1" spans="1:8" x14ac:dyDescent="0.25">
      <c r="C1" s="1" t="s">
        <v>20</v>
      </c>
    </row>
    <row r="2" spans="1:8" x14ac:dyDescent="0.25">
      <c r="B2" s="3" t="s">
        <v>1</v>
      </c>
      <c r="C2" s="3"/>
      <c r="D2" s="3"/>
      <c r="E2" s="3"/>
    </row>
    <row r="3" spans="1:8" x14ac:dyDescent="0.25">
      <c r="A3" t="s">
        <v>22</v>
      </c>
      <c r="B3" t="s">
        <v>0</v>
      </c>
      <c r="C3" t="s">
        <v>2</v>
      </c>
      <c r="D3" t="s">
        <v>3</v>
      </c>
      <c r="E3" t="s">
        <v>4</v>
      </c>
      <c r="F3" t="s">
        <v>7</v>
      </c>
      <c r="G3" t="s">
        <v>5</v>
      </c>
      <c r="H3" t="s">
        <v>6</v>
      </c>
    </row>
    <row r="4" spans="1:8" x14ac:dyDescent="0.25">
      <c r="A4" t="s">
        <v>36</v>
      </c>
      <c r="B4">
        <v>117.21</v>
      </c>
      <c r="C4">
        <v>3028.6880000000001</v>
      </c>
      <c r="D4">
        <v>1220.268</v>
      </c>
      <c r="E4">
        <v>133.84800000000001</v>
      </c>
      <c r="F4">
        <f>C4+D4</f>
        <v>4248.9560000000001</v>
      </c>
      <c r="G4">
        <f>B4/F4*100</f>
        <v>2.7585599850881013</v>
      </c>
      <c r="H4">
        <f>E4/F4*100</f>
        <v>3.1501385281466794</v>
      </c>
    </row>
    <row r="5" spans="1:8" x14ac:dyDescent="0.25">
      <c r="A5" t="s">
        <v>37</v>
      </c>
      <c r="B5">
        <v>154.744</v>
      </c>
      <c r="C5">
        <v>2902.1669999999999</v>
      </c>
      <c r="D5">
        <v>1278.329</v>
      </c>
      <c r="E5">
        <v>112.499</v>
      </c>
      <c r="F5">
        <f t="shared" ref="F5:F22" si="0">C5+D5</f>
        <v>4180.4960000000001</v>
      </c>
      <c r="G5">
        <f t="shared" ref="G5:G22" si="1">B5/F5*100</f>
        <v>3.7015703399787965</v>
      </c>
      <c r="H5">
        <f t="shared" ref="H5:H22" si="2">E5/F5*100</f>
        <v>2.6910443162725186</v>
      </c>
    </row>
    <row r="6" spans="1:8" x14ac:dyDescent="0.25">
      <c r="A6" t="s">
        <v>38</v>
      </c>
      <c r="B6">
        <v>176.85400000000001</v>
      </c>
      <c r="C6">
        <v>2780.8330000000001</v>
      </c>
      <c r="D6">
        <v>1338.5519999999999</v>
      </c>
      <c r="E6">
        <v>101.637</v>
      </c>
      <c r="F6">
        <f t="shared" si="0"/>
        <v>4119.3850000000002</v>
      </c>
      <c r="G6">
        <f t="shared" si="1"/>
        <v>4.2932136714582398</v>
      </c>
      <c r="H6">
        <f t="shared" si="2"/>
        <v>2.4672857720266497</v>
      </c>
    </row>
    <row r="7" spans="1:8" x14ac:dyDescent="0.25">
      <c r="A7" t="s">
        <v>39</v>
      </c>
      <c r="B7">
        <v>211.21299999999999</v>
      </c>
      <c r="C7">
        <v>2676.2260000000001</v>
      </c>
      <c r="D7">
        <v>1394.8710000000001</v>
      </c>
      <c r="E7">
        <v>106.652</v>
      </c>
      <c r="F7">
        <f t="shared" si="0"/>
        <v>4071.0970000000002</v>
      </c>
      <c r="G7">
        <f t="shared" si="1"/>
        <v>5.1881102317139574</v>
      </c>
      <c r="H7">
        <f t="shared" si="2"/>
        <v>2.6197361546531561</v>
      </c>
    </row>
    <row r="8" spans="1:8" x14ac:dyDescent="0.25">
      <c r="F8" s="2" t="s">
        <v>17</v>
      </c>
      <c r="G8" s="2">
        <f>AVERAGE(G4:G7)</f>
        <v>3.9853635570597739</v>
      </c>
      <c r="H8" s="2">
        <f>AVERAGE(H4:H7)</f>
        <v>2.7320511927747506</v>
      </c>
    </row>
    <row r="9" spans="1:8" x14ac:dyDescent="0.25">
      <c r="A9" t="s">
        <v>40</v>
      </c>
      <c r="B9">
        <v>255.256</v>
      </c>
      <c r="C9">
        <v>2644.0810000000001</v>
      </c>
      <c r="D9">
        <v>1435.277</v>
      </c>
      <c r="E9">
        <v>120.717</v>
      </c>
      <c r="F9">
        <f t="shared" si="0"/>
        <v>4079.3580000000002</v>
      </c>
      <c r="G9">
        <f t="shared" si="1"/>
        <v>6.2572591079282578</v>
      </c>
      <c r="H9">
        <f t="shared" si="2"/>
        <v>2.9592156412847315</v>
      </c>
    </row>
    <row r="10" spans="1:8" x14ac:dyDescent="0.25">
      <c r="A10" t="s">
        <v>41</v>
      </c>
      <c r="B10">
        <v>229.46600000000001</v>
      </c>
      <c r="C10">
        <v>2298.5450000000001</v>
      </c>
      <c r="D10">
        <v>1140.578</v>
      </c>
      <c r="E10">
        <v>294.02699999999999</v>
      </c>
      <c r="F10">
        <f t="shared" si="0"/>
        <v>3439.123</v>
      </c>
      <c r="G10">
        <f t="shared" si="1"/>
        <v>6.6722242850866333</v>
      </c>
      <c r="H10">
        <f t="shared" si="2"/>
        <v>8.549476130978741</v>
      </c>
    </row>
    <row r="11" spans="1:8" x14ac:dyDescent="0.25">
      <c r="A11" t="s">
        <v>42</v>
      </c>
      <c r="B11">
        <v>233.44</v>
      </c>
      <c r="C11">
        <v>2704.4679999999998</v>
      </c>
      <c r="D11">
        <v>1182.991</v>
      </c>
      <c r="E11">
        <v>226.91200000000001</v>
      </c>
      <c r="F11">
        <f t="shared" si="0"/>
        <v>3887.4589999999998</v>
      </c>
      <c r="G11">
        <f t="shared" si="1"/>
        <v>6.0049507917639779</v>
      </c>
      <c r="H11">
        <f t="shared" si="2"/>
        <v>5.8370261911443952</v>
      </c>
    </row>
    <row r="12" spans="1:8" x14ac:dyDescent="0.25">
      <c r="A12" t="s">
        <v>43</v>
      </c>
      <c r="B12">
        <v>264.09100000000001</v>
      </c>
      <c r="C12">
        <v>3021.0439999999999</v>
      </c>
      <c r="D12">
        <v>1238.731</v>
      </c>
      <c r="E12">
        <v>199.982</v>
      </c>
      <c r="F12">
        <f t="shared" si="0"/>
        <v>4259.7749999999996</v>
      </c>
      <c r="G12">
        <f t="shared" si="1"/>
        <v>6.1996466949545459</v>
      </c>
      <c r="H12">
        <f t="shared" si="2"/>
        <v>4.6946611029925291</v>
      </c>
    </row>
    <row r="13" spans="1:8" x14ac:dyDescent="0.25">
      <c r="A13" t="s">
        <v>44</v>
      </c>
      <c r="B13">
        <v>285.92099999999999</v>
      </c>
      <c r="C13">
        <v>3096.7469999999998</v>
      </c>
      <c r="D13">
        <v>1290.8710000000001</v>
      </c>
      <c r="E13">
        <v>172.43700000000001</v>
      </c>
      <c r="F13">
        <f t="shared" si="0"/>
        <v>4387.6180000000004</v>
      </c>
      <c r="G13">
        <f t="shared" si="1"/>
        <v>6.5165426889943463</v>
      </c>
      <c r="H13">
        <f t="shared" si="2"/>
        <v>3.9300823362471391</v>
      </c>
    </row>
    <row r="14" spans="1:8" x14ac:dyDescent="0.25">
      <c r="A14" t="s">
        <v>45</v>
      </c>
      <c r="B14">
        <v>305.08499999999998</v>
      </c>
      <c r="C14">
        <v>3264.953</v>
      </c>
      <c r="D14">
        <v>1344.627</v>
      </c>
      <c r="E14">
        <v>159.18</v>
      </c>
      <c r="F14">
        <f t="shared" si="0"/>
        <v>4609.58</v>
      </c>
      <c r="G14">
        <f t="shared" si="1"/>
        <v>6.6184988654063925</v>
      </c>
      <c r="H14">
        <f t="shared" si="2"/>
        <v>3.4532430286490312</v>
      </c>
    </row>
    <row r="15" spans="1:8" x14ac:dyDescent="0.25">
      <c r="A15" t="s">
        <v>46</v>
      </c>
      <c r="B15">
        <v>326.13900000000001</v>
      </c>
      <c r="C15">
        <v>3373.0250000000001</v>
      </c>
      <c r="D15">
        <v>1424.7660000000001</v>
      </c>
      <c r="E15">
        <v>158.255</v>
      </c>
      <c r="F15">
        <f t="shared" si="0"/>
        <v>4797.7910000000002</v>
      </c>
      <c r="G15">
        <f t="shared" si="1"/>
        <v>6.7976908539784251</v>
      </c>
      <c r="H15">
        <f t="shared" si="2"/>
        <v>3.2984971625483475</v>
      </c>
    </row>
    <row r="16" spans="1:8" x14ac:dyDescent="0.25">
      <c r="A16" t="s">
        <v>47</v>
      </c>
      <c r="B16">
        <v>334.87200000000001</v>
      </c>
      <c r="C16">
        <v>3442.9749999999999</v>
      </c>
      <c r="D16">
        <v>1485.577</v>
      </c>
      <c r="E16">
        <v>162.089</v>
      </c>
      <c r="F16">
        <f t="shared" si="0"/>
        <v>4928.5519999999997</v>
      </c>
      <c r="G16">
        <f t="shared" si="1"/>
        <v>6.794531132064753</v>
      </c>
      <c r="H16">
        <f t="shared" si="2"/>
        <v>3.2887752832880737</v>
      </c>
    </row>
    <row r="17" spans="1:8" x14ac:dyDescent="0.25">
      <c r="A17" t="s">
        <v>48</v>
      </c>
      <c r="B17">
        <v>335.76299999999998</v>
      </c>
      <c r="C17">
        <v>3518.4250000000002</v>
      </c>
      <c r="D17">
        <v>1552.384</v>
      </c>
      <c r="E17">
        <v>158.24600000000001</v>
      </c>
      <c r="F17">
        <f t="shared" si="0"/>
        <v>5070.8090000000002</v>
      </c>
      <c r="G17">
        <f t="shared" si="1"/>
        <v>6.6214878138774305</v>
      </c>
      <c r="H17">
        <f t="shared" si="2"/>
        <v>3.1207249178582748</v>
      </c>
    </row>
    <row r="18" spans="1:8" x14ac:dyDescent="0.25">
      <c r="A18" t="s">
        <v>49</v>
      </c>
      <c r="B18">
        <v>350.57499999999999</v>
      </c>
      <c r="C18">
        <v>3590.723</v>
      </c>
      <c r="D18">
        <v>1572.7529999999999</v>
      </c>
      <c r="E18">
        <v>162.87799999999999</v>
      </c>
      <c r="F18">
        <f t="shared" si="0"/>
        <v>5163.4759999999997</v>
      </c>
      <c r="G18">
        <f t="shared" si="1"/>
        <v>6.789515434951185</v>
      </c>
      <c r="H18">
        <f t="shared" si="2"/>
        <v>3.1544254296911616</v>
      </c>
    </row>
    <row r="19" spans="1:8" x14ac:dyDescent="0.25">
      <c r="F19" s="2" t="s">
        <v>18</v>
      </c>
      <c r="G19" s="2">
        <f>AVERAGE(G9:G18)</f>
        <v>6.5272347669005955</v>
      </c>
      <c r="H19" s="2">
        <f>AVERAGE(H9:H18)</f>
        <v>4.2286127224682426</v>
      </c>
    </row>
    <row r="20" spans="1:8" x14ac:dyDescent="0.25">
      <c r="A20" t="s">
        <v>8</v>
      </c>
      <c r="B20">
        <v>1455.826</v>
      </c>
      <c r="C20">
        <v>11989.254999999999</v>
      </c>
      <c r="D20">
        <v>5163.2719999999999</v>
      </c>
      <c r="E20">
        <v>1155.624</v>
      </c>
      <c r="F20">
        <f t="shared" si="0"/>
        <v>17152.526999999998</v>
      </c>
      <c r="G20">
        <f t="shared" si="1"/>
        <v>8.4875307294371272</v>
      </c>
      <c r="H20">
        <f t="shared" si="2"/>
        <v>6.7373396351453065</v>
      </c>
    </row>
    <row r="21" spans="1:8" x14ac:dyDescent="0.25">
      <c r="A21" t="s">
        <v>9</v>
      </c>
      <c r="B21">
        <v>1550.742</v>
      </c>
      <c r="C21">
        <v>12028.039000000001</v>
      </c>
      <c r="D21">
        <v>5399.2560000000003</v>
      </c>
      <c r="E21">
        <v>1152.424</v>
      </c>
      <c r="F21">
        <f t="shared" si="0"/>
        <v>17427.295000000002</v>
      </c>
      <c r="G21">
        <f t="shared" si="1"/>
        <v>8.8983516948556822</v>
      </c>
      <c r="H21">
        <f t="shared" si="2"/>
        <v>6.6127531553233005</v>
      </c>
    </row>
    <row r="22" spans="1:8" x14ac:dyDescent="0.25">
      <c r="A22" t="s">
        <v>10</v>
      </c>
      <c r="B22">
        <v>1566.028</v>
      </c>
      <c r="C22">
        <v>11969.800999999999</v>
      </c>
      <c r="D22">
        <v>5610.058</v>
      </c>
      <c r="E22">
        <v>1105.134</v>
      </c>
      <c r="F22">
        <f t="shared" si="0"/>
        <v>17579.859</v>
      </c>
      <c r="G22">
        <f t="shared" si="1"/>
        <v>8.9080805483138406</v>
      </c>
      <c r="H22">
        <f t="shared" si="2"/>
        <v>6.2863644128203759</v>
      </c>
    </row>
    <row r="23" spans="1:8" x14ac:dyDescent="0.25">
      <c r="F23" s="2" t="s">
        <v>19</v>
      </c>
      <c r="G23" s="2">
        <f>AVERAGE(G20:G22)</f>
        <v>8.7646543242022172</v>
      </c>
      <c r="H23" s="2">
        <f>AVERAGE(H20:H22)</f>
        <v>6.5454857344296613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8A98D-6954-4EED-A865-9CF970A37CC5}">
  <dimension ref="A1:H22"/>
  <sheetViews>
    <sheetView zoomScale="115" zoomScaleNormal="115" workbookViewId="0">
      <selection activeCell="K19" sqref="K19"/>
    </sheetView>
  </sheetViews>
  <sheetFormatPr defaultRowHeight="15" x14ac:dyDescent="0.25"/>
  <cols>
    <col min="1" max="1" width="21.42578125" customWidth="1"/>
    <col min="6" max="6" width="20.28515625" customWidth="1"/>
    <col min="7" max="7" width="10.42578125" customWidth="1"/>
    <col min="8" max="8" width="11.5703125" customWidth="1"/>
  </cols>
  <sheetData>
    <row r="1" spans="1:8" x14ac:dyDescent="0.25">
      <c r="C1" s="1" t="s">
        <v>11</v>
      </c>
    </row>
    <row r="2" spans="1:8" x14ac:dyDescent="0.25">
      <c r="B2" s="3" t="s">
        <v>1</v>
      </c>
      <c r="C2" s="3"/>
      <c r="D2" s="3"/>
      <c r="E2" s="3"/>
    </row>
    <row r="3" spans="1:8" x14ac:dyDescent="0.25">
      <c r="A3" t="s">
        <v>21</v>
      </c>
      <c r="B3" t="s">
        <v>0</v>
      </c>
      <c r="C3" t="s">
        <v>2</v>
      </c>
      <c r="D3" t="s">
        <v>3</v>
      </c>
      <c r="E3" t="s">
        <v>4</v>
      </c>
      <c r="F3" t="s">
        <v>7</v>
      </c>
      <c r="G3" t="s">
        <v>5</v>
      </c>
      <c r="H3" t="s">
        <v>6</v>
      </c>
    </row>
    <row r="4" spans="1:8" x14ac:dyDescent="0.25">
      <c r="A4" t="s">
        <v>28</v>
      </c>
      <c r="B4">
        <v>30.66</v>
      </c>
      <c r="C4">
        <v>2448.1849999999999</v>
      </c>
      <c r="D4">
        <v>1116.7439999999999</v>
      </c>
      <c r="E4">
        <v>26.747</v>
      </c>
      <c r="F4">
        <f>C4+D4</f>
        <v>3564.9290000000001</v>
      </c>
      <c r="G4">
        <f>B4/F4*100</f>
        <v>0.86004517902039568</v>
      </c>
      <c r="H4">
        <f>E4/F4*100</f>
        <v>0.75028142215455063</v>
      </c>
    </row>
    <row r="5" spans="1:8" x14ac:dyDescent="0.25">
      <c r="A5" t="s">
        <v>29</v>
      </c>
      <c r="B5">
        <v>34.69</v>
      </c>
      <c r="C5">
        <v>2292.502</v>
      </c>
      <c r="D5">
        <v>1190.28</v>
      </c>
      <c r="E5">
        <v>34.292999999999999</v>
      </c>
      <c r="F5">
        <f t="shared" ref="F5:F8" si="0">C5+D5</f>
        <v>3482.7820000000002</v>
      </c>
      <c r="G5">
        <f t="shared" ref="G5:G8" si="1">B5/F5*100</f>
        <v>0.99604281864325694</v>
      </c>
      <c r="H5">
        <f t="shared" ref="H5:H8" si="2">E5/F5*100</f>
        <v>0.98464388526183955</v>
      </c>
    </row>
    <row r="6" spans="1:8" x14ac:dyDescent="0.25">
      <c r="A6" t="s">
        <v>30</v>
      </c>
      <c r="B6">
        <v>40.518000000000001</v>
      </c>
      <c r="C6">
        <v>2094.7420000000002</v>
      </c>
      <c r="D6">
        <v>1255.434</v>
      </c>
      <c r="E6">
        <v>38.566000000000003</v>
      </c>
      <c r="F6">
        <f t="shared" si="0"/>
        <v>3350.1760000000004</v>
      </c>
      <c r="G6">
        <f t="shared" si="1"/>
        <v>1.209428997163134</v>
      </c>
      <c r="H6">
        <f t="shared" si="2"/>
        <v>1.1511634015645744</v>
      </c>
    </row>
    <row r="7" spans="1:8" x14ac:dyDescent="0.25">
      <c r="A7" t="s">
        <v>31</v>
      </c>
      <c r="B7">
        <v>46.499000000000002</v>
      </c>
      <c r="C7">
        <v>1829.2460000000001</v>
      </c>
      <c r="D7">
        <v>1331.963</v>
      </c>
      <c r="E7">
        <v>41.418999999999997</v>
      </c>
      <c r="F7">
        <f t="shared" si="0"/>
        <v>3161.2089999999998</v>
      </c>
      <c r="G7">
        <f t="shared" si="1"/>
        <v>1.4709245734780587</v>
      </c>
      <c r="H7">
        <f t="shared" si="2"/>
        <v>1.310226562052683</v>
      </c>
    </row>
    <row r="8" spans="1:8" x14ac:dyDescent="0.25">
      <c r="A8" t="s">
        <v>32</v>
      </c>
      <c r="B8">
        <v>51.015000000000001</v>
      </c>
      <c r="C8">
        <v>1592.402</v>
      </c>
      <c r="D8">
        <v>1402.4359999999999</v>
      </c>
      <c r="E8">
        <v>44.668999999999997</v>
      </c>
      <c r="F8">
        <f t="shared" si="0"/>
        <v>2994.8379999999997</v>
      </c>
      <c r="G8">
        <f t="shared" si="1"/>
        <v>1.7034310370043388</v>
      </c>
      <c r="H8">
        <f t="shared" si="2"/>
        <v>1.4915330979505403</v>
      </c>
    </row>
    <row r="9" spans="1:8" x14ac:dyDescent="0.25">
      <c r="F9" s="2" t="s">
        <v>17</v>
      </c>
      <c r="G9" s="2">
        <f>AVERAGE(G4:G8)</f>
        <v>1.2479745210618369</v>
      </c>
      <c r="H9" s="2">
        <f>AVERAGE(H4:H8)</f>
        <v>1.1375696737968375</v>
      </c>
    </row>
    <row r="11" spans="1:8" x14ac:dyDescent="0.25">
      <c r="A11" t="s">
        <v>12</v>
      </c>
      <c r="B11">
        <v>53.942999999999998</v>
      </c>
      <c r="C11">
        <v>9410.9040000000005</v>
      </c>
      <c r="D11">
        <v>6135.6329999999998</v>
      </c>
      <c r="E11">
        <v>62.533000000000001</v>
      </c>
      <c r="F11">
        <f>C11+D11</f>
        <v>15546.537</v>
      </c>
      <c r="G11">
        <f>B11/F11*100</f>
        <v>0.34697759378825005</v>
      </c>
      <c r="H11">
        <f>E11/F11*100</f>
        <v>0.40223105634393053</v>
      </c>
    </row>
    <row r="12" spans="1:8" x14ac:dyDescent="0.25">
      <c r="A12" t="s">
        <v>13</v>
      </c>
      <c r="B12">
        <v>61.817</v>
      </c>
      <c r="C12">
        <v>9164.6869999999999</v>
      </c>
      <c r="D12">
        <v>6429.94</v>
      </c>
      <c r="E12">
        <v>70.703000000000003</v>
      </c>
      <c r="F12">
        <f t="shared" ref="F12:F21" si="3">C12+D12</f>
        <v>15594.627</v>
      </c>
      <c r="G12">
        <f t="shared" ref="G12:G21" si="4">B12/F12*100</f>
        <v>0.39639934959649886</v>
      </c>
      <c r="H12">
        <f t="shared" ref="H12:H21" si="5">E12/F12*100</f>
        <v>0.45338051368589966</v>
      </c>
    </row>
    <row r="13" spans="1:8" x14ac:dyDescent="0.25">
      <c r="A13" t="s">
        <v>14</v>
      </c>
      <c r="B13">
        <v>66.66</v>
      </c>
      <c r="C13">
        <v>8813.7849999999999</v>
      </c>
      <c r="D13">
        <v>6629.6670000000004</v>
      </c>
      <c r="E13">
        <v>79.713999999999999</v>
      </c>
      <c r="F13">
        <f t="shared" si="3"/>
        <v>15443.452000000001</v>
      </c>
      <c r="G13">
        <f t="shared" si="4"/>
        <v>0.43163924749466631</v>
      </c>
      <c r="H13">
        <f t="shared" si="5"/>
        <v>0.51616698131997951</v>
      </c>
    </row>
    <row r="14" spans="1:8" x14ac:dyDescent="0.25">
      <c r="A14" t="s">
        <v>15</v>
      </c>
      <c r="B14">
        <v>78.367000000000004</v>
      </c>
      <c r="C14">
        <v>8468.4410000000007</v>
      </c>
      <c r="D14">
        <v>6960.3990000000003</v>
      </c>
      <c r="E14">
        <v>93.021000000000001</v>
      </c>
      <c r="F14">
        <f t="shared" si="3"/>
        <v>15428.84</v>
      </c>
      <c r="G14">
        <f t="shared" si="4"/>
        <v>0.50792541759458265</v>
      </c>
      <c r="H14">
        <f t="shared" si="5"/>
        <v>0.60290339390388392</v>
      </c>
    </row>
    <row r="15" spans="1:8" x14ac:dyDescent="0.25">
      <c r="A15" t="s">
        <v>16</v>
      </c>
      <c r="B15">
        <v>90.284000000000006</v>
      </c>
      <c r="C15">
        <v>8158.259</v>
      </c>
      <c r="D15">
        <v>7166.4009999999998</v>
      </c>
      <c r="E15">
        <v>111.76</v>
      </c>
      <c r="F15">
        <f t="shared" si="3"/>
        <v>15324.66</v>
      </c>
      <c r="G15">
        <f t="shared" si="4"/>
        <v>0.58914194507414852</v>
      </c>
      <c r="H15">
        <f t="shared" si="5"/>
        <v>0.72928208521428872</v>
      </c>
    </row>
    <row r="16" spans="1:8" x14ac:dyDescent="0.25">
      <c r="F16" s="2" t="s">
        <v>18</v>
      </c>
      <c r="G16" s="2">
        <f>AVERAGE(G11:G15)</f>
        <v>0.45441671070962925</v>
      </c>
      <c r="H16" s="2">
        <f>AVERAGE(H11:H15)</f>
        <v>0.54079280609359648</v>
      </c>
    </row>
    <row r="17" spans="1:8" x14ac:dyDescent="0.25">
      <c r="A17" t="s">
        <v>23</v>
      </c>
      <c r="B17">
        <v>60.531999999999996</v>
      </c>
      <c r="C17">
        <v>3553.7840000000001</v>
      </c>
      <c r="D17">
        <v>1200.2929999999999</v>
      </c>
      <c r="E17">
        <v>37.686999999999998</v>
      </c>
      <c r="F17">
        <f t="shared" si="3"/>
        <v>4754.0770000000002</v>
      </c>
      <c r="G17">
        <f t="shared" si="4"/>
        <v>1.2732650312563301</v>
      </c>
      <c r="H17">
        <f t="shared" si="5"/>
        <v>0.79273011354254463</v>
      </c>
    </row>
    <row r="18" spans="1:8" x14ac:dyDescent="0.25">
      <c r="A18" t="s">
        <v>24</v>
      </c>
      <c r="B18">
        <v>66.885000000000005</v>
      </c>
      <c r="C18">
        <v>3809.2730000000001</v>
      </c>
      <c r="D18">
        <v>1281.627</v>
      </c>
      <c r="E18">
        <v>43.216000000000001</v>
      </c>
      <c r="F18">
        <f t="shared" si="3"/>
        <v>5090.8999999999996</v>
      </c>
      <c r="G18">
        <f t="shared" si="4"/>
        <v>1.3138148460979395</v>
      </c>
      <c r="H18">
        <f t="shared" si="5"/>
        <v>0.84888723015576817</v>
      </c>
    </row>
    <row r="19" spans="1:8" x14ac:dyDescent="0.25">
      <c r="A19" t="s">
        <v>25</v>
      </c>
      <c r="B19">
        <v>72.712999999999994</v>
      </c>
      <c r="C19">
        <v>3952.47</v>
      </c>
      <c r="D19">
        <v>1342.758</v>
      </c>
      <c r="E19">
        <v>45.576999999999998</v>
      </c>
      <c r="F19">
        <f t="shared" si="3"/>
        <v>5295.2280000000001</v>
      </c>
      <c r="G19">
        <f t="shared" si="4"/>
        <v>1.373179776206048</v>
      </c>
      <c r="H19">
        <f t="shared" si="5"/>
        <v>0.86071836755660003</v>
      </c>
    </row>
    <row r="20" spans="1:8" x14ac:dyDescent="0.25">
      <c r="A20" t="s">
        <v>26</v>
      </c>
      <c r="B20">
        <v>77.847999999999999</v>
      </c>
      <c r="C20">
        <v>4228.5919999999996</v>
      </c>
      <c r="D20">
        <v>1471.3</v>
      </c>
      <c r="E20">
        <v>48.387999999999998</v>
      </c>
      <c r="F20">
        <f t="shared" si="3"/>
        <v>5699.8919999999998</v>
      </c>
      <c r="G20">
        <f t="shared" si="4"/>
        <v>1.3657802639067547</v>
      </c>
      <c r="H20">
        <f t="shared" si="5"/>
        <v>0.84892836566026164</v>
      </c>
    </row>
    <row r="21" spans="1:8" x14ac:dyDescent="0.25">
      <c r="A21" t="s">
        <v>27</v>
      </c>
      <c r="B21">
        <v>81.896000000000001</v>
      </c>
      <c r="C21">
        <v>4488.6170000000002</v>
      </c>
      <c r="D21">
        <v>1582.393</v>
      </c>
      <c r="E21">
        <v>53.692</v>
      </c>
      <c r="F21">
        <f t="shared" si="3"/>
        <v>6071.01</v>
      </c>
      <c r="G21">
        <f t="shared" si="4"/>
        <v>1.3489682935788279</v>
      </c>
      <c r="H21">
        <f t="shared" si="5"/>
        <v>0.8843997950917557</v>
      </c>
    </row>
    <row r="22" spans="1:8" x14ac:dyDescent="0.25">
      <c r="F22" s="2" t="s">
        <v>19</v>
      </c>
      <c r="G22" s="2">
        <f>AVERAGE(G17:G21)</f>
        <v>1.3350016422091802</v>
      </c>
      <c r="H22" s="2">
        <f>AVERAGE(H17:H21)</f>
        <v>0.8471327744013859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59D08-EC56-449E-97F4-83C0893F16AA}">
  <dimension ref="A3:F9"/>
  <sheetViews>
    <sheetView tabSelected="1" workbookViewId="0">
      <selection activeCell="J23" sqref="J23"/>
    </sheetView>
  </sheetViews>
  <sheetFormatPr defaultRowHeight="15" x14ac:dyDescent="0.25"/>
  <sheetData>
    <row r="3" spans="1:6" x14ac:dyDescent="0.25">
      <c r="B3" s="3" t="s">
        <v>0</v>
      </c>
      <c r="C3" s="3"/>
      <c r="E3" s="3" t="s">
        <v>4</v>
      </c>
      <c r="F3" s="3"/>
    </row>
    <row r="4" spans="1:6" x14ac:dyDescent="0.25">
      <c r="B4" t="s">
        <v>33</v>
      </c>
      <c r="C4" t="s">
        <v>34</v>
      </c>
      <c r="E4" t="s">
        <v>33</v>
      </c>
      <c r="F4" t="s">
        <v>34</v>
      </c>
    </row>
    <row r="5" spans="1:6" x14ac:dyDescent="0.25">
      <c r="B5" s="2">
        <v>3.9853635570597739</v>
      </c>
      <c r="C5" s="2">
        <v>1.2479745210618369</v>
      </c>
      <c r="E5" s="2">
        <v>2.7320511927747506</v>
      </c>
      <c r="F5" s="2">
        <v>1.1375696737968375</v>
      </c>
    </row>
    <row r="6" spans="1:6" x14ac:dyDescent="0.25">
      <c r="B6" s="2">
        <v>6.5272347669005955</v>
      </c>
      <c r="C6" s="2">
        <v>0.45441671070962925</v>
      </c>
      <c r="E6" s="2">
        <v>4.2286127224682426</v>
      </c>
      <c r="F6" s="2">
        <v>0.54079280609359648</v>
      </c>
    </row>
    <row r="7" spans="1:6" x14ac:dyDescent="0.25">
      <c r="B7" s="2">
        <v>8.7646543242022172</v>
      </c>
      <c r="C7" s="2">
        <v>1.3350016422091802</v>
      </c>
      <c r="E7" s="2">
        <v>6.5454857344296613</v>
      </c>
      <c r="F7" s="2">
        <v>0.8471327744013859</v>
      </c>
    </row>
    <row r="8" spans="1:6" x14ac:dyDescent="0.25">
      <c r="A8" t="s">
        <v>50</v>
      </c>
      <c r="B8">
        <f>AVERAGE(B5:B7)</f>
        <v>6.4257508827208625</v>
      </c>
      <c r="C8">
        <f>AVERAGE(C5:C7)</f>
        <v>1.0124642913268822</v>
      </c>
      <c r="E8">
        <f>AVERAGE(E5:E7)</f>
        <v>4.5020498832242177</v>
      </c>
      <c r="F8">
        <f>AVERAGE(F5:F7)</f>
        <v>0.84183175143060662</v>
      </c>
    </row>
    <row r="9" spans="1:6" x14ac:dyDescent="0.25">
      <c r="B9" t="s">
        <v>35</v>
      </c>
      <c r="C9">
        <f>TTEST(B5:B7,C5:C7,1,2)</f>
        <v>9.2087916645390289E-3</v>
      </c>
      <c r="E9" t="s">
        <v>35</v>
      </c>
      <c r="F9">
        <f>TTEST(E5:E7,F5:F7,1,2)</f>
        <v>1.5533398574610878E-2</v>
      </c>
    </row>
  </sheetData>
  <mergeCells count="2">
    <mergeCell ref="B3:C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slices</vt:lpstr>
      <vt:lpstr>isolated islets</vt:lpstr>
      <vt:lpstr>summary +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nicha</dc:creator>
  <cp:lastModifiedBy>Peter Thorn (Physiology)</cp:lastModifiedBy>
  <dcterms:created xsi:type="dcterms:W3CDTF">2021-12-26T02:49:33Z</dcterms:created>
  <dcterms:modified xsi:type="dcterms:W3CDTF">2022-03-13T23:21:31Z</dcterms:modified>
</cp:coreProperties>
</file>