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J-Betacell\gcamp oct 2020\trial analysis latency\"/>
    </mc:Choice>
  </mc:AlternateContent>
  <xr:revisionPtr revIDLastSave="0" documentId="13_ncr:1_{BFD438BA-9A3B-49DA-BB39-C71BF9C93941}" xr6:coauthVersionLast="46" xr6:coauthVersionMax="46" xr10:uidLastSave="{00000000-0000-0000-0000-000000000000}"/>
  <bookViews>
    <workbookView xWindow="22890" yWindow="180" windowWidth="15060" windowHeight="19530" activeTab="1" xr2:uid="{5B3A6F23-043C-4BE8-A9F5-BE8713325B3A}"/>
  </bookViews>
  <sheets>
    <sheet name="Nicoles Prizm" sheetId="1" r:id="rId1"/>
    <sheet name="using nicoles latency to peak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2" l="1"/>
  <c r="F18" i="2"/>
  <c r="F10" i="2"/>
  <c r="F9" i="2"/>
  <c r="H10" i="2"/>
  <c r="W10" i="1" l="1"/>
  <c r="W9" i="1"/>
  <c r="J17" i="1"/>
  <c r="Q14" i="1"/>
  <c r="J14" i="1"/>
  <c r="Q13" i="1"/>
  <c r="J13" i="1"/>
</calcChain>
</file>

<file path=xl/sharedStrings.xml><?xml version="1.0" encoding="utf-8"?>
<sst xmlns="http://schemas.openxmlformats.org/spreadsheetml/2006/main" count="31" uniqueCount="27">
  <si>
    <t>time to peak</t>
  </si>
  <si>
    <t>slices</t>
  </si>
  <si>
    <t>islets</t>
  </si>
  <si>
    <t>MEAN</t>
  </si>
  <si>
    <t>SEM</t>
  </si>
  <si>
    <t>TTEST</t>
  </si>
  <si>
    <t>8 mM glucose</t>
  </si>
  <si>
    <t>16 mM glucose</t>
  </si>
  <si>
    <t>FROM NICOLES PRIZM</t>
  </si>
  <si>
    <t>Slices</t>
  </si>
  <si>
    <t>averages from each slice</t>
  </si>
  <si>
    <t>slice 3 3-11</t>
  </si>
  <si>
    <t>slice 4 3-11</t>
  </si>
  <si>
    <t>slice 2 20-11</t>
  </si>
  <si>
    <t>slice 7 20-11</t>
  </si>
  <si>
    <t>islet 7 15-10</t>
  </si>
  <si>
    <t>islet 9 15-10</t>
  </si>
  <si>
    <t>islet 10 15-10</t>
  </si>
  <si>
    <t>islet 5 17-11</t>
  </si>
  <si>
    <t>islet 2 6-11</t>
  </si>
  <si>
    <t>islet 6 17-11</t>
  </si>
  <si>
    <t>measure 3XSD for SRB and the time to peak for the calcium</t>
  </si>
  <si>
    <t>nb from 6 islets, 43 cells</t>
  </si>
  <si>
    <t>all 2.8 to 16.7 mM glucose</t>
  </si>
  <si>
    <t>nb 4 slices and 18 cells</t>
  </si>
  <si>
    <t>ttest</t>
  </si>
  <si>
    <t>mean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</si>
</sst>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('using nicoles latency to peak'!$F$19,'using nicoles latency to peak'!$F$10)</c:f>
                <c:numCache>
                  <c:formatCode>General</c:formatCode>
                  <c:ptCount val="2"/>
                  <c:pt idx="0">
                    <c:v>15.557349102951655</c:v>
                  </c:pt>
                  <c:pt idx="1">
                    <c:v>17.428303608402818</c:v>
                  </c:pt>
                </c:numCache>
              </c:numRef>
            </c:plus>
            <c:minus>
              <c:numRef>
                <c:f>('using nicoles latency to peak'!$F$19,'using nicoles latency to peak'!$F$10)</c:f>
                <c:numCache>
                  <c:formatCode>General</c:formatCode>
                  <c:ptCount val="2"/>
                  <c:pt idx="0">
                    <c:v>15.557349102951655</c:v>
                  </c:pt>
                  <c:pt idx="1">
                    <c:v>17.428303608402818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('using nicoles latency to peak'!$F$18,'using nicoles latency to peak'!$F$9)</c:f>
              <c:numCache>
                <c:formatCode>General</c:formatCode>
                <c:ptCount val="2"/>
                <c:pt idx="0">
                  <c:v>154.93333333333334</c:v>
                </c:pt>
                <c:pt idx="1">
                  <c:v>57.87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04-48F0-A94E-55D38BBB1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46464063"/>
        <c:axId val="1646465727"/>
      </c:barChart>
      <c:catAx>
        <c:axId val="164646406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6465727"/>
        <c:crosses val="autoZero"/>
        <c:auto val="1"/>
        <c:lblAlgn val="ctr"/>
        <c:lblOffset val="100"/>
        <c:noMultiLvlLbl val="0"/>
      </c:catAx>
      <c:valAx>
        <c:axId val="1646465727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64640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24</xdr:row>
      <xdr:rowOff>71437</xdr:rowOff>
    </xdr:from>
    <xdr:to>
      <xdr:col>13</xdr:col>
      <xdr:colOff>9525</xdr:colOff>
      <xdr:row>38</xdr:row>
      <xdr:rowOff>147637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F860145-E40B-458B-B8C1-B3B4A10B96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5BA12-DC41-4354-99A0-51556D3683F3}">
  <dimension ref="B3:W17"/>
  <sheetViews>
    <sheetView workbookViewId="0">
      <selection activeCell="D39" sqref="D39"/>
    </sheetView>
  </sheetViews>
  <sheetFormatPr defaultRowHeight="15" x14ac:dyDescent="0.25"/>
  <sheetData>
    <row r="3" spans="2:23" x14ac:dyDescent="0.25">
      <c r="B3" t="s">
        <v>8</v>
      </c>
    </row>
    <row r="6" spans="2:23" x14ac:dyDescent="0.25">
      <c r="J6" t="s">
        <v>0</v>
      </c>
    </row>
    <row r="7" spans="2:23" x14ac:dyDescent="0.25">
      <c r="J7" t="s">
        <v>1</v>
      </c>
      <c r="Q7" t="s">
        <v>2</v>
      </c>
    </row>
    <row r="9" spans="2:23" x14ac:dyDescent="0.25">
      <c r="H9" t="s">
        <v>6</v>
      </c>
      <c r="J9" s="1">
        <v>38</v>
      </c>
      <c r="K9" s="1">
        <v>10</v>
      </c>
      <c r="L9" s="1">
        <v>90.666666669999998</v>
      </c>
      <c r="M9" s="1"/>
      <c r="N9" s="1"/>
      <c r="O9" s="1"/>
      <c r="P9" s="1"/>
      <c r="Q9" s="1">
        <v>209.33330000000001</v>
      </c>
      <c r="R9" s="1">
        <v>138</v>
      </c>
      <c r="S9" s="1">
        <v>149.33330000000001</v>
      </c>
      <c r="T9" s="1">
        <v>87</v>
      </c>
      <c r="W9">
        <f>TTEST(J9:L9,Q9:T9,2,2)</f>
        <v>3.8316905887189778E-2</v>
      </c>
    </row>
    <row r="10" spans="2:23" x14ac:dyDescent="0.25">
      <c r="H10" t="s">
        <v>7</v>
      </c>
      <c r="J10" s="1">
        <v>34.666670000000003</v>
      </c>
      <c r="K10" s="1">
        <v>32.666670000000003</v>
      </c>
      <c r="L10" s="1">
        <v>90</v>
      </c>
      <c r="M10" s="1">
        <v>23.16667</v>
      </c>
      <c r="N10" s="1"/>
      <c r="O10" s="1"/>
      <c r="P10" s="1"/>
      <c r="Q10" s="1">
        <v>182</v>
      </c>
      <c r="R10" s="1">
        <v>194.33330000000001</v>
      </c>
      <c r="S10" s="1">
        <v>94</v>
      </c>
      <c r="T10" s="1">
        <v>128.66669999999999</v>
      </c>
      <c r="W10">
        <f>TTEST(J10:L10,Q10:T10,2,2)</f>
        <v>2.8275110639293232E-2</v>
      </c>
    </row>
    <row r="13" spans="2:23" x14ac:dyDescent="0.25">
      <c r="I13" t="s">
        <v>3</v>
      </c>
      <c r="J13">
        <f>AVERAGE(J9:M10)</f>
        <v>45.595239524285716</v>
      </c>
      <c r="Q13">
        <f>AVERAGE(Q9:T10)</f>
        <v>147.833325</v>
      </c>
    </row>
    <row r="14" spans="2:23" x14ac:dyDescent="0.25">
      <c r="I14" t="s">
        <v>4</v>
      </c>
      <c r="J14">
        <f>STDEV(J9:M10)/SQRT(7)</f>
        <v>12.068798132035591</v>
      </c>
      <c r="Q14">
        <f>STDEV(Q9:T10)/SQRT(7)</f>
        <v>17.009529328642191</v>
      </c>
    </row>
    <row r="17" spans="9:10" x14ac:dyDescent="0.25">
      <c r="I17" t="s">
        <v>5</v>
      </c>
      <c r="J17">
        <f>TTEST(J9:M10,Q9:T10,2,2)</f>
        <v>2.4308074640979927E-4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C4BC8-DDCC-41D1-A3BF-0682DCEB0010}">
  <dimension ref="B2:H21"/>
  <sheetViews>
    <sheetView tabSelected="1" workbookViewId="0">
      <selection activeCell="D33" sqref="D33"/>
    </sheetView>
  </sheetViews>
  <sheetFormatPr defaultRowHeight="15" x14ac:dyDescent="0.25"/>
  <cols>
    <col min="3" max="3" width="14.85546875" customWidth="1"/>
  </cols>
  <sheetData>
    <row r="2" spans="2:8" x14ac:dyDescent="0.25">
      <c r="C2" t="s">
        <v>21</v>
      </c>
    </row>
    <row r="3" spans="2:8" x14ac:dyDescent="0.25">
      <c r="B3" t="s">
        <v>23</v>
      </c>
    </row>
    <row r="4" spans="2:8" x14ac:dyDescent="0.25">
      <c r="D4" t="s">
        <v>10</v>
      </c>
    </row>
    <row r="5" spans="2:8" x14ac:dyDescent="0.25">
      <c r="B5" t="s">
        <v>9</v>
      </c>
    </row>
    <row r="6" spans="2:8" x14ac:dyDescent="0.25">
      <c r="C6" t="s">
        <v>14</v>
      </c>
      <c r="D6">
        <v>23.16</v>
      </c>
    </row>
    <row r="7" spans="2:8" x14ac:dyDescent="0.25">
      <c r="C7" t="s">
        <v>13</v>
      </c>
      <c r="D7">
        <v>85.66</v>
      </c>
    </row>
    <row r="8" spans="2:8" x14ac:dyDescent="0.25">
      <c r="C8" t="s">
        <v>12</v>
      </c>
      <c r="D8">
        <v>90</v>
      </c>
    </row>
    <row r="9" spans="2:8" x14ac:dyDescent="0.25">
      <c r="C9" t="s">
        <v>11</v>
      </c>
      <c r="D9">
        <v>32.659999999999997</v>
      </c>
      <c r="E9" t="s">
        <v>26</v>
      </c>
      <c r="F9">
        <f>AVERAGE(D6:D9)</f>
        <v>57.87</v>
      </c>
    </row>
    <row r="10" spans="2:8" x14ac:dyDescent="0.25">
      <c r="B10" t="s">
        <v>24</v>
      </c>
      <c r="E10" t="s">
        <v>4</v>
      </c>
      <c r="F10">
        <f>STDEV(D6:D9)/SQRT(4)</f>
        <v>17.428303608402818</v>
      </c>
      <c r="G10" s="2" t="s">
        <v>25</v>
      </c>
      <c r="H10" s="2">
        <f>TTEST(D6:D9,D13:D18,2,2)</f>
        <v>3.5703688707812336E-3</v>
      </c>
    </row>
    <row r="13" spans="2:8" x14ac:dyDescent="0.25">
      <c r="B13" t="s">
        <v>2</v>
      </c>
      <c r="C13" t="s">
        <v>15</v>
      </c>
      <c r="D13">
        <v>182</v>
      </c>
    </row>
    <row r="14" spans="2:8" x14ac:dyDescent="0.25">
      <c r="C14" t="s">
        <v>16</v>
      </c>
      <c r="D14">
        <v>194</v>
      </c>
    </row>
    <row r="15" spans="2:8" x14ac:dyDescent="0.25">
      <c r="C15" t="s">
        <v>17</v>
      </c>
      <c r="D15">
        <v>94</v>
      </c>
    </row>
    <row r="16" spans="2:8" x14ac:dyDescent="0.25">
      <c r="C16" t="s">
        <v>18</v>
      </c>
      <c r="D16">
        <v>128</v>
      </c>
    </row>
    <row r="17" spans="2:6" x14ac:dyDescent="0.25">
      <c r="C17" t="s">
        <v>19</v>
      </c>
      <c r="D17">
        <v>153</v>
      </c>
    </row>
    <row r="18" spans="2:6" x14ac:dyDescent="0.25">
      <c r="C18" t="s">
        <v>20</v>
      </c>
      <c r="D18">
        <v>178.6</v>
      </c>
      <c r="E18" t="s">
        <v>26</v>
      </c>
      <c r="F18">
        <f>AVERAGE(D13:D18)</f>
        <v>154.93333333333334</v>
      </c>
    </row>
    <row r="19" spans="2:6" x14ac:dyDescent="0.25">
      <c r="E19" t="s">
        <v>4</v>
      </c>
      <c r="F19">
        <f>STDEV(D13:D18)/SQRT(6)</f>
        <v>15.557349102951655</v>
      </c>
    </row>
    <row r="21" spans="2:6" x14ac:dyDescent="0.25">
      <c r="B21" t="s">
        <v>22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Nicoles Prizm</vt:lpstr>
      <vt:lpstr>using nicoles latency to peak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Thorn</dc:creator>
  <cp:lastModifiedBy>Peter Thorn</cp:lastModifiedBy>
  <dcterms:created xsi:type="dcterms:W3CDTF">2021-03-10T23:46:38Z</dcterms:created>
  <dcterms:modified xsi:type="dcterms:W3CDTF">2021-05-24T03:52:29Z</dcterms:modified>
</cp:coreProperties>
</file>