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jev9101\Desktop\Excel data elife\"/>
    </mc:Choice>
  </mc:AlternateContent>
  <bookViews>
    <workbookView xWindow="-105" yWindow="-105" windowWidth="20715" windowHeight="1327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U19" i="1"/>
  <c r="U18" i="1"/>
  <c r="S15" i="1"/>
  <c r="S14" i="1"/>
  <c r="S13" i="1"/>
  <c r="S12" i="1"/>
  <c r="P15" i="1"/>
  <c r="P14" i="1"/>
  <c r="P13" i="1"/>
  <c r="R12" i="1"/>
  <c r="R13" i="1"/>
  <c r="O13" i="1"/>
  <c r="R14" i="1"/>
  <c r="O14" i="1"/>
  <c r="R15" i="1"/>
  <c r="O15" i="1"/>
  <c r="U15" i="1"/>
  <c r="U14" i="1"/>
  <c r="U13" i="1" l="1"/>
  <c r="U28" i="1"/>
  <c r="U27" i="1"/>
  <c r="U23" i="1" l="1"/>
  <c r="U24" i="1"/>
  <c r="P12" i="1"/>
  <c r="U17" i="1"/>
  <c r="U12" i="1"/>
  <c r="O12" i="1"/>
</calcChain>
</file>

<file path=xl/sharedStrings.xml><?xml version="1.0" encoding="utf-8"?>
<sst xmlns="http://schemas.openxmlformats.org/spreadsheetml/2006/main" count="134" uniqueCount="33">
  <si>
    <t>% Total Release</t>
  </si>
  <si>
    <t>2.8-&gt;5</t>
  </si>
  <si>
    <t>2.8-&gt;16.7</t>
  </si>
  <si>
    <t>Basal %</t>
  </si>
  <si>
    <t>Stim %</t>
  </si>
  <si>
    <t>K+ %</t>
  </si>
  <si>
    <t>Lysate (ng)</t>
  </si>
  <si>
    <t>Fold Change</t>
  </si>
  <si>
    <t>Stim/Basal</t>
  </si>
  <si>
    <t>y15 2.8-&gt;5</t>
  </si>
  <si>
    <t>y15 2.8-&gt;16.7</t>
  </si>
  <si>
    <t>control</t>
  </si>
  <si>
    <t>Y15</t>
  </si>
  <si>
    <t>Control</t>
  </si>
  <si>
    <t>basal</t>
  </si>
  <si>
    <t>high K</t>
  </si>
  <si>
    <t>ttest</t>
  </si>
  <si>
    <t>y15</t>
  </si>
  <si>
    <t>control 5 mm</t>
  </si>
  <si>
    <t>y15 5 mm</t>
  </si>
  <si>
    <t>control 16.7</t>
  </si>
  <si>
    <t>mean</t>
  </si>
  <si>
    <t>SEM</t>
  </si>
  <si>
    <t>2.3-&gt;5</t>
  </si>
  <si>
    <t>con</t>
  </si>
  <si>
    <t>high K (control)</t>
  </si>
  <si>
    <t>hig K (Y15)</t>
  </si>
  <si>
    <t>MEAN</t>
  </si>
  <si>
    <t>y15 16.7</t>
  </si>
  <si>
    <t>21O819</t>
  </si>
  <si>
    <t>basal vs 5mm</t>
  </si>
  <si>
    <t>basal vs 16.7</t>
  </si>
  <si>
    <t>control vs 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</si>
</sst>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Sheet1!$P$12:$P$15</c:f>
                <c:numCache>
                  <c:formatCode>General</c:formatCode>
                  <c:ptCount val="4"/>
                  <c:pt idx="0">
                    <c:v>1.4180678594098233E-2</c:v>
                  </c:pt>
                  <c:pt idx="1">
                    <c:v>1.6998304799367099E-2</c:v>
                  </c:pt>
                  <c:pt idx="2">
                    <c:v>7.6814642611290562E-2</c:v>
                  </c:pt>
                  <c:pt idx="3">
                    <c:v>2.4073561399616254E-2</c:v>
                  </c:pt>
                </c:numCache>
              </c:numRef>
            </c:plus>
            <c:minus>
              <c:numRef>
                <c:f>Sheet1!$P$12:$P$15</c:f>
                <c:numCache>
                  <c:formatCode>General</c:formatCode>
                  <c:ptCount val="4"/>
                  <c:pt idx="0">
                    <c:v>1.4180678594098233E-2</c:v>
                  </c:pt>
                  <c:pt idx="1">
                    <c:v>1.6998304799367099E-2</c:v>
                  </c:pt>
                  <c:pt idx="2">
                    <c:v>7.6814642611290562E-2</c:v>
                  </c:pt>
                  <c:pt idx="3">
                    <c:v>2.4073561399616254E-2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Sheet1!$O$12:$O$15</c:f>
              <c:numCache>
                <c:formatCode>General</c:formatCode>
                <c:ptCount val="4"/>
                <c:pt idx="0">
                  <c:v>9.8568673422334691E-2</c:v>
                </c:pt>
                <c:pt idx="1">
                  <c:v>0.20960076438382869</c:v>
                </c:pt>
                <c:pt idx="2">
                  <c:v>0.48669352571469388</c:v>
                </c:pt>
                <c:pt idx="3">
                  <c:v>0.28724892036688177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F-4072-B422-A67D76BD035D}"/>
            </c:ext>
          </c:extLst>
        </c:ser>
        <c:ser>
          <c:idx val="1"/>
          <c:order val="1"/>
          <c:tx>
            <c:v>Y15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Sheet1!$S$12:$S$15</c:f>
                <c:numCache>
                  <c:formatCode>General</c:formatCode>
                  <c:ptCount val="4"/>
                  <c:pt idx="0">
                    <c:v>2.4073561399616254E-2</c:v>
                  </c:pt>
                  <c:pt idx="1">
                    <c:v>4.6018584646275972E-2</c:v>
                  </c:pt>
                  <c:pt idx="2">
                    <c:v>6.5496668781129849E-2</c:v>
                  </c:pt>
                  <c:pt idx="3">
                    <c:v>4.9635419232699013E-2</c:v>
                  </c:pt>
                </c:numCache>
              </c:numRef>
            </c:plus>
            <c:minus>
              <c:numRef>
                <c:f>Sheet1!$S$12:$S$15</c:f>
                <c:numCache>
                  <c:formatCode>General</c:formatCode>
                  <c:ptCount val="4"/>
                  <c:pt idx="0">
                    <c:v>2.4073561399616254E-2</c:v>
                  </c:pt>
                  <c:pt idx="1">
                    <c:v>4.6018584646275972E-2</c:v>
                  </c:pt>
                  <c:pt idx="2">
                    <c:v>6.5496668781129849E-2</c:v>
                  </c:pt>
                  <c:pt idx="3">
                    <c:v>4.9635419232699013E-2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Sheet1!$R$12:$R$15</c:f>
              <c:numCache>
                <c:formatCode>General</c:formatCode>
                <c:ptCount val="4"/>
                <c:pt idx="0">
                  <c:v>0.12796122824795</c:v>
                </c:pt>
                <c:pt idx="1">
                  <c:v>0.10214188101739061</c:v>
                </c:pt>
                <c:pt idx="2">
                  <c:v>0.26211444112052379</c:v>
                </c:pt>
                <c:pt idx="3">
                  <c:v>0.2784742073243448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6F-4072-B422-A67D76BD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3039344"/>
        <c:axId val="1313039760"/>
      </c:barChart>
      <c:catAx>
        <c:axId val="1313039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039760"/>
        <c:crosses val="autoZero"/>
        <c:auto val="1"/>
        <c:lblAlgn val="ctr"/>
        <c:lblOffset val="100"/>
        <c:noMultiLvlLbl val="0"/>
      </c:catAx>
      <c:valAx>
        <c:axId val="13130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03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225424</xdr:colOff>
      <xdr:row>29</xdr:row>
      <xdr:rowOff>152398</xdr:rowOff>
    </xdr:from>
    <xdr:to>
      <xdr:col>25</xdr:col>
      <xdr:colOff>263524</xdr:colOff>
      <xdr:row>44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817E58-2710-450B-A448-F8D19B3F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U61"/>
  <sheetViews>
    <sheetView tabSelected="1" topLeftCell="A8" zoomScale="75" zoomScaleNormal="75" workbookViewId="0">
      <selection activeCell="B21" sqref="B21"/>
    </sheetView>
  </sheetViews>
  <sheetFormatPr defaultRowHeight="15" x14ac:dyDescent="0.25"/>
  <cols>
    <col min="14" max="14" width="10.140625" bestFit="1" customWidth="1"/>
    <col min="21" max="21" width="11.5703125" bestFit="1" customWidth="1"/>
  </cols>
  <sheetData>
    <row r="7" spans="5:21" x14ac:dyDescent="0.25">
      <c r="E7" t="s">
        <v>11</v>
      </c>
      <c r="I7" t="s">
        <v>12</v>
      </c>
    </row>
    <row r="9" spans="5:21" ht="15.75" thickBot="1" x14ac:dyDescent="0.3">
      <c r="F9" t="s">
        <v>0</v>
      </c>
      <c r="J9" t="s">
        <v>0</v>
      </c>
    </row>
    <row r="10" spans="5:21" x14ac:dyDescent="0.25">
      <c r="F10" t="s">
        <v>1</v>
      </c>
      <c r="G10" t="s">
        <v>2</v>
      </c>
      <c r="J10" t="s">
        <v>9</v>
      </c>
      <c r="K10" t="s">
        <v>10</v>
      </c>
      <c r="N10" s="12" t="s">
        <v>11</v>
      </c>
      <c r="O10" s="13"/>
      <c r="P10" s="13"/>
      <c r="Q10" s="13" t="s">
        <v>12</v>
      </c>
      <c r="R10" s="13"/>
      <c r="S10" s="13"/>
      <c r="T10" s="13"/>
      <c r="U10" s="14" t="s">
        <v>16</v>
      </c>
    </row>
    <row r="11" spans="5:21" x14ac:dyDescent="0.25">
      <c r="E11" t="s">
        <v>3</v>
      </c>
      <c r="F11">
        <v>0.10524035181157339</v>
      </c>
      <c r="G11">
        <v>8.3388701278296729E-2</v>
      </c>
      <c r="I11" t="s">
        <v>3</v>
      </c>
      <c r="J11">
        <v>0.16340387147843116</v>
      </c>
      <c r="K11">
        <v>5.4983090094992811E-2</v>
      </c>
      <c r="N11" s="15"/>
      <c r="O11" s="16" t="s">
        <v>27</v>
      </c>
      <c r="P11" s="16" t="s">
        <v>22</v>
      </c>
      <c r="Q11" s="16"/>
      <c r="R11" s="16" t="s">
        <v>27</v>
      </c>
      <c r="S11" s="16"/>
      <c r="T11" s="16"/>
      <c r="U11" s="17" t="s">
        <v>32</v>
      </c>
    </row>
    <row r="12" spans="5:21" x14ac:dyDescent="0.25">
      <c r="E12" t="s">
        <v>4</v>
      </c>
      <c r="F12">
        <v>0.15877372114313842</v>
      </c>
      <c r="G12">
        <v>0.40915098038370962</v>
      </c>
      <c r="I12" t="s">
        <v>4</v>
      </c>
      <c r="J12">
        <v>4.523472631035353E-3</v>
      </c>
      <c r="K12">
        <v>0.11156798783958043</v>
      </c>
      <c r="N12" s="15" t="s">
        <v>14</v>
      </c>
      <c r="O12" s="16">
        <f>AVERAGE(O23:R24)</f>
        <v>9.8568673422334691E-2</v>
      </c>
      <c r="P12" s="16">
        <f>STDEV(O23:R24)/SQRT(8)</f>
        <v>1.4180678594098233E-2</v>
      </c>
      <c r="Q12" s="16" t="s">
        <v>14</v>
      </c>
      <c r="R12" s="16">
        <f>AVERAGE(O27:R28)</f>
        <v>0.12796122824795</v>
      </c>
      <c r="S12" s="16">
        <f>STDEV(O27:R28)/SQRT(8)</f>
        <v>2.4073561399616254E-2</v>
      </c>
      <c r="T12" s="16"/>
      <c r="U12" s="17">
        <f>TTEST(O23:R24,O27:R28,2,1)</f>
        <v>0.19398004313814599</v>
      </c>
    </row>
    <row r="13" spans="5:21" x14ac:dyDescent="0.25">
      <c r="E13" t="s">
        <v>5</v>
      </c>
      <c r="F13">
        <v>0.17570695806201964</v>
      </c>
      <c r="G13">
        <v>0.38992275104795548</v>
      </c>
      <c r="I13" t="s">
        <v>5</v>
      </c>
      <c r="J13">
        <v>0.2231226098828463</v>
      </c>
      <c r="K13">
        <v>0.28379357459796517</v>
      </c>
      <c r="N13" s="15">
        <v>5</v>
      </c>
      <c r="O13" s="16">
        <f>AVERAGE(O39:O42)</f>
        <v>0.20960076438382869</v>
      </c>
      <c r="P13" s="16">
        <f>STDEV(O39:O42)/SQRT(4)</f>
        <v>1.6998304799367099E-2</v>
      </c>
      <c r="Q13" s="16">
        <v>5</v>
      </c>
      <c r="R13" s="16">
        <f>AVERAGE(O44:O47)</f>
        <v>0.10214188101739061</v>
      </c>
      <c r="S13" s="16">
        <f>STDEV(O44:O47)/SQRT(4)</f>
        <v>4.6018584646275972E-2</v>
      </c>
      <c r="T13" s="16"/>
      <c r="U13" s="17">
        <f>TTEST(O39:O42,O44:O47,2,1)</f>
        <v>6.3602655097507677E-2</v>
      </c>
    </row>
    <row r="14" spans="5:21" x14ac:dyDescent="0.25">
      <c r="E14" t="s">
        <v>6</v>
      </c>
      <c r="F14">
        <v>675.00808145044277</v>
      </c>
      <c r="G14">
        <v>826.17715664665991</v>
      </c>
      <c r="I14" t="s">
        <v>6</v>
      </c>
      <c r="J14">
        <v>285.12932647300471</v>
      </c>
      <c r="K14">
        <v>875.03224957619216</v>
      </c>
      <c r="N14" s="15">
        <v>16.7</v>
      </c>
      <c r="O14" s="16">
        <f>AVERAGE(Q39:Q42)</f>
        <v>0.48669352571469388</v>
      </c>
      <c r="P14" s="16">
        <f>STDEV(Q39:Q42)/SQRT(4)</f>
        <v>7.6814642611290562E-2</v>
      </c>
      <c r="Q14" s="16">
        <v>16.7</v>
      </c>
      <c r="R14" s="16">
        <f>AVERAGE(Q44:Q47)</f>
        <v>0.26211444112052379</v>
      </c>
      <c r="S14" s="16">
        <f>STDEV(Q44:Q47)/SQRT(4)</f>
        <v>6.5496668781129849E-2</v>
      </c>
      <c r="T14" s="16"/>
      <c r="U14" s="17">
        <f>TTEST(Q39:Q42,Q44:Q47,2,1)</f>
        <v>1.337774560754541E-2</v>
      </c>
    </row>
    <row r="15" spans="5:21" x14ac:dyDescent="0.25">
      <c r="F15" t="s">
        <v>7</v>
      </c>
      <c r="J15" t="s">
        <v>7</v>
      </c>
      <c r="N15" s="15" t="s">
        <v>15</v>
      </c>
      <c r="O15" s="16">
        <f>AVERAGE(O31:R32)</f>
        <v>0.28724892036688177</v>
      </c>
      <c r="P15" s="16">
        <f>STDEV(O27:R28)/SQRT(8)</f>
        <v>2.4073561399616254E-2</v>
      </c>
      <c r="Q15" s="16" t="s">
        <v>15</v>
      </c>
      <c r="R15" s="16">
        <f>AVERAGE(O34:R35)</f>
        <v>0.2784742073243448</v>
      </c>
      <c r="S15" s="16">
        <f>STDEV(O34:R35)/SQRT(8)</f>
        <v>4.9635419232699013E-2</v>
      </c>
      <c r="T15" s="16"/>
      <c r="U15" s="17">
        <f>TTEST(O31:R32,O34:R35,2,1)</f>
        <v>0.8894269151408446</v>
      </c>
    </row>
    <row r="16" spans="5:21" x14ac:dyDescent="0.25">
      <c r="F16" t="s">
        <v>1</v>
      </c>
      <c r="G16" t="s">
        <v>2</v>
      </c>
      <c r="J16" t="s">
        <v>9</v>
      </c>
      <c r="K16" t="s">
        <v>10</v>
      </c>
      <c r="N16" s="15"/>
      <c r="O16" s="16"/>
      <c r="P16" s="16"/>
      <c r="Q16" s="16"/>
      <c r="R16" s="16"/>
      <c r="S16" s="16"/>
      <c r="T16" s="16"/>
      <c r="U16" s="8"/>
    </row>
    <row r="17" spans="5:21" x14ac:dyDescent="0.25">
      <c r="E17" t="s">
        <v>8</v>
      </c>
      <c r="F17">
        <v>1.5086772175316683</v>
      </c>
      <c r="G17">
        <v>4.9065517763399669</v>
      </c>
      <c r="I17" t="s">
        <v>8</v>
      </c>
      <c r="J17">
        <v>2.7682775139342024E-2</v>
      </c>
      <c r="K17">
        <v>2.0291327323878559</v>
      </c>
      <c r="N17" s="15"/>
      <c r="O17" s="16"/>
      <c r="P17" s="16"/>
      <c r="Q17" s="16"/>
      <c r="R17" s="16" t="s">
        <v>30</v>
      </c>
      <c r="S17" s="16"/>
      <c r="T17" s="16" t="s">
        <v>11</v>
      </c>
      <c r="U17" s="8">
        <f>TTEST(O23:R24,O39:O42,2,2)</f>
        <v>8.1091546437026744E-4</v>
      </c>
    </row>
    <row r="18" spans="5:21" x14ac:dyDescent="0.25">
      <c r="F18">
        <v>1.5086772175316683</v>
      </c>
      <c r="G18">
        <v>4.9065517763399669</v>
      </c>
      <c r="J18">
        <v>2.7682775139342024E-2</v>
      </c>
      <c r="K18">
        <v>2.0291327323878559</v>
      </c>
      <c r="N18" s="15"/>
      <c r="O18" s="16"/>
      <c r="P18" s="16"/>
      <c r="Q18" s="16"/>
      <c r="R18" s="16"/>
      <c r="S18" s="16"/>
      <c r="T18" s="16" t="s">
        <v>17</v>
      </c>
      <c r="U18" s="8">
        <f>TTEST(O27:R28,O44:O47,2,2)</f>
        <v>0.59157744656739975</v>
      </c>
    </row>
    <row r="19" spans="5:21" x14ac:dyDescent="0.25">
      <c r="N19" s="15"/>
      <c r="O19" s="16"/>
      <c r="P19" s="16"/>
      <c r="Q19" s="16"/>
      <c r="R19" s="16" t="s">
        <v>31</v>
      </c>
      <c r="S19" s="16"/>
      <c r="T19" s="16" t="s">
        <v>11</v>
      </c>
      <c r="U19" s="8">
        <f>TTEST(O23:R24,Q39:Q42,2,2)</f>
        <v>3.731988337144129E-5</v>
      </c>
    </row>
    <row r="20" spans="5:21" ht="15.75" thickBot="1" x14ac:dyDescent="0.3">
      <c r="N20" s="18"/>
      <c r="O20" s="19"/>
      <c r="P20" s="19"/>
      <c r="Q20" s="19"/>
      <c r="R20" s="19"/>
      <c r="S20" s="19"/>
      <c r="T20" s="19" t="s">
        <v>17</v>
      </c>
      <c r="U20" s="11">
        <f>TTEST(O27:R28,Q44:Q47,2,2)</f>
        <v>3.7878644144675719E-2</v>
      </c>
    </row>
    <row r="21" spans="5:21" x14ac:dyDescent="0.25">
      <c r="E21" t="s">
        <v>13</v>
      </c>
      <c r="I21" t="s">
        <v>12</v>
      </c>
    </row>
    <row r="22" spans="5:21" x14ac:dyDescent="0.25">
      <c r="N22" s="2" t="s">
        <v>11</v>
      </c>
    </row>
    <row r="23" spans="5:21" x14ac:dyDescent="0.25">
      <c r="F23" t="s">
        <v>0</v>
      </c>
      <c r="J23" t="s">
        <v>0</v>
      </c>
      <c r="N23" t="s">
        <v>3</v>
      </c>
      <c r="O23">
        <v>0.10524035181157339</v>
      </c>
      <c r="P23">
        <v>8.3388701278296729E-2</v>
      </c>
      <c r="Q23">
        <v>9.3327016917308242E-2</v>
      </c>
      <c r="R23">
        <v>0.16842535760659469</v>
      </c>
      <c r="T23" t="s">
        <v>21</v>
      </c>
      <c r="U23">
        <f>AVERAGE(O23:R24)</f>
        <v>9.8568673422334691E-2</v>
      </c>
    </row>
    <row r="24" spans="5:21" x14ac:dyDescent="0.25">
      <c r="F24" t="s">
        <v>1</v>
      </c>
      <c r="G24" t="s">
        <v>2</v>
      </c>
      <c r="J24" t="s">
        <v>9</v>
      </c>
      <c r="K24" t="s">
        <v>10</v>
      </c>
      <c r="N24" t="s">
        <v>3</v>
      </c>
      <c r="O24">
        <v>9.5374220741736279E-2</v>
      </c>
      <c r="P24">
        <v>0.13903078302696587</v>
      </c>
      <c r="Q24">
        <v>5.788075845846629E-2</v>
      </c>
      <c r="R24">
        <v>4.5882197537736091E-2</v>
      </c>
      <c r="T24" t="s">
        <v>22</v>
      </c>
      <c r="U24">
        <f>STDEV(O23:R24)/SQRT(6)</f>
        <v>1.6374437207188359E-2</v>
      </c>
    </row>
    <row r="25" spans="5:21" x14ac:dyDescent="0.25">
      <c r="E25" t="s">
        <v>3</v>
      </c>
      <c r="F25">
        <v>9.5374220741736279E-2</v>
      </c>
      <c r="G25">
        <v>0.13903078302696587</v>
      </c>
      <c r="I25" t="s">
        <v>3</v>
      </c>
      <c r="J25">
        <v>7.8692832159492701E-2</v>
      </c>
      <c r="K25">
        <v>0.1813670156142618</v>
      </c>
    </row>
    <row r="26" spans="5:21" x14ac:dyDescent="0.25">
      <c r="E26" t="s">
        <v>4</v>
      </c>
      <c r="F26">
        <v>0.2288899628562851</v>
      </c>
      <c r="G26">
        <v>0.61940906491309922</v>
      </c>
      <c r="I26" t="s">
        <v>4</v>
      </c>
      <c r="J26">
        <v>7.4650442332737182E-2</v>
      </c>
      <c r="K26">
        <v>0.40349122501678975</v>
      </c>
      <c r="N26" t="s">
        <v>17</v>
      </c>
    </row>
    <row r="27" spans="5:21" x14ac:dyDescent="0.25">
      <c r="E27" t="s">
        <v>5</v>
      </c>
      <c r="F27">
        <v>0.3045903659470639</v>
      </c>
      <c r="G27">
        <v>0.34515536062662999</v>
      </c>
      <c r="I27" t="s">
        <v>5</v>
      </c>
      <c r="J27">
        <v>0.22006404595559292</v>
      </c>
      <c r="K27">
        <v>0.2273067720679432</v>
      </c>
      <c r="N27" t="s">
        <v>3</v>
      </c>
      <c r="O27">
        <v>0.16340387147843116</v>
      </c>
      <c r="P27">
        <v>5.4983090094992811E-2</v>
      </c>
      <c r="Q27">
        <v>0.23030472487966616</v>
      </c>
      <c r="R27">
        <v>0.1555024363519808</v>
      </c>
      <c r="T27" t="s">
        <v>21</v>
      </c>
      <c r="U27">
        <f>AVERAGE(O27:R28)</f>
        <v>0.12796122824795</v>
      </c>
    </row>
    <row r="28" spans="5:21" x14ac:dyDescent="0.25">
      <c r="E28" t="s">
        <v>6</v>
      </c>
      <c r="F28">
        <v>504.04315556762623</v>
      </c>
      <c r="G28">
        <v>1673.0296652823363</v>
      </c>
      <c r="I28" t="s">
        <v>6</v>
      </c>
      <c r="J28">
        <v>1833.674440842135</v>
      </c>
      <c r="K28">
        <v>1446.2096766956236</v>
      </c>
      <c r="N28" t="s">
        <v>3</v>
      </c>
      <c r="O28">
        <v>7.8692832159492701E-2</v>
      </c>
      <c r="P28">
        <v>0.1813670156142618</v>
      </c>
      <c r="Q28">
        <v>0.12822025727193756</v>
      </c>
      <c r="R28">
        <v>3.1215598132836978E-2</v>
      </c>
      <c r="T28" t="s">
        <v>22</v>
      </c>
      <c r="U28">
        <f>STDEV(O27:R28)/SQRT(6)</f>
        <v>2.7797754308842858E-2</v>
      </c>
    </row>
    <row r="29" spans="5:21" x14ac:dyDescent="0.25">
      <c r="F29" t="s">
        <v>7</v>
      </c>
      <c r="J29" t="s">
        <v>7</v>
      </c>
    </row>
    <row r="30" spans="5:21" x14ac:dyDescent="0.25">
      <c r="F30" t="s">
        <v>1</v>
      </c>
      <c r="G30" t="s">
        <v>2</v>
      </c>
      <c r="J30" t="s">
        <v>9</v>
      </c>
      <c r="K30" t="s">
        <v>10</v>
      </c>
      <c r="N30" t="s">
        <v>25</v>
      </c>
    </row>
    <row r="31" spans="5:21" x14ac:dyDescent="0.25">
      <c r="E31" t="s">
        <v>8</v>
      </c>
      <c r="F31">
        <v>2.3999143696921617</v>
      </c>
      <c r="G31">
        <v>4.4551936731375603</v>
      </c>
      <c r="I31" t="s">
        <v>8</v>
      </c>
      <c r="J31">
        <v>0.94863077467382917</v>
      </c>
      <c r="K31">
        <v>2.2247221946627276</v>
      </c>
      <c r="O31">
        <v>0.17570695806201964</v>
      </c>
      <c r="P31">
        <v>0.38992275104795548</v>
      </c>
      <c r="Q31">
        <v>0.16328914053868815</v>
      </c>
      <c r="R31">
        <v>0.45314895013416556</v>
      </c>
    </row>
    <row r="32" spans="5:21" x14ac:dyDescent="0.25">
      <c r="F32">
        <v>2.3999143696921617</v>
      </c>
      <c r="G32">
        <v>4.4551936731375603</v>
      </c>
      <c r="J32">
        <v>0.94863077467382917</v>
      </c>
      <c r="K32">
        <v>2.2247221946627276</v>
      </c>
      <c r="O32">
        <v>0.3045903659470639</v>
      </c>
      <c r="P32">
        <v>0.34515536062662999</v>
      </c>
      <c r="Q32">
        <v>0.15098232290576444</v>
      </c>
      <c r="R32">
        <v>0.31519551367276699</v>
      </c>
    </row>
    <row r="34" spans="5:18" x14ac:dyDescent="0.25">
      <c r="N34" t="s">
        <v>26</v>
      </c>
      <c r="O34">
        <v>0.2231226098828463</v>
      </c>
      <c r="P34">
        <v>0.28379357459796517</v>
      </c>
      <c r="Q34">
        <v>0.38860601726104266</v>
      </c>
      <c r="R34">
        <v>0.21271585859026446</v>
      </c>
    </row>
    <row r="35" spans="5:18" x14ac:dyDescent="0.25">
      <c r="O35">
        <v>0.22006404595559292</v>
      </c>
      <c r="P35">
        <v>0.2273067720679432</v>
      </c>
      <c r="Q35">
        <v>0.10614570410303734</v>
      </c>
      <c r="R35">
        <v>0.56603907613606663</v>
      </c>
    </row>
    <row r="37" spans="5:18" ht="15.75" thickBot="1" x14ac:dyDescent="0.3">
      <c r="E37" t="s">
        <v>13</v>
      </c>
      <c r="I37" t="s">
        <v>17</v>
      </c>
    </row>
    <row r="38" spans="5:18" x14ac:dyDescent="0.25">
      <c r="N38" s="3" t="s">
        <v>18</v>
      </c>
      <c r="O38" s="4"/>
      <c r="P38" s="4"/>
      <c r="Q38" s="4" t="s">
        <v>20</v>
      </c>
      <c r="R38" s="5"/>
    </row>
    <row r="39" spans="5:18" x14ac:dyDescent="0.25">
      <c r="F39" t="s">
        <v>0</v>
      </c>
      <c r="J39" t="s">
        <v>0</v>
      </c>
      <c r="N39" s="6" t="s">
        <v>4</v>
      </c>
      <c r="O39" s="7">
        <v>0.15877372114313842</v>
      </c>
      <c r="P39" s="7"/>
      <c r="Q39" s="7">
        <v>0.40915098038370962</v>
      </c>
      <c r="R39" s="8"/>
    </row>
    <row r="40" spans="5:18" x14ac:dyDescent="0.25">
      <c r="F40" t="s">
        <v>1</v>
      </c>
      <c r="G40" t="s">
        <v>2</v>
      </c>
      <c r="J40" t="s">
        <v>9</v>
      </c>
      <c r="K40" t="s">
        <v>10</v>
      </c>
      <c r="N40" s="6" t="s">
        <v>4</v>
      </c>
      <c r="O40" s="7">
        <v>0.2288899628562851</v>
      </c>
      <c r="P40" s="7"/>
      <c r="Q40" s="7">
        <v>0.61940906491309922</v>
      </c>
      <c r="R40" s="8"/>
    </row>
    <row r="41" spans="5:18" x14ac:dyDescent="0.25">
      <c r="E41" t="s">
        <v>3</v>
      </c>
      <c r="F41">
        <v>9.3327016917308242E-2</v>
      </c>
      <c r="G41">
        <v>0.16842535760659469</v>
      </c>
      <c r="I41" t="s">
        <v>3</v>
      </c>
      <c r="J41">
        <v>0.23030472487966616</v>
      </c>
      <c r="K41">
        <v>0.1555024363519808</v>
      </c>
      <c r="N41" s="6"/>
      <c r="O41" s="7">
        <v>0.22267440718941964</v>
      </c>
      <c r="P41" s="7"/>
      <c r="Q41" s="7">
        <v>0.61019902315316221</v>
      </c>
      <c r="R41" s="8"/>
    </row>
    <row r="42" spans="5:18" x14ac:dyDescent="0.25">
      <c r="E42" t="s">
        <v>4</v>
      </c>
      <c r="F42">
        <v>0.22267440718941964</v>
      </c>
      <c r="G42">
        <v>0.61019902315316221</v>
      </c>
      <c r="I42" t="s">
        <v>4</v>
      </c>
      <c r="J42">
        <v>0.22511680049900007</v>
      </c>
      <c r="K42">
        <v>0.33297179054734904</v>
      </c>
      <c r="N42" s="6"/>
      <c r="O42" s="7">
        <v>0.22806496634647155</v>
      </c>
      <c r="P42" s="7"/>
      <c r="Q42" s="7">
        <v>0.30801503440880446</v>
      </c>
      <c r="R42" s="8"/>
    </row>
    <row r="43" spans="5:18" x14ac:dyDescent="0.25">
      <c r="E43" t="s">
        <v>5</v>
      </c>
      <c r="F43">
        <v>0.16328914053868815</v>
      </c>
      <c r="G43">
        <v>0.45314895013416556</v>
      </c>
      <c r="I43" t="s">
        <v>5</v>
      </c>
      <c r="J43">
        <v>0.38860601726104266</v>
      </c>
      <c r="K43">
        <v>0.21271585859026446</v>
      </c>
      <c r="N43" s="6" t="s">
        <v>19</v>
      </c>
      <c r="O43" s="7"/>
      <c r="P43" s="7"/>
      <c r="Q43" s="7" t="s">
        <v>28</v>
      </c>
      <c r="R43" s="8"/>
    </row>
    <row r="44" spans="5:18" x14ac:dyDescent="0.25">
      <c r="E44" t="s">
        <v>6</v>
      </c>
      <c r="F44">
        <v>1085.6781179797943</v>
      </c>
      <c r="G44">
        <v>1037.7597744331717</v>
      </c>
      <c r="I44" t="s">
        <v>6</v>
      </c>
      <c r="J44">
        <v>590.93172731809807</v>
      </c>
      <c r="K44">
        <v>1029.3786959052238</v>
      </c>
      <c r="N44" s="6" t="s">
        <v>4</v>
      </c>
      <c r="O44" s="7">
        <v>4.523472631035353E-3</v>
      </c>
      <c r="P44" s="7"/>
      <c r="Q44" s="7">
        <v>0.11156798783958043</v>
      </c>
      <c r="R44" s="8"/>
    </row>
    <row r="45" spans="5:18" x14ac:dyDescent="0.25">
      <c r="F45" t="s">
        <v>7</v>
      </c>
      <c r="J45" t="s">
        <v>7</v>
      </c>
      <c r="N45" s="6" t="s">
        <v>4</v>
      </c>
      <c r="O45" s="7">
        <v>7.4650442332737182E-2</v>
      </c>
      <c r="P45" s="7"/>
      <c r="Q45" s="7">
        <v>0.40349122501678975</v>
      </c>
      <c r="R45" s="8"/>
    </row>
    <row r="46" spans="5:18" x14ac:dyDescent="0.25">
      <c r="F46" t="s">
        <v>1</v>
      </c>
      <c r="G46" t="s">
        <v>2</v>
      </c>
      <c r="J46" t="s">
        <v>9</v>
      </c>
      <c r="K46" t="s">
        <v>10</v>
      </c>
      <c r="N46" s="6"/>
      <c r="O46" s="7">
        <v>0.22511680049900007</v>
      </c>
      <c r="P46" s="7"/>
      <c r="Q46" s="7">
        <v>0.33297179054734904</v>
      </c>
      <c r="R46" s="8"/>
    </row>
    <row r="47" spans="5:18" ht="15.75" thickBot="1" x14ac:dyDescent="0.3">
      <c r="E47" t="s">
        <v>8</v>
      </c>
      <c r="F47">
        <v>2.3859586917550231</v>
      </c>
      <c r="G47">
        <v>3.6229640941505705</v>
      </c>
      <c r="I47" t="s">
        <v>8</v>
      </c>
      <c r="J47">
        <v>0.97747365199139191</v>
      </c>
      <c r="K47">
        <v>2.1412641393840617</v>
      </c>
      <c r="N47" s="9"/>
      <c r="O47" s="10">
        <v>0.10427680860678981</v>
      </c>
      <c r="P47" s="10"/>
      <c r="Q47" s="10">
        <v>0.20042676107837604</v>
      </c>
      <c r="R47" s="11"/>
    </row>
    <row r="48" spans="5:18" x14ac:dyDescent="0.25">
      <c r="F48">
        <v>2.3859586917550231</v>
      </c>
      <c r="G48">
        <v>3.6229640941505705</v>
      </c>
      <c r="J48">
        <v>0.97747365199139191</v>
      </c>
      <c r="K48">
        <v>2.1412641393840617</v>
      </c>
    </row>
    <row r="51" spans="5:19" x14ac:dyDescent="0.25">
      <c r="E51">
        <v>210904</v>
      </c>
      <c r="N51" s="1" t="s">
        <v>29</v>
      </c>
    </row>
    <row r="52" spans="5:19" x14ac:dyDescent="0.25">
      <c r="F52" t="s">
        <v>0</v>
      </c>
      <c r="I52" t="s">
        <v>12</v>
      </c>
      <c r="O52" t="s">
        <v>0</v>
      </c>
      <c r="R52" t="s">
        <v>17</v>
      </c>
    </row>
    <row r="53" spans="5:19" x14ac:dyDescent="0.25">
      <c r="F53" t="s">
        <v>1</v>
      </c>
      <c r="J53" t="s">
        <v>23</v>
      </c>
      <c r="O53" t="s">
        <v>2</v>
      </c>
      <c r="S53" t="s">
        <v>2</v>
      </c>
    </row>
    <row r="54" spans="5:19" x14ac:dyDescent="0.25">
      <c r="E54" t="s">
        <v>3</v>
      </c>
      <c r="F54">
        <v>5.788075845846629E-2</v>
      </c>
      <c r="J54">
        <v>0.12822025727193756</v>
      </c>
      <c r="N54" t="s">
        <v>3</v>
      </c>
      <c r="O54">
        <v>4.5882197537736091E-2</v>
      </c>
      <c r="S54">
        <v>3.1215598132836978E-2</v>
      </c>
    </row>
    <row r="55" spans="5:19" x14ac:dyDescent="0.25">
      <c r="E55" t="s">
        <v>4</v>
      </c>
      <c r="F55">
        <v>0.22806496634647155</v>
      </c>
      <c r="J55">
        <v>0.10427680860678981</v>
      </c>
      <c r="N55" t="s">
        <v>4</v>
      </c>
      <c r="O55">
        <v>0.30801503440880446</v>
      </c>
      <c r="S55">
        <v>0.20042676107837604</v>
      </c>
    </row>
    <row r="56" spans="5:19" x14ac:dyDescent="0.25">
      <c r="E56" t="s">
        <v>5</v>
      </c>
      <c r="F56">
        <v>0.15098232290576444</v>
      </c>
      <c r="J56">
        <v>0.10614570410303734</v>
      </c>
      <c r="N56" t="s">
        <v>5</v>
      </c>
      <c r="O56">
        <v>0.31519551367276699</v>
      </c>
      <c r="S56">
        <v>0.56603907613606663</v>
      </c>
    </row>
    <row r="57" spans="5:19" x14ac:dyDescent="0.25">
      <c r="E57" t="s">
        <v>6</v>
      </c>
      <c r="F57">
        <v>586.91155015090442</v>
      </c>
      <c r="J57">
        <v>967.31316870010119</v>
      </c>
      <c r="N57" t="s">
        <v>6</v>
      </c>
      <c r="O57">
        <v>1240.0090469030749</v>
      </c>
      <c r="S57">
        <v>1117.7846790149833</v>
      </c>
    </row>
    <row r="58" spans="5:19" x14ac:dyDescent="0.25">
      <c r="F58" t="s">
        <v>7</v>
      </c>
      <c r="O58" t="s">
        <v>7</v>
      </c>
    </row>
    <row r="59" spans="5:19" x14ac:dyDescent="0.25">
      <c r="F59" t="s">
        <v>12</v>
      </c>
      <c r="G59" t="s">
        <v>13</v>
      </c>
      <c r="O59" t="s">
        <v>17</v>
      </c>
      <c r="P59" t="s">
        <v>24</v>
      </c>
    </row>
    <row r="60" spans="5:19" x14ac:dyDescent="0.25">
      <c r="E60" t="s">
        <v>8</v>
      </c>
      <c r="F60">
        <v>0.81326313661680638</v>
      </c>
      <c r="G60">
        <v>3.9402553183563587</v>
      </c>
      <c r="N60" t="s">
        <v>8</v>
      </c>
      <c r="O60">
        <v>6.4207246718600874</v>
      </c>
      <c r="P60">
        <v>6.7131709233298089</v>
      </c>
    </row>
    <row r="61" spans="5:19" x14ac:dyDescent="0.25">
      <c r="F61">
        <v>0.81326313661680638</v>
      </c>
      <c r="G61">
        <v>3.9402553183563587</v>
      </c>
      <c r="O61">
        <v>6.4207246718600874</v>
      </c>
      <c r="P61">
        <v>6.7131709233298089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Thorn</dc:creator>
  <cp:lastModifiedBy>Brent Jevon</cp:lastModifiedBy>
  <dcterms:created xsi:type="dcterms:W3CDTF">2021-08-31T00:44:18Z</dcterms:created>
  <dcterms:modified xsi:type="dcterms:W3CDTF">2021-12-22T01:50:56Z</dcterms:modified>
</cp:coreProperties>
</file>