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525"/>
  <workbookPr defaultThemeVersion="166925"/>
  <xr:revisionPtr revIDLastSave="444" documentId="11_E60897F41BE170836B02CE998F75CCDC64E183C8" xr6:coauthVersionLast="47" xr6:coauthVersionMax="47" xr10:uidLastSave="{A0D5D48D-6A23-4BC3-8192-4A7AECB04F13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5" i="1" l="1"/>
  <c r="P16" i="1"/>
  <c r="O16" i="1"/>
  <c r="M16" i="1"/>
  <c r="L16" i="1"/>
  <c r="P15" i="1"/>
  <c r="O15" i="1"/>
  <c r="M15" i="1"/>
  <c r="L15" i="1"/>
  <c r="P14" i="1"/>
  <c r="O14" i="1"/>
  <c r="M14" i="1"/>
  <c r="L14" i="1"/>
  <c r="P13" i="1"/>
  <c r="O13" i="1"/>
  <c r="M13" i="1"/>
  <c r="L13" i="1"/>
  <c r="P12" i="1"/>
  <c r="O12" i="1"/>
  <c r="M12" i="1"/>
  <c r="L12" i="1"/>
  <c r="P11" i="1"/>
  <c r="O11" i="1"/>
  <c r="M11" i="1"/>
  <c r="L11" i="1"/>
  <c r="P10" i="1"/>
  <c r="O10" i="1"/>
  <c r="M10" i="1"/>
  <c r="L10" i="1"/>
  <c r="P9" i="1"/>
  <c r="O9" i="1"/>
  <c r="M9" i="1"/>
  <c r="L9" i="1"/>
  <c r="J8" i="1"/>
  <c r="P7" i="1"/>
  <c r="O7" i="1"/>
  <c r="M7" i="1"/>
  <c r="L7" i="1"/>
  <c r="J7" i="1"/>
  <c r="I7" i="1"/>
  <c r="P6" i="1"/>
  <c r="O6" i="1"/>
  <c r="M6" i="1"/>
  <c r="L6" i="1"/>
  <c r="Q6" i="1"/>
  <c r="Q7" i="1"/>
  <c r="Q8" i="1"/>
  <c r="Q9" i="1"/>
  <c r="Q10" i="1"/>
  <c r="Q11" i="1"/>
  <c r="Q12" i="1"/>
  <c r="Q13" i="1"/>
  <c r="Q14" i="1"/>
  <c r="Q15" i="1"/>
  <c r="Q16" i="1"/>
  <c r="N6" i="1"/>
  <c r="N7" i="1"/>
  <c r="N8" i="1"/>
  <c r="N9" i="1"/>
  <c r="N10" i="1"/>
  <c r="N11" i="1"/>
  <c r="N12" i="1"/>
  <c r="N13" i="1"/>
  <c r="N14" i="1"/>
  <c r="N15" i="1"/>
  <c r="N16" i="1"/>
  <c r="K7" i="1"/>
  <c r="S7" i="1" s="1"/>
  <c r="K8" i="1"/>
  <c r="S8" i="1" s="1"/>
  <c r="J6" i="1"/>
  <c r="I6" i="1"/>
  <c r="K6" i="1" s="1"/>
  <c r="S6" i="1" s="1"/>
  <c r="O5" i="1"/>
  <c r="Q5" i="1" s="1"/>
  <c r="M5" i="1"/>
  <c r="L5" i="1"/>
  <c r="N5" i="1"/>
  <c r="I5" i="1"/>
  <c r="J5" i="1"/>
  <c r="C62" i="1"/>
  <c r="C63" i="1"/>
  <c r="C58" i="1"/>
  <c r="C59" i="1"/>
  <c r="C60" i="1"/>
  <c r="C61" i="1"/>
  <c r="C64" i="1"/>
  <c r="C65" i="1"/>
  <c r="C66" i="1"/>
  <c r="C67" i="1"/>
  <c r="C68" i="1"/>
  <c r="C69" i="1"/>
  <c r="C70" i="1"/>
  <c r="C71" i="1"/>
  <c r="I16" i="1" s="1"/>
  <c r="C53" i="1"/>
  <c r="C54" i="1"/>
  <c r="C55" i="1"/>
  <c r="C56" i="1"/>
  <c r="C57" i="1"/>
  <c r="C46" i="1"/>
  <c r="C47" i="1"/>
  <c r="C48" i="1"/>
  <c r="C49" i="1"/>
  <c r="C50" i="1"/>
  <c r="C51" i="1"/>
  <c r="C52" i="1"/>
  <c r="C37" i="1"/>
  <c r="C38" i="1"/>
  <c r="C39" i="1"/>
  <c r="C40" i="1"/>
  <c r="C41" i="1"/>
  <c r="C42" i="1"/>
  <c r="C43" i="1"/>
  <c r="C44" i="1"/>
  <c r="C45" i="1"/>
  <c r="C32" i="1"/>
  <c r="C33" i="1"/>
  <c r="C34" i="1"/>
  <c r="C35" i="1"/>
  <c r="C36" i="1"/>
  <c r="I10" i="1" s="1"/>
  <c r="C30" i="1"/>
  <c r="C31" i="1"/>
  <c r="C29" i="1"/>
  <c r="C27" i="1"/>
  <c r="C28" i="1"/>
  <c r="C26" i="1"/>
  <c r="J9" i="1" s="1"/>
  <c r="I9" i="1" l="1"/>
  <c r="K9" i="1" s="1"/>
  <c r="S9" i="1" s="1"/>
  <c r="J10" i="1"/>
  <c r="K10" i="1" s="1"/>
  <c r="S10" i="1" s="1"/>
  <c r="J12" i="1"/>
  <c r="I11" i="1"/>
  <c r="J11" i="1"/>
  <c r="J13" i="1"/>
  <c r="I12" i="1"/>
  <c r="K12" i="1" s="1"/>
  <c r="S12" i="1" s="1"/>
  <c r="J14" i="1"/>
  <c r="I13" i="1"/>
  <c r="K13" i="1" s="1"/>
  <c r="S13" i="1" s="1"/>
  <c r="J16" i="1"/>
  <c r="K16" i="1" s="1"/>
  <c r="S16" i="1" s="1"/>
  <c r="I15" i="1"/>
  <c r="I14" i="1"/>
  <c r="K14" i="1" s="1"/>
  <c r="S14" i="1" s="1"/>
  <c r="J15" i="1"/>
  <c r="K5" i="1"/>
  <c r="S5" i="1" s="1"/>
  <c r="T5" i="1"/>
  <c r="U5" i="1"/>
  <c r="T16" i="1"/>
  <c r="T14" i="1"/>
  <c r="T13" i="1"/>
  <c r="T12" i="1"/>
  <c r="T10" i="1"/>
  <c r="T9" i="1"/>
  <c r="T8" i="1"/>
  <c r="T7" i="1"/>
  <c r="T6" i="1"/>
  <c r="U16" i="1"/>
  <c r="U14" i="1"/>
  <c r="U13" i="1"/>
  <c r="U12" i="1"/>
  <c r="U10" i="1"/>
  <c r="U9" i="1"/>
  <c r="U8" i="1"/>
  <c r="U7" i="1"/>
  <c r="U6" i="1"/>
  <c r="Y6" i="1" l="1"/>
  <c r="Y5" i="1"/>
  <c r="X6" i="1"/>
  <c r="X5" i="1"/>
  <c r="W6" i="1"/>
  <c r="W5" i="1"/>
  <c r="K15" i="1"/>
  <c r="K11" i="1"/>
  <c r="S11" i="1" l="1"/>
  <c r="T11" i="1"/>
  <c r="U11" i="1"/>
  <c r="S15" i="1"/>
  <c r="T15" i="1"/>
  <c r="U15" i="1"/>
  <c r="Y14" i="1" l="1"/>
  <c r="Y13" i="1"/>
  <c r="X14" i="1"/>
  <c r="X13" i="1"/>
  <c r="W14" i="1"/>
  <c r="W13" i="1"/>
  <c r="Y10" i="1"/>
  <c r="Y9" i="1"/>
  <c r="X10" i="1"/>
  <c r="X9" i="1"/>
  <c r="W10" i="1"/>
  <c r="W9" i="1"/>
</calcChain>
</file>

<file path=xl/sharedStrings.xml><?xml version="1.0" encoding="utf-8"?>
<sst xmlns="http://schemas.openxmlformats.org/spreadsheetml/2006/main" count="97" uniqueCount="43">
  <si>
    <t>GFP+</t>
  </si>
  <si>
    <t>GFP+PAC+</t>
  </si>
  <si>
    <t xml:space="preserve">GFP+full apical </t>
  </si>
  <si>
    <t>GFP+total</t>
  </si>
  <si>
    <t>GFP+PAC</t>
  </si>
  <si>
    <t>GFP+Apical</t>
  </si>
  <si>
    <t>ISC/EB</t>
  </si>
  <si>
    <t>pre-EC with PAC</t>
  </si>
  <si>
    <t>EC</t>
  </si>
  <si>
    <t>17hr</t>
  </si>
  <si>
    <t>4p4</t>
  </si>
  <si>
    <t>A</t>
  </si>
  <si>
    <t>P</t>
  </si>
  <si>
    <t>total</t>
  </si>
  <si>
    <t>0hr</t>
  </si>
  <si>
    <t>4a1</t>
  </si>
  <si>
    <t>4a2</t>
  </si>
  <si>
    <t>4p1</t>
  </si>
  <si>
    <t>4p2</t>
  </si>
  <si>
    <t>4p3</t>
  </si>
  <si>
    <t>41hr</t>
  </si>
  <si>
    <t>3a1</t>
  </si>
  <si>
    <t>3a2</t>
  </si>
  <si>
    <t>3p1</t>
  </si>
  <si>
    <t>3p2</t>
  </si>
  <si>
    <t>65hr</t>
  </si>
  <si>
    <t>3p3</t>
  </si>
  <si>
    <t>3p4</t>
  </si>
  <si>
    <t>2a1</t>
  </si>
  <si>
    <t>2a2</t>
  </si>
  <si>
    <t>2p1</t>
  </si>
  <si>
    <t>2p2</t>
  </si>
  <si>
    <t>2p3</t>
  </si>
  <si>
    <t>2p4</t>
  </si>
  <si>
    <t>1p1</t>
  </si>
  <si>
    <t>1p2</t>
  </si>
  <si>
    <t>1p3</t>
  </si>
  <si>
    <t>1p4</t>
  </si>
  <si>
    <t>small cell</t>
  </si>
  <si>
    <t>1a1</t>
  </si>
  <si>
    <t>1a2</t>
  </si>
  <si>
    <t>1a3</t>
  </si>
  <si>
    <t>2a3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</si>
</sst>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71"/>
  <sheetViews>
    <sheetView tabSelected="1" topLeftCell="G1" workbookViewId="0">
      <selection activeCell="L18" sqref="L18"/>
    </sheetView>
  </sheetViews>
  <sheetFormatPr defaultRowHeight="15"/>
  <cols>
    <col min="24" max="24" width="13.5703125" customWidth="1"/>
  </cols>
  <sheetData>
    <row r="1" spans="1:25">
      <c r="C1" t="s">
        <v>0</v>
      </c>
      <c r="D1" t="s">
        <v>1</v>
      </c>
      <c r="E1" t="s">
        <v>2</v>
      </c>
    </row>
    <row r="2" spans="1:25">
      <c r="A2">
        <v>0</v>
      </c>
      <c r="C2">
        <v>0</v>
      </c>
      <c r="D2">
        <v>0</v>
      </c>
      <c r="E2">
        <v>0</v>
      </c>
      <c r="I2" t="s">
        <v>3</v>
      </c>
      <c r="L2" t="s">
        <v>4</v>
      </c>
      <c r="O2" t="s">
        <v>5</v>
      </c>
      <c r="S2" t="s">
        <v>6</v>
      </c>
      <c r="T2" t="s">
        <v>7</v>
      </c>
      <c r="U2" t="s">
        <v>8</v>
      </c>
      <c r="W2" t="s">
        <v>6</v>
      </c>
      <c r="X2" t="s">
        <v>7</v>
      </c>
      <c r="Y2" t="s">
        <v>8</v>
      </c>
    </row>
    <row r="3" spans="1:25">
      <c r="A3" t="s">
        <v>9</v>
      </c>
      <c r="B3" t="s">
        <v>10</v>
      </c>
      <c r="C3">
        <v>42</v>
      </c>
      <c r="D3">
        <v>0</v>
      </c>
      <c r="E3">
        <v>0</v>
      </c>
      <c r="I3" t="s">
        <v>11</v>
      </c>
      <c r="J3" t="s">
        <v>12</v>
      </c>
      <c r="K3" t="s">
        <v>13</v>
      </c>
      <c r="L3" t="s">
        <v>11</v>
      </c>
      <c r="M3" t="s">
        <v>12</v>
      </c>
      <c r="N3" t="s">
        <v>13</v>
      </c>
      <c r="O3" t="s">
        <v>11</v>
      </c>
      <c r="P3" t="s">
        <v>12</v>
      </c>
      <c r="Q3" t="s">
        <v>13</v>
      </c>
      <c r="S3">
        <v>0</v>
      </c>
      <c r="T3">
        <v>0</v>
      </c>
      <c r="U3">
        <v>0</v>
      </c>
    </row>
    <row r="4" spans="1:25">
      <c r="H4" t="s">
        <v>14</v>
      </c>
      <c r="I4">
        <v>0</v>
      </c>
      <c r="J4">
        <v>0</v>
      </c>
      <c r="K4">
        <v>0</v>
      </c>
    </row>
    <row r="5" spans="1:25">
      <c r="B5" t="s">
        <v>15</v>
      </c>
      <c r="C5">
        <v>34</v>
      </c>
      <c r="D5">
        <v>0</v>
      </c>
      <c r="E5">
        <v>0</v>
      </c>
      <c r="H5" t="s">
        <v>9</v>
      </c>
      <c r="I5">
        <f>SUM(C5,C6)</f>
        <v>72</v>
      </c>
      <c r="J5">
        <f>SUM(C3,C7,C8,C9)</f>
        <v>245</v>
      </c>
      <c r="K5">
        <f>SUM(I5:J5)</f>
        <v>317</v>
      </c>
      <c r="L5">
        <f>SUM(D5,D6)</f>
        <v>0</v>
      </c>
      <c r="M5">
        <f>SUM(D3,D7,D8,D9)</f>
        <v>1</v>
      </c>
      <c r="N5">
        <f>SUM(L5:M5)</f>
        <v>1</v>
      </c>
      <c r="O5">
        <f>SUM(E5,E6)</f>
        <v>3</v>
      </c>
      <c r="P5">
        <f>SUM(E3,E7,E8,E9)</f>
        <v>0</v>
      </c>
      <c r="Q5">
        <f>SUM(O5,P5)</f>
        <v>3</v>
      </c>
      <c r="S5">
        <f>(K5-N5-Q5)*100/K5</f>
        <v>98.738170347003148</v>
      </c>
      <c r="T5">
        <f>N5*100/K5</f>
        <v>0.31545741324921134</v>
      </c>
      <c r="U5">
        <f>Q5*100/K5</f>
        <v>0.94637223974763407</v>
      </c>
      <c r="W5">
        <f>AVERAGE(S5:S8)</f>
        <v>99.05954258675078</v>
      </c>
      <c r="X5">
        <f>AVERAGE(T5:T8)</f>
        <v>7.8864353312302835E-2</v>
      </c>
      <c r="Y5">
        <f>AVERAGE(U5:U8)</f>
        <v>0.86159305993690849</v>
      </c>
    </row>
    <row r="6" spans="1:25">
      <c r="B6" t="s">
        <v>16</v>
      </c>
      <c r="C6">
        <v>38</v>
      </c>
      <c r="D6">
        <v>0</v>
      </c>
      <c r="E6">
        <v>3</v>
      </c>
      <c r="I6">
        <f>SUM(C10,C11)</f>
        <v>121</v>
      </c>
      <c r="J6">
        <f>SUM(C12,C13,C14,C15)</f>
        <v>419</v>
      </c>
      <c r="K6">
        <f t="shared" ref="K6:K20" si="0">SUM(I6:J6)</f>
        <v>540</v>
      </c>
      <c r="L6">
        <f>SUM(D10,D11)</f>
        <v>0</v>
      </c>
      <c r="M6">
        <f>SUM(D12,D13,D14,D15)</f>
        <v>0</v>
      </c>
      <c r="N6">
        <f t="shared" ref="N6:N20" si="1">SUM(L6:M6)</f>
        <v>0</v>
      </c>
      <c r="O6">
        <f>SUM(E10,E11)</f>
        <v>0</v>
      </c>
      <c r="P6">
        <f>SUM(E12,E13,E14,E15)</f>
        <v>0</v>
      </c>
      <c r="Q6">
        <f t="shared" ref="Q6:Q20" si="2">SUM(O6,P6)</f>
        <v>0</v>
      </c>
      <c r="S6">
        <f t="shared" ref="S6:S16" si="3">(K6-N6-Q6)*100/K6</f>
        <v>100</v>
      </c>
      <c r="T6">
        <f t="shared" ref="T6:T16" si="4">N6*100/K6</f>
        <v>0</v>
      </c>
      <c r="U6">
        <f t="shared" ref="U6:U16" si="5">Q6*100/K6</f>
        <v>0</v>
      </c>
      <c r="W6">
        <f>STDEV(S5:S8)</f>
        <v>1.1978276849698306</v>
      </c>
      <c r="X6">
        <f>STDEV(T5:T8)</f>
        <v>0.15772870662460567</v>
      </c>
      <c r="Y6">
        <f>STDEV(U5:U8)</f>
        <v>1.1798658133362983</v>
      </c>
    </row>
    <row r="7" spans="1:25">
      <c r="B7" t="s">
        <v>17</v>
      </c>
      <c r="C7">
        <v>101</v>
      </c>
      <c r="D7">
        <v>1</v>
      </c>
      <c r="E7">
        <v>0</v>
      </c>
      <c r="I7">
        <f>SUM(C16,C17)</f>
        <v>60</v>
      </c>
      <c r="J7">
        <f>SUM(C18,C19,C20,C21)</f>
        <v>260</v>
      </c>
      <c r="K7">
        <f t="shared" si="0"/>
        <v>320</v>
      </c>
      <c r="L7">
        <f>SUM(D16,D17)</f>
        <v>0</v>
      </c>
      <c r="M7">
        <f>SUM(D18,D19,D20,D21)</f>
        <v>0</v>
      </c>
      <c r="N7">
        <f t="shared" si="1"/>
        <v>0</v>
      </c>
      <c r="O7">
        <f>SUM(E16,E17)</f>
        <v>8</v>
      </c>
      <c r="P7">
        <f>SUM(E18,E19,E20,E21)</f>
        <v>0</v>
      </c>
      <c r="Q7">
        <f t="shared" si="2"/>
        <v>8</v>
      </c>
      <c r="S7">
        <f t="shared" si="3"/>
        <v>97.5</v>
      </c>
      <c r="T7">
        <f t="shared" si="4"/>
        <v>0</v>
      </c>
      <c r="U7">
        <f t="shared" si="5"/>
        <v>2.5</v>
      </c>
    </row>
    <row r="8" spans="1:25">
      <c r="B8" t="s">
        <v>18</v>
      </c>
      <c r="C8">
        <v>69</v>
      </c>
      <c r="D8">
        <v>0</v>
      </c>
      <c r="E8">
        <v>0</v>
      </c>
      <c r="I8">
        <v>0</v>
      </c>
      <c r="J8">
        <f>SUM(C22,C23,C24,C25)</f>
        <v>374</v>
      </c>
      <c r="K8">
        <f t="shared" si="0"/>
        <v>374</v>
      </c>
      <c r="L8">
        <v>0</v>
      </c>
      <c r="M8">
        <v>0</v>
      </c>
      <c r="N8">
        <f t="shared" si="1"/>
        <v>0</v>
      </c>
      <c r="O8">
        <v>0</v>
      </c>
      <c r="P8">
        <v>0</v>
      </c>
      <c r="Q8">
        <f t="shared" si="2"/>
        <v>0</v>
      </c>
      <c r="S8">
        <f t="shared" si="3"/>
        <v>100</v>
      </c>
      <c r="T8">
        <f t="shared" si="4"/>
        <v>0</v>
      </c>
      <c r="U8">
        <f t="shared" si="5"/>
        <v>0</v>
      </c>
    </row>
    <row r="9" spans="1:25">
      <c r="B9" t="s">
        <v>19</v>
      </c>
      <c r="C9">
        <v>33</v>
      </c>
      <c r="D9">
        <v>0</v>
      </c>
      <c r="E9">
        <v>0</v>
      </c>
      <c r="H9" t="s">
        <v>20</v>
      </c>
      <c r="I9">
        <f>SUM(C30,C31)</f>
        <v>126</v>
      </c>
      <c r="J9">
        <f>SUM(C26,C27,C28,C29)</f>
        <v>366</v>
      </c>
      <c r="K9">
        <f t="shared" si="0"/>
        <v>492</v>
      </c>
      <c r="L9">
        <f>SUM(D30,D31)</f>
        <v>2</v>
      </c>
      <c r="M9">
        <f>SUM(D26,D27,D28,D29)</f>
        <v>38</v>
      </c>
      <c r="N9">
        <f t="shared" si="1"/>
        <v>40</v>
      </c>
      <c r="O9">
        <f>SUM(E30,E31)</f>
        <v>12</v>
      </c>
      <c r="P9">
        <f>SUM(E26,E27,E28,E29)</f>
        <v>61</v>
      </c>
      <c r="Q9">
        <f t="shared" si="2"/>
        <v>73</v>
      </c>
      <c r="S9">
        <f t="shared" si="3"/>
        <v>77.032520325203251</v>
      </c>
      <c r="T9">
        <f t="shared" si="4"/>
        <v>8.1300813008130088</v>
      </c>
      <c r="U9">
        <f t="shared" si="5"/>
        <v>14.83739837398374</v>
      </c>
      <c r="W9">
        <f>AVERAGE(S9:S12)</f>
        <v>62.99709920180527</v>
      </c>
      <c r="X9">
        <f>AVERAGE(T9:T12)</f>
        <v>12.320807678403568</v>
      </c>
      <c r="Y9">
        <f>AVERAGE(U9:U12)</f>
        <v>24.682093119791162</v>
      </c>
    </row>
    <row r="10" spans="1:25">
      <c r="B10" t="s">
        <v>21</v>
      </c>
      <c r="C10">
        <v>29</v>
      </c>
      <c r="D10">
        <v>0</v>
      </c>
      <c r="E10">
        <v>0</v>
      </c>
      <c r="I10">
        <f>SUM(C36,C37)</f>
        <v>233</v>
      </c>
      <c r="J10">
        <f>SUM(C32,C33,C34,C35)</f>
        <v>442</v>
      </c>
      <c r="K10">
        <f t="shared" si="0"/>
        <v>675</v>
      </c>
      <c r="L10">
        <f>SUM(D36,D37)</f>
        <v>27</v>
      </c>
      <c r="M10">
        <f>SUM(D35,D34,D33,D32)</f>
        <v>66</v>
      </c>
      <c r="N10">
        <f t="shared" si="1"/>
        <v>93</v>
      </c>
      <c r="O10">
        <f>SUM(E36,E37)</f>
        <v>71</v>
      </c>
      <c r="P10">
        <f>SUM(E32,E33,E34,E35)</f>
        <v>77</v>
      </c>
      <c r="Q10">
        <f t="shared" si="2"/>
        <v>148</v>
      </c>
      <c r="S10">
        <f t="shared" si="3"/>
        <v>64.296296296296291</v>
      </c>
      <c r="T10">
        <f t="shared" si="4"/>
        <v>13.777777777777779</v>
      </c>
      <c r="U10">
        <f t="shared" si="5"/>
        <v>21.925925925925927</v>
      </c>
      <c r="W10">
        <f>STDEV(S9:S12)</f>
        <v>10.486874688775357</v>
      </c>
      <c r="X10">
        <f>STDEV(T9:T12)</f>
        <v>3.5122013807372596</v>
      </c>
      <c r="Y10">
        <f>STDEV(U9:U12)</f>
        <v>7.8295478284409734</v>
      </c>
    </row>
    <row r="11" spans="1:25">
      <c r="B11" t="s">
        <v>22</v>
      </c>
      <c r="C11">
        <v>92</v>
      </c>
      <c r="D11">
        <v>0</v>
      </c>
      <c r="E11">
        <v>0</v>
      </c>
      <c r="I11">
        <f>SUM(C41,C42)</f>
        <v>105</v>
      </c>
      <c r="J11">
        <f>SUM(C38,C39,C40)</f>
        <v>208</v>
      </c>
      <c r="K11">
        <f t="shared" si="0"/>
        <v>313</v>
      </c>
      <c r="L11">
        <f>SUM(D41,D42)</f>
        <v>6</v>
      </c>
      <c r="M11">
        <f>SUM(D38,D39,D40)</f>
        <v>45</v>
      </c>
      <c r="N11">
        <f t="shared" si="1"/>
        <v>51</v>
      </c>
      <c r="O11">
        <f>SUM(E41,E42)</f>
        <v>55</v>
      </c>
      <c r="P11">
        <f>SUM(E38,E39,E40)</f>
        <v>42</v>
      </c>
      <c r="Q11">
        <f t="shared" si="2"/>
        <v>97</v>
      </c>
      <c r="S11">
        <f t="shared" si="3"/>
        <v>52.715654952076676</v>
      </c>
      <c r="T11">
        <f t="shared" si="4"/>
        <v>16.293929712460063</v>
      </c>
      <c r="U11">
        <f t="shared" si="5"/>
        <v>30.990415335463258</v>
      </c>
    </row>
    <row r="12" spans="1:25">
      <c r="B12" t="s">
        <v>23</v>
      </c>
      <c r="C12">
        <v>124</v>
      </c>
      <c r="D12">
        <v>0</v>
      </c>
      <c r="E12">
        <v>0</v>
      </c>
      <c r="I12">
        <f>SUM(C47,C48)</f>
        <v>170</v>
      </c>
      <c r="J12">
        <f>SUM(C43,C44,C45,C46)</f>
        <v>579</v>
      </c>
      <c r="K12">
        <f t="shared" si="0"/>
        <v>749</v>
      </c>
      <c r="L12">
        <f>SUM(D47,D48)</f>
        <v>19</v>
      </c>
      <c r="M12">
        <f>SUM(D43,D44,D45,D46)</f>
        <v>64</v>
      </c>
      <c r="N12">
        <f t="shared" si="1"/>
        <v>83</v>
      </c>
      <c r="O12">
        <f>SUM(E48,E47)</f>
        <v>57</v>
      </c>
      <c r="P12">
        <f>SUM(E43,E44,E45,E46)</f>
        <v>175</v>
      </c>
      <c r="Q12">
        <f t="shared" si="2"/>
        <v>232</v>
      </c>
      <c r="S12">
        <f t="shared" si="3"/>
        <v>57.943925233644862</v>
      </c>
      <c r="T12">
        <f t="shared" si="4"/>
        <v>11.081441922563418</v>
      </c>
      <c r="U12">
        <f t="shared" si="5"/>
        <v>30.974632843791721</v>
      </c>
    </row>
    <row r="13" spans="1:25">
      <c r="B13" t="s">
        <v>24</v>
      </c>
      <c r="C13">
        <v>116</v>
      </c>
      <c r="D13">
        <v>0</v>
      </c>
      <c r="E13">
        <v>0</v>
      </c>
      <c r="H13" t="s">
        <v>25</v>
      </c>
      <c r="I13">
        <f>SUM(C53,C54,C55)</f>
        <v>178</v>
      </c>
      <c r="J13">
        <f>SUM(C49,C50,C51,C52)</f>
        <v>336</v>
      </c>
      <c r="K13">
        <f t="shared" si="0"/>
        <v>514</v>
      </c>
      <c r="L13">
        <f>SUM(D53,D54,D55)</f>
        <v>0</v>
      </c>
      <c r="M13">
        <f>SUM(D49,D50,D51,D52)</f>
        <v>2</v>
      </c>
      <c r="N13">
        <f t="shared" si="1"/>
        <v>2</v>
      </c>
      <c r="O13">
        <f>SUM(E53,E54,E55)</f>
        <v>55</v>
      </c>
      <c r="P13">
        <f>SUM(E49,E50,E51,E52)</f>
        <v>164</v>
      </c>
      <c r="Q13">
        <f t="shared" si="2"/>
        <v>219</v>
      </c>
      <c r="S13">
        <f t="shared" si="3"/>
        <v>57.003891050583661</v>
      </c>
      <c r="T13">
        <f t="shared" si="4"/>
        <v>0.38910505836575876</v>
      </c>
      <c r="U13">
        <f t="shared" si="5"/>
        <v>42.607003891050582</v>
      </c>
      <c r="W13">
        <f>AVERAGE(S13:S16)</f>
        <v>49.462031583742331</v>
      </c>
      <c r="X13">
        <f>AVERAGE(T13:T16)</f>
        <v>1.0542713646949293</v>
      </c>
      <c r="Y13">
        <f>AVERAGE(U13:U16)</f>
        <v>49.483697051562743</v>
      </c>
    </row>
    <row r="14" spans="1:25">
      <c r="B14" t="s">
        <v>26</v>
      </c>
      <c r="C14">
        <v>91</v>
      </c>
      <c r="D14">
        <v>0</v>
      </c>
      <c r="E14">
        <v>0</v>
      </c>
      <c r="I14">
        <f>SUM(C59,C60,C61)</f>
        <v>299</v>
      </c>
      <c r="J14">
        <f>SUM(C56,C57,C58)</f>
        <v>368</v>
      </c>
      <c r="K14">
        <f t="shared" si="0"/>
        <v>667</v>
      </c>
      <c r="L14">
        <f>SUM(D59,D60,D61)</f>
        <v>0</v>
      </c>
      <c r="M14">
        <f>SUM(D56,D57,D58)</f>
        <v>1</v>
      </c>
      <c r="N14">
        <f t="shared" si="1"/>
        <v>1</v>
      </c>
      <c r="O14">
        <f>SUM(E59,E60,E61)</f>
        <v>189</v>
      </c>
      <c r="P14">
        <f>SUM(E58,E57,E56)</f>
        <v>201</v>
      </c>
      <c r="Q14">
        <f t="shared" si="2"/>
        <v>390</v>
      </c>
      <c r="S14">
        <f t="shared" si="3"/>
        <v>41.379310344827587</v>
      </c>
      <c r="T14">
        <f t="shared" si="4"/>
        <v>0.14992503748125938</v>
      </c>
      <c r="U14">
        <f t="shared" si="5"/>
        <v>58.470764617691152</v>
      </c>
      <c r="W14">
        <f>STDEV(S13:S16)</f>
        <v>8.355853359689684</v>
      </c>
      <c r="X14">
        <f>STDEV(T13:T16)</f>
        <v>0.9145150004901258</v>
      </c>
      <c r="Y14">
        <f>STDEV(U13:U16)</f>
        <v>8.4649898147654508</v>
      </c>
    </row>
    <row r="15" spans="1:25">
      <c r="B15" t="s">
        <v>27</v>
      </c>
      <c r="C15">
        <v>88</v>
      </c>
      <c r="D15">
        <v>0</v>
      </c>
      <c r="E15">
        <v>0</v>
      </c>
      <c r="I15">
        <f>SUM(C65,C66)</f>
        <v>108</v>
      </c>
      <c r="J15">
        <f>SUM(C62,C63,C64)</f>
        <v>350</v>
      </c>
      <c r="K15">
        <f t="shared" si="0"/>
        <v>458</v>
      </c>
      <c r="L15">
        <f>SUM(D65,D66)</f>
        <v>0</v>
      </c>
      <c r="M15">
        <f>SUM(D64,D63,D62)</f>
        <v>8</v>
      </c>
      <c r="N15">
        <f t="shared" si="1"/>
        <v>8</v>
      </c>
      <c r="O15">
        <f>SUM(E65,E66)</f>
        <v>42</v>
      </c>
      <c r="P15">
        <f>SUM(E62,E63,E64)</f>
        <v>150</v>
      </c>
      <c r="Q15">
        <f t="shared" si="2"/>
        <v>192</v>
      </c>
      <c r="S15">
        <f t="shared" si="3"/>
        <v>56.331877729257641</v>
      </c>
      <c r="T15">
        <f t="shared" si="4"/>
        <v>1.7467248908296944</v>
      </c>
      <c r="U15">
        <f t="shared" si="5"/>
        <v>41.921397379912662</v>
      </c>
    </row>
    <row r="16" spans="1:25">
      <c r="B16" t="s">
        <v>28</v>
      </c>
      <c r="C16">
        <v>21</v>
      </c>
      <c r="D16">
        <v>0</v>
      </c>
      <c r="E16">
        <v>8</v>
      </c>
      <c r="I16">
        <f>SUM(C71,C70)</f>
        <v>152</v>
      </c>
      <c r="J16">
        <f>SUM(C67,C68,C69)</f>
        <v>314</v>
      </c>
      <c r="K16">
        <f t="shared" si="0"/>
        <v>466</v>
      </c>
      <c r="L16">
        <f>SUM(D70,D71)</f>
        <v>0</v>
      </c>
      <c r="M16">
        <f>SUM(D69,D68,D67)</f>
        <v>9</v>
      </c>
      <c r="N16">
        <f t="shared" si="1"/>
        <v>9</v>
      </c>
      <c r="O16">
        <f>SUM(E71,E70)</f>
        <v>107</v>
      </c>
      <c r="P16">
        <f>SUM(E69,E68,E67)</f>
        <v>149</v>
      </c>
      <c r="Q16">
        <f t="shared" si="2"/>
        <v>256</v>
      </c>
      <c r="S16">
        <f t="shared" si="3"/>
        <v>43.133047210300433</v>
      </c>
      <c r="T16">
        <f t="shared" si="4"/>
        <v>1.9313304721030042</v>
      </c>
      <c r="U16">
        <f t="shared" si="5"/>
        <v>54.935622317596568</v>
      </c>
    </row>
    <row r="17" spans="1:6">
      <c r="B17" t="s">
        <v>29</v>
      </c>
      <c r="C17">
        <v>39</v>
      </c>
      <c r="D17">
        <v>0</v>
      </c>
      <c r="E17">
        <v>0</v>
      </c>
    </row>
    <row r="18" spans="1:6">
      <c r="B18" t="s">
        <v>30</v>
      </c>
      <c r="C18">
        <v>101</v>
      </c>
      <c r="D18">
        <v>0</v>
      </c>
      <c r="E18">
        <v>0</v>
      </c>
    </row>
    <row r="19" spans="1:6">
      <c r="B19" t="s">
        <v>31</v>
      </c>
      <c r="C19">
        <v>67</v>
      </c>
      <c r="D19">
        <v>0</v>
      </c>
      <c r="E19">
        <v>0</v>
      </c>
    </row>
    <row r="20" spans="1:6">
      <c r="B20" t="s">
        <v>32</v>
      </c>
      <c r="C20">
        <v>35</v>
      </c>
      <c r="D20">
        <v>0</v>
      </c>
      <c r="E20">
        <v>0</v>
      </c>
    </row>
    <row r="21" spans="1:6">
      <c r="B21" t="s">
        <v>33</v>
      </c>
      <c r="C21">
        <v>57</v>
      </c>
      <c r="D21">
        <v>0</v>
      </c>
      <c r="E21">
        <v>0</v>
      </c>
    </row>
    <row r="22" spans="1:6">
      <c r="B22" t="s">
        <v>34</v>
      </c>
      <c r="C22">
        <v>147</v>
      </c>
      <c r="D22">
        <v>0</v>
      </c>
      <c r="E22">
        <v>0</v>
      </c>
    </row>
    <row r="23" spans="1:6">
      <c r="B23" t="s">
        <v>35</v>
      </c>
      <c r="C23">
        <v>71</v>
      </c>
      <c r="D23">
        <v>0</v>
      </c>
      <c r="E23">
        <v>0</v>
      </c>
    </row>
    <row r="24" spans="1:6">
      <c r="B24" t="s">
        <v>36</v>
      </c>
      <c r="C24">
        <v>75</v>
      </c>
      <c r="D24">
        <v>0</v>
      </c>
      <c r="E24">
        <v>0</v>
      </c>
    </row>
    <row r="25" spans="1:6">
      <c r="B25" t="s">
        <v>37</v>
      </c>
      <c r="C25">
        <v>81</v>
      </c>
      <c r="D25">
        <v>0</v>
      </c>
      <c r="E25">
        <v>0</v>
      </c>
      <c r="F25" t="s">
        <v>38</v>
      </c>
    </row>
    <row r="26" spans="1:6">
      <c r="A26" t="s">
        <v>20</v>
      </c>
      <c r="B26" t="s">
        <v>34</v>
      </c>
      <c r="C26">
        <f>SUM(D26:F26)</f>
        <v>199</v>
      </c>
      <c r="D26">
        <v>37</v>
      </c>
      <c r="E26">
        <v>46</v>
      </c>
      <c r="F26">
        <v>116</v>
      </c>
    </row>
    <row r="27" spans="1:6">
      <c r="B27" t="s">
        <v>35</v>
      </c>
      <c r="C27">
        <f t="shared" ref="C27:C71" si="6">SUM(D27:F27)</f>
        <v>72</v>
      </c>
      <c r="D27">
        <v>0</v>
      </c>
      <c r="E27">
        <v>0</v>
      </c>
      <c r="F27">
        <v>72</v>
      </c>
    </row>
    <row r="28" spans="1:6">
      <c r="B28" t="s">
        <v>36</v>
      </c>
      <c r="C28">
        <f t="shared" si="6"/>
        <v>49</v>
      </c>
      <c r="D28">
        <v>1</v>
      </c>
      <c r="E28">
        <v>11</v>
      </c>
      <c r="F28">
        <v>37</v>
      </c>
    </row>
    <row r="29" spans="1:6">
      <c r="B29" t="s">
        <v>37</v>
      </c>
      <c r="C29">
        <f t="shared" si="6"/>
        <v>46</v>
      </c>
      <c r="D29">
        <v>0</v>
      </c>
      <c r="E29">
        <v>4</v>
      </c>
      <c r="F29">
        <v>42</v>
      </c>
    </row>
    <row r="30" spans="1:6">
      <c r="B30" t="s">
        <v>39</v>
      </c>
      <c r="C30">
        <f t="shared" si="6"/>
        <v>65</v>
      </c>
      <c r="D30">
        <v>0</v>
      </c>
      <c r="E30">
        <v>6</v>
      </c>
      <c r="F30">
        <v>59</v>
      </c>
    </row>
    <row r="31" spans="1:6">
      <c r="B31" t="s">
        <v>40</v>
      </c>
      <c r="C31">
        <f t="shared" si="6"/>
        <v>61</v>
      </c>
      <c r="D31">
        <v>2</v>
      </c>
      <c r="E31">
        <v>6</v>
      </c>
      <c r="F31">
        <v>53</v>
      </c>
    </row>
    <row r="32" spans="1:6">
      <c r="B32" t="s">
        <v>30</v>
      </c>
      <c r="C32">
        <f t="shared" si="6"/>
        <v>175</v>
      </c>
      <c r="D32">
        <v>50</v>
      </c>
      <c r="E32">
        <v>37</v>
      </c>
      <c r="F32">
        <v>88</v>
      </c>
    </row>
    <row r="33" spans="2:6">
      <c r="B33" t="s">
        <v>31</v>
      </c>
      <c r="C33">
        <f t="shared" si="6"/>
        <v>84</v>
      </c>
      <c r="D33">
        <v>13</v>
      </c>
      <c r="E33">
        <v>3</v>
      </c>
      <c r="F33">
        <v>68</v>
      </c>
    </row>
    <row r="34" spans="2:6">
      <c r="B34" t="s">
        <v>32</v>
      </c>
      <c r="C34">
        <f t="shared" si="6"/>
        <v>87</v>
      </c>
      <c r="D34">
        <v>2</v>
      </c>
      <c r="E34">
        <v>2</v>
      </c>
      <c r="F34">
        <v>83</v>
      </c>
    </row>
    <row r="35" spans="2:6">
      <c r="B35" t="s">
        <v>33</v>
      </c>
      <c r="C35">
        <f t="shared" si="6"/>
        <v>96</v>
      </c>
      <c r="D35">
        <v>1</v>
      </c>
      <c r="E35">
        <v>35</v>
      </c>
      <c r="F35">
        <v>60</v>
      </c>
    </row>
    <row r="36" spans="2:6">
      <c r="B36" t="s">
        <v>28</v>
      </c>
      <c r="C36">
        <f t="shared" si="6"/>
        <v>69</v>
      </c>
      <c r="D36">
        <v>12</v>
      </c>
      <c r="E36">
        <v>7</v>
      </c>
      <c r="F36">
        <v>50</v>
      </c>
    </row>
    <row r="37" spans="2:6">
      <c r="B37" t="s">
        <v>29</v>
      </c>
      <c r="C37">
        <f t="shared" si="6"/>
        <v>164</v>
      </c>
      <c r="D37">
        <v>15</v>
      </c>
      <c r="E37">
        <v>64</v>
      </c>
      <c r="F37">
        <v>85</v>
      </c>
    </row>
    <row r="38" spans="2:6">
      <c r="B38" t="s">
        <v>23</v>
      </c>
      <c r="C38">
        <f t="shared" si="6"/>
        <v>99</v>
      </c>
      <c r="D38">
        <v>45</v>
      </c>
      <c r="E38">
        <v>6</v>
      </c>
      <c r="F38">
        <v>48</v>
      </c>
    </row>
    <row r="39" spans="2:6">
      <c r="B39" t="s">
        <v>24</v>
      </c>
      <c r="C39">
        <f t="shared" si="6"/>
        <v>34</v>
      </c>
      <c r="D39">
        <v>0</v>
      </c>
      <c r="E39">
        <v>0</v>
      </c>
      <c r="F39">
        <v>34</v>
      </c>
    </row>
    <row r="40" spans="2:6">
      <c r="B40" t="s">
        <v>26</v>
      </c>
      <c r="C40">
        <f t="shared" si="6"/>
        <v>75</v>
      </c>
      <c r="D40">
        <v>0</v>
      </c>
      <c r="E40">
        <v>36</v>
      </c>
      <c r="F40">
        <v>39</v>
      </c>
    </row>
    <row r="41" spans="2:6">
      <c r="B41" t="s">
        <v>21</v>
      </c>
      <c r="C41">
        <f t="shared" si="6"/>
        <v>59</v>
      </c>
      <c r="D41">
        <v>6</v>
      </c>
      <c r="E41">
        <v>17</v>
      </c>
      <c r="F41">
        <v>36</v>
      </c>
    </row>
    <row r="42" spans="2:6">
      <c r="B42" t="s">
        <v>22</v>
      </c>
      <c r="C42">
        <f t="shared" si="6"/>
        <v>46</v>
      </c>
      <c r="D42">
        <v>0</v>
      </c>
      <c r="E42">
        <v>38</v>
      </c>
      <c r="F42">
        <v>8</v>
      </c>
    </row>
    <row r="43" spans="2:6">
      <c r="B43" t="s">
        <v>17</v>
      </c>
      <c r="C43">
        <f t="shared" si="6"/>
        <v>159</v>
      </c>
      <c r="D43">
        <v>24</v>
      </c>
      <c r="E43">
        <v>37</v>
      </c>
      <c r="F43">
        <v>98</v>
      </c>
    </row>
    <row r="44" spans="2:6">
      <c r="B44" t="s">
        <v>18</v>
      </c>
      <c r="C44">
        <f t="shared" si="6"/>
        <v>171</v>
      </c>
      <c r="D44">
        <v>16</v>
      </c>
      <c r="E44">
        <v>58</v>
      </c>
      <c r="F44">
        <v>97</v>
      </c>
    </row>
    <row r="45" spans="2:6">
      <c r="B45" t="s">
        <v>19</v>
      </c>
      <c r="C45">
        <f t="shared" si="6"/>
        <v>137</v>
      </c>
      <c r="D45">
        <v>9</v>
      </c>
      <c r="E45">
        <v>47</v>
      </c>
      <c r="F45">
        <v>81</v>
      </c>
    </row>
    <row r="46" spans="2:6">
      <c r="B46" t="s">
        <v>10</v>
      </c>
      <c r="C46">
        <f t="shared" si="6"/>
        <v>112</v>
      </c>
      <c r="D46">
        <v>15</v>
      </c>
      <c r="E46">
        <v>33</v>
      </c>
      <c r="F46">
        <v>64</v>
      </c>
    </row>
    <row r="47" spans="2:6">
      <c r="B47" t="s">
        <v>15</v>
      </c>
      <c r="C47">
        <f t="shared" si="6"/>
        <v>60</v>
      </c>
      <c r="D47">
        <v>6</v>
      </c>
      <c r="E47">
        <v>14</v>
      </c>
      <c r="F47">
        <v>40</v>
      </c>
    </row>
    <row r="48" spans="2:6">
      <c r="B48" t="s">
        <v>16</v>
      </c>
      <c r="C48">
        <f t="shared" si="6"/>
        <v>110</v>
      </c>
      <c r="D48">
        <v>13</v>
      </c>
      <c r="E48">
        <v>43</v>
      </c>
      <c r="F48">
        <v>54</v>
      </c>
    </row>
    <row r="49" spans="1:6">
      <c r="A49" t="s">
        <v>25</v>
      </c>
      <c r="B49" t="s">
        <v>34</v>
      </c>
      <c r="C49">
        <f t="shared" si="6"/>
        <v>140</v>
      </c>
      <c r="D49">
        <v>2</v>
      </c>
      <c r="E49">
        <v>77</v>
      </c>
      <c r="F49">
        <v>61</v>
      </c>
    </row>
    <row r="50" spans="1:6">
      <c r="B50" t="s">
        <v>35</v>
      </c>
      <c r="C50">
        <f t="shared" si="6"/>
        <v>96</v>
      </c>
      <c r="D50">
        <v>0</v>
      </c>
      <c r="E50">
        <v>53</v>
      </c>
      <c r="F50">
        <v>43</v>
      </c>
    </row>
    <row r="51" spans="1:6">
      <c r="B51" t="s">
        <v>36</v>
      </c>
      <c r="C51">
        <f t="shared" si="6"/>
        <v>51</v>
      </c>
      <c r="D51">
        <v>0</v>
      </c>
      <c r="E51">
        <v>12</v>
      </c>
      <c r="F51">
        <v>39</v>
      </c>
    </row>
    <row r="52" spans="1:6">
      <c r="B52" t="s">
        <v>37</v>
      </c>
      <c r="C52">
        <f t="shared" si="6"/>
        <v>49</v>
      </c>
      <c r="D52">
        <v>0</v>
      </c>
      <c r="E52">
        <v>22</v>
      </c>
      <c r="F52">
        <v>27</v>
      </c>
    </row>
    <row r="53" spans="1:6">
      <c r="B53" t="s">
        <v>39</v>
      </c>
      <c r="C53">
        <f t="shared" si="6"/>
        <v>95</v>
      </c>
      <c r="D53">
        <v>0</v>
      </c>
      <c r="E53">
        <v>24</v>
      </c>
      <c r="F53">
        <v>71</v>
      </c>
    </row>
    <row r="54" spans="1:6">
      <c r="B54" t="s">
        <v>40</v>
      </c>
      <c r="C54">
        <f t="shared" si="6"/>
        <v>37</v>
      </c>
      <c r="D54">
        <v>0</v>
      </c>
      <c r="E54">
        <v>13</v>
      </c>
      <c r="F54">
        <v>24</v>
      </c>
    </row>
    <row r="55" spans="1:6">
      <c r="B55" t="s">
        <v>41</v>
      </c>
      <c r="C55">
        <f t="shared" si="6"/>
        <v>46</v>
      </c>
      <c r="D55">
        <v>0</v>
      </c>
      <c r="E55">
        <v>18</v>
      </c>
      <c r="F55">
        <v>28</v>
      </c>
    </row>
    <row r="56" spans="1:6">
      <c r="B56" t="s">
        <v>30</v>
      </c>
      <c r="C56">
        <f t="shared" si="6"/>
        <v>170</v>
      </c>
      <c r="D56">
        <v>0</v>
      </c>
      <c r="E56">
        <v>99</v>
      </c>
      <c r="F56">
        <v>71</v>
      </c>
    </row>
    <row r="57" spans="1:6">
      <c r="B57" t="s">
        <v>31</v>
      </c>
      <c r="C57">
        <f t="shared" si="6"/>
        <v>85</v>
      </c>
      <c r="D57">
        <v>0</v>
      </c>
      <c r="E57">
        <v>46</v>
      </c>
      <c r="F57">
        <v>39</v>
      </c>
    </row>
    <row r="58" spans="1:6">
      <c r="B58" t="s">
        <v>32</v>
      </c>
      <c r="C58">
        <f t="shared" si="6"/>
        <v>113</v>
      </c>
      <c r="D58">
        <v>1</v>
      </c>
      <c r="E58">
        <v>56</v>
      </c>
      <c r="F58">
        <v>56</v>
      </c>
    </row>
    <row r="59" spans="1:6">
      <c r="B59" t="s">
        <v>28</v>
      </c>
      <c r="C59">
        <f t="shared" si="6"/>
        <v>41</v>
      </c>
      <c r="D59">
        <v>0</v>
      </c>
      <c r="E59">
        <v>7</v>
      </c>
      <c r="F59">
        <v>34</v>
      </c>
    </row>
    <row r="60" spans="1:6">
      <c r="B60" t="s">
        <v>29</v>
      </c>
      <c r="C60">
        <f t="shared" si="6"/>
        <v>170</v>
      </c>
      <c r="D60">
        <v>0</v>
      </c>
      <c r="E60">
        <v>126</v>
      </c>
      <c r="F60">
        <v>44</v>
      </c>
    </row>
    <row r="61" spans="1:6">
      <c r="B61" t="s">
        <v>42</v>
      </c>
      <c r="C61">
        <f t="shared" si="6"/>
        <v>88</v>
      </c>
      <c r="D61">
        <v>0</v>
      </c>
      <c r="E61">
        <v>56</v>
      </c>
      <c r="F61">
        <v>32</v>
      </c>
    </row>
    <row r="62" spans="1:6">
      <c r="B62" t="s">
        <v>23</v>
      </c>
      <c r="C62">
        <f t="shared" si="6"/>
        <v>127</v>
      </c>
      <c r="D62">
        <v>2</v>
      </c>
      <c r="E62">
        <v>62</v>
      </c>
      <c r="F62">
        <v>63</v>
      </c>
    </row>
    <row r="63" spans="1:6">
      <c r="B63" t="s">
        <v>24</v>
      </c>
      <c r="C63">
        <f t="shared" si="6"/>
        <v>83</v>
      </c>
      <c r="D63">
        <v>0</v>
      </c>
      <c r="E63">
        <v>20</v>
      </c>
      <c r="F63">
        <v>63</v>
      </c>
    </row>
    <row r="64" spans="1:6">
      <c r="B64" t="s">
        <v>26</v>
      </c>
      <c r="C64">
        <f t="shared" si="6"/>
        <v>140</v>
      </c>
      <c r="D64">
        <v>6</v>
      </c>
      <c r="E64">
        <v>68</v>
      </c>
      <c r="F64">
        <v>66</v>
      </c>
    </row>
    <row r="65" spans="2:6">
      <c r="B65" t="s">
        <v>21</v>
      </c>
      <c r="C65">
        <f t="shared" si="6"/>
        <v>22</v>
      </c>
      <c r="D65">
        <v>0</v>
      </c>
      <c r="E65">
        <v>4</v>
      </c>
      <c r="F65">
        <v>18</v>
      </c>
    </row>
    <row r="66" spans="2:6">
      <c r="B66" t="s">
        <v>22</v>
      </c>
      <c r="C66">
        <f t="shared" si="6"/>
        <v>86</v>
      </c>
      <c r="D66">
        <v>0</v>
      </c>
      <c r="E66">
        <v>38</v>
      </c>
      <c r="F66">
        <v>48</v>
      </c>
    </row>
    <row r="67" spans="2:6">
      <c r="B67" t="s">
        <v>17</v>
      </c>
      <c r="C67">
        <f t="shared" si="6"/>
        <v>99</v>
      </c>
      <c r="D67">
        <v>2</v>
      </c>
      <c r="E67">
        <v>52</v>
      </c>
      <c r="F67">
        <v>45</v>
      </c>
    </row>
    <row r="68" spans="2:6">
      <c r="B68" t="s">
        <v>18</v>
      </c>
      <c r="C68">
        <f t="shared" si="6"/>
        <v>124</v>
      </c>
      <c r="D68">
        <v>7</v>
      </c>
      <c r="E68">
        <v>52</v>
      </c>
      <c r="F68">
        <v>65</v>
      </c>
    </row>
    <row r="69" spans="2:6">
      <c r="B69" t="s">
        <v>19</v>
      </c>
      <c r="C69">
        <f t="shared" si="6"/>
        <v>91</v>
      </c>
      <c r="D69">
        <v>0</v>
      </c>
      <c r="E69">
        <v>45</v>
      </c>
      <c r="F69">
        <v>46</v>
      </c>
    </row>
    <row r="70" spans="2:6">
      <c r="B70" t="s">
        <v>15</v>
      </c>
      <c r="C70">
        <f t="shared" si="6"/>
        <v>77</v>
      </c>
      <c r="D70">
        <v>0</v>
      </c>
      <c r="E70">
        <v>58</v>
      </c>
      <c r="F70">
        <v>19</v>
      </c>
    </row>
    <row r="71" spans="2:6">
      <c r="B71" t="s">
        <v>16</v>
      </c>
      <c r="C71">
        <f t="shared" si="6"/>
        <v>75</v>
      </c>
      <c r="D71">
        <v>0</v>
      </c>
      <c r="E71">
        <v>49</v>
      </c>
      <c r="F71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Jia Chen</cp:lastModifiedBy>
  <cp:revision/>
  <dcterms:created xsi:type="dcterms:W3CDTF">2022-05-27T11:16:03Z</dcterms:created>
  <dcterms:modified xsi:type="dcterms:W3CDTF">2022-08-02T15:01:19Z</dcterms:modified>
  <cp:category/>
  <cp:contentStatus/>
</cp:coreProperties>
</file>