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lab\Acute Psychosis - Paper Submission2.8.2021\Elife\26.1.2022\eLife -May2022\5.5.2022\9.5.2022\11.5.2022\"/>
    </mc:Choice>
  </mc:AlternateContent>
  <xr:revisionPtr revIDLastSave="0" documentId="13_ncr:1_{2C351901-0FDA-4396-937B-DE1771D93324}" xr6:coauthVersionLast="47" xr6:coauthVersionMax="47" xr10:uidLastSave="{00000000-0000-0000-0000-000000000000}"/>
  <bookViews>
    <workbookView xWindow="-110" yWindow="-110" windowWidth="19420" windowHeight="10420" firstSheet="2" activeTab="3" xr2:uid="{63601CC3-3FF0-4808-BC51-8D43D47B43A9}"/>
  </bookViews>
  <sheets>
    <sheet name="Data Table" sheetId="3" r:id="rId1"/>
    <sheet name="Clinical data -Controls" sheetId="5" r:id="rId2"/>
    <sheet name="Clinical data -Patients" sheetId="2" r:id="rId3"/>
    <sheet name="Antipsychotic drugs- Patients" sheetId="6" r:id="rId4"/>
    <sheet name="Non-antipsychotic drugs-Patient" sheetId="7" r:id="rId5"/>
    <sheet name="CNS markers -Sequences" sheetId="4" r:id="rId6"/>
  </sheets>
  <definedNames>
    <definedName name="_xlnm._FilterDatabase" localSheetId="5" hidden="1">'CNS markers -Sequences'!$A$1:$J$1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3" l="1"/>
  <c r="Z5" i="3"/>
  <c r="Z6" i="3"/>
  <c r="Z7" i="3"/>
  <c r="Z8" i="3"/>
  <c r="Z9" i="3"/>
  <c r="Z10" i="3"/>
  <c r="Z11" i="3"/>
  <c r="AA11" i="3" s="1"/>
  <c r="Z12" i="3"/>
  <c r="Z13" i="3"/>
  <c r="Z14" i="3"/>
  <c r="Z15" i="3"/>
  <c r="Z16" i="3"/>
  <c r="Z17" i="3"/>
  <c r="Z18" i="3"/>
  <c r="Z19" i="3"/>
  <c r="Z20" i="3"/>
  <c r="Z21" i="3"/>
  <c r="Z24" i="3"/>
  <c r="Z25" i="3"/>
  <c r="Z26" i="3"/>
  <c r="Z29" i="3"/>
  <c r="Z30" i="3"/>
  <c r="AA30" i="3" s="1"/>
  <c r="Z34" i="3"/>
  <c r="Z35" i="3"/>
  <c r="Z36" i="3"/>
  <c r="Z37" i="3"/>
  <c r="Z38" i="3"/>
  <c r="Z39" i="3"/>
  <c r="AA39" i="3" s="1"/>
  <c r="Z40" i="3"/>
  <c r="Z41" i="3"/>
  <c r="AA41" i="3" s="1"/>
  <c r="Z42" i="3"/>
  <c r="Z43" i="3"/>
  <c r="Z44" i="3"/>
  <c r="Z45" i="3"/>
  <c r="Z46" i="3"/>
  <c r="Z47" i="3"/>
  <c r="AA47" i="3" s="1"/>
  <c r="Z48" i="3"/>
  <c r="AA48" i="3" s="1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3" i="3"/>
  <c r="AD64" i="3"/>
  <c r="T64" i="3"/>
  <c r="U64" i="3" s="1"/>
  <c r="N64" i="3"/>
  <c r="G64" i="3"/>
  <c r="H64" i="3" s="1"/>
  <c r="AD63" i="3"/>
  <c r="AA63" i="3"/>
  <c r="T63" i="3"/>
  <c r="N63" i="3"/>
  <c r="G63" i="3"/>
  <c r="AD62" i="3"/>
  <c r="T62" i="3"/>
  <c r="N62" i="3"/>
  <c r="G62" i="3"/>
  <c r="AD61" i="3"/>
  <c r="T61" i="3"/>
  <c r="N61" i="3"/>
  <c r="G61" i="3"/>
  <c r="AD60" i="3"/>
  <c r="T60" i="3"/>
  <c r="N60" i="3"/>
  <c r="G60" i="3"/>
  <c r="AD59" i="3"/>
  <c r="T59" i="3"/>
  <c r="U59" i="3" s="1"/>
  <c r="N59" i="3"/>
  <c r="G59" i="3"/>
  <c r="AD58" i="3"/>
  <c r="T58" i="3"/>
  <c r="N58" i="3"/>
  <c r="G58" i="3"/>
  <c r="AD57" i="3"/>
  <c r="T57" i="3"/>
  <c r="N57" i="3"/>
  <c r="G57" i="3"/>
  <c r="AD56" i="3"/>
  <c r="T56" i="3"/>
  <c r="N56" i="3"/>
  <c r="O56" i="3" s="1"/>
  <c r="G56" i="3"/>
  <c r="H56" i="3" s="1"/>
  <c r="AD55" i="3"/>
  <c r="AA55" i="3"/>
  <c r="T55" i="3"/>
  <c r="N55" i="3"/>
  <c r="G55" i="3"/>
  <c r="AD54" i="3"/>
  <c r="T54" i="3"/>
  <c r="N54" i="3"/>
  <c r="G54" i="3"/>
  <c r="AD53" i="3"/>
  <c r="T53" i="3"/>
  <c r="N53" i="3"/>
  <c r="O53" i="3" s="1"/>
  <c r="G53" i="3"/>
  <c r="AD52" i="3"/>
  <c r="T52" i="3"/>
  <c r="N52" i="3"/>
  <c r="G52" i="3"/>
  <c r="AD51" i="3"/>
  <c r="T51" i="3"/>
  <c r="U51" i="3" s="1"/>
  <c r="N51" i="3"/>
  <c r="G51" i="3"/>
  <c r="AD50" i="3"/>
  <c r="T50" i="3"/>
  <c r="N50" i="3"/>
  <c r="G50" i="3"/>
  <c r="AD49" i="3"/>
  <c r="AA49" i="3"/>
  <c r="T49" i="3"/>
  <c r="N49" i="3"/>
  <c r="G49" i="3"/>
  <c r="AD48" i="3"/>
  <c r="T48" i="3"/>
  <c r="U48" i="3" s="1"/>
  <c r="N48" i="3"/>
  <c r="G48" i="3"/>
  <c r="AD47" i="3"/>
  <c r="T47" i="3"/>
  <c r="N47" i="3"/>
  <c r="G47" i="3"/>
  <c r="AD46" i="3"/>
  <c r="T46" i="3"/>
  <c r="N46" i="3"/>
  <c r="G46" i="3"/>
  <c r="H46" i="3" s="1"/>
  <c r="AD45" i="3"/>
  <c r="T45" i="3"/>
  <c r="N45" i="3"/>
  <c r="O45" i="3" s="1"/>
  <c r="G45" i="3"/>
  <c r="AD44" i="3"/>
  <c r="T44" i="3"/>
  <c r="N44" i="3"/>
  <c r="G44" i="3"/>
  <c r="AD43" i="3"/>
  <c r="T43" i="3"/>
  <c r="N43" i="3"/>
  <c r="G43" i="3"/>
  <c r="AD42" i="3"/>
  <c r="T42" i="3"/>
  <c r="N42" i="3"/>
  <c r="G42" i="3"/>
  <c r="AD41" i="3"/>
  <c r="T41" i="3"/>
  <c r="U41" i="3" s="1"/>
  <c r="N41" i="3"/>
  <c r="O41" i="3" s="1"/>
  <c r="G41" i="3"/>
  <c r="H41" i="3" s="1"/>
  <c r="AD40" i="3"/>
  <c r="T40" i="3"/>
  <c r="N40" i="3"/>
  <c r="G40" i="3"/>
  <c r="AD39" i="3"/>
  <c r="T39" i="3"/>
  <c r="N39" i="3"/>
  <c r="G39" i="3"/>
  <c r="AD38" i="3"/>
  <c r="T38" i="3"/>
  <c r="N38" i="3"/>
  <c r="G38" i="3"/>
  <c r="H38" i="3" s="1"/>
  <c r="AD37" i="3"/>
  <c r="T37" i="3"/>
  <c r="N37" i="3"/>
  <c r="O37" i="3" s="1"/>
  <c r="G37" i="3"/>
  <c r="AD36" i="3"/>
  <c r="T36" i="3"/>
  <c r="N36" i="3"/>
  <c r="G36" i="3"/>
  <c r="AD35" i="3"/>
  <c r="T35" i="3"/>
  <c r="N35" i="3"/>
  <c r="G35" i="3"/>
  <c r="AD34" i="3"/>
  <c r="T34" i="3"/>
  <c r="N34" i="3"/>
  <c r="G34" i="3"/>
  <c r="AD31" i="3"/>
  <c r="T31" i="3"/>
  <c r="N31" i="3"/>
  <c r="G31" i="3"/>
  <c r="AD30" i="3"/>
  <c r="T30" i="3"/>
  <c r="U30" i="3" s="1"/>
  <c r="N30" i="3"/>
  <c r="G30" i="3"/>
  <c r="AD29" i="3"/>
  <c r="O29" i="3" s="1"/>
  <c r="T29" i="3"/>
  <c r="N29" i="3"/>
  <c r="G29" i="3"/>
  <c r="AD28" i="3"/>
  <c r="T28" i="3"/>
  <c r="N28" i="3"/>
  <c r="G28" i="3"/>
  <c r="AD27" i="3"/>
  <c r="T27" i="3"/>
  <c r="N27" i="3"/>
  <c r="G27" i="3"/>
  <c r="AD26" i="3"/>
  <c r="T26" i="3"/>
  <c r="N26" i="3"/>
  <c r="G26" i="3"/>
  <c r="H26" i="3" s="1"/>
  <c r="AD25" i="3"/>
  <c r="AA25" i="3"/>
  <c r="T25" i="3"/>
  <c r="N25" i="3"/>
  <c r="O25" i="3" s="1"/>
  <c r="G25" i="3"/>
  <c r="H25" i="3" s="1"/>
  <c r="AD24" i="3"/>
  <c r="T24" i="3"/>
  <c r="N24" i="3"/>
  <c r="G24" i="3"/>
  <c r="AD23" i="3"/>
  <c r="T23" i="3"/>
  <c r="N23" i="3"/>
  <c r="G23" i="3"/>
  <c r="AD22" i="3"/>
  <c r="T22" i="3"/>
  <c r="N22" i="3"/>
  <c r="G22" i="3"/>
  <c r="AD21" i="3"/>
  <c r="T21" i="3"/>
  <c r="N21" i="3"/>
  <c r="G21" i="3"/>
  <c r="AD20" i="3"/>
  <c r="T20" i="3"/>
  <c r="N20" i="3"/>
  <c r="G20" i="3"/>
  <c r="AD19" i="3"/>
  <c r="T19" i="3"/>
  <c r="N19" i="3"/>
  <c r="G19" i="3"/>
  <c r="AD18" i="3"/>
  <c r="T18" i="3"/>
  <c r="N18" i="3"/>
  <c r="G18" i="3"/>
  <c r="AD17" i="3"/>
  <c r="T17" i="3"/>
  <c r="N17" i="3"/>
  <c r="G17" i="3"/>
  <c r="AD16" i="3"/>
  <c r="T16" i="3"/>
  <c r="N16" i="3"/>
  <c r="G16" i="3"/>
  <c r="H16" i="3" s="1"/>
  <c r="AD15" i="3"/>
  <c r="T15" i="3"/>
  <c r="N15" i="3"/>
  <c r="G15" i="3"/>
  <c r="AD14" i="3"/>
  <c r="T14" i="3"/>
  <c r="N14" i="3"/>
  <c r="G14" i="3"/>
  <c r="AD13" i="3"/>
  <c r="AA13" i="3"/>
  <c r="T13" i="3"/>
  <c r="N13" i="3"/>
  <c r="O13" i="3" s="1"/>
  <c r="G13" i="3"/>
  <c r="AD12" i="3"/>
  <c r="T12" i="3"/>
  <c r="N12" i="3"/>
  <c r="G12" i="3"/>
  <c r="AD11" i="3"/>
  <c r="T11" i="3"/>
  <c r="N11" i="3"/>
  <c r="G11" i="3"/>
  <c r="AD10" i="3"/>
  <c r="T10" i="3"/>
  <c r="N10" i="3"/>
  <c r="G10" i="3"/>
  <c r="AD9" i="3"/>
  <c r="AA9" i="3"/>
  <c r="T9" i="3"/>
  <c r="N9" i="3"/>
  <c r="G9" i="3"/>
  <c r="AD8" i="3"/>
  <c r="T8" i="3"/>
  <c r="N8" i="3"/>
  <c r="G8" i="3"/>
  <c r="H8" i="3" s="1"/>
  <c r="AD7" i="3"/>
  <c r="T7" i="3"/>
  <c r="N7" i="3"/>
  <c r="G7" i="3"/>
  <c r="AD6" i="3"/>
  <c r="T6" i="3"/>
  <c r="N6" i="3"/>
  <c r="G6" i="3"/>
  <c r="AD5" i="3"/>
  <c r="AA5" i="3"/>
  <c r="T5" i="3"/>
  <c r="N5" i="3"/>
  <c r="O5" i="3" s="1"/>
  <c r="G5" i="3"/>
  <c r="AD4" i="3"/>
  <c r="T4" i="3"/>
  <c r="N4" i="3"/>
  <c r="G4" i="3"/>
  <c r="AD3" i="3"/>
  <c r="T3" i="3"/>
  <c r="N3" i="3"/>
  <c r="G3" i="3"/>
  <c r="H28" i="3" l="1"/>
  <c r="AA36" i="3"/>
  <c r="AA44" i="3"/>
  <c r="AA52" i="3"/>
  <c r="AA7" i="3"/>
  <c r="AA15" i="3"/>
  <c r="H11" i="3"/>
  <c r="H19" i="3"/>
  <c r="U5" i="3"/>
  <c r="AA8" i="3"/>
  <c r="U13" i="3"/>
  <c r="AA16" i="3"/>
  <c r="O23" i="3"/>
  <c r="AA62" i="3"/>
  <c r="H20" i="3"/>
  <c r="AA21" i="3"/>
  <c r="U23" i="3"/>
  <c r="H42" i="3"/>
  <c r="H50" i="3"/>
  <c r="H17" i="3"/>
  <c r="H27" i="3"/>
  <c r="O34" i="3"/>
  <c r="H39" i="3"/>
  <c r="H47" i="3"/>
  <c r="H63" i="3"/>
  <c r="H6" i="3"/>
  <c r="U12" i="3"/>
  <c r="H14" i="3"/>
  <c r="U20" i="3"/>
  <c r="H22" i="3"/>
  <c r="H44" i="3"/>
  <c r="AA45" i="3"/>
  <c r="H60" i="3"/>
  <c r="H9" i="3"/>
  <c r="AA4" i="3"/>
  <c r="O6" i="3"/>
  <c r="U7" i="3"/>
  <c r="AA12" i="3"/>
  <c r="U17" i="3"/>
  <c r="AA50" i="3"/>
  <c r="AA3" i="3"/>
  <c r="O35" i="3"/>
  <c r="O12" i="3"/>
  <c r="O20" i="3"/>
  <c r="AA26" i="3"/>
  <c r="U35" i="3"/>
  <c r="AA46" i="3"/>
  <c r="O51" i="3"/>
  <c r="U57" i="3"/>
  <c r="H59" i="3"/>
  <c r="AA35" i="3"/>
  <c r="H53" i="3"/>
  <c r="U6" i="3"/>
  <c r="O22" i="3"/>
  <c r="O39" i="3"/>
  <c r="O14" i="3"/>
  <c r="O19" i="3"/>
  <c r="O47" i="3"/>
  <c r="O50" i="3"/>
  <c r="U54" i="3"/>
  <c r="H5" i="3"/>
  <c r="H13" i="3"/>
  <c r="AA34" i="3"/>
  <c r="U39" i="3"/>
  <c r="AA42" i="3"/>
  <c r="U50" i="3"/>
  <c r="U53" i="3"/>
  <c r="O59" i="3"/>
  <c r="AA64" i="3"/>
  <c r="AA53" i="3"/>
  <c r="H23" i="3"/>
  <c r="H35" i="3"/>
  <c r="O38" i="3"/>
  <c r="O43" i="3"/>
  <c r="U14" i="3"/>
  <c r="AA17" i="3"/>
  <c r="AA20" i="3"/>
  <c r="H45" i="3"/>
  <c r="AA60" i="3"/>
  <c r="U11" i="3"/>
  <c r="AA14" i="3"/>
  <c r="H34" i="3"/>
  <c r="H37" i="3"/>
  <c r="O48" i="3"/>
  <c r="AA51" i="3"/>
  <c r="AA57" i="3"/>
  <c r="H3" i="3"/>
  <c r="H18" i="3"/>
  <c r="H24" i="3"/>
  <c r="H61" i="3"/>
  <c r="H4" i="3"/>
  <c r="H15" i="3"/>
  <c r="O18" i="3"/>
  <c r="O24" i="3"/>
  <c r="U27" i="3"/>
  <c r="U34" i="3"/>
  <c r="U38" i="3"/>
  <c r="H55" i="3"/>
  <c r="O61" i="3"/>
  <c r="O4" i="3"/>
  <c r="U10" i="3"/>
  <c r="O15" i="3"/>
  <c r="U18" i="3"/>
  <c r="U24" i="3"/>
  <c r="U37" i="3"/>
  <c r="U43" i="3"/>
  <c r="U49" i="3"/>
  <c r="O52" i="3"/>
  <c r="O55" i="3"/>
  <c r="U4" i="3"/>
  <c r="AA10" i="3"/>
  <c r="AA18" i="3"/>
  <c r="AA24" i="3"/>
  <c r="AA29" i="3"/>
  <c r="AA37" i="3"/>
  <c r="O40" i="3"/>
  <c r="H51" i="3"/>
  <c r="U52" i="3"/>
  <c r="U55" i="3"/>
  <c r="H57" i="3"/>
  <c r="O8" i="3"/>
  <c r="H21" i="3"/>
  <c r="U8" i="3"/>
  <c r="O9" i="3"/>
  <c r="O21" i="3"/>
  <c r="H31" i="3"/>
  <c r="H10" i="3"/>
  <c r="O16" i="3"/>
  <c r="U22" i="3"/>
  <c r="O26" i="3"/>
  <c r="U40" i="3"/>
  <c r="U46" i="3"/>
  <c r="O10" i="3"/>
  <c r="O11" i="3"/>
  <c r="U16" i="3"/>
  <c r="O17" i="3"/>
  <c r="U26" i="3"/>
  <c r="O27" i="3"/>
  <c r="U29" i="3"/>
  <c r="AA40" i="3"/>
  <c r="U44" i="3"/>
  <c r="U45" i="3"/>
  <c r="H52" i="3"/>
  <c r="AA54" i="3"/>
  <c r="AA58" i="3"/>
  <c r="AA59" i="3"/>
  <c r="U62" i="3"/>
  <c r="U19" i="3"/>
  <c r="U28" i="3"/>
  <c r="H30" i="3"/>
  <c r="O31" i="3"/>
  <c r="O42" i="3"/>
  <c r="U47" i="3"/>
  <c r="U56" i="3"/>
  <c r="O60" i="3"/>
  <c r="U61" i="3"/>
  <c r="AA6" i="3"/>
  <c r="U9" i="3"/>
  <c r="H12" i="3"/>
  <c r="U15" i="3"/>
  <c r="AA19" i="3"/>
  <c r="U25" i="3"/>
  <c r="O30" i="3"/>
  <c r="U31" i="3"/>
  <c r="H36" i="3"/>
  <c r="AA38" i="3"/>
  <c r="U42" i="3"/>
  <c r="AA43" i="3"/>
  <c r="O46" i="3"/>
  <c r="H49" i="3"/>
  <c r="AA56" i="3"/>
  <c r="O57" i="3"/>
  <c r="U60" i="3"/>
  <c r="AA61" i="3"/>
  <c r="O64" i="3"/>
  <c r="O36" i="3"/>
  <c r="H40" i="3"/>
  <c r="O49" i="3"/>
  <c r="H54" i="3"/>
  <c r="H58" i="3"/>
  <c r="O63" i="3"/>
  <c r="O28" i="3"/>
  <c r="O3" i="3"/>
  <c r="H7" i="3"/>
  <c r="H29" i="3"/>
  <c r="U36" i="3"/>
  <c r="O54" i="3"/>
  <c r="O58" i="3"/>
  <c r="H62" i="3"/>
  <c r="U63" i="3"/>
  <c r="U3" i="3"/>
  <c r="O7" i="3"/>
  <c r="U21" i="3"/>
  <c r="H43" i="3"/>
  <c r="O44" i="3"/>
  <c r="H48" i="3"/>
  <c r="U58" i="3"/>
  <c r="O62" i="3"/>
</calcChain>
</file>

<file path=xl/sharedStrings.xml><?xml version="1.0" encoding="utf-8"?>
<sst xmlns="http://schemas.openxmlformats.org/spreadsheetml/2006/main" count="411" uniqueCount="294">
  <si>
    <t>Gender</t>
  </si>
  <si>
    <t xml:space="preserve">    Females</t>
  </si>
  <si>
    <t>16 (55.2%)</t>
  </si>
  <si>
    <t xml:space="preserve">    Males</t>
  </si>
  <si>
    <t>13 (44.8%)</t>
  </si>
  <si>
    <t>Average age (Years, SD)</t>
  </si>
  <si>
    <t>24 (6.43)</t>
  </si>
  <si>
    <t>Average years of education (Years, SD)</t>
  </si>
  <si>
    <t>12.1 (0.86)</t>
  </si>
  <si>
    <t>Marital status</t>
  </si>
  <si>
    <t>Single</t>
  </si>
  <si>
    <t>23 (79.3%)</t>
  </si>
  <si>
    <t>Married</t>
  </si>
  <si>
    <t>3 (10.3%)</t>
  </si>
  <si>
    <t>Divorced</t>
  </si>
  <si>
    <t>Children</t>
  </si>
  <si>
    <t>No children</t>
  </si>
  <si>
    <t>22 (75.9%)</t>
  </si>
  <si>
    <t>1-3 children</t>
  </si>
  <si>
    <t>7 (24.1%)</t>
  </si>
  <si>
    <t>Physical health</t>
  </si>
  <si>
    <t>Physically healthy</t>
  </si>
  <si>
    <t>26 (89.7%)</t>
  </si>
  <si>
    <t>Chronic no active conditions at sampling ( Asthma,Hypothyroidism,Crohn's)</t>
  </si>
  <si>
    <t>Family history of psychiatric disorders</t>
  </si>
  <si>
    <t>Yes</t>
  </si>
  <si>
    <t>14 (48.3%)</t>
  </si>
  <si>
    <t>No</t>
  </si>
  <si>
    <t>15 (51.7%)</t>
  </si>
  <si>
    <t>Number of episodes</t>
  </si>
  <si>
    <t>First episode</t>
  </si>
  <si>
    <t>21 (72.4%)</t>
  </si>
  <si>
    <t>Second or third  psychotic event (up to a year after the beginning of the first episode)</t>
  </si>
  <si>
    <t>8 (27.6%)</t>
  </si>
  <si>
    <t>Type of initial hospitalization</t>
  </si>
  <si>
    <t>Compulsory hospitalization</t>
  </si>
  <si>
    <t>Voluntary  hospitalization</t>
  </si>
  <si>
    <t>6 (20.7%)</t>
  </si>
  <si>
    <t xml:space="preserve">Duration of the current episode prior to hospitalization </t>
  </si>
  <si>
    <t>1-30 days</t>
  </si>
  <si>
    <t>30-90 days</t>
  </si>
  <si>
    <t>4 (13.8%)</t>
  </si>
  <si>
    <t>Over 90 days</t>
  </si>
  <si>
    <t>2 (6.9%)</t>
  </si>
  <si>
    <t>Duration of current hospitalization (pre- blood sampling )</t>
  </si>
  <si>
    <t>10 (34.5%)</t>
  </si>
  <si>
    <t>Drug use</t>
  </si>
  <si>
    <t>Type of drugs , when used</t>
  </si>
  <si>
    <t>Cannabis only</t>
  </si>
  <si>
    <t>9 (56.2%)</t>
  </si>
  <si>
    <t xml:space="preserve">Combination of  drugs </t>
  </si>
  <si>
    <t>7 (43.8%)</t>
  </si>
  <si>
    <t>Sample</t>
  </si>
  <si>
    <t>Age</t>
  </si>
  <si>
    <t>Ast1  (GE/ml)</t>
  </si>
  <si>
    <t>Ast2 (GE/ml)</t>
  </si>
  <si>
    <t>Ast3 (GE/ml)</t>
  </si>
  <si>
    <t>Average -Astrocyte  (GE/ml)</t>
  </si>
  <si>
    <t>Percents- Astrocyte</t>
  </si>
  <si>
    <t>Neu1 (GE/ml)</t>
  </si>
  <si>
    <t>Neu2(GE/ml)</t>
  </si>
  <si>
    <t>Neu3 (GE/ml)</t>
  </si>
  <si>
    <t>Neu4 (GE/ml)</t>
  </si>
  <si>
    <t>Average- Neuron (GE/ml)</t>
  </si>
  <si>
    <t>Percents- Neuron</t>
  </si>
  <si>
    <t>Oligo1 (GE/ml)</t>
  </si>
  <si>
    <t>Oligo2 (GE/ml)</t>
  </si>
  <si>
    <t>Oligo3 (GE/ml)</t>
  </si>
  <si>
    <t>Average- Oligodendrocyte  (GE/ml)</t>
  </si>
  <si>
    <t xml:space="preserve">Percents- Oligodendrocytes </t>
  </si>
  <si>
    <t>Average- Whole Brain</t>
  </si>
  <si>
    <t>Percents- Whole Brain</t>
  </si>
  <si>
    <t>ng/ml</t>
  </si>
  <si>
    <t>Total cfDNA (GE/ml)</t>
  </si>
  <si>
    <t xml:space="preserve">AST1 </t>
  </si>
  <si>
    <t xml:space="preserve">PRDM2 </t>
  </si>
  <si>
    <t xml:space="preserve">WOX </t>
  </si>
  <si>
    <t xml:space="preserve">ITF </t>
  </si>
  <si>
    <t xml:space="preserve">SLC </t>
  </si>
  <si>
    <t xml:space="preserve">ZNF238 </t>
  </si>
  <si>
    <t xml:space="preserve">NMR </t>
  </si>
  <si>
    <t xml:space="preserve">TAF8 </t>
  </si>
  <si>
    <t>ZFP</t>
  </si>
  <si>
    <t xml:space="preserve">CG0978 </t>
  </si>
  <si>
    <t xml:space="preserve">UBE </t>
  </si>
  <si>
    <t xml:space="preserve">WB1 </t>
  </si>
  <si>
    <t>PSY-AD 001</t>
  </si>
  <si>
    <t>F</t>
  </si>
  <si>
    <t>PSY-AD 002</t>
  </si>
  <si>
    <t>PSY-AD 003</t>
  </si>
  <si>
    <t>PSY-AD 004</t>
  </si>
  <si>
    <t>PSY-AD 005</t>
  </si>
  <si>
    <t>PSY AD 006</t>
  </si>
  <si>
    <t>PSY AD 007</t>
  </si>
  <si>
    <t>M</t>
  </si>
  <si>
    <t>PSY AD 008</t>
  </si>
  <si>
    <t>PSY AD 010</t>
  </si>
  <si>
    <t>PSY AD 011</t>
  </si>
  <si>
    <t>PSY AD 012</t>
  </si>
  <si>
    <t>PSY AD 013</t>
  </si>
  <si>
    <t>PSY AD 014</t>
  </si>
  <si>
    <t>PSY AD 015</t>
  </si>
  <si>
    <t>PSY AD 016</t>
  </si>
  <si>
    <t>PSY AD 017</t>
  </si>
  <si>
    <t>PSY AD 018</t>
  </si>
  <si>
    <t>PSY AD 019</t>
  </si>
  <si>
    <t>PSY AD 020</t>
  </si>
  <si>
    <t>PSY AD 021</t>
  </si>
  <si>
    <t>PSY AD 022</t>
  </si>
  <si>
    <t>PSY AD 023</t>
  </si>
  <si>
    <t>PSY AD 024</t>
  </si>
  <si>
    <t>PSY-AD 025</t>
  </si>
  <si>
    <t>PSY-AD 026</t>
  </si>
  <si>
    <t>PSY-AD 027</t>
  </si>
  <si>
    <t>PSY-AD 029</t>
  </si>
  <si>
    <t>PSY-AD 030</t>
  </si>
  <si>
    <t>PSY-AD 031</t>
  </si>
  <si>
    <t>Control 01</t>
  </si>
  <si>
    <t>Control 02</t>
  </si>
  <si>
    <t>Control 03</t>
  </si>
  <si>
    <t>Control 04</t>
  </si>
  <si>
    <t>Control 05</t>
  </si>
  <si>
    <t>Control 06</t>
  </si>
  <si>
    <t>Control 07</t>
  </si>
  <si>
    <t>Control 08</t>
  </si>
  <si>
    <t>Control 09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</si>
  <si>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</si>
  <si>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</si>
  <si>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</si>
  <si>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</si>
  <si>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</si>
  <si>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</si>
  <si>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</si>
  <si>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</si>
  <si>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</si>
  <si>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</si>
  <si>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</si>
  <si>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Control 21</t>
  </si>
  <si>
    <t>Control 22</t>
  </si>
  <si>
    <t>Control 23</t>
  </si>
  <si>
    <t>Control 24</t>
  </si>
  <si>
    <t>Control 25</t>
  </si>
  <si>
    <t>Control 26</t>
  </si>
  <si>
    <t>Control 27</t>
  </si>
  <si>
    <t>Control 28</t>
  </si>
  <si>
    <t>Control 29</t>
  </si>
  <si>
    <t>Control 30</t>
  </si>
  <si>
    <t>Control 31</t>
  </si>
  <si>
    <t>Marker</t>
  </si>
  <si>
    <t>Cell Type</t>
  </si>
  <si>
    <t>Forward Primer</t>
  </si>
  <si>
    <t>Reverse Primer</t>
  </si>
  <si>
    <t>Cluster CG#</t>
  </si>
  <si>
    <t>Chr</t>
  </si>
  <si>
    <t>Start</t>
  </si>
  <si>
    <t>End</t>
  </si>
  <si>
    <t>Amplicon length</t>
  </si>
  <si>
    <t>Amplicon</t>
  </si>
  <si>
    <t>WB1</t>
  </si>
  <si>
    <t>Whole-brain</t>
  </si>
  <si>
    <t>ATTTGATTTTGTGGTAGTGGA</t>
  </si>
  <si>
    <t>AAAATCCCCACCTCTACTTAA</t>
  </si>
  <si>
    <t>cg02619656</t>
  </si>
  <si>
    <t>ACTTGATTCTGCCGCAGTGGAGCCAGCACAGCGGATGTTTTCACACCCAGCAAGACAAAGGCCGTCGTCTCCGCCATGACACTGTTCCGTTCCAAGCAGAGGCCGGGATTCT</t>
  </si>
  <si>
    <t>CG0978</t>
  </si>
  <si>
    <t>TATATGTGTGTAGGTTGAATAAAAT</t>
  </si>
  <si>
    <t>TCCATTTCATATCAATACTAATATT</t>
  </si>
  <si>
    <t>cg09787504</t>
  </si>
  <si>
    <t>CACATGTGTGCACGCTGAATAAAATCGTGCTGCGGGACCACAGTGCGGGGAGGCACCGACTCTGTCATTCTGTCAACGCACCGCACAGTCACGAACATCAGCATTGACATGAAATGGA</t>
  </si>
  <si>
    <t>UBE</t>
  </si>
  <si>
    <t>TTTAGTGTTAGAATTGAAAGAGTAGA</t>
  </si>
  <si>
    <t>TTAACCTTAACTATATCTAACAAAAA</t>
  </si>
  <si>
    <t>cg23661000</t>
  </si>
  <si>
    <t>CTCAGTGCCAGAACTGAAAGAGCAGATTCAGGCGTGGATGAGAGAGAAACAGAACAGCGATCACTAAACCGTTCCGCCGCCCACCCTCTGCTAGACACAGCCAAGGCCAA</t>
  </si>
  <si>
    <t>Whole Brain1</t>
  </si>
  <si>
    <t>Whole Brain2</t>
  </si>
  <si>
    <t>Whole Brain3</t>
  </si>
  <si>
    <t>Demographical data and clinical features that could affect cfDNA plasma levels of volunteers (control group)</t>
  </si>
  <si>
    <t>19 (61.3%)</t>
  </si>
  <si>
    <t>12 (38.7%)</t>
  </si>
  <si>
    <t>32 (8.9)</t>
  </si>
  <si>
    <t>Physical health at blood sampling</t>
  </si>
  <si>
    <t xml:space="preserve">Acute health conditions </t>
  </si>
  <si>
    <t xml:space="preserve">None </t>
  </si>
  <si>
    <t>3 (9.7 %)</t>
  </si>
  <si>
    <t>Acute exercise (less then an hour and a half prior to blood sampling)</t>
  </si>
  <si>
    <t>None</t>
  </si>
  <si>
    <t>Physical activity 1.5-14 hours prior to blood sampling</t>
  </si>
  <si>
    <t>Physical activity 14-24 hours prior to blood sampling</t>
  </si>
  <si>
    <t>5 (16%)</t>
  </si>
  <si>
    <t>Physical activity more than 24 hours prior to blood sampling</t>
  </si>
  <si>
    <t>26 (84%)</t>
  </si>
  <si>
    <t>Chronic non active health conditions (Hypothyroidism, Migraines, Crohn's disease)</t>
  </si>
  <si>
    <t xml:space="preserve">Physical activity prior to blood sampling </t>
  </si>
  <si>
    <t>Demographical and clinical data of patients</t>
  </si>
  <si>
    <t>Drug group</t>
  </si>
  <si>
    <t>Drug (generic)</t>
  </si>
  <si>
    <t>FGA</t>
  </si>
  <si>
    <t>Haloperidol</t>
  </si>
  <si>
    <t>Fluphenazine</t>
  </si>
  <si>
    <t>Perphenazine</t>
  </si>
  <si>
    <t>Zuclopenthixol</t>
  </si>
  <si>
    <t>SGA</t>
  </si>
  <si>
    <t>Amisulpride</t>
  </si>
  <si>
    <t>Aripiprazole</t>
  </si>
  <si>
    <t>Paliperidone</t>
  </si>
  <si>
    <t>Olanzapine</t>
  </si>
  <si>
    <t>Quetiapine</t>
  </si>
  <si>
    <t>Quetiapine fumarate extended release</t>
  </si>
  <si>
    <t>Risperidone</t>
  </si>
  <si>
    <t>Clotiapine</t>
  </si>
  <si>
    <t>Levomepromazine</t>
  </si>
  <si>
    <t>SAI</t>
  </si>
  <si>
    <t>Clotiapine injectable</t>
  </si>
  <si>
    <t>Olanzapine injectable</t>
  </si>
  <si>
    <t>Zuclopenthixol acetate</t>
  </si>
  <si>
    <t>LAI</t>
  </si>
  <si>
    <t>Haloperidol decanoate</t>
  </si>
  <si>
    <t>Paliperidone injectable</t>
  </si>
  <si>
    <t>Risperidone LAI</t>
  </si>
  <si>
    <t>Zuclopenthixol decanoate</t>
  </si>
  <si>
    <t>FGA – First generation antipsychotic, SGA – Second generation antipsychotic, SAI – Short acting injection, LAI – Long acting injection.</t>
  </si>
  <si>
    <t>Percentage of patients taking at least one drug in the drug group</t>
  </si>
  <si>
    <t xml:space="preserve"> </t>
  </si>
  <si>
    <t>Percentage of patients taking at least one drug in the drug group before the blood test</t>
  </si>
  <si>
    <t>Percentage of patients taking the drug</t>
  </si>
  <si>
    <t>Adrenergic agonist</t>
  </si>
  <si>
    <t>Budesonide Formoterol</t>
  </si>
  <si>
    <t>Salbutamol</t>
  </si>
  <si>
    <t>Adrenergic antagonist</t>
  </si>
  <si>
    <t>Propranolol</t>
  </si>
  <si>
    <t>Atenolol</t>
  </si>
  <si>
    <t>Tamsulosin</t>
  </si>
  <si>
    <t>Antibiotics</t>
  </si>
  <si>
    <t>Prednisolone, gentamicin</t>
  </si>
  <si>
    <t>Amoxicillin, clavulanic acid</t>
  </si>
  <si>
    <t>Triamcinolone, gramicidine, nystatin, neomycin</t>
  </si>
  <si>
    <t>Ertapenem</t>
  </si>
  <si>
    <t>Amoxicillin</t>
  </si>
  <si>
    <t>Anticholinergic</t>
  </si>
  <si>
    <t>Biperiden</t>
  </si>
  <si>
    <t>Anticonvulsants</t>
  </si>
  <si>
    <t>Sodium valproate</t>
  </si>
  <si>
    <t>Antidepressant</t>
  </si>
  <si>
    <t>Escitalopram</t>
  </si>
  <si>
    <t>Fluvoxamine</t>
  </si>
  <si>
    <t>Sertraline</t>
  </si>
  <si>
    <t>Paroxetine</t>
  </si>
  <si>
    <t>Trazodone</t>
  </si>
  <si>
    <t>Antidiarrheals</t>
  </si>
  <si>
    <t>Loperamide</t>
  </si>
  <si>
    <t>Antifungal</t>
  </si>
  <si>
    <t>Nystatin</t>
  </si>
  <si>
    <t>Clotrimazole</t>
  </si>
  <si>
    <t>Antihistamine</t>
  </si>
  <si>
    <t>Promethazine</t>
  </si>
  <si>
    <t>Antihypertensive drugs</t>
  </si>
  <si>
    <t>Losartan, hydrochlorothiazide</t>
  </si>
  <si>
    <t>Benzodiazepines</t>
  </si>
  <si>
    <t>Diazepam</t>
  </si>
  <si>
    <t>Brotizolam</t>
  </si>
  <si>
    <t>Clonazepam</t>
  </si>
  <si>
    <t>Lorazepam</t>
  </si>
  <si>
    <t>Oxazepam</t>
  </si>
  <si>
    <t>Cholinergic agonist</t>
  </si>
  <si>
    <t>Nicotine</t>
  </si>
  <si>
    <t>Dietary / nutritional supplements</t>
  </si>
  <si>
    <t>Enteral nutrition formulas</t>
  </si>
  <si>
    <t>Ferrous calcium citrate</t>
  </si>
  <si>
    <t>Folic acid</t>
  </si>
  <si>
    <t>Multi vitamins</t>
  </si>
  <si>
    <t>Vitamin B12</t>
  </si>
  <si>
    <t>Intravenous solutions</t>
  </si>
  <si>
    <t>Dextrose</t>
  </si>
  <si>
    <t>Sodium lactate</t>
  </si>
  <si>
    <t>Normal saline</t>
  </si>
  <si>
    <t>Saline</t>
  </si>
  <si>
    <t>Laxatives</t>
  </si>
  <si>
    <t>Lactulose</t>
  </si>
  <si>
    <t>Bisacodyl</t>
  </si>
  <si>
    <t>Mood stabilizers</t>
  </si>
  <si>
    <t>Lithium</t>
  </si>
  <si>
    <t>Nonbenzodiazepines</t>
  </si>
  <si>
    <t>Zopiclone</t>
  </si>
  <si>
    <t>Pain killers</t>
  </si>
  <si>
    <t>Acetaminophen</t>
  </si>
  <si>
    <t>Acetaminophen, aspirin</t>
  </si>
  <si>
    <t>Ibuprofen</t>
  </si>
  <si>
    <t>Dipyrone</t>
  </si>
  <si>
    <t>PPIs</t>
  </si>
  <si>
    <t>Omeprazole</t>
  </si>
  <si>
    <t>Esomeprazole</t>
  </si>
  <si>
    <t>Thyroid hormone receptor agonist</t>
  </si>
  <si>
    <t>Levothyroxine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</si>
</sst>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77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e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/>
      <top style="medium">
        <color rgb="FF999999"/>
      </top>
      <bottom style="thick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thin">
        <color indexed="64"/>
      </right>
      <top/>
      <bottom/>
      <diagonal/>
    </border>
    <border>
      <left style="medium">
        <color rgb="FF999999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justify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1" fillId="0" borderId="7" xfId="0" applyFont="1" applyBorder="1"/>
    <xf numFmtId="0" fontId="1" fillId="0" borderId="0" xfId="0" applyFont="1"/>
    <xf numFmtId="0" fontId="11" fillId="0" borderId="8" xfId="0" applyFont="1" applyBorder="1"/>
    <xf numFmtId="0" fontId="10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2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DBFA-E7E8-493E-B63D-85722ACFF6AC}">
  <dimension ref="A1:AD65"/>
  <sheetViews>
    <sheetView zoomScale="120" zoomScaleNormal="120" workbookViewId="0">
      <selection activeCell="AA31" sqref="AA31"/>
    </sheetView>
  </sheetViews>
  <sheetFormatPr defaultColWidth="8.81640625" defaultRowHeight="14.5"/>
  <cols>
    <col min="1" max="1" width="13.81640625" customWidth="1"/>
    <col min="2" max="3" width="8.81640625" style="6"/>
    <col min="4" max="4" width="19.81640625" style="5" customWidth="1"/>
    <col min="5" max="5" width="16.81640625" style="5" customWidth="1"/>
    <col min="6" max="6" width="15.6328125" style="5" customWidth="1"/>
    <col min="7" max="7" width="36.6328125" style="5" customWidth="1"/>
    <col min="8" max="8" width="24.453125" style="5" customWidth="1"/>
    <col min="9" max="9" width="9" style="5" customWidth="1"/>
    <col min="10" max="10" width="17.453125" style="5" customWidth="1"/>
    <col min="11" max="11" width="14.81640625" style="5" customWidth="1"/>
    <col min="12" max="13" width="16.453125" style="5" customWidth="1"/>
    <col min="14" max="14" width="25.81640625" style="5" customWidth="1"/>
    <col min="15" max="15" width="22" style="5" customWidth="1"/>
    <col min="16" max="16" width="12.6328125" style="5" customWidth="1"/>
    <col min="17" max="17" width="23.81640625" style="5" customWidth="1"/>
    <col min="18" max="18" width="27.36328125" style="5" customWidth="1"/>
    <col min="19" max="19" width="24.81640625" style="5" customWidth="1"/>
    <col min="20" max="20" width="31.453125" style="5" customWidth="1"/>
    <col min="21" max="21" width="35" style="5" customWidth="1"/>
    <col min="22" max="22" width="14.6328125" style="5" customWidth="1"/>
    <col min="23" max="23" width="24.6328125" style="8" customWidth="1"/>
    <col min="24" max="24" width="23.36328125" style="8" customWidth="1"/>
    <col min="25" max="25" width="22.1796875" style="8" customWidth="1"/>
    <col min="26" max="26" width="30.1796875" style="8" customWidth="1"/>
    <col min="27" max="27" width="26.453125" style="8" customWidth="1"/>
    <col min="28" max="28" width="15.6328125" style="5" customWidth="1"/>
    <col min="29" max="29" width="10.1796875" style="5" customWidth="1"/>
    <col min="30" max="30" width="17.453125" style="5" customWidth="1"/>
  </cols>
  <sheetData>
    <row r="1" spans="1:30" ht="18.5">
      <c r="A1" s="2" t="s">
        <v>52</v>
      </c>
      <c r="B1" s="3" t="s">
        <v>0</v>
      </c>
      <c r="C1" s="3" t="s">
        <v>53</v>
      </c>
      <c r="D1" s="4" t="s">
        <v>54</v>
      </c>
      <c r="E1" s="4" t="s">
        <v>55</v>
      </c>
      <c r="F1" s="4" t="s">
        <v>56</v>
      </c>
      <c r="G1" s="2" t="s">
        <v>57</v>
      </c>
      <c r="H1" s="4" t="s">
        <v>58</v>
      </c>
      <c r="I1" s="4"/>
      <c r="J1" s="4" t="s">
        <v>59</v>
      </c>
      <c r="K1" s="4" t="s">
        <v>60</v>
      </c>
      <c r="L1" s="4" t="s">
        <v>61</v>
      </c>
      <c r="M1" s="4" t="s">
        <v>62</v>
      </c>
      <c r="N1" s="2" t="s">
        <v>63</v>
      </c>
      <c r="O1" s="4" t="s">
        <v>64</v>
      </c>
      <c r="P1" s="4"/>
      <c r="Q1" s="4" t="s">
        <v>65</v>
      </c>
      <c r="R1" s="4" t="s">
        <v>66</v>
      </c>
      <c r="S1" s="4" t="s">
        <v>67</v>
      </c>
      <c r="T1" s="4" t="s">
        <v>68</v>
      </c>
      <c r="U1" s="4" t="s">
        <v>69</v>
      </c>
      <c r="V1" s="4"/>
      <c r="W1" s="2" t="s">
        <v>174</v>
      </c>
      <c r="X1" s="2" t="s">
        <v>175</v>
      </c>
      <c r="Y1" s="2" t="s">
        <v>176</v>
      </c>
      <c r="Z1" s="2" t="s">
        <v>70</v>
      </c>
      <c r="AA1" s="2" t="s">
        <v>71</v>
      </c>
      <c r="AC1" s="4" t="s">
        <v>72</v>
      </c>
      <c r="AD1" s="4" t="s">
        <v>73</v>
      </c>
    </row>
    <row r="2" spans="1:30" s="9" customFormat="1">
      <c r="B2" s="25"/>
      <c r="C2" s="25"/>
      <c r="D2" s="8" t="s">
        <v>74</v>
      </c>
      <c r="E2" s="8" t="s">
        <v>75</v>
      </c>
      <c r="F2" s="8" t="s">
        <v>76</v>
      </c>
      <c r="G2" s="8"/>
      <c r="H2" s="8"/>
      <c r="I2" s="8"/>
      <c r="J2" s="8">
        <v>509</v>
      </c>
      <c r="K2" s="8" t="s">
        <v>77</v>
      </c>
      <c r="L2" s="8" t="s">
        <v>78</v>
      </c>
      <c r="M2" s="8" t="s">
        <v>79</v>
      </c>
      <c r="N2" s="7"/>
      <c r="O2" s="7"/>
      <c r="P2" s="7"/>
      <c r="Q2" s="8" t="s">
        <v>80</v>
      </c>
      <c r="R2" s="8" t="s">
        <v>81</v>
      </c>
      <c r="S2" s="8" t="s">
        <v>82</v>
      </c>
      <c r="T2" s="8"/>
      <c r="U2" s="8"/>
      <c r="V2" s="8"/>
      <c r="W2" s="8" t="s">
        <v>85</v>
      </c>
      <c r="X2" s="8" t="s">
        <v>83</v>
      </c>
      <c r="Y2" s="8" t="s">
        <v>84</v>
      </c>
      <c r="Z2" s="8"/>
      <c r="AA2" s="7"/>
      <c r="AB2" s="7"/>
      <c r="AC2" s="8"/>
      <c r="AD2" s="8"/>
    </row>
    <row r="3" spans="1:30">
      <c r="A3" s="9" t="s">
        <v>86</v>
      </c>
      <c r="B3" s="6" t="s">
        <v>87</v>
      </c>
      <c r="C3" s="6">
        <v>27</v>
      </c>
      <c r="D3" s="5">
        <v>0</v>
      </c>
      <c r="E3" s="5">
        <v>6.9711862502510646</v>
      </c>
      <c r="F3" s="5">
        <v>1.9651751665678019</v>
      </c>
      <c r="G3" s="5">
        <f>AVERAGE(D3:F3)</f>
        <v>2.9787871389396225</v>
      </c>
      <c r="H3" s="5">
        <f t="shared" ref="H3:H31" si="0">G3/AD3*100</f>
        <v>0.10084349949035941</v>
      </c>
      <c r="J3" s="5">
        <v>0</v>
      </c>
      <c r="K3" s="5">
        <v>1.4169513511352732</v>
      </c>
      <c r="L3" s="5">
        <v>0</v>
      </c>
      <c r="M3" s="5">
        <v>0</v>
      </c>
      <c r="N3" s="5">
        <f>AVERAGE(J3:M3)</f>
        <v>0.35423783778381829</v>
      </c>
      <c r="O3" s="5">
        <f t="shared" ref="O3:O31" si="1">N3/AD3*100</f>
        <v>1.1992324912056283E-2</v>
      </c>
      <c r="Q3" s="5">
        <v>0</v>
      </c>
      <c r="R3" s="5">
        <v>0</v>
      </c>
      <c r="S3" s="5">
        <v>0</v>
      </c>
      <c r="T3" s="5">
        <f>AVERAGE(Q3:S3)</f>
        <v>0</v>
      </c>
      <c r="U3" s="5">
        <f t="shared" ref="U3:U31" si="2">T3/AD3*100</f>
        <v>0</v>
      </c>
      <c r="W3" s="8">
        <v>0</v>
      </c>
      <c r="X3" s="8">
        <v>1.7267940968426466E-2</v>
      </c>
      <c r="Y3" s="8">
        <v>17.090191556975089</v>
      </c>
      <c r="Z3" s="8">
        <f>AVERAGE(W3:Y3)</f>
        <v>5.7024864993145057</v>
      </c>
      <c r="AA3" s="8">
        <f>Z3/AD3*100</f>
        <v>0.1930512881803669</v>
      </c>
      <c r="AC3" s="5">
        <v>9.7487499999999994</v>
      </c>
      <c r="AD3" s="5">
        <f>AC3*303</f>
        <v>2953.8712499999997</v>
      </c>
    </row>
    <row r="4" spans="1:30">
      <c r="A4" s="9" t="s">
        <v>88</v>
      </c>
      <c r="B4" s="6" t="s">
        <v>87</v>
      </c>
      <c r="C4" s="6">
        <v>20</v>
      </c>
      <c r="D4" s="5">
        <v>0</v>
      </c>
      <c r="E4" s="5">
        <v>0</v>
      </c>
      <c r="F4" s="5">
        <v>7.4868215596434829E-3</v>
      </c>
      <c r="G4" s="5">
        <f t="shared" ref="G4:G64" si="3">AVERAGE(D4:F4)</f>
        <v>2.4956071865478275E-3</v>
      </c>
      <c r="H4" s="5">
        <f t="shared" si="0"/>
        <v>7.598380025378588E-5</v>
      </c>
      <c r="J4" s="5">
        <v>2.6652985635271889</v>
      </c>
      <c r="K4" s="5">
        <v>0</v>
      </c>
      <c r="L4" s="5">
        <v>0</v>
      </c>
      <c r="M4" s="5">
        <v>0</v>
      </c>
      <c r="N4" s="5">
        <f t="shared" ref="N4:N64" si="4">AVERAGE(J4:M4)</f>
        <v>0.66632464088179721</v>
      </c>
      <c r="O4" s="5">
        <f t="shared" si="1"/>
        <v>2.0287599222285613E-2</v>
      </c>
      <c r="Q4" s="5">
        <v>0</v>
      </c>
      <c r="R4" s="5">
        <v>0</v>
      </c>
      <c r="S4" s="5">
        <v>0</v>
      </c>
      <c r="T4" s="5">
        <f t="shared" ref="T4:T64" si="5">AVERAGE(Q4:S4)</f>
        <v>0</v>
      </c>
      <c r="U4" s="5">
        <f t="shared" si="2"/>
        <v>0</v>
      </c>
      <c r="W4" s="8">
        <v>0</v>
      </c>
      <c r="X4" s="8">
        <v>0</v>
      </c>
      <c r="Y4" s="8">
        <v>2.8743834781521529</v>
      </c>
      <c r="Z4" s="8">
        <f t="shared" ref="Z4:Z64" si="6">AVERAGE(W4:Y4)</f>
        <v>0.95812782605071767</v>
      </c>
      <c r="AA4" s="8">
        <f t="shared" ref="AA4:AA64" si="7">Z4/AD4*100</f>
        <v>2.9172136442249585E-2</v>
      </c>
      <c r="AC4" s="5">
        <v>10.839583333333332</v>
      </c>
      <c r="AD4" s="5">
        <f t="shared" ref="AD4:AD64" si="8">AC4*303</f>
        <v>3284.3937499999997</v>
      </c>
    </row>
    <row r="5" spans="1:30">
      <c r="A5" s="9" t="s">
        <v>89</v>
      </c>
      <c r="B5" s="6" t="s">
        <v>87</v>
      </c>
      <c r="C5" s="6">
        <v>25</v>
      </c>
      <c r="D5" s="5">
        <v>10.759536291074559</v>
      </c>
      <c r="E5" s="5">
        <v>13.138883245152012</v>
      </c>
      <c r="F5" s="5">
        <v>0</v>
      </c>
      <c r="G5" s="5">
        <f t="shared" si="3"/>
        <v>7.9661398454088568</v>
      </c>
      <c r="H5" s="5">
        <f t="shared" si="0"/>
        <v>0.2344493586427189</v>
      </c>
      <c r="J5" s="5">
        <v>0</v>
      </c>
      <c r="K5" s="5">
        <v>0</v>
      </c>
      <c r="L5" s="5">
        <v>0</v>
      </c>
      <c r="M5" s="5">
        <v>0</v>
      </c>
      <c r="N5" s="5">
        <f t="shared" si="4"/>
        <v>0</v>
      </c>
      <c r="O5" s="5">
        <f t="shared" si="1"/>
        <v>0</v>
      </c>
      <c r="Q5" s="5">
        <v>0</v>
      </c>
      <c r="R5" s="5">
        <v>0</v>
      </c>
      <c r="S5" s="5">
        <v>0</v>
      </c>
      <c r="T5" s="5">
        <f t="shared" si="5"/>
        <v>0</v>
      </c>
      <c r="U5" s="5">
        <f t="shared" si="2"/>
        <v>0</v>
      </c>
      <c r="W5" s="8">
        <v>0</v>
      </c>
      <c r="X5" s="8">
        <v>0</v>
      </c>
      <c r="Y5" s="8">
        <v>0</v>
      </c>
      <c r="Z5" s="8">
        <f t="shared" si="6"/>
        <v>0</v>
      </c>
      <c r="AA5" s="8">
        <f t="shared" si="7"/>
        <v>0</v>
      </c>
      <c r="AC5" s="5">
        <v>11.213888888888889</v>
      </c>
      <c r="AD5" s="5">
        <f t="shared" si="8"/>
        <v>3397.8083333333334</v>
      </c>
    </row>
    <row r="6" spans="1:30">
      <c r="A6" s="9" t="s">
        <v>90</v>
      </c>
      <c r="B6" s="6" t="s">
        <v>87</v>
      </c>
      <c r="C6" s="6">
        <v>27</v>
      </c>
      <c r="D6" s="5">
        <v>0</v>
      </c>
      <c r="E6" s="5">
        <v>0</v>
      </c>
      <c r="F6" s="5">
        <v>0</v>
      </c>
      <c r="G6" s="5">
        <f t="shared" si="3"/>
        <v>0</v>
      </c>
      <c r="H6" s="5">
        <f t="shared" si="0"/>
        <v>0</v>
      </c>
      <c r="J6" s="5">
        <v>0</v>
      </c>
      <c r="K6" s="5">
        <v>0</v>
      </c>
      <c r="L6" s="5">
        <v>0</v>
      </c>
      <c r="M6" s="5">
        <v>0</v>
      </c>
      <c r="N6" s="5">
        <f t="shared" si="4"/>
        <v>0</v>
      </c>
      <c r="O6" s="5">
        <f t="shared" si="1"/>
        <v>0</v>
      </c>
      <c r="Q6" s="5">
        <v>0</v>
      </c>
      <c r="R6" s="5">
        <v>0</v>
      </c>
      <c r="S6" s="5">
        <v>0</v>
      </c>
      <c r="T6" s="5">
        <f t="shared" si="5"/>
        <v>0</v>
      </c>
      <c r="U6" s="5">
        <f t="shared" si="2"/>
        <v>0</v>
      </c>
      <c r="W6" s="8">
        <v>0</v>
      </c>
      <c r="X6" s="8">
        <v>0</v>
      </c>
      <c r="Y6" s="8">
        <v>0</v>
      </c>
      <c r="Z6" s="8">
        <f t="shared" si="6"/>
        <v>0</v>
      </c>
      <c r="AA6" s="8">
        <f t="shared" si="7"/>
        <v>0</v>
      </c>
      <c r="AC6" s="5">
        <v>3.2725</v>
      </c>
      <c r="AD6" s="5">
        <f t="shared" si="8"/>
        <v>991.5675</v>
      </c>
    </row>
    <row r="7" spans="1:30">
      <c r="A7" s="9" t="s">
        <v>91</v>
      </c>
      <c r="B7" s="6" t="s">
        <v>87</v>
      </c>
      <c r="C7" s="6">
        <v>18</v>
      </c>
      <c r="D7" s="5">
        <v>4.0172841110635398</v>
      </c>
      <c r="E7" s="5">
        <v>3.19407440490561</v>
      </c>
      <c r="F7" s="5">
        <v>3.80490480453869</v>
      </c>
      <c r="G7" s="5">
        <f t="shared" si="3"/>
        <v>3.672087773502613</v>
      </c>
      <c r="H7" s="5">
        <f t="shared" si="0"/>
        <v>0.1313723746635761</v>
      </c>
      <c r="J7" s="5">
        <v>1.85922448979592</v>
      </c>
      <c r="K7" s="5">
        <v>0</v>
      </c>
      <c r="L7" s="5">
        <v>0</v>
      </c>
      <c r="M7" s="5">
        <v>0</v>
      </c>
      <c r="N7" s="5">
        <f t="shared" si="4"/>
        <v>0.46480612244898001</v>
      </c>
      <c r="O7" s="5">
        <f t="shared" si="1"/>
        <v>1.6628873771730932E-2</v>
      </c>
      <c r="Q7" s="5">
        <v>0</v>
      </c>
      <c r="R7" s="5">
        <v>0</v>
      </c>
      <c r="S7" s="5">
        <v>0</v>
      </c>
      <c r="T7" s="5">
        <f t="shared" si="5"/>
        <v>0</v>
      </c>
      <c r="U7" s="5">
        <f t="shared" si="2"/>
        <v>0</v>
      </c>
      <c r="W7" s="8">
        <v>0</v>
      </c>
      <c r="X7" s="8">
        <v>0</v>
      </c>
      <c r="Y7" s="8">
        <v>14.540303130615699</v>
      </c>
      <c r="Z7" s="8">
        <f t="shared" si="6"/>
        <v>4.8467677102052331</v>
      </c>
      <c r="AA7" s="8">
        <f t="shared" si="7"/>
        <v>0.17339764809735467</v>
      </c>
      <c r="AC7" s="5">
        <v>9.2249999999999996</v>
      </c>
      <c r="AD7" s="5">
        <f t="shared" si="8"/>
        <v>2795.1749999999997</v>
      </c>
    </row>
    <row r="8" spans="1:30">
      <c r="A8" s="9" t="s">
        <v>92</v>
      </c>
      <c r="B8" s="6" t="s">
        <v>87</v>
      </c>
      <c r="C8" s="6">
        <v>33</v>
      </c>
      <c r="D8" s="5">
        <v>4.5643985917014804</v>
      </c>
      <c r="E8" s="5">
        <v>7.9282758426121003</v>
      </c>
      <c r="F8" s="5">
        <v>23.774339412606999</v>
      </c>
      <c r="G8" s="5">
        <f t="shared" si="3"/>
        <v>12.089004615640192</v>
      </c>
      <c r="H8" s="5">
        <f t="shared" si="0"/>
        <v>0.36250044294935013</v>
      </c>
      <c r="J8" s="5">
        <v>6.6968228217619297</v>
      </c>
      <c r="K8" s="5">
        <v>7.8169995756546999</v>
      </c>
      <c r="L8" s="5">
        <v>17.77907616744</v>
      </c>
      <c r="M8" s="5">
        <v>15.824826290814601</v>
      </c>
      <c r="N8" s="5">
        <f t="shared" si="4"/>
        <v>12.029431213917807</v>
      </c>
      <c r="O8" s="5">
        <f t="shared" si="1"/>
        <v>0.36071407714017301</v>
      </c>
      <c r="Q8" s="5">
        <v>24.836970668038902</v>
      </c>
      <c r="R8" s="5">
        <v>12.884614808153501</v>
      </c>
      <c r="S8" s="5">
        <v>0</v>
      </c>
      <c r="T8" s="5">
        <f t="shared" si="5"/>
        <v>12.573861825397467</v>
      </c>
      <c r="U8" s="5">
        <f t="shared" si="2"/>
        <v>0.37703935321470039</v>
      </c>
      <c r="W8" s="8">
        <v>0</v>
      </c>
      <c r="X8" s="8">
        <v>8.3257505810950398</v>
      </c>
      <c r="Y8" s="8">
        <v>38.763922472555102</v>
      </c>
      <c r="Z8" s="8">
        <f t="shared" si="6"/>
        <v>15.696557684550049</v>
      </c>
      <c r="AA8" s="8">
        <f t="shared" si="7"/>
        <v>0.47067639514902238</v>
      </c>
      <c r="AC8" s="5">
        <v>11.00625</v>
      </c>
      <c r="AD8" s="5">
        <f t="shared" si="8"/>
        <v>3334.8937499999997</v>
      </c>
    </row>
    <row r="9" spans="1:30">
      <c r="A9" s="9" t="s">
        <v>93</v>
      </c>
      <c r="B9" s="6" t="s">
        <v>94</v>
      </c>
      <c r="C9" s="6">
        <v>25</v>
      </c>
      <c r="D9" s="5">
        <v>0</v>
      </c>
      <c r="E9" s="5">
        <v>10.726967703466199</v>
      </c>
      <c r="F9" s="5">
        <v>0</v>
      </c>
      <c r="G9" s="5">
        <f t="shared" si="3"/>
        <v>3.5756559011553999</v>
      </c>
      <c r="H9" s="5">
        <f t="shared" si="0"/>
        <v>0.28608108020045203</v>
      </c>
      <c r="J9" s="5">
        <v>1.72880995020529</v>
      </c>
      <c r="K9" s="5">
        <v>2.7105154946989098</v>
      </c>
      <c r="L9" s="5">
        <v>0</v>
      </c>
      <c r="M9" s="5">
        <v>0</v>
      </c>
      <c r="N9" s="5">
        <f t="shared" si="4"/>
        <v>1.10983136122605</v>
      </c>
      <c r="O9" s="5">
        <f t="shared" si="1"/>
        <v>8.8795388436927691E-2</v>
      </c>
      <c r="Q9" s="5">
        <v>2.7979063827344701</v>
      </c>
      <c r="R9" s="5">
        <v>0</v>
      </c>
      <c r="S9" s="5">
        <v>0</v>
      </c>
      <c r="T9" s="5">
        <f t="shared" si="5"/>
        <v>0.93263546091149008</v>
      </c>
      <c r="U9" s="5">
        <f t="shared" si="2"/>
        <v>7.4618298702789479E-2</v>
      </c>
      <c r="W9" s="8">
        <v>0</v>
      </c>
      <c r="X9" s="8">
        <v>0</v>
      </c>
      <c r="Y9" s="8">
        <v>0</v>
      </c>
      <c r="Z9" s="8">
        <f t="shared" si="6"/>
        <v>0</v>
      </c>
      <c r="AA9" s="8">
        <f t="shared" si="7"/>
        <v>0</v>
      </c>
      <c r="AC9" s="5">
        <v>4.125</v>
      </c>
      <c r="AD9" s="5">
        <f t="shared" si="8"/>
        <v>1249.875</v>
      </c>
    </row>
    <row r="10" spans="1:30">
      <c r="A10" s="9" t="s">
        <v>95</v>
      </c>
      <c r="B10" s="6" t="s">
        <v>94</v>
      </c>
      <c r="C10" s="6">
        <v>20</v>
      </c>
      <c r="D10" s="5">
        <v>0</v>
      </c>
      <c r="E10" s="5">
        <v>6.4383749999999997</v>
      </c>
      <c r="F10" s="5">
        <v>2.5496868620396498</v>
      </c>
      <c r="G10" s="5">
        <f t="shared" si="3"/>
        <v>2.9960206206798836</v>
      </c>
      <c r="H10" s="5">
        <f t="shared" si="0"/>
        <v>9.7082541324761989E-2</v>
      </c>
      <c r="J10" s="5">
        <v>0</v>
      </c>
      <c r="K10" s="5">
        <v>1.8595936434267499</v>
      </c>
      <c r="L10" s="5">
        <v>0</v>
      </c>
      <c r="M10" s="5">
        <v>0</v>
      </c>
      <c r="N10" s="5">
        <f t="shared" si="4"/>
        <v>0.46489841085668748</v>
      </c>
      <c r="O10" s="5">
        <f t="shared" si="1"/>
        <v>1.506448883304696E-2</v>
      </c>
      <c r="Q10" s="5">
        <v>5.3824205388520099</v>
      </c>
      <c r="R10" s="5">
        <v>0</v>
      </c>
      <c r="S10" s="5">
        <v>1.91639713692743</v>
      </c>
      <c r="T10" s="5">
        <f t="shared" si="5"/>
        <v>2.4329392252598132</v>
      </c>
      <c r="U10" s="5">
        <f t="shared" si="2"/>
        <v>7.8836547801637138E-2</v>
      </c>
      <c r="W10" s="8">
        <v>0</v>
      </c>
      <c r="X10" s="8">
        <v>0</v>
      </c>
      <c r="Y10" s="8">
        <v>0</v>
      </c>
      <c r="Z10" s="8">
        <f t="shared" si="6"/>
        <v>0</v>
      </c>
      <c r="AA10" s="8">
        <f t="shared" si="7"/>
        <v>0</v>
      </c>
      <c r="AC10" s="5">
        <v>10.185</v>
      </c>
      <c r="AD10" s="5">
        <f t="shared" si="8"/>
        <v>3086.0550000000003</v>
      </c>
    </row>
    <row r="11" spans="1:30">
      <c r="A11" s="9" t="s">
        <v>96</v>
      </c>
      <c r="B11" s="6" t="s">
        <v>87</v>
      </c>
      <c r="C11" s="6">
        <v>22</v>
      </c>
      <c r="D11" s="5">
        <v>9.2557031250000001</v>
      </c>
      <c r="E11" s="5">
        <v>0.12649113233287901</v>
      </c>
      <c r="F11" s="5">
        <v>7.6802880970432099</v>
      </c>
      <c r="G11" s="5">
        <f t="shared" si="3"/>
        <v>5.687494118125362</v>
      </c>
      <c r="H11" s="5">
        <f t="shared" si="0"/>
        <v>8.1789140089667769E-2</v>
      </c>
      <c r="J11" s="5">
        <v>6.8895125520142697</v>
      </c>
      <c r="K11" s="5">
        <v>5.87055916968764</v>
      </c>
      <c r="L11" s="5">
        <v>0</v>
      </c>
      <c r="M11" s="5">
        <v>0.72473684210526301</v>
      </c>
      <c r="N11" s="5">
        <f t="shared" si="4"/>
        <v>3.3712021409517932</v>
      </c>
      <c r="O11" s="5">
        <f t="shared" si="1"/>
        <v>4.8479649991756989E-2</v>
      </c>
      <c r="Q11" s="5">
        <v>0</v>
      </c>
      <c r="R11" s="5">
        <v>0</v>
      </c>
      <c r="S11" s="5">
        <v>9.5801052038324208</v>
      </c>
      <c r="T11" s="5">
        <f t="shared" si="5"/>
        <v>3.1933684012774735</v>
      </c>
      <c r="U11" s="5">
        <f t="shared" si="2"/>
        <v>4.592230780470493E-2</v>
      </c>
      <c r="W11" s="8">
        <v>0</v>
      </c>
      <c r="X11" s="8">
        <v>0</v>
      </c>
      <c r="Y11" s="8">
        <v>0</v>
      </c>
      <c r="Z11" s="8">
        <f t="shared" si="6"/>
        <v>0</v>
      </c>
      <c r="AA11" s="8">
        <f t="shared" si="7"/>
        <v>0</v>
      </c>
      <c r="AC11" s="5">
        <v>22.95</v>
      </c>
      <c r="AD11" s="5">
        <f t="shared" si="8"/>
        <v>6953.8499999999995</v>
      </c>
    </row>
    <row r="12" spans="1:30">
      <c r="A12" s="9" t="s">
        <v>97</v>
      </c>
      <c r="B12" s="6" t="s">
        <v>94</v>
      </c>
      <c r="C12" s="6">
        <v>23</v>
      </c>
      <c r="D12" s="5">
        <v>16.101729227839101</v>
      </c>
      <c r="E12" s="5">
        <v>17.556060421911599</v>
      </c>
      <c r="F12" s="5">
        <v>25.255691356266698</v>
      </c>
      <c r="G12" s="5">
        <f t="shared" si="3"/>
        <v>19.637827002005796</v>
      </c>
      <c r="H12" s="5">
        <f t="shared" si="0"/>
        <v>0.48877307871525566</v>
      </c>
      <c r="J12" s="5">
        <v>18.211963957034101</v>
      </c>
      <c r="K12" s="5">
        <v>0</v>
      </c>
      <c r="L12" s="5">
        <v>27.211449275362298</v>
      </c>
      <c r="M12" s="5">
        <v>0</v>
      </c>
      <c r="N12" s="5">
        <f t="shared" si="4"/>
        <v>11.3558533080991</v>
      </c>
      <c r="O12" s="5">
        <f t="shared" si="1"/>
        <v>0.28263999791175975</v>
      </c>
      <c r="Q12" s="5">
        <v>0</v>
      </c>
      <c r="R12" s="5">
        <v>0</v>
      </c>
      <c r="S12" s="5">
        <v>7.8433967789165404</v>
      </c>
      <c r="T12" s="5">
        <f t="shared" si="5"/>
        <v>2.6144655929721803</v>
      </c>
      <c r="U12" s="5">
        <f t="shared" si="2"/>
        <v>6.5072393037253914E-2</v>
      </c>
      <c r="W12" s="8">
        <v>0</v>
      </c>
      <c r="X12" s="8">
        <v>71.442688929849297</v>
      </c>
      <c r="Y12" s="8">
        <v>0</v>
      </c>
      <c r="Z12" s="8">
        <f t="shared" si="6"/>
        <v>23.814229643283099</v>
      </c>
      <c r="AA12" s="8">
        <f t="shared" si="7"/>
        <v>0.59272109581119681</v>
      </c>
      <c r="AC12" s="5">
        <v>13.26</v>
      </c>
      <c r="AD12" s="5">
        <f t="shared" si="8"/>
        <v>4017.7799999999997</v>
      </c>
    </row>
    <row r="13" spans="1:30">
      <c r="A13" s="9" t="s">
        <v>98</v>
      </c>
      <c r="B13" s="6" t="s">
        <v>87</v>
      </c>
      <c r="C13" s="6">
        <v>20</v>
      </c>
      <c r="D13" s="5">
        <v>1.5672488520791299</v>
      </c>
      <c r="E13" s="5">
        <v>4.3140522041170799</v>
      </c>
      <c r="F13" s="5">
        <v>2.39477636664826</v>
      </c>
      <c r="G13" s="5">
        <f t="shared" si="3"/>
        <v>2.75869247428149</v>
      </c>
      <c r="H13" s="5">
        <f t="shared" si="0"/>
        <v>0.12085746404457594</v>
      </c>
      <c r="J13" s="5">
        <v>2.07580670450626</v>
      </c>
      <c r="K13" s="5">
        <v>3.2297896424865602</v>
      </c>
      <c r="L13" s="5">
        <v>1.9707644285050101</v>
      </c>
      <c r="M13" s="5">
        <v>0</v>
      </c>
      <c r="N13" s="5">
        <f t="shared" si="4"/>
        <v>1.8190901938744575</v>
      </c>
      <c r="O13" s="5">
        <f t="shared" si="1"/>
        <v>7.9693778755561967E-2</v>
      </c>
      <c r="Q13" s="5">
        <v>2.4346290590187198</v>
      </c>
      <c r="R13" s="5">
        <v>1.0555863854976</v>
      </c>
      <c r="S13" s="5">
        <v>0.47665385900434298</v>
      </c>
      <c r="T13" s="5">
        <f t="shared" si="5"/>
        <v>1.322289767840221</v>
      </c>
      <c r="U13" s="5">
        <f t="shared" si="2"/>
        <v>5.7929105749593486E-2</v>
      </c>
      <c r="W13" s="8">
        <v>0</v>
      </c>
      <c r="X13" s="8">
        <v>2.3197154471544699</v>
      </c>
      <c r="Y13" s="8">
        <v>2.4110759016146099</v>
      </c>
      <c r="Z13" s="8">
        <f t="shared" si="6"/>
        <v>1.5769304495896932</v>
      </c>
      <c r="AA13" s="8">
        <f t="shared" si="7"/>
        <v>6.9084835257587532E-2</v>
      </c>
      <c r="AC13" s="5">
        <v>7.5333333333333332</v>
      </c>
      <c r="AD13" s="5">
        <f t="shared" si="8"/>
        <v>2282.6</v>
      </c>
    </row>
    <row r="14" spans="1:30">
      <c r="A14" s="9" t="s">
        <v>99</v>
      </c>
      <c r="B14" s="6" t="s">
        <v>87</v>
      </c>
      <c r="C14" s="6">
        <v>35</v>
      </c>
      <c r="D14" s="5">
        <v>0</v>
      </c>
      <c r="E14" s="5">
        <v>7.1990116122063199</v>
      </c>
      <c r="F14" s="5">
        <v>0.14166056441164901</v>
      </c>
      <c r="G14" s="5">
        <f t="shared" si="3"/>
        <v>2.4468907255393231</v>
      </c>
      <c r="H14" s="5">
        <f t="shared" si="0"/>
        <v>0.21621276971819717</v>
      </c>
      <c r="J14" s="5">
        <v>0</v>
      </c>
      <c r="K14" s="5">
        <v>1.53123477837311E-2</v>
      </c>
      <c r="L14" s="5">
        <v>0</v>
      </c>
      <c r="M14" s="5">
        <v>0</v>
      </c>
      <c r="N14" s="5">
        <f t="shared" si="4"/>
        <v>3.8280869459327749E-3</v>
      </c>
      <c r="O14" s="5">
        <f t="shared" si="1"/>
        <v>3.3825837527737133E-4</v>
      </c>
      <c r="Q14" s="5">
        <v>0</v>
      </c>
      <c r="R14" s="5">
        <v>5.3816396404964599E-2</v>
      </c>
      <c r="S14" s="5">
        <v>2.1841262182765601E-2</v>
      </c>
      <c r="T14" s="5">
        <f t="shared" si="5"/>
        <v>2.52192195292434E-2</v>
      </c>
      <c r="U14" s="5">
        <f t="shared" si="2"/>
        <v>2.2284269778116558E-3</v>
      </c>
      <c r="W14" s="8">
        <v>0</v>
      </c>
      <c r="X14" s="8">
        <v>0</v>
      </c>
      <c r="Y14" s="8">
        <v>5.7394512628055602E-2</v>
      </c>
      <c r="Z14" s="8">
        <f t="shared" si="6"/>
        <v>1.9131504209351866E-2</v>
      </c>
      <c r="AA14" s="8">
        <f t="shared" si="7"/>
        <v>1.690502755519492E-3</v>
      </c>
      <c r="AC14" s="5">
        <v>3.7349999999999999</v>
      </c>
      <c r="AD14" s="5">
        <f t="shared" si="8"/>
        <v>1131.7049999999999</v>
      </c>
    </row>
    <row r="15" spans="1:30">
      <c r="A15" s="9" t="s">
        <v>100</v>
      </c>
      <c r="B15" s="6" t="s">
        <v>94</v>
      </c>
      <c r="C15" s="6">
        <v>19</v>
      </c>
      <c r="D15" s="5">
        <v>0</v>
      </c>
      <c r="E15" s="5">
        <v>0</v>
      </c>
      <c r="F15" s="5">
        <v>0</v>
      </c>
      <c r="G15" s="5">
        <f t="shared" si="3"/>
        <v>0</v>
      </c>
      <c r="H15" s="5">
        <f t="shared" si="0"/>
        <v>0</v>
      </c>
      <c r="J15" s="5">
        <v>0</v>
      </c>
      <c r="K15" s="5">
        <v>0</v>
      </c>
      <c r="L15" s="5">
        <v>0</v>
      </c>
      <c r="M15" s="5">
        <v>0</v>
      </c>
      <c r="N15" s="5">
        <f t="shared" si="4"/>
        <v>0</v>
      </c>
      <c r="O15" s="5">
        <f t="shared" si="1"/>
        <v>0</v>
      </c>
      <c r="Q15" s="5">
        <v>0</v>
      </c>
      <c r="R15" s="5">
        <v>0</v>
      </c>
      <c r="S15" s="5">
        <v>0</v>
      </c>
      <c r="T15" s="5">
        <f t="shared" si="5"/>
        <v>0</v>
      </c>
      <c r="U15" s="5">
        <f t="shared" si="2"/>
        <v>0</v>
      </c>
      <c r="W15" s="8">
        <v>0</v>
      </c>
      <c r="X15" s="8">
        <v>10.8744756292449</v>
      </c>
      <c r="Y15" s="8">
        <v>0</v>
      </c>
      <c r="Z15" s="8">
        <f t="shared" si="6"/>
        <v>3.6248252097483</v>
      </c>
      <c r="AA15" s="8">
        <f t="shared" si="7"/>
        <v>0.15047949061785912</v>
      </c>
      <c r="AC15" s="5">
        <v>7.9500000000000011</v>
      </c>
      <c r="AD15" s="5">
        <f t="shared" si="8"/>
        <v>2408.8500000000004</v>
      </c>
    </row>
    <row r="16" spans="1:30">
      <c r="A16" s="9" t="s">
        <v>101</v>
      </c>
      <c r="B16" s="6" t="s">
        <v>87</v>
      </c>
      <c r="C16" s="6">
        <v>27</v>
      </c>
      <c r="D16" s="5">
        <v>3.1403593642018</v>
      </c>
      <c r="E16" s="5">
        <v>0</v>
      </c>
      <c r="F16" s="5">
        <v>0</v>
      </c>
      <c r="G16" s="5">
        <f t="shared" si="3"/>
        <v>1.0467864547339334</v>
      </c>
      <c r="H16" s="5">
        <f t="shared" si="0"/>
        <v>5.3313900844127307E-2</v>
      </c>
      <c r="J16" s="5">
        <v>5.1669192751235604</v>
      </c>
      <c r="K16" s="5">
        <v>0</v>
      </c>
      <c r="L16" s="5">
        <v>7.3520628683693499</v>
      </c>
      <c r="M16" s="5">
        <v>0</v>
      </c>
      <c r="N16" s="5">
        <f t="shared" si="4"/>
        <v>3.1297455358732273</v>
      </c>
      <c r="O16" s="5">
        <f t="shared" si="1"/>
        <v>0.15940112943982127</v>
      </c>
      <c r="Q16" s="5">
        <v>0</v>
      </c>
      <c r="R16" s="5">
        <v>0</v>
      </c>
      <c r="S16" s="5">
        <v>0</v>
      </c>
      <c r="T16" s="5">
        <f t="shared" si="5"/>
        <v>0</v>
      </c>
      <c r="U16" s="5">
        <f t="shared" si="2"/>
        <v>0</v>
      </c>
      <c r="W16" s="8">
        <v>0</v>
      </c>
      <c r="X16" s="8">
        <v>11.582922366472101</v>
      </c>
      <c r="Y16" s="8">
        <v>0</v>
      </c>
      <c r="Z16" s="8">
        <f t="shared" si="6"/>
        <v>3.860974122157367</v>
      </c>
      <c r="AA16" s="8">
        <f t="shared" si="7"/>
        <v>0.19664334648155105</v>
      </c>
      <c r="AC16" s="5">
        <v>6.4800000000000013</v>
      </c>
      <c r="AD16" s="5">
        <f t="shared" si="8"/>
        <v>1963.4400000000005</v>
      </c>
    </row>
    <row r="17" spans="1:30">
      <c r="A17" s="9" t="s">
        <v>102</v>
      </c>
      <c r="B17" s="6" t="s">
        <v>87</v>
      </c>
      <c r="C17" s="6">
        <v>20</v>
      </c>
      <c r="D17" s="5">
        <v>0</v>
      </c>
      <c r="E17" s="5">
        <v>0</v>
      </c>
      <c r="F17" s="5">
        <v>0</v>
      </c>
      <c r="G17" s="5">
        <f t="shared" si="3"/>
        <v>0</v>
      </c>
      <c r="H17" s="5">
        <f t="shared" si="0"/>
        <v>0</v>
      </c>
      <c r="J17" s="5">
        <v>1.2574203689149801</v>
      </c>
      <c r="K17" s="5">
        <v>0</v>
      </c>
      <c r="L17" s="5">
        <v>4.8429683259883198</v>
      </c>
      <c r="M17" s="5">
        <v>0</v>
      </c>
      <c r="N17" s="5">
        <f t="shared" si="4"/>
        <v>1.525097173725825</v>
      </c>
      <c r="O17" s="5">
        <f t="shared" si="1"/>
        <v>0.13923441232906755</v>
      </c>
      <c r="Q17" s="5">
        <v>0</v>
      </c>
      <c r="R17" s="5">
        <v>0</v>
      </c>
      <c r="S17" s="5">
        <v>0</v>
      </c>
      <c r="T17" s="5">
        <f t="shared" si="5"/>
        <v>0</v>
      </c>
      <c r="U17" s="5">
        <f t="shared" si="2"/>
        <v>0</v>
      </c>
      <c r="W17" s="8">
        <v>0</v>
      </c>
      <c r="X17" s="8">
        <v>0</v>
      </c>
      <c r="Y17" s="8">
        <v>0</v>
      </c>
      <c r="Z17" s="8">
        <f t="shared" si="6"/>
        <v>0</v>
      </c>
      <c r="AA17" s="8">
        <f t="shared" si="7"/>
        <v>0</v>
      </c>
      <c r="AC17" s="5">
        <v>3.6149999999999998</v>
      </c>
      <c r="AD17" s="5">
        <f t="shared" si="8"/>
        <v>1095.345</v>
      </c>
    </row>
    <row r="18" spans="1:30">
      <c r="A18" s="9" t="s">
        <v>103</v>
      </c>
      <c r="B18" s="6" t="s">
        <v>87</v>
      </c>
      <c r="C18" s="6">
        <v>28</v>
      </c>
      <c r="D18" s="5">
        <v>0</v>
      </c>
      <c r="E18" s="5">
        <v>9.6363963963963908</v>
      </c>
      <c r="F18" s="5">
        <v>20.910716530483999</v>
      </c>
      <c r="G18" s="5">
        <f t="shared" si="3"/>
        <v>10.182370975626796</v>
      </c>
      <c r="H18" s="5">
        <f t="shared" si="0"/>
        <v>0.39166881979070195</v>
      </c>
      <c r="J18" s="5">
        <v>0.81918974273075396</v>
      </c>
      <c r="K18" s="5">
        <v>0</v>
      </c>
      <c r="L18" s="5">
        <v>6.6225620726880203</v>
      </c>
      <c r="M18" s="5">
        <v>0</v>
      </c>
      <c r="N18" s="5">
        <f t="shared" si="4"/>
        <v>1.8604379538546936</v>
      </c>
      <c r="O18" s="5">
        <f t="shared" si="1"/>
        <v>7.1562462163704571E-2</v>
      </c>
      <c r="Q18" s="5">
        <v>0</v>
      </c>
      <c r="R18" s="5">
        <v>0</v>
      </c>
      <c r="S18" s="5">
        <v>0</v>
      </c>
      <c r="T18" s="5">
        <f t="shared" si="5"/>
        <v>0</v>
      </c>
      <c r="U18" s="5">
        <f t="shared" si="2"/>
        <v>0</v>
      </c>
      <c r="W18" s="8">
        <v>0</v>
      </c>
      <c r="X18" s="8">
        <v>17.2008188458341</v>
      </c>
      <c r="Y18" s="8">
        <v>0</v>
      </c>
      <c r="Z18" s="8">
        <f t="shared" si="6"/>
        <v>5.7336062819446996</v>
      </c>
      <c r="AA18" s="8">
        <f t="shared" si="7"/>
        <v>0.22054537307364194</v>
      </c>
      <c r="AC18" s="5">
        <v>8.58</v>
      </c>
      <c r="AD18" s="5">
        <f t="shared" si="8"/>
        <v>2599.7400000000002</v>
      </c>
    </row>
    <row r="19" spans="1:30">
      <c r="A19" s="9" t="s">
        <v>104</v>
      </c>
      <c r="B19" s="6" t="s">
        <v>94</v>
      </c>
      <c r="C19" s="6">
        <v>20</v>
      </c>
      <c r="D19" s="5">
        <v>0</v>
      </c>
      <c r="E19" s="5">
        <v>19.567348637739698</v>
      </c>
      <c r="F19" s="5">
        <v>4.6251866600298702E-2</v>
      </c>
      <c r="G19" s="5">
        <f t="shared" si="3"/>
        <v>6.5378668347799982</v>
      </c>
      <c r="H19" s="5">
        <f t="shared" si="0"/>
        <v>0.31271185893624132</v>
      </c>
      <c r="J19" s="5">
        <v>12.5132848257247</v>
      </c>
      <c r="K19" s="5">
        <v>4.5375569717656798</v>
      </c>
      <c r="L19" s="5">
        <v>0</v>
      </c>
      <c r="M19" s="5">
        <v>1.1376927262833301</v>
      </c>
      <c r="N19" s="5">
        <f t="shared" si="4"/>
        <v>4.5471336309434269</v>
      </c>
      <c r="O19" s="5">
        <f t="shared" si="1"/>
        <v>0.21749335777220194</v>
      </c>
      <c r="Q19" s="5">
        <v>0</v>
      </c>
      <c r="R19" s="5">
        <v>0</v>
      </c>
      <c r="S19" s="5">
        <v>5.0302892584077403</v>
      </c>
      <c r="T19" s="5">
        <f t="shared" si="5"/>
        <v>1.6767630861359135</v>
      </c>
      <c r="U19" s="5">
        <f t="shared" si="2"/>
        <v>8.0201037266748626E-2</v>
      </c>
      <c r="W19" s="8">
        <v>85.983191774698298</v>
      </c>
      <c r="X19" s="8">
        <v>8.5870949192919099E-2</v>
      </c>
      <c r="Y19" s="8">
        <v>0</v>
      </c>
      <c r="Z19" s="8">
        <f t="shared" si="6"/>
        <v>28.689687574630408</v>
      </c>
      <c r="AA19" s="8">
        <f t="shared" si="7"/>
        <v>1.372252717971512</v>
      </c>
      <c r="AC19" s="5">
        <v>6.9000000000000012</v>
      </c>
      <c r="AD19" s="5">
        <f t="shared" si="8"/>
        <v>2090.7000000000003</v>
      </c>
    </row>
    <row r="20" spans="1:30">
      <c r="A20" s="9" t="s">
        <v>105</v>
      </c>
      <c r="B20" s="6" t="s">
        <v>94</v>
      </c>
      <c r="C20" s="6">
        <v>20</v>
      </c>
      <c r="D20" s="5">
        <v>4.2484475512001501</v>
      </c>
      <c r="E20" s="5">
        <v>18.1403345454545</v>
      </c>
      <c r="F20" s="5">
        <v>12.7719075577781</v>
      </c>
      <c r="G20" s="5">
        <f t="shared" si="3"/>
        <v>11.720229884810918</v>
      </c>
      <c r="H20" s="5">
        <f t="shared" si="0"/>
        <v>0.54506228075499707</v>
      </c>
      <c r="J20" s="5">
        <v>0</v>
      </c>
      <c r="K20" s="5">
        <v>2.92946421119031</v>
      </c>
      <c r="L20" s="5">
        <v>0</v>
      </c>
      <c r="M20" s="5">
        <v>2.72391078339726</v>
      </c>
      <c r="N20" s="5">
        <f t="shared" si="4"/>
        <v>1.4133437486468925</v>
      </c>
      <c r="O20" s="5">
        <f t="shared" si="1"/>
        <v>6.5729117491684835E-2</v>
      </c>
      <c r="Q20" s="5">
        <v>0</v>
      </c>
      <c r="R20" s="5">
        <v>0</v>
      </c>
      <c r="S20" s="5">
        <v>4.55507910539714</v>
      </c>
      <c r="T20" s="5">
        <f t="shared" si="5"/>
        <v>1.5183597017990467</v>
      </c>
      <c r="U20" s="5">
        <f t="shared" si="2"/>
        <v>7.0613000786069247E-2</v>
      </c>
      <c r="W20" s="8">
        <v>0</v>
      </c>
      <c r="X20" s="8">
        <v>0</v>
      </c>
      <c r="Y20" s="8">
        <v>22.106886725380701</v>
      </c>
      <c r="Z20" s="8">
        <f t="shared" si="6"/>
        <v>7.3689622417935672</v>
      </c>
      <c r="AA20" s="8">
        <f t="shared" si="7"/>
        <v>0.34270175634650163</v>
      </c>
      <c r="AC20" s="5">
        <v>7.0965517241379317</v>
      </c>
      <c r="AD20" s="5">
        <f t="shared" si="8"/>
        <v>2150.2551724137934</v>
      </c>
    </row>
    <row r="21" spans="1:30">
      <c r="A21" s="9" t="s">
        <v>106</v>
      </c>
      <c r="B21" s="6" t="s">
        <v>87</v>
      </c>
      <c r="C21" s="6">
        <v>21</v>
      </c>
      <c r="D21" s="5">
        <v>5.8124576844955998E-2</v>
      </c>
      <c r="E21" s="5">
        <v>0</v>
      </c>
      <c r="F21" s="5">
        <v>6.0832548709751499</v>
      </c>
      <c r="G21" s="5">
        <f t="shared" si="3"/>
        <v>2.0471264826067022</v>
      </c>
      <c r="H21" s="5">
        <f t="shared" si="0"/>
        <v>0.16860374717762261</v>
      </c>
      <c r="J21" s="5">
        <v>0</v>
      </c>
      <c r="K21" s="5">
        <v>1.64590290568571</v>
      </c>
      <c r="L21" s="5">
        <v>8.0069678457290703</v>
      </c>
      <c r="M21" s="5">
        <v>13.806550406115599</v>
      </c>
      <c r="N21" s="5">
        <f t="shared" si="4"/>
        <v>5.8648552893825947</v>
      </c>
      <c r="O21" s="5">
        <f t="shared" si="1"/>
        <v>0.48303638629366646</v>
      </c>
      <c r="Q21" s="5">
        <v>3.1823281994957702</v>
      </c>
      <c r="R21" s="5">
        <v>0</v>
      </c>
      <c r="S21" s="5">
        <v>0</v>
      </c>
      <c r="T21" s="5">
        <f t="shared" si="5"/>
        <v>1.0607760664985901</v>
      </c>
      <c r="U21" s="5">
        <f t="shared" si="2"/>
        <v>8.7366765682334452E-2</v>
      </c>
      <c r="W21" s="8">
        <v>0</v>
      </c>
      <c r="X21" s="8">
        <v>0</v>
      </c>
      <c r="Y21" s="8">
        <v>0</v>
      </c>
      <c r="Z21" s="8">
        <f t="shared" si="6"/>
        <v>0</v>
      </c>
      <c r="AA21" s="8">
        <f t="shared" si="7"/>
        <v>0</v>
      </c>
      <c r="AC21" s="5">
        <v>4.007142857142858</v>
      </c>
      <c r="AD21" s="5">
        <f t="shared" si="8"/>
        <v>1214.1642857142861</v>
      </c>
    </row>
    <row r="22" spans="1:30">
      <c r="A22" s="9" t="s">
        <v>107</v>
      </c>
      <c r="B22" s="6" t="s">
        <v>94</v>
      </c>
      <c r="C22" s="6">
        <v>19</v>
      </c>
      <c r="D22" s="5">
        <v>14.7599828375286</v>
      </c>
      <c r="E22" s="5">
        <v>0</v>
      </c>
      <c r="F22" s="5">
        <v>0</v>
      </c>
      <c r="G22" s="5">
        <f t="shared" si="3"/>
        <v>4.9199942791762004</v>
      </c>
      <c r="H22" s="5">
        <f t="shared" si="0"/>
        <v>0.47514619883040926</v>
      </c>
      <c r="J22" s="5">
        <v>7.2427341936399499</v>
      </c>
      <c r="K22" s="5">
        <v>0</v>
      </c>
      <c r="L22" s="5">
        <v>0</v>
      </c>
      <c r="N22" s="5">
        <f t="shared" si="4"/>
        <v>2.4142447312133166</v>
      </c>
      <c r="O22" s="5">
        <f t="shared" si="1"/>
        <v>0.23315458148752627</v>
      </c>
      <c r="Q22" s="5">
        <v>0</v>
      </c>
      <c r="S22" s="5">
        <v>0</v>
      </c>
      <c r="T22" s="5">
        <f t="shared" si="5"/>
        <v>0</v>
      </c>
      <c r="U22" s="5">
        <f t="shared" si="2"/>
        <v>0</v>
      </c>
      <c r="AC22" s="5">
        <v>3.4173913043478263</v>
      </c>
      <c r="AD22" s="5">
        <f t="shared" si="8"/>
        <v>1035.4695652173914</v>
      </c>
    </row>
    <row r="23" spans="1:30">
      <c r="A23" s="9" t="s">
        <v>108</v>
      </c>
      <c r="B23" s="6" t="s">
        <v>94</v>
      </c>
      <c r="C23" s="6">
        <v>25</v>
      </c>
      <c r="D23" s="5">
        <v>36.1416800428036</v>
      </c>
      <c r="E23" s="5">
        <v>30.595524956970699</v>
      </c>
      <c r="F23" s="5">
        <v>62.727642131527297</v>
      </c>
      <c r="G23" s="5">
        <f t="shared" si="3"/>
        <v>43.154949043767196</v>
      </c>
      <c r="H23" s="5">
        <f t="shared" si="0"/>
        <v>2.0230905454811356</v>
      </c>
      <c r="J23" s="5">
        <v>80.295608841259195</v>
      </c>
      <c r="K23" s="5">
        <v>40.648453876136799</v>
      </c>
      <c r="L23" s="5">
        <v>53.041989273525097</v>
      </c>
      <c r="M23" s="5">
        <v>24.279414634146299</v>
      </c>
      <c r="N23" s="5">
        <f t="shared" si="4"/>
        <v>49.566366656266844</v>
      </c>
      <c r="O23" s="5">
        <f t="shared" si="1"/>
        <v>2.3236558025927678</v>
      </c>
      <c r="Q23" s="5">
        <v>0</v>
      </c>
      <c r="S23" s="5">
        <v>15.3777960865088</v>
      </c>
      <c r="T23" s="5">
        <f t="shared" si="5"/>
        <v>7.6888980432544001</v>
      </c>
      <c r="U23" s="5">
        <f t="shared" si="2"/>
        <v>0.36045314109165916</v>
      </c>
      <c r="AC23" s="5">
        <v>7.0399999999999991</v>
      </c>
      <c r="AD23" s="5">
        <f t="shared" si="8"/>
        <v>2133.12</v>
      </c>
    </row>
    <row r="24" spans="1:30">
      <c r="A24" s="9" t="s">
        <v>109</v>
      </c>
      <c r="B24" s="6" t="s">
        <v>94</v>
      </c>
      <c r="C24" s="6">
        <v>19</v>
      </c>
      <c r="D24" s="5">
        <v>25.0882251082251</v>
      </c>
      <c r="E24" s="5">
        <v>10.029886737303601</v>
      </c>
      <c r="F24" s="5">
        <v>18.698544061302702</v>
      </c>
      <c r="G24" s="5">
        <f t="shared" si="3"/>
        <v>17.938885302277132</v>
      </c>
      <c r="H24" s="5">
        <f t="shared" si="0"/>
        <v>0.26138738155278901</v>
      </c>
      <c r="J24" s="5">
        <v>0</v>
      </c>
      <c r="K24" s="5">
        <v>4.3151899397432496</v>
      </c>
      <c r="L24" s="5">
        <v>0</v>
      </c>
      <c r="M24" s="5">
        <v>0</v>
      </c>
      <c r="N24" s="5">
        <f t="shared" si="4"/>
        <v>1.0787974849358124</v>
      </c>
      <c r="O24" s="5">
        <f t="shared" si="1"/>
        <v>1.5719151165837029E-2</v>
      </c>
      <c r="Q24" s="5">
        <v>0</v>
      </c>
      <c r="R24" s="5">
        <v>0</v>
      </c>
      <c r="S24" s="5">
        <v>8.8622804752066102</v>
      </c>
      <c r="T24" s="5">
        <f t="shared" si="5"/>
        <v>2.9540934917355366</v>
      </c>
      <c r="U24" s="5">
        <f t="shared" si="2"/>
        <v>4.3044077134986217E-2</v>
      </c>
      <c r="X24" s="8">
        <v>70.225534883720897</v>
      </c>
      <c r="Y24" s="8">
        <v>0</v>
      </c>
      <c r="Z24" s="8">
        <f t="shared" si="6"/>
        <v>35.112767441860449</v>
      </c>
      <c r="AA24" s="8">
        <f t="shared" si="7"/>
        <v>0.51162790697674398</v>
      </c>
      <c r="AC24" s="5">
        <v>22.65</v>
      </c>
      <c r="AD24" s="5">
        <f t="shared" si="8"/>
        <v>6862.95</v>
      </c>
    </row>
    <row r="25" spans="1:30">
      <c r="A25" s="9" t="s">
        <v>110</v>
      </c>
      <c r="B25" s="6" t="s">
        <v>87</v>
      </c>
      <c r="C25" s="6">
        <v>48</v>
      </c>
      <c r="D25" s="5">
        <v>3.4934799235181599</v>
      </c>
      <c r="E25" s="5">
        <v>0</v>
      </c>
      <c r="F25" s="5">
        <v>0</v>
      </c>
      <c r="G25" s="5">
        <f t="shared" si="3"/>
        <v>1.1644933078393866</v>
      </c>
      <c r="H25" s="5">
        <f t="shared" si="0"/>
        <v>3.5850860420650048E-2</v>
      </c>
      <c r="J25" s="5">
        <v>0</v>
      </c>
      <c r="K25" s="5">
        <v>0.43702119071644802</v>
      </c>
      <c r="L25" s="5">
        <v>0</v>
      </c>
      <c r="M25" s="5">
        <v>0</v>
      </c>
      <c r="N25" s="5">
        <f t="shared" si="4"/>
        <v>0.109255297679112</v>
      </c>
      <c r="O25" s="5">
        <f t="shared" si="1"/>
        <v>3.3636057854019501E-3</v>
      </c>
      <c r="Q25" s="5">
        <v>0</v>
      </c>
      <c r="S25" s="5">
        <v>10.6045053868756</v>
      </c>
      <c r="T25" s="5">
        <f t="shared" si="5"/>
        <v>5.3022526934377998</v>
      </c>
      <c r="U25" s="5">
        <f t="shared" si="2"/>
        <v>0.1632386549134833</v>
      </c>
      <c r="X25" s="8">
        <v>0</v>
      </c>
      <c r="Z25" s="8">
        <f t="shared" si="6"/>
        <v>0</v>
      </c>
      <c r="AA25" s="8">
        <f t="shared" si="7"/>
        <v>0</v>
      </c>
      <c r="AC25" s="5">
        <v>10.72</v>
      </c>
      <c r="AD25" s="5">
        <f t="shared" si="8"/>
        <v>3248.1600000000003</v>
      </c>
    </row>
    <row r="26" spans="1:30">
      <c r="A26" s="9" t="s">
        <v>111</v>
      </c>
      <c r="B26" s="6" t="s">
        <v>87</v>
      </c>
      <c r="C26" s="6">
        <v>19</v>
      </c>
      <c r="D26" s="5">
        <v>4.9646293888166397</v>
      </c>
      <c r="E26" s="5">
        <v>0</v>
      </c>
      <c r="F26" s="5">
        <v>0</v>
      </c>
      <c r="G26" s="5">
        <f t="shared" si="3"/>
        <v>1.6548764629388799</v>
      </c>
      <c r="H26" s="5">
        <f t="shared" si="0"/>
        <v>6.5019505851755449E-2</v>
      </c>
      <c r="J26" s="5">
        <v>0</v>
      </c>
      <c r="K26" s="5">
        <v>0</v>
      </c>
      <c r="L26" s="5">
        <v>0</v>
      </c>
      <c r="M26" s="5">
        <v>0</v>
      </c>
      <c r="N26" s="5">
        <f t="shared" si="4"/>
        <v>0</v>
      </c>
      <c r="O26" s="5">
        <f t="shared" si="1"/>
        <v>0</v>
      </c>
      <c r="Q26" s="5">
        <v>0</v>
      </c>
      <c r="R26" s="5">
        <v>0</v>
      </c>
      <c r="S26" s="5">
        <v>0</v>
      </c>
      <c r="T26" s="5">
        <f t="shared" si="5"/>
        <v>0</v>
      </c>
      <c r="U26" s="5">
        <f t="shared" si="2"/>
        <v>0</v>
      </c>
      <c r="X26" s="8">
        <v>0</v>
      </c>
      <c r="Y26" s="8">
        <v>0</v>
      </c>
      <c r="Z26" s="8">
        <f t="shared" si="6"/>
        <v>0</v>
      </c>
      <c r="AA26" s="8">
        <f t="shared" si="7"/>
        <v>0</v>
      </c>
      <c r="AC26" s="5">
        <v>8.4</v>
      </c>
      <c r="AD26" s="5">
        <f t="shared" si="8"/>
        <v>2545.2000000000003</v>
      </c>
    </row>
    <row r="27" spans="1:30">
      <c r="A27" s="9" t="s">
        <v>112</v>
      </c>
      <c r="B27" s="6" t="s">
        <v>94</v>
      </c>
      <c r="C27" s="6">
        <v>20</v>
      </c>
      <c r="D27" s="5">
        <v>0</v>
      </c>
      <c r="E27" s="5">
        <v>0</v>
      </c>
      <c r="F27" s="5">
        <v>0</v>
      </c>
      <c r="G27" s="5">
        <f t="shared" si="3"/>
        <v>0</v>
      </c>
      <c r="H27" s="5">
        <f t="shared" si="0"/>
        <v>0</v>
      </c>
      <c r="J27" s="5">
        <v>0</v>
      </c>
      <c r="K27" s="5">
        <v>0</v>
      </c>
      <c r="L27" s="5">
        <v>0</v>
      </c>
      <c r="N27" s="5">
        <f t="shared" si="4"/>
        <v>0</v>
      </c>
      <c r="O27" s="5">
        <f t="shared" si="1"/>
        <v>0</v>
      </c>
      <c r="Q27" s="5">
        <v>0</v>
      </c>
      <c r="T27" s="5">
        <f t="shared" si="5"/>
        <v>0</v>
      </c>
      <c r="U27" s="5">
        <f t="shared" si="2"/>
        <v>0</v>
      </c>
      <c r="AC27" s="5">
        <v>2.952</v>
      </c>
      <c r="AD27" s="5">
        <f t="shared" si="8"/>
        <v>894.45600000000002</v>
      </c>
    </row>
    <row r="28" spans="1:30">
      <c r="A28" s="9" t="s">
        <v>113</v>
      </c>
      <c r="B28" s="6" t="s">
        <v>94</v>
      </c>
      <c r="C28" s="6">
        <v>28</v>
      </c>
      <c r="D28" s="5">
        <v>0</v>
      </c>
      <c r="E28" s="5">
        <v>0</v>
      </c>
      <c r="F28" s="5">
        <v>0</v>
      </c>
      <c r="G28" s="5">
        <f t="shared" si="3"/>
        <v>0</v>
      </c>
      <c r="H28" s="5">
        <f t="shared" si="0"/>
        <v>0</v>
      </c>
      <c r="J28" s="5">
        <v>0</v>
      </c>
      <c r="K28" s="5">
        <v>0</v>
      </c>
      <c r="L28" s="5">
        <v>0</v>
      </c>
      <c r="N28" s="5">
        <f t="shared" si="4"/>
        <v>0</v>
      </c>
      <c r="O28" s="5">
        <f t="shared" si="1"/>
        <v>0</v>
      </c>
      <c r="Q28" s="5">
        <v>0</v>
      </c>
      <c r="S28" s="5">
        <v>0</v>
      </c>
      <c r="T28" s="5">
        <f t="shared" si="5"/>
        <v>0</v>
      </c>
      <c r="U28" s="5">
        <f t="shared" si="2"/>
        <v>0</v>
      </c>
      <c r="AC28" s="5">
        <v>2.4882352941176467</v>
      </c>
      <c r="AD28" s="5">
        <f t="shared" si="8"/>
        <v>753.93529411764689</v>
      </c>
    </row>
    <row r="29" spans="1:30">
      <c r="A29" s="9" t="s">
        <v>114</v>
      </c>
      <c r="B29" s="6" t="s">
        <v>94</v>
      </c>
      <c r="C29" s="6">
        <v>31</v>
      </c>
      <c r="D29" s="5">
        <v>0</v>
      </c>
      <c r="E29" s="5">
        <v>9.2448713490959609</v>
      </c>
      <c r="F29" s="5">
        <v>0</v>
      </c>
      <c r="G29" s="5">
        <f t="shared" si="3"/>
        <v>3.0816237830319868</v>
      </c>
      <c r="H29" s="5">
        <f t="shared" si="0"/>
        <v>1.3038942976356042E-2</v>
      </c>
      <c r="J29" s="5">
        <v>0</v>
      </c>
      <c r="K29" s="5">
        <v>0</v>
      </c>
      <c r="L29" s="5">
        <v>6.5033667853674304</v>
      </c>
      <c r="M29" s="5">
        <v>161.072001282874</v>
      </c>
      <c r="N29" s="5">
        <f t="shared" si="4"/>
        <v>41.893842017060358</v>
      </c>
      <c r="O29" s="5">
        <f t="shared" si="1"/>
        <v>0.17726090385487162</v>
      </c>
      <c r="Q29" s="5">
        <v>0</v>
      </c>
      <c r="R29" s="5">
        <v>0</v>
      </c>
      <c r="S29" s="5">
        <v>0</v>
      </c>
      <c r="T29" s="5">
        <f t="shared" si="5"/>
        <v>0</v>
      </c>
      <c r="U29" s="5">
        <f t="shared" si="2"/>
        <v>0</v>
      </c>
      <c r="W29" s="8">
        <v>0</v>
      </c>
      <c r="X29" s="8">
        <v>0</v>
      </c>
      <c r="Y29" s="8">
        <v>0</v>
      </c>
      <c r="Z29" s="8">
        <f t="shared" si="6"/>
        <v>0</v>
      </c>
      <c r="AA29" s="8">
        <f t="shared" si="7"/>
        <v>0</v>
      </c>
      <c r="AC29" s="5">
        <v>78</v>
      </c>
      <c r="AD29" s="5">
        <f t="shared" si="8"/>
        <v>23634</v>
      </c>
    </row>
    <row r="30" spans="1:30">
      <c r="A30" s="9" t="s">
        <v>115</v>
      </c>
      <c r="B30" s="6" t="s">
        <v>87</v>
      </c>
      <c r="C30" s="6">
        <v>22</v>
      </c>
      <c r="D30" s="5">
        <v>0</v>
      </c>
      <c r="E30" s="5">
        <v>0</v>
      </c>
      <c r="F30" s="5">
        <v>0</v>
      </c>
      <c r="G30" s="5">
        <f t="shared" si="3"/>
        <v>0</v>
      </c>
      <c r="H30" s="5">
        <f t="shared" si="0"/>
        <v>0</v>
      </c>
      <c r="J30" s="5">
        <v>0</v>
      </c>
      <c r="K30" s="5">
        <v>0</v>
      </c>
      <c r="L30" s="5">
        <v>0</v>
      </c>
      <c r="M30" s="5">
        <v>0</v>
      </c>
      <c r="N30" s="5">
        <f t="shared" si="4"/>
        <v>0</v>
      </c>
      <c r="O30" s="5">
        <f t="shared" si="1"/>
        <v>0</v>
      </c>
      <c r="Q30" s="5">
        <v>0</v>
      </c>
      <c r="S30" s="5">
        <v>0</v>
      </c>
      <c r="T30" s="5">
        <f t="shared" si="5"/>
        <v>0</v>
      </c>
      <c r="U30" s="5">
        <f t="shared" si="2"/>
        <v>0</v>
      </c>
      <c r="X30" s="8">
        <v>0</v>
      </c>
      <c r="Z30" s="8">
        <f t="shared" si="6"/>
        <v>0</v>
      </c>
      <c r="AA30" s="8">
        <f t="shared" si="7"/>
        <v>0</v>
      </c>
      <c r="AC30" s="5">
        <v>5.4749999999999996</v>
      </c>
      <c r="AD30" s="5">
        <f t="shared" si="8"/>
        <v>1658.925</v>
      </c>
    </row>
    <row r="31" spans="1:30">
      <c r="A31" s="9" t="s">
        <v>116</v>
      </c>
      <c r="B31" s="6" t="s">
        <v>94</v>
      </c>
      <c r="C31" s="6">
        <v>27</v>
      </c>
      <c r="D31" s="5">
        <v>0</v>
      </c>
      <c r="F31" s="5">
        <v>0</v>
      </c>
      <c r="G31" s="5">
        <f t="shared" si="3"/>
        <v>0</v>
      </c>
      <c r="H31" s="5">
        <f t="shared" si="0"/>
        <v>0</v>
      </c>
      <c r="J31" s="5">
        <v>0</v>
      </c>
      <c r="K31" s="5">
        <v>8.1760917096505299</v>
      </c>
      <c r="L31" s="5">
        <v>0</v>
      </c>
      <c r="N31" s="5">
        <f t="shared" si="4"/>
        <v>2.7253639032168433</v>
      </c>
      <c r="O31" s="5">
        <f t="shared" si="1"/>
        <v>0.13005890903526887</v>
      </c>
      <c r="Q31" s="5">
        <v>0</v>
      </c>
      <c r="S31" s="5">
        <v>0</v>
      </c>
      <c r="T31" s="5">
        <f t="shared" si="5"/>
        <v>0</v>
      </c>
      <c r="U31" s="5">
        <f t="shared" si="2"/>
        <v>0</v>
      </c>
      <c r="AC31" s="5">
        <v>6.9157894736842112</v>
      </c>
      <c r="AD31" s="5">
        <f>AC31*303</f>
        <v>2095.484210526316</v>
      </c>
    </row>
    <row r="32" spans="1:30">
      <c r="A32" s="9"/>
    </row>
    <row r="33" spans="1:30">
      <c r="A33" s="9"/>
    </row>
    <row r="34" spans="1:30">
      <c r="A34" s="9" t="s">
        <v>117</v>
      </c>
      <c r="B34" s="6" t="s">
        <v>87</v>
      </c>
      <c r="C34" s="6">
        <v>37</v>
      </c>
      <c r="D34" s="5">
        <v>3.79639600043951E-2</v>
      </c>
      <c r="E34" s="5">
        <v>0</v>
      </c>
      <c r="F34" s="5">
        <v>0</v>
      </c>
      <c r="G34" s="5">
        <f t="shared" si="3"/>
        <v>1.2654653334798366E-2</v>
      </c>
      <c r="H34" s="5">
        <f t="shared" ref="H34:H64" si="9">G34/AD34*100</f>
        <v>7.9779431629571011E-4</v>
      </c>
      <c r="J34" s="5">
        <v>2.8844718887641401</v>
      </c>
      <c r="K34" s="5">
        <v>0</v>
      </c>
      <c r="L34" s="5">
        <v>0</v>
      </c>
      <c r="M34" s="5">
        <v>0</v>
      </c>
      <c r="N34" s="5">
        <f t="shared" si="4"/>
        <v>0.72111797219103502</v>
      </c>
      <c r="O34" s="5">
        <f t="shared" ref="O34:O64" si="10">N34/AD34*100</f>
        <v>4.5461839559895162E-2</v>
      </c>
      <c r="Q34" s="5">
        <v>0</v>
      </c>
      <c r="R34" s="5">
        <v>0</v>
      </c>
      <c r="S34" s="5">
        <v>0</v>
      </c>
      <c r="T34" s="5">
        <f t="shared" si="5"/>
        <v>0</v>
      </c>
      <c r="U34" s="5">
        <f t="shared" ref="U34:U64" si="11">T34/AD34*100</f>
        <v>0</v>
      </c>
      <c r="W34" s="8">
        <v>0</v>
      </c>
      <c r="X34" s="8">
        <v>4.2622200800830496</v>
      </c>
      <c r="Y34" s="8">
        <v>0</v>
      </c>
      <c r="Z34" s="8">
        <f t="shared" si="6"/>
        <v>1.42074002669435</v>
      </c>
      <c r="AA34" s="8">
        <f t="shared" si="7"/>
        <v>8.956850008002433E-2</v>
      </c>
      <c r="AC34" s="5">
        <v>5.2349999999999994</v>
      </c>
      <c r="AD34" s="5">
        <f t="shared" si="8"/>
        <v>1586.2049999999999</v>
      </c>
    </row>
    <row r="35" spans="1:30">
      <c r="A35" s="9" t="s">
        <v>118</v>
      </c>
      <c r="B35" s="6" t="s">
        <v>87</v>
      </c>
      <c r="C35" s="6">
        <v>50</v>
      </c>
      <c r="D35" s="5">
        <v>1.2996875473987599</v>
      </c>
      <c r="E35" s="5">
        <v>0</v>
      </c>
      <c r="F35" s="5">
        <v>12.5205024386281</v>
      </c>
      <c r="G35" s="5">
        <f t="shared" si="3"/>
        <v>4.6067299953422864</v>
      </c>
      <c r="H35" s="5">
        <f t="shared" si="9"/>
        <v>0.23834229190902698</v>
      </c>
      <c r="J35" s="5">
        <v>0</v>
      </c>
      <c r="K35" s="5">
        <v>0</v>
      </c>
      <c r="L35" s="5">
        <v>0</v>
      </c>
      <c r="M35" s="5">
        <v>0</v>
      </c>
      <c r="N35" s="5">
        <f t="shared" si="4"/>
        <v>0</v>
      </c>
      <c r="O35" s="5">
        <f t="shared" si="10"/>
        <v>0</v>
      </c>
      <c r="Q35" s="5">
        <v>0</v>
      </c>
      <c r="R35" s="5">
        <v>0</v>
      </c>
      <c r="S35" s="5">
        <v>0</v>
      </c>
      <c r="T35" s="5">
        <f t="shared" si="5"/>
        <v>0</v>
      </c>
      <c r="U35" s="5">
        <f t="shared" si="11"/>
        <v>0</v>
      </c>
      <c r="W35" s="8">
        <v>0</v>
      </c>
      <c r="X35" s="8">
        <v>0</v>
      </c>
      <c r="Y35" s="8">
        <v>0</v>
      </c>
      <c r="Z35" s="8">
        <f t="shared" si="6"/>
        <v>0</v>
      </c>
      <c r="AA35" s="8">
        <f t="shared" si="7"/>
        <v>0</v>
      </c>
      <c r="AC35" s="5">
        <v>6.3789473684210538</v>
      </c>
      <c r="AD35" s="5">
        <f t="shared" si="8"/>
        <v>1932.8210526315793</v>
      </c>
    </row>
    <row r="36" spans="1:30">
      <c r="A36" s="9" t="s">
        <v>119</v>
      </c>
      <c r="B36" s="6" t="s">
        <v>87</v>
      </c>
      <c r="C36" s="6">
        <v>36</v>
      </c>
      <c r="D36" s="5">
        <v>0</v>
      </c>
      <c r="E36" s="5">
        <v>0</v>
      </c>
      <c r="F36" s="5">
        <v>0</v>
      </c>
      <c r="G36" s="5">
        <f t="shared" si="3"/>
        <v>0</v>
      </c>
      <c r="H36" s="5">
        <f t="shared" si="9"/>
        <v>0</v>
      </c>
      <c r="J36" s="5">
        <v>0</v>
      </c>
      <c r="K36" s="5">
        <v>0</v>
      </c>
      <c r="L36" s="5">
        <v>0</v>
      </c>
      <c r="M36" s="5">
        <v>0</v>
      </c>
      <c r="N36" s="5">
        <f t="shared" si="4"/>
        <v>0</v>
      </c>
      <c r="O36" s="5">
        <f t="shared" si="10"/>
        <v>0</v>
      </c>
      <c r="Q36" s="5">
        <v>0</v>
      </c>
      <c r="R36" s="5">
        <v>0</v>
      </c>
      <c r="S36" s="5">
        <v>0</v>
      </c>
      <c r="T36" s="5">
        <f t="shared" si="5"/>
        <v>0</v>
      </c>
      <c r="U36" s="5">
        <f t="shared" si="11"/>
        <v>0</v>
      </c>
      <c r="W36" s="8">
        <v>6.6548156049984799</v>
      </c>
      <c r="X36" s="8">
        <v>0</v>
      </c>
      <c r="Y36" s="8">
        <v>3.4698354755784102</v>
      </c>
      <c r="Z36" s="8">
        <f t="shared" si="6"/>
        <v>3.3748836935256299</v>
      </c>
      <c r="AA36" s="8">
        <f t="shared" si="7"/>
        <v>0.18517423128238972</v>
      </c>
      <c r="AC36" s="5">
        <v>6.0150000000000006</v>
      </c>
      <c r="AD36" s="5">
        <f t="shared" si="8"/>
        <v>1822.5450000000001</v>
      </c>
    </row>
    <row r="37" spans="1:30">
      <c r="A37" s="9" t="s">
        <v>120</v>
      </c>
      <c r="B37" s="6" t="s">
        <v>87</v>
      </c>
      <c r="C37" s="6">
        <v>30</v>
      </c>
      <c r="D37" s="5">
        <v>0</v>
      </c>
      <c r="E37" s="5">
        <v>4.2450170878865903</v>
      </c>
      <c r="F37" s="5">
        <v>0</v>
      </c>
      <c r="G37" s="5">
        <f t="shared" si="3"/>
        <v>1.4150056959621968</v>
      </c>
      <c r="H37" s="5">
        <f t="shared" si="9"/>
        <v>0.10735599529321323</v>
      </c>
      <c r="J37" s="5">
        <v>0</v>
      </c>
      <c r="K37" s="5">
        <v>0</v>
      </c>
      <c r="L37" s="5">
        <v>0</v>
      </c>
      <c r="M37" s="5">
        <v>1.5742971334068401</v>
      </c>
      <c r="N37" s="5">
        <f t="shared" si="4"/>
        <v>0.39357428335171002</v>
      </c>
      <c r="O37" s="5">
        <f t="shared" si="10"/>
        <v>2.986034546122757E-2</v>
      </c>
      <c r="Q37" s="5">
        <v>0</v>
      </c>
      <c r="R37" s="5">
        <v>0</v>
      </c>
      <c r="S37" s="5">
        <v>0</v>
      </c>
      <c r="T37" s="5">
        <f t="shared" si="5"/>
        <v>0</v>
      </c>
      <c r="U37" s="5">
        <f t="shared" si="11"/>
        <v>0</v>
      </c>
      <c r="W37" s="8">
        <v>0</v>
      </c>
      <c r="X37" s="8">
        <v>0</v>
      </c>
      <c r="Y37" s="8">
        <v>0</v>
      </c>
      <c r="Z37" s="8">
        <f t="shared" si="6"/>
        <v>0</v>
      </c>
      <c r="AA37" s="8">
        <f t="shared" si="7"/>
        <v>0</v>
      </c>
      <c r="AC37" s="5">
        <v>4.3499999999999996</v>
      </c>
      <c r="AD37" s="5">
        <f t="shared" si="8"/>
        <v>1318.05</v>
      </c>
    </row>
    <row r="38" spans="1:30">
      <c r="A38" s="9" t="s">
        <v>121</v>
      </c>
      <c r="B38" s="6" t="s">
        <v>87</v>
      </c>
      <c r="C38" s="6">
        <v>45</v>
      </c>
      <c r="D38" s="5">
        <v>0</v>
      </c>
      <c r="E38" s="5">
        <v>0</v>
      </c>
      <c r="F38" s="5">
        <v>0</v>
      </c>
      <c r="G38" s="5">
        <f t="shared" si="3"/>
        <v>0</v>
      </c>
      <c r="H38" s="5">
        <f t="shared" si="9"/>
        <v>0</v>
      </c>
      <c r="J38" s="5">
        <v>0</v>
      </c>
      <c r="K38" s="5">
        <v>0</v>
      </c>
      <c r="L38" s="5">
        <v>15.118820614053501</v>
      </c>
      <c r="M38" s="5">
        <v>0</v>
      </c>
      <c r="N38" s="5">
        <f t="shared" si="4"/>
        <v>3.7797051535133752</v>
      </c>
      <c r="O38" s="5">
        <f t="shared" si="10"/>
        <v>0.20584611277289672</v>
      </c>
      <c r="Q38" s="5">
        <v>0</v>
      </c>
      <c r="R38" s="5">
        <v>13.140860215053801</v>
      </c>
      <c r="S38" s="5">
        <v>0</v>
      </c>
      <c r="T38" s="5">
        <f t="shared" si="5"/>
        <v>4.3802867383512671</v>
      </c>
      <c r="U38" s="5">
        <f t="shared" si="11"/>
        <v>0.23855432138195964</v>
      </c>
      <c r="W38" s="8">
        <v>4.3687602403058401</v>
      </c>
      <c r="X38" s="8">
        <v>0</v>
      </c>
      <c r="Y38" s="8">
        <v>0</v>
      </c>
      <c r="Z38" s="8">
        <f t="shared" si="6"/>
        <v>1.45625341343528</v>
      </c>
      <c r="AA38" s="8">
        <f t="shared" si="7"/>
        <v>7.9308859340330468E-2</v>
      </c>
      <c r="AC38" s="5">
        <v>6.0600000000000005</v>
      </c>
      <c r="AD38" s="5">
        <f t="shared" si="8"/>
        <v>1836.18</v>
      </c>
    </row>
    <row r="39" spans="1:30">
      <c r="A39" s="9" t="s">
        <v>122</v>
      </c>
      <c r="B39" s="6" t="s">
        <v>94</v>
      </c>
      <c r="C39" s="6">
        <v>28</v>
      </c>
      <c r="D39" s="5">
        <v>0</v>
      </c>
      <c r="F39" s="5">
        <v>0</v>
      </c>
      <c r="G39" s="5">
        <f t="shared" si="3"/>
        <v>0</v>
      </c>
      <c r="H39" s="5">
        <f t="shared" si="9"/>
        <v>0</v>
      </c>
      <c r="J39" s="5">
        <v>0</v>
      </c>
      <c r="K39" s="5">
        <v>0</v>
      </c>
      <c r="L39" s="5">
        <v>0</v>
      </c>
      <c r="M39" s="5">
        <v>0</v>
      </c>
      <c r="N39" s="5">
        <f t="shared" si="4"/>
        <v>0</v>
      </c>
      <c r="O39" s="5">
        <f t="shared" si="10"/>
        <v>0</v>
      </c>
      <c r="Q39" s="5">
        <v>0</v>
      </c>
      <c r="R39" s="5">
        <v>0</v>
      </c>
      <c r="S39" s="5">
        <v>0</v>
      </c>
      <c r="T39" s="5">
        <f t="shared" si="5"/>
        <v>0</v>
      </c>
      <c r="U39" s="5">
        <f t="shared" si="11"/>
        <v>0</v>
      </c>
      <c r="W39" s="8">
        <v>0</v>
      </c>
      <c r="X39" s="8">
        <v>0</v>
      </c>
      <c r="Y39" s="8">
        <v>0</v>
      </c>
      <c r="Z39" s="8">
        <f t="shared" si="6"/>
        <v>0</v>
      </c>
      <c r="AA39" s="8">
        <f t="shared" si="7"/>
        <v>0</v>
      </c>
      <c r="AC39" s="5">
        <v>9.5210526315789483</v>
      </c>
      <c r="AD39" s="5">
        <f t="shared" si="8"/>
        <v>2884.8789473684214</v>
      </c>
    </row>
    <row r="40" spans="1:30">
      <c r="A40" s="9" t="s">
        <v>123</v>
      </c>
      <c r="B40" s="6" t="s">
        <v>94</v>
      </c>
      <c r="C40" s="6">
        <v>34</v>
      </c>
      <c r="D40" s="5">
        <v>0</v>
      </c>
      <c r="E40" s="5">
        <v>0</v>
      </c>
      <c r="F40" s="5">
        <v>45.421037037037003</v>
      </c>
      <c r="G40" s="5">
        <f t="shared" si="3"/>
        <v>15.140345679012334</v>
      </c>
      <c r="H40" s="5">
        <f t="shared" si="9"/>
        <v>0.83901723505683845</v>
      </c>
      <c r="J40" s="5">
        <v>0</v>
      </c>
      <c r="K40" s="5">
        <v>0</v>
      </c>
      <c r="L40" s="5">
        <v>0</v>
      </c>
      <c r="M40" s="5">
        <v>0</v>
      </c>
      <c r="N40" s="5">
        <f t="shared" si="4"/>
        <v>0</v>
      </c>
      <c r="O40" s="5">
        <f t="shared" si="10"/>
        <v>0</v>
      </c>
      <c r="Q40" s="5">
        <v>0</v>
      </c>
      <c r="R40" s="5">
        <v>1.9935275080906101</v>
      </c>
      <c r="S40" s="5">
        <v>0</v>
      </c>
      <c r="T40" s="5">
        <f t="shared" si="5"/>
        <v>0.66450916936353666</v>
      </c>
      <c r="U40" s="5">
        <f t="shared" si="11"/>
        <v>3.6824433059158598E-2</v>
      </c>
      <c r="W40" s="8">
        <v>0</v>
      </c>
      <c r="X40" s="8">
        <v>0</v>
      </c>
      <c r="Y40" s="8">
        <v>0</v>
      </c>
      <c r="Z40" s="8">
        <f t="shared" si="6"/>
        <v>0</v>
      </c>
      <c r="AA40" s="8">
        <f t="shared" si="7"/>
        <v>0</v>
      </c>
      <c r="AC40" s="5">
        <v>5.9555555555555557</v>
      </c>
      <c r="AD40" s="5">
        <f t="shared" si="8"/>
        <v>1804.5333333333333</v>
      </c>
    </row>
    <row r="41" spans="1:30">
      <c r="A41" s="9" t="s">
        <v>124</v>
      </c>
      <c r="B41" s="6" t="s">
        <v>94</v>
      </c>
      <c r="C41" s="6">
        <v>33</v>
      </c>
      <c r="D41" s="5">
        <v>0</v>
      </c>
      <c r="E41" s="5">
        <v>0</v>
      </c>
      <c r="F41" s="5">
        <v>0</v>
      </c>
      <c r="G41" s="5">
        <f t="shared" si="3"/>
        <v>0</v>
      </c>
      <c r="H41" s="5">
        <f t="shared" si="9"/>
        <v>0</v>
      </c>
      <c r="J41" s="5">
        <v>0</v>
      </c>
      <c r="K41" s="5">
        <v>0</v>
      </c>
      <c r="L41" s="5">
        <v>0</v>
      </c>
      <c r="M41" s="5">
        <v>0</v>
      </c>
      <c r="N41" s="5">
        <f t="shared" si="4"/>
        <v>0</v>
      </c>
      <c r="O41" s="5">
        <f t="shared" si="10"/>
        <v>0</v>
      </c>
      <c r="Q41" s="5">
        <v>0</v>
      </c>
      <c r="R41" s="5">
        <v>0</v>
      </c>
      <c r="S41" s="5">
        <v>0</v>
      </c>
      <c r="T41" s="5">
        <f t="shared" si="5"/>
        <v>0</v>
      </c>
      <c r="U41" s="5">
        <f t="shared" si="11"/>
        <v>0</v>
      </c>
      <c r="X41" s="8">
        <v>0</v>
      </c>
      <c r="Y41" s="8">
        <v>0</v>
      </c>
      <c r="Z41" s="8">
        <f t="shared" si="6"/>
        <v>0</v>
      </c>
      <c r="AA41" s="8">
        <f t="shared" si="7"/>
        <v>0</v>
      </c>
      <c r="AC41" s="10">
        <v>4.83</v>
      </c>
      <c r="AD41" s="5">
        <f t="shared" si="8"/>
        <v>1463.49</v>
      </c>
    </row>
    <row r="42" spans="1:30">
      <c r="A42" s="9" t="s">
        <v>125</v>
      </c>
      <c r="B42" s="6" t="s">
        <v>87</v>
      </c>
      <c r="C42" s="6">
        <v>50</v>
      </c>
      <c r="D42" s="5">
        <v>0</v>
      </c>
      <c r="E42" s="5">
        <v>0</v>
      </c>
      <c r="F42" s="5">
        <v>0</v>
      </c>
      <c r="G42" s="5">
        <f t="shared" si="3"/>
        <v>0</v>
      </c>
      <c r="H42" s="5">
        <f t="shared" si="9"/>
        <v>0</v>
      </c>
      <c r="J42" s="5">
        <v>0</v>
      </c>
      <c r="K42" s="5">
        <v>0</v>
      </c>
      <c r="L42" s="5">
        <v>0</v>
      </c>
      <c r="M42" s="5">
        <v>0</v>
      </c>
      <c r="N42" s="5">
        <f t="shared" si="4"/>
        <v>0</v>
      </c>
      <c r="O42" s="5">
        <f t="shared" si="10"/>
        <v>0</v>
      </c>
      <c r="Q42" s="5">
        <v>0</v>
      </c>
      <c r="R42" s="5">
        <v>0</v>
      </c>
      <c r="S42" s="5">
        <v>0</v>
      </c>
      <c r="T42" s="5">
        <f t="shared" si="5"/>
        <v>0</v>
      </c>
      <c r="U42" s="5">
        <f t="shared" si="11"/>
        <v>0</v>
      </c>
      <c r="X42" s="8">
        <v>0</v>
      </c>
      <c r="Y42" s="8">
        <v>0</v>
      </c>
      <c r="Z42" s="8">
        <f t="shared" si="6"/>
        <v>0</v>
      </c>
      <c r="AA42" s="8">
        <f t="shared" si="7"/>
        <v>0</v>
      </c>
      <c r="AC42" s="5">
        <v>5.0057142857142853</v>
      </c>
      <c r="AD42" s="5">
        <f t="shared" si="8"/>
        <v>1516.7314285714285</v>
      </c>
    </row>
    <row r="43" spans="1:30">
      <c r="A43" s="9" t="s">
        <v>126</v>
      </c>
      <c r="B43" s="6" t="s">
        <v>94</v>
      </c>
      <c r="C43" s="6">
        <v>57</v>
      </c>
      <c r="D43" s="5">
        <v>0</v>
      </c>
      <c r="E43" s="5">
        <v>0</v>
      </c>
      <c r="F43" s="5">
        <v>0</v>
      </c>
      <c r="G43" s="5">
        <f t="shared" si="3"/>
        <v>0</v>
      </c>
      <c r="H43" s="5">
        <f t="shared" si="9"/>
        <v>0</v>
      </c>
      <c r="J43" s="5">
        <v>14.1276073619632</v>
      </c>
      <c r="K43" s="5">
        <v>0</v>
      </c>
      <c r="L43" s="5">
        <v>0</v>
      </c>
      <c r="M43" s="5">
        <v>0</v>
      </c>
      <c r="N43" s="5">
        <f t="shared" si="4"/>
        <v>3.5319018404908</v>
      </c>
      <c r="O43" s="5">
        <f t="shared" si="10"/>
        <v>0.21910604732690636</v>
      </c>
      <c r="Q43" s="5">
        <v>0</v>
      </c>
      <c r="R43" s="5">
        <v>0</v>
      </c>
      <c r="S43" s="5">
        <v>0</v>
      </c>
      <c r="T43" s="5">
        <f t="shared" si="5"/>
        <v>0</v>
      </c>
      <c r="U43" s="5">
        <f t="shared" si="11"/>
        <v>0</v>
      </c>
      <c r="X43" s="8">
        <v>0</v>
      </c>
      <c r="Y43" s="8">
        <v>0</v>
      </c>
      <c r="Z43" s="8">
        <f t="shared" si="6"/>
        <v>0</v>
      </c>
      <c r="AA43" s="8">
        <f t="shared" si="7"/>
        <v>0</v>
      </c>
      <c r="AC43" s="5">
        <v>5.32</v>
      </c>
      <c r="AD43" s="5">
        <f t="shared" si="8"/>
        <v>1611.96</v>
      </c>
    </row>
    <row r="44" spans="1:30">
      <c r="A44" s="9" t="s">
        <v>127</v>
      </c>
      <c r="B44" s="6" t="s">
        <v>94</v>
      </c>
      <c r="C44" s="6">
        <v>24</v>
      </c>
      <c r="D44" s="5">
        <v>0</v>
      </c>
      <c r="E44" s="5">
        <v>0</v>
      </c>
      <c r="F44" s="5">
        <v>6.0314774101606101</v>
      </c>
      <c r="G44" s="5">
        <f t="shared" si="3"/>
        <v>2.0104924700535367</v>
      </c>
      <c r="H44" s="5">
        <f t="shared" si="9"/>
        <v>0.13300979599173179</v>
      </c>
      <c r="J44" s="5">
        <v>0</v>
      </c>
      <c r="K44" s="5">
        <v>0</v>
      </c>
      <c r="L44" s="5">
        <v>0</v>
      </c>
      <c r="M44" s="5">
        <v>0</v>
      </c>
      <c r="N44" s="5">
        <f t="shared" si="4"/>
        <v>0</v>
      </c>
      <c r="O44" s="5">
        <f t="shared" si="10"/>
        <v>0</v>
      </c>
      <c r="Q44" s="5">
        <v>0</v>
      </c>
      <c r="R44" s="5">
        <v>0</v>
      </c>
      <c r="S44" s="5">
        <v>0</v>
      </c>
      <c r="T44" s="5">
        <f t="shared" si="5"/>
        <v>0</v>
      </c>
      <c r="U44" s="5">
        <f t="shared" si="11"/>
        <v>0</v>
      </c>
      <c r="X44" s="8">
        <v>0</v>
      </c>
      <c r="Y44" s="8">
        <v>0</v>
      </c>
      <c r="Z44" s="8">
        <f t="shared" si="6"/>
        <v>0</v>
      </c>
      <c r="AA44" s="8">
        <f t="shared" si="7"/>
        <v>0</v>
      </c>
      <c r="AC44" s="5">
        <v>4.9885714285714275</v>
      </c>
      <c r="AD44" s="5">
        <f t="shared" si="8"/>
        <v>1511.5371428571425</v>
      </c>
    </row>
    <row r="45" spans="1:30">
      <c r="A45" s="9" t="s">
        <v>128</v>
      </c>
      <c r="B45" s="6" t="s">
        <v>87</v>
      </c>
      <c r="C45" s="6">
        <v>43</v>
      </c>
      <c r="D45" s="5">
        <v>0</v>
      </c>
      <c r="E45" s="5">
        <v>2.6402726246168702</v>
      </c>
      <c r="F45" s="5">
        <v>3.9469849010597402</v>
      </c>
      <c r="G45" s="5">
        <f t="shared" si="3"/>
        <v>2.1957525085588703</v>
      </c>
      <c r="H45" s="5">
        <f t="shared" si="9"/>
        <v>9.3909822233769008E-2</v>
      </c>
      <c r="J45" s="5">
        <v>0</v>
      </c>
      <c r="K45" s="5">
        <v>0</v>
      </c>
      <c r="L45" s="5">
        <v>0</v>
      </c>
      <c r="M45" s="5">
        <v>0</v>
      </c>
      <c r="N45" s="5">
        <f t="shared" si="4"/>
        <v>0</v>
      </c>
      <c r="O45" s="5">
        <f t="shared" si="10"/>
        <v>0</v>
      </c>
      <c r="Q45" s="5">
        <v>0</v>
      </c>
      <c r="S45" s="5">
        <v>0</v>
      </c>
      <c r="T45" s="5">
        <f t="shared" si="5"/>
        <v>0</v>
      </c>
      <c r="U45" s="5">
        <f t="shared" si="11"/>
        <v>0</v>
      </c>
      <c r="X45" s="8">
        <v>0</v>
      </c>
      <c r="Z45" s="8">
        <f t="shared" si="6"/>
        <v>0</v>
      </c>
      <c r="AA45" s="8">
        <f t="shared" si="7"/>
        <v>0</v>
      </c>
      <c r="AC45" s="5">
        <v>7.7166666666666668</v>
      </c>
      <c r="AD45" s="5">
        <f t="shared" si="8"/>
        <v>2338.15</v>
      </c>
    </row>
    <row r="46" spans="1:30">
      <c r="A46" s="9" t="s">
        <v>129</v>
      </c>
      <c r="B46" s="6" t="s">
        <v>87</v>
      </c>
      <c r="C46" s="6">
        <v>22</v>
      </c>
      <c r="D46" s="5">
        <v>0</v>
      </c>
      <c r="E46" s="5">
        <v>0.208736148860548</v>
      </c>
      <c r="F46" s="5">
        <v>0</v>
      </c>
      <c r="G46" s="5">
        <f t="shared" si="3"/>
        <v>6.9578716286849335E-2</v>
      </c>
      <c r="H46" s="5">
        <f t="shared" si="9"/>
        <v>2.323042256138642E-3</v>
      </c>
      <c r="J46" s="5">
        <v>0</v>
      </c>
      <c r="K46" s="5">
        <v>0</v>
      </c>
      <c r="L46" s="5">
        <v>0.24777920251489099</v>
      </c>
      <c r="M46" s="5">
        <v>0</v>
      </c>
      <c r="N46" s="5">
        <f t="shared" si="4"/>
        <v>6.1944800628722749E-2</v>
      </c>
      <c r="O46" s="5">
        <f t="shared" si="10"/>
        <v>2.0681667769688965E-3</v>
      </c>
      <c r="Q46" s="5">
        <v>0</v>
      </c>
      <c r="R46" s="5">
        <v>0</v>
      </c>
      <c r="S46" s="5">
        <v>0</v>
      </c>
      <c r="T46" s="5">
        <f t="shared" si="5"/>
        <v>0</v>
      </c>
      <c r="U46" s="5">
        <f t="shared" si="11"/>
        <v>0</v>
      </c>
      <c r="X46" s="8">
        <v>0</v>
      </c>
      <c r="Y46" s="8">
        <v>0</v>
      </c>
      <c r="Z46" s="8">
        <f t="shared" si="6"/>
        <v>0</v>
      </c>
      <c r="AA46" s="8">
        <f t="shared" si="7"/>
        <v>0</v>
      </c>
      <c r="AC46" s="5">
        <v>9.8849999999999998</v>
      </c>
      <c r="AD46" s="5">
        <f t="shared" si="8"/>
        <v>2995.1549999999997</v>
      </c>
    </row>
    <row r="47" spans="1:30">
      <c r="A47" s="9" t="s">
        <v>130</v>
      </c>
      <c r="B47" s="6" t="s">
        <v>87</v>
      </c>
      <c r="C47" s="6">
        <v>22</v>
      </c>
      <c r="D47" s="5">
        <v>0</v>
      </c>
      <c r="E47" s="5">
        <v>0</v>
      </c>
      <c r="F47" s="5">
        <v>0</v>
      </c>
      <c r="G47" s="5">
        <f t="shared" si="3"/>
        <v>0</v>
      </c>
      <c r="H47" s="5">
        <f t="shared" si="9"/>
        <v>0</v>
      </c>
      <c r="J47" s="5">
        <v>0</v>
      </c>
      <c r="K47" s="5">
        <v>0</v>
      </c>
      <c r="L47" s="5">
        <v>4.0112651331719098</v>
      </c>
      <c r="M47" s="5">
        <v>0.99633288227334205</v>
      </c>
      <c r="N47" s="5">
        <f t="shared" si="4"/>
        <v>1.251899503861313</v>
      </c>
      <c r="O47" s="5">
        <f t="shared" si="10"/>
        <v>5.6676015512968754E-2</v>
      </c>
      <c r="Q47" s="5">
        <v>0</v>
      </c>
      <c r="R47" s="5">
        <v>0</v>
      </c>
      <c r="S47" s="5">
        <v>0</v>
      </c>
      <c r="T47" s="5">
        <f t="shared" si="5"/>
        <v>0</v>
      </c>
      <c r="U47" s="5">
        <f t="shared" si="11"/>
        <v>0</v>
      </c>
      <c r="X47" s="8">
        <v>0</v>
      </c>
      <c r="Y47" s="8">
        <v>0</v>
      </c>
      <c r="Z47" s="8">
        <f t="shared" si="6"/>
        <v>0</v>
      </c>
      <c r="AA47" s="8">
        <f t="shared" si="7"/>
        <v>0</v>
      </c>
      <c r="AC47" s="5">
        <v>7.29</v>
      </c>
      <c r="AD47" s="5">
        <f t="shared" si="8"/>
        <v>2208.87</v>
      </c>
    </row>
    <row r="48" spans="1:30">
      <c r="A48" s="9" t="s">
        <v>131</v>
      </c>
      <c r="B48" s="6" t="s">
        <v>94</v>
      </c>
      <c r="C48" s="6">
        <v>33</v>
      </c>
      <c r="D48" s="5">
        <v>0</v>
      </c>
      <c r="E48" s="5">
        <v>0</v>
      </c>
      <c r="F48" s="5">
        <v>2.7323228742786702E-2</v>
      </c>
      <c r="G48" s="5">
        <f t="shared" si="3"/>
        <v>9.1077429142622339E-3</v>
      </c>
      <c r="H48" s="5">
        <f t="shared" si="9"/>
        <v>4.7261882818887822E-4</v>
      </c>
      <c r="J48" s="5">
        <v>0</v>
      </c>
      <c r="K48" s="5">
        <v>0</v>
      </c>
      <c r="L48" s="5">
        <v>0</v>
      </c>
      <c r="M48" s="5">
        <v>9.8425513718968993</v>
      </c>
      <c r="N48" s="5">
        <f t="shared" si="4"/>
        <v>2.4606378429742248</v>
      </c>
      <c r="O48" s="5">
        <f t="shared" si="10"/>
        <v>0.12768737379736309</v>
      </c>
      <c r="Q48" s="5">
        <v>0</v>
      </c>
      <c r="R48" s="5">
        <v>0</v>
      </c>
      <c r="S48" s="5">
        <v>0</v>
      </c>
      <c r="T48" s="5">
        <f t="shared" si="5"/>
        <v>0</v>
      </c>
      <c r="U48" s="5">
        <f t="shared" si="11"/>
        <v>0</v>
      </c>
      <c r="W48" s="8">
        <v>0</v>
      </c>
      <c r="X48" s="8">
        <v>0</v>
      </c>
      <c r="Y48" s="8">
        <v>0</v>
      </c>
      <c r="Z48" s="8">
        <f t="shared" si="6"/>
        <v>0</v>
      </c>
      <c r="AA48" s="8">
        <f t="shared" si="7"/>
        <v>0</v>
      </c>
      <c r="AC48" s="5">
        <v>6.3599999999999994</v>
      </c>
      <c r="AD48" s="5">
        <f t="shared" si="8"/>
        <v>1927.08</v>
      </c>
    </row>
    <row r="49" spans="1:30">
      <c r="A49" s="9" t="s">
        <v>132</v>
      </c>
      <c r="B49" s="6" t="s">
        <v>87</v>
      </c>
      <c r="C49" s="6">
        <v>35</v>
      </c>
      <c r="D49" s="5">
        <v>0</v>
      </c>
      <c r="E49" s="5">
        <v>4.0968527803099404</v>
      </c>
      <c r="F49" s="5">
        <v>0</v>
      </c>
      <c r="G49" s="5">
        <f t="shared" si="3"/>
        <v>1.3656175934366468</v>
      </c>
      <c r="H49" s="5">
        <f t="shared" si="9"/>
        <v>8.6093386002228392E-2</v>
      </c>
      <c r="J49" s="5">
        <v>0</v>
      </c>
      <c r="K49" s="5">
        <v>0</v>
      </c>
      <c r="L49" s="5">
        <v>0</v>
      </c>
      <c r="M49" s="5">
        <v>0</v>
      </c>
      <c r="N49" s="5">
        <f t="shared" si="4"/>
        <v>0</v>
      </c>
      <c r="O49" s="5">
        <f t="shared" si="10"/>
        <v>0</v>
      </c>
      <c r="Q49" s="5">
        <v>0</v>
      </c>
      <c r="R49" s="5">
        <v>0</v>
      </c>
      <c r="S49" s="5">
        <v>0</v>
      </c>
      <c r="T49" s="5">
        <f t="shared" si="5"/>
        <v>0</v>
      </c>
      <c r="U49" s="5">
        <f t="shared" si="11"/>
        <v>0</v>
      </c>
      <c r="W49" s="8">
        <v>0</v>
      </c>
      <c r="X49" s="8">
        <v>0</v>
      </c>
      <c r="Y49" s="8">
        <v>0</v>
      </c>
      <c r="Z49" s="8">
        <f t="shared" si="6"/>
        <v>0</v>
      </c>
      <c r="AA49" s="8">
        <f t="shared" si="7"/>
        <v>0</v>
      </c>
      <c r="AC49" s="5">
        <v>5.2349999999999994</v>
      </c>
      <c r="AD49" s="5">
        <f t="shared" si="8"/>
        <v>1586.2049999999999</v>
      </c>
    </row>
    <row r="50" spans="1:30">
      <c r="A50" s="9" t="s">
        <v>133</v>
      </c>
      <c r="B50" s="6" t="s">
        <v>94</v>
      </c>
      <c r="C50" s="6">
        <v>30</v>
      </c>
      <c r="D50" s="5">
        <v>0</v>
      </c>
      <c r="E50" s="5">
        <v>0</v>
      </c>
      <c r="F50" s="5">
        <v>11.4009625101586</v>
      </c>
      <c r="G50" s="5">
        <f t="shared" si="3"/>
        <v>3.8003208367195334</v>
      </c>
      <c r="H50" s="5">
        <f t="shared" si="9"/>
        <v>0.14840465001236641</v>
      </c>
      <c r="J50" s="5">
        <v>0</v>
      </c>
      <c r="K50" s="5">
        <v>0</v>
      </c>
      <c r="L50" s="5">
        <v>0</v>
      </c>
      <c r="M50" s="5">
        <v>0</v>
      </c>
      <c r="N50" s="5">
        <f t="shared" si="4"/>
        <v>0</v>
      </c>
      <c r="O50" s="5">
        <f t="shared" si="10"/>
        <v>0</v>
      </c>
      <c r="Q50" s="5">
        <v>0</v>
      </c>
      <c r="R50" s="5">
        <v>0</v>
      </c>
      <c r="S50" s="5">
        <v>0</v>
      </c>
      <c r="T50" s="5">
        <f t="shared" si="5"/>
        <v>0</v>
      </c>
      <c r="U50" s="5">
        <f t="shared" si="11"/>
        <v>0</v>
      </c>
      <c r="W50" s="8">
        <v>0</v>
      </c>
      <c r="X50" s="8">
        <v>1.4759555372581299</v>
      </c>
      <c r="Y50" s="8">
        <v>0</v>
      </c>
      <c r="Z50" s="8">
        <f t="shared" si="6"/>
        <v>0.49198517908604328</v>
      </c>
      <c r="AA50" s="8">
        <f t="shared" si="7"/>
        <v>1.9212295869356376E-2</v>
      </c>
      <c r="AC50" s="5">
        <v>8.4514285714285702</v>
      </c>
      <c r="AD50" s="5">
        <f t="shared" si="8"/>
        <v>2560.7828571428568</v>
      </c>
    </row>
    <row r="51" spans="1:30">
      <c r="A51" s="9" t="s">
        <v>134</v>
      </c>
      <c r="B51" s="6" t="s">
        <v>87</v>
      </c>
      <c r="C51" s="6">
        <v>24</v>
      </c>
      <c r="D51" s="5">
        <v>0</v>
      </c>
      <c r="E51" s="5">
        <v>0</v>
      </c>
      <c r="F51" s="5">
        <v>0</v>
      </c>
      <c r="G51" s="5">
        <f t="shared" si="3"/>
        <v>0</v>
      </c>
      <c r="H51" s="5">
        <f t="shared" si="9"/>
        <v>0</v>
      </c>
      <c r="J51" s="5">
        <v>0</v>
      </c>
      <c r="K51" s="5">
        <v>0</v>
      </c>
      <c r="L51" s="5">
        <v>0</v>
      </c>
      <c r="M51" s="5">
        <v>0</v>
      </c>
      <c r="N51" s="5">
        <f t="shared" si="4"/>
        <v>0</v>
      </c>
      <c r="O51" s="5">
        <f t="shared" si="10"/>
        <v>0</v>
      </c>
      <c r="Q51" s="5">
        <v>0</v>
      </c>
      <c r="R51" s="5">
        <v>0</v>
      </c>
      <c r="S51" s="5">
        <v>0</v>
      </c>
      <c r="T51" s="5">
        <f t="shared" si="5"/>
        <v>0</v>
      </c>
      <c r="U51" s="5">
        <f t="shared" si="11"/>
        <v>0</v>
      </c>
      <c r="X51" s="8">
        <v>0</v>
      </c>
      <c r="Y51" s="8">
        <v>0</v>
      </c>
      <c r="Z51" s="8">
        <f t="shared" si="6"/>
        <v>0</v>
      </c>
      <c r="AA51" s="8">
        <f t="shared" si="7"/>
        <v>0</v>
      </c>
      <c r="AC51" s="5">
        <v>4.1550000000000002</v>
      </c>
      <c r="AD51" s="5">
        <f t="shared" si="8"/>
        <v>1258.9650000000001</v>
      </c>
    </row>
    <row r="52" spans="1:30">
      <c r="A52" s="9" t="s">
        <v>135</v>
      </c>
      <c r="B52" s="6" t="s">
        <v>87</v>
      </c>
      <c r="C52" s="6">
        <v>29</v>
      </c>
      <c r="D52" s="5">
        <v>0</v>
      </c>
      <c r="E52" s="5">
        <v>0</v>
      </c>
      <c r="F52" s="5">
        <v>0</v>
      </c>
      <c r="G52" s="5">
        <f t="shared" si="3"/>
        <v>0</v>
      </c>
      <c r="H52" s="5">
        <f t="shared" si="9"/>
        <v>0</v>
      </c>
      <c r="J52" s="5">
        <v>0</v>
      </c>
      <c r="K52" s="5">
        <v>0</v>
      </c>
      <c r="L52" s="5">
        <v>0</v>
      </c>
      <c r="M52" s="5">
        <v>4.1537086092715203</v>
      </c>
      <c r="N52" s="5">
        <f t="shared" si="4"/>
        <v>1.0384271523178801</v>
      </c>
      <c r="O52" s="5">
        <f t="shared" si="10"/>
        <v>8.2781456953642321E-2</v>
      </c>
      <c r="Q52" s="5">
        <v>0</v>
      </c>
      <c r="R52" s="5">
        <v>0</v>
      </c>
      <c r="S52" s="5">
        <v>0</v>
      </c>
      <c r="T52" s="5">
        <f t="shared" si="5"/>
        <v>0</v>
      </c>
      <c r="U52" s="5">
        <f t="shared" si="11"/>
        <v>0</v>
      </c>
      <c r="W52" s="8">
        <v>0</v>
      </c>
      <c r="X52" s="8">
        <v>0</v>
      </c>
      <c r="Y52" s="8">
        <v>0</v>
      </c>
      <c r="Z52" s="8">
        <f t="shared" si="6"/>
        <v>0</v>
      </c>
      <c r="AA52" s="8">
        <f t="shared" si="7"/>
        <v>0</v>
      </c>
      <c r="AC52" s="5">
        <v>4.1400000000000006</v>
      </c>
      <c r="AD52" s="5">
        <f t="shared" si="8"/>
        <v>1254.42</v>
      </c>
    </row>
    <row r="53" spans="1:30">
      <c r="A53" s="9" t="s">
        <v>136</v>
      </c>
      <c r="B53" s="6" t="s">
        <v>94</v>
      </c>
      <c r="C53" s="6">
        <v>24</v>
      </c>
      <c r="D53" s="5">
        <v>0</v>
      </c>
      <c r="E53" s="5">
        <v>0</v>
      </c>
      <c r="F53" s="5">
        <v>0.54618852043870203</v>
      </c>
      <c r="G53" s="5">
        <f t="shared" si="3"/>
        <v>0.182062840146234</v>
      </c>
      <c r="H53" s="5">
        <f t="shared" si="9"/>
        <v>8.9017401367184456E-3</v>
      </c>
      <c r="J53" s="5">
        <v>0</v>
      </c>
      <c r="K53" s="5">
        <v>0</v>
      </c>
      <c r="L53" s="5">
        <v>0</v>
      </c>
      <c r="M53" s="5">
        <v>0</v>
      </c>
      <c r="N53" s="5">
        <f t="shared" si="4"/>
        <v>0</v>
      </c>
      <c r="O53" s="5">
        <f t="shared" si="10"/>
        <v>0</v>
      </c>
      <c r="Q53" s="5">
        <v>5.4396711102461799</v>
      </c>
      <c r="R53" s="5">
        <v>0</v>
      </c>
      <c r="S53" s="5">
        <v>0</v>
      </c>
      <c r="T53" s="5">
        <f t="shared" si="5"/>
        <v>1.8132237034153933</v>
      </c>
      <c r="U53" s="5">
        <f t="shared" si="11"/>
        <v>8.8655357702745061E-2</v>
      </c>
      <c r="W53" s="8">
        <v>0</v>
      </c>
      <c r="X53" s="8">
        <v>0</v>
      </c>
      <c r="Y53" s="8">
        <v>1.5850555412038201</v>
      </c>
      <c r="Z53" s="8">
        <f t="shared" si="6"/>
        <v>0.52835184706794003</v>
      </c>
      <c r="AA53" s="8">
        <f t="shared" si="7"/>
        <v>2.5833118057349468E-2</v>
      </c>
      <c r="AC53" s="5">
        <v>6.75</v>
      </c>
      <c r="AD53" s="5">
        <f t="shared" si="8"/>
        <v>2045.25</v>
      </c>
    </row>
    <row r="54" spans="1:30">
      <c r="A54" s="9" t="s">
        <v>137</v>
      </c>
      <c r="B54" s="6" t="s">
        <v>94</v>
      </c>
      <c r="C54" s="6">
        <v>29</v>
      </c>
      <c r="D54" s="5">
        <v>0</v>
      </c>
      <c r="E54" s="5">
        <v>0</v>
      </c>
      <c r="F54" s="5">
        <v>0</v>
      </c>
      <c r="G54" s="5">
        <f t="shared" si="3"/>
        <v>0</v>
      </c>
      <c r="H54" s="5">
        <f t="shared" si="9"/>
        <v>0</v>
      </c>
      <c r="J54" s="5">
        <v>0</v>
      </c>
      <c r="K54" s="5">
        <v>0</v>
      </c>
      <c r="L54" s="5">
        <v>0</v>
      </c>
      <c r="M54" s="5">
        <v>0</v>
      </c>
      <c r="N54" s="5">
        <f t="shared" si="4"/>
        <v>0</v>
      </c>
      <c r="O54" s="5">
        <f t="shared" si="10"/>
        <v>0</v>
      </c>
      <c r="Q54" s="5">
        <v>0</v>
      </c>
      <c r="R54" s="5">
        <v>0</v>
      </c>
      <c r="S54" s="5">
        <v>0</v>
      </c>
      <c r="T54" s="5">
        <f t="shared" si="5"/>
        <v>0</v>
      </c>
      <c r="U54" s="5">
        <f t="shared" si="11"/>
        <v>0</v>
      </c>
      <c r="W54" s="8">
        <v>0</v>
      </c>
      <c r="X54" s="8">
        <v>0</v>
      </c>
      <c r="Y54" s="8">
        <v>0</v>
      </c>
      <c r="Z54" s="8">
        <f t="shared" si="6"/>
        <v>0</v>
      </c>
      <c r="AA54" s="8">
        <f t="shared" si="7"/>
        <v>0</v>
      </c>
      <c r="AC54" s="5">
        <v>6.3857142857142861</v>
      </c>
      <c r="AD54" s="5">
        <f t="shared" si="8"/>
        <v>1934.8714285714286</v>
      </c>
    </row>
    <row r="55" spans="1:30">
      <c r="A55" s="9" t="s">
        <v>138</v>
      </c>
      <c r="B55" s="6" t="s">
        <v>87</v>
      </c>
      <c r="C55" s="6">
        <v>31</v>
      </c>
      <c r="D55" s="5">
        <v>0</v>
      </c>
      <c r="E55" s="5">
        <v>0</v>
      </c>
      <c r="F55" s="5">
        <v>0</v>
      </c>
      <c r="G55" s="5">
        <f t="shared" si="3"/>
        <v>0</v>
      </c>
      <c r="H55" s="5">
        <f t="shared" si="9"/>
        <v>0</v>
      </c>
      <c r="J55" s="5">
        <v>4.1776694013349598</v>
      </c>
      <c r="K55" s="5">
        <v>0</v>
      </c>
      <c r="L55" s="5">
        <v>0</v>
      </c>
      <c r="M55" s="5">
        <v>0</v>
      </c>
      <c r="N55" s="5">
        <f t="shared" si="4"/>
        <v>1.0444173503337399</v>
      </c>
      <c r="O55" s="5">
        <f t="shared" si="10"/>
        <v>0.12812299807815505</v>
      </c>
      <c r="Q55" s="5">
        <v>0</v>
      </c>
      <c r="R55" s="5">
        <v>0</v>
      </c>
      <c r="S55" s="5">
        <v>0</v>
      </c>
      <c r="T55" s="5">
        <f t="shared" si="5"/>
        <v>0</v>
      </c>
      <c r="U55" s="5">
        <f t="shared" si="11"/>
        <v>0</v>
      </c>
      <c r="W55" s="8">
        <v>0</v>
      </c>
      <c r="X55" s="8">
        <v>0</v>
      </c>
      <c r="Y55" s="8">
        <v>0</v>
      </c>
      <c r="Z55" s="8">
        <f t="shared" si="6"/>
        <v>0</v>
      </c>
      <c r="AA55" s="8">
        <f t="shared" si="7"/>
        <v>0</v>
      </c>
      <c r="AC55" s="5">
        <v>2.6903225806451614</v>
      </c>
      <c r="AD55" s="5">
        <f t="shared" si="8"/>
        <v>815.16774193548395</v>
      </c>
    </row>
    <row r="56" spans="1:30">
      <c r="A56" t="s">
        <v>139</v>
      </c>
      <c r="B56" s="6" t="s">
        <v>94</v>
      </c>
      <c r="C56" s="6">
        <v>38</v>
      </c>
      <c r="D56" s="5">
        <v>0</v>
      </c>
      <c r="E56" s="5">
        <v>0</v>
      </c>
      <c r="F56" s="5">
        <v>0</v>
      </c>
      <c r="G56" s="5">
        <f t="shared" si="3"/>
        <v>0</v>
      </c>
      <c r="H56" s="5">
        <f t="shared" si="9"/>
        <v>0</v>
      </c>
      <c r="J56" s="5">
        <v>0</v>
      </c>
      <c r="K56" s="5">
        <v>0</v>
      </c>
      <c r="L56" s="5">
        <v>0</v>
      </c>
      <c r="M56" s="5">
        <v>0</v>
      </c>
      <c r="N56" s="5">
        <f t="shared" si="4"/>
        <v>0</v>
      </c>
      <c r="O56" s="5">
        <f t="shared" si="10"/>
        <v>0</v>
      </c>
      <c r="Q56" s="5">
        <v>0.154880855892365</v>
      </c>
      <c r="R56" s="5">
        <v>0</v>
      </c>
      <c r="S56" s="5">
        <v>0</v>
      </c>
      <c r="T56" s="5">
        <f t="shared" si="5"/>
        <v>5.1626951964121669E-2</v>
      </c>
      <c r="U56" s="5">
        <f t="shared" si="11"/>
        <v>1.8011202968246241E-3</v>
      </c>
      <c r="W56" s="8">
        <v>0</v>
      </c>
      <c r="X56" s="8">
        <v>0</v>
      </c>
      <c r="Y56" s="8">
        <v>0</v>
      </c>
      <c r="Z56" s="8">
        <f t="shared" si="6"/>
        <v>0</v>
      </c>
      <c r="AA56" s="8">
        <f t="shared" si="7"/>
        <v>0</v>
      </c>
      <c r="AC56" s="8">
        <v>9.4600000000000009</v>
      </c>
      <c r="AD56" s="5">
        <f t="shared" si="8"/>
        <v>2866.38</v>
      </c>
    </row>
    <row r="57" spans="1:30">
      <c r="A57" t="s">
        <v>140</v>
      </c>
      <c r="B57" s="6" t="s">
        <v>87</v>
      </c>
      <c r="C57" s="6">
        <v>22</v>
      </c>
      <c r="D57" s="5">
        <v>0</v>
      </c>
      <c r="E57" s="5">
        <v>3.7468769716088302</v>
      </c>
      <c r="F57" s="5">
        <v>0</v>
      </c>
      <c r="G57" s="5">
        <f t="shared" si="3"/>
        <v>1.2489589905362768</v>
      </c>
      <c r="H57" s="5">
        <f t="shared" si="9"/>
        <v>0.14020329477742718</v>
      </c>
      <c r="J57" s="5">
        <v>0</v>
      </c>
      <c r="K57" s="5">
        <v>0</v>
      </c>
      <c r="L57" s="5">
        <v>0</v>
      </c>
      <c r="M57" s="5">
        <v>0</v>
      </c>
      <c r="N57" s="5">
        <f t="shared" si="4"/>
        <v>0</v>
      </c>
      <c r="O57" s="5">
        <f t="shared" si="10"/>
        <v>0</v>
      </c>
      <c r="Q57" s="5">
        <v>0</v>
      </c>
      <c r="R57" s="5">
        <v>0</v>
      </c>
      <c r="S57" s="5">
        <v>8.2078481012658209</v>
      </c>
      <c r="T57" s="5">
        <f t="shared" si="5"/>
        <v>2.7359493670886068</v>
      </c>
      <c r="U57" s="5">
        <f t="shared" si="11"/>
        <v>0.30712707023737762</v>
      </c>
      <c r="W57" s="8">
        <v>0</v>
      </c>
      <c r="X57" s="8">
        <v>0</v>
      </c>
      <c r="Y57" s="8">
        <v>0</v>
      </c>
      <c r="Z57" s="8">
        <f t="shared" si="6"/>
        <v>0</v>
      </c>
      <c r="AA57" s="8">
        <f t="shared" si="7"/>
        <v>0</v>
      </c>
      <c r="AC57" s="8">
        <v>2.94</v>
      </c>
      <c r="AD57" s="5">
        <f t="shared" si="8"/>
        <v>890.81999999999994</v>
      </c>
    </row>
    <row r="58" spans="1:30">
      <c r="A58" t="s">
        <v>141</v>
      </c>
      <c r="B58" s="6" t="s">
        <v>87</v>
      </c>
      <c r="C58" s="6">
        <v>30</v>
      </c>
      <c r="D58" s="5">
        <v>0</v>
      </c>
      <c r="E58" s="5">
        <v>0.29490122022080201</v>
      </c>
      <c r="F58" s="5">
        <v>0</v>
      </c>
      <c r="G58" s="5">
        <f t="shared" si="3"/>
        <v>9.830040674026734E-2</v>
      </c>
      <c r="H58" s="5">
        <f t="shared" si="9"/>
        <v>1.6140486797081809E-2</v>
      </c>
      <c r="J58" s="5">
        <v>0</v>
      </c>
      <c r="K58" s="5">
        <v>0</v>
      </c>
      <c r="L58" s="5">
        <v>0</v>
      </c>
      <c r="M58" s="5">
        <v>0</v>
      </c>
      <c r="N58" s="5">
        <f t="shared" si="4"/>
        <v>0</v>
      </c>
      <c r="O58" s="5">
        <f t="shared" si="10"/>
        <v>0</v>
      </c>
      <c r="Q58" s="5">
        <v>0</v>
      </c>
      <c r="R58" s="5">
        <v>0</v>
      </c>
      <c r="S58" s="5">
        <v>0</v>
      </c>
      <c r="T58" s="5">
        <f t="shared" si="5"/>
        <v>0</v>
      </c>
      <c r="U58" s="5">
        <f t="shared" si="11"/>
        <v>0</v>
      </c>
      <c r="X58" s="8">
        <v>0</v>
      </c>
      <c r="Y58" s="8">
        <v>0</v>
      </c>
      <c r="Z58" s="8">
        <f t="shared" si="6"/>
        <v>0</v>
      </c>
      <c r="AA58" s="8">
        <f t="shared" si="7"/>
        <v>0</v>
      </c>
      <c r="AC58" s="8">
        <v>2.0099999999999998</v>
      </c>
      <c r="AD58" s="5">
        <f t="shared" si="8"/>
        <v>609.03</v>
      </c>
    </row>
    <row r="59" spans="1:30">
      <c r="A59" t="s">
        <v>142</v>
      </c>
      <c r="B59" s="6" t="s">
        <v>87</v>
      </c>
      <c r="C59" s="6">
        <v>33</v>
      </c>
      <c r="D59" s="5">
        <v>0</v>
      </c>
      <c r="E59" s="5">
        <v>0</v>
      </c>
      <c r="F59" s="5">
        <v>0</v>
      </c>
      <c r="G59" s="5">
        <f t="shared" si="3"/>
        <v>0</v>
      </c>
      <c r="H59" s="5">
        <f t="shared" si="9"/>
        <v>0</v>
      </c>
      <c r="J59" s="5">
        <v>0</v>
      </c>
      <c r="K59" s="5">
        <v>0</v>
      </c>
      <c r="L59" s="5">
        <v>0</v>
      </c>
      <c r="M59" s="5">
        <v>0.33551674746584398</v>
      </c>
      <c r="N59" s="5">
        <f t="shared" si="4"/>
        <v>8.3879186866460995E-2</v>
      </c>
      <c r="O59" s="5">
        <f t="shared" si="10"/>
        <v>5.5090348171000433E-3</v>
      </c>
      <c r="Q59" s="5">
        <v>0</v>
      </c>
      <c r="R59" s="5">
        <v>0</v>
      </c>
      <c r="S59" s="5">
        <v>0</v>
      </c>
      <c r="T59" s="5">
        <f t="shared" si="5"/>
        <v>0</v>
      </c>
      <c r="U59" s="5">
        <f t="shared" si="11"/>
        <v>0</v>
      </c>
      <c r="W59" s="8">
        <v>0</v>
      </c>
      <c r="X59" s="8">
        <v>2.25053723706651</v>
      </c>
      <c r="Y59" s="8">
        <v>0</v>
      </c>
      <c r="Z59" s="8">
        <f t="shared" si="6"/>
        <v>0.75017907902216996</v>
      </c>
      <c r="AA59" s="8">
        <f t="shared" si="7"/>
        <v>4.9270418798559673E-2</v>
      </c>
      <c r="AC59" s="8">
        <v>5.0250000000000004</v>
      </c>
      <c r="AD59" s="5">
        <f t="shared" si="8"/>
        <v>1522.575</v>
      </c>
    </row>
    <row r="60" spans="1:30">
      <c r="A60" t="s">
        <v>143</v>
      </c>
      <c r="B60" s="6" t="s">
        <v>87</v>
      </c>
      <c r="C60" s="6">
        <v>28</v>
      </c>
      <c r="D60" s="5">
        <v>0</v>
      </c>
      <c r="E60" s="5">
        <v>0</v>
      </c>
      <c r="F60" s="5">
        <v>0</v>
      </c>
      <c r="G60" s="5">
        <f t="shared" si="3"/>
        <v>0</v>
      </c>
      <c r="H60" s="5">
        <f t="shared" si="9"/>
        <v>0</v>
      </c>
      <c r="J60" s="5">
        <v>0</v>
      </c>
      <c r="K60" s="5">
        <v>0</v>
      </c>
      <c r="L60" s="5">
        <v>0</v>
      </c>
      <c r="M60" s="5">
        <v>16.103837316176499</v>
      </c>
      <c r="N60" s="5">
        <f t="shared" si="4"/>
        <v>4.0259593290441247</v>
      </c>
      <c r="O60" s="5">
        <f t="shared" si="10"/>
        <v>0.34466911764705943</v>
      </c>
      <c r="Q60" s="5">
        <v>0</v>
      </c>
      <c r="R60" s="5">
        <v>0</v>
      </c>
      <c r="S60" s="5">
        <v>0</v>
      </c>
      <c r="T60" s="5">
        <f t="shared" si="5"/>
        <v>0</v>
      </c>
      <c r="U60" s="5">
        <f t="shared" si="11"/>
        <v>0</v>
      </c>
      <c r="W60" s="8">
        <v>0</v>
      </c>
      <c r="X60" s="8">
        <v>0</v>
      </c>
      <c r="Y60" s="8">
        <v>0</v>
      </c>
      <c r="Z60" s="8">
        <f t="shared" si="6"/>
        <v>0</v>
      </c>
      <c r="AA60" s="8">
        <f t="shared" si="7"/>
        <v>0</v>
      </c>
      <c r="AC60" s="8">
        <v>3.855</v>
      </c>
      <c r="AD60" s="5">
        <f t="shared" si="8"/>
        <v>1168.0650000000001</v>
      </c>
    </row>
    <row r="61" spans="1:30">
      <c r="A61" t="s">
        <v>144</v>
      </c>
      <c r="B61" s="6" t="s">
        <v>87</v>
      </c>
      <c r="C61" s="6">
        <v>28</v>
      </c>
      <c r="D61" s="5">
        <v>0</v>
      </c>
      <c r="E61" s="5">
        <v>6.7324847161907302</v>
      </c>
      <c r="F61" s="5">
        <v>2.17557050697204E-2</v>
      </c>
      <c r="G61" s="5">
        <f t="shared" si="3"/>
        <v>2.2514134737534834</v>
      </c>
      <c r="H61" s="5">
        <f t="shared" si="9"/>
        <v>0.20730946046784324</v>
      </c>
      <c r="J61" s="5">
        <v>0</v>
      </c>
      <c r="K61" s="5">
        <v>0</v>
      </c>
      <c r="L61" s="5">
        <v>0</v>
      </c>
      <c r="M61" s="5">
        <v>0</v>
      </c>
      <c r="N61" s="5">
        <f t="shared" si="4"/>
        <v>0</v>
      </c>
      <c r="O61" s="5">
        <f t="shared" si="10"/>
        <v>0</v>
      </c>
      <c r="Q61" s="5">
        <v>0</v>
      </c>
      <c r="R61" s="5">
        <v>0</v>
      </c>
      <c r="S61" s="5">
        <v>0</v>
      </c>
      <c r="T61" s="5">
        <f t="shared" si="5"/>
        <v>0</v>
      </c>
      <c r="U61" s="5">
        <f t="shared" si="11"/>
        <v>0</v>
      </c>
      <c r="W61" s="8">
        <v>0</v>
      </c>
      <c r="X61" s="8">
        <v>0</v>
      </c>
      <c r="Y61" s="8">
        <v>0</v>
      </c>
      <c r="Z61" s="8">
        <f t="shared" si="6"/>
        <v>0</v>
      </c>
      <c r="AA61" s="8">
        <f t="shared" si="7"/>
        <v>0</v>
      </c>
      <c r="AC61" s="8">
        <v>3.5842105263157902</v>
      </c>
      <c r="AD61" s="5">
        <f t="shared" si="8"/>
        <v>1086.0157894736844</v>
      </c>
    </row>
    <row r="62" spans="1:30">
      <c r="A62" t="s">
        <v>145</v>
      </c>
      <c r="B62" s="6" t="s">
        <v>94</v>
      </c>
      <c r="C62" s="6">
        <v>28</v>
      </c>
      <c r="D62" s="5">
        <v>0</v>
      </c>
      <c r="E62" s="5">
        <v>0</v>
      </c>
      <c r="F62" s="5">
        <v>0.35367506552802902</v>
      </c>
      <c r="G62" s="5">
        <f t="shared" si="3"/>
        <v>0.11789168850934301</v>
      </c>
      <c r="H62" s="5">
        <f t="shared" si="9"/>
        <v>1.0334169461589769E-2</v>
      </c>
      <c r="J62" s="5">
        <v>0</v>
      </c>
      <c r="K62" s="5">
        <v>0</v>
      </c>
      <c r="L62" s="5">
        <v>0</v>
      </c>
      <c r="M62" s="5">
        <v>0.89041133312519505</v>
      </c>
      <c r="N62" s="5">
        <f t="shared" si="4"/>
        <v>0.22260283328129876</v>
      </c>
      <c r="O62" s="5">
        <f t="shared" si="10"/>
        <v>1.9512956603184511E-2</v>
      </c>
      <c r="Q62" s="5">
        <v>0</v>
      </c>
      <c r="R62" s="5">
        <v>0</v>
      </c>
      <c r="S62" s="5">
        <v>0</v>
      </c>
      <c r="T62" s="5">
        <f t="shared" si="5"/>
        <v>0</v>
      </c>
      <c r="U62" s="5">
        <f t="shared" si="11"/>
        <v>0</v>
      </c>
      <c r="W62" s="8">
        <v>0</v>
      </c>
      <c r="X62" s="8">
        <v>0</v>
      </c>
      <c r="Y62" s="8">
        <v>0</v>
      </c>
      <c r="Z62" s="8">
        <f t="shared" si="6"/>
        <v>0</v>
      </c>
      <c r="AA62" s="8">
        <f t="shared" si="7"/>
        <v>0</v>
      </c>
      <c r="AC62" s="8">
        <v>3.7650000000000001</v>
      </c>
      <c r="AD62" s="5">
        <f t="shared" si="8"/>
        <v>1140.7950000000001</v>
      </c>
    </row>
    <row r="63" spans="1:30">
      <c r="A63" t="s">
        <v>146</v>
      </c>
      <c r="B63" s="6" t="s">
        <v>87</v>
      </c>
      <c r="C63" s="6">
        <v>27</v>
      </c>
      <c r="D63" s="5">
        <v>0</v>
      </c>
      <c r="E63" s="5">
        <v>0</v>
      </c>
      <c r="F63" s="5">
        <v>0</v>
      </c>
      <c r="G63" s="5">
        <f t="shared" si="3"/>
        <v>0</v>
      </c>
      <c r="H63" s="5">
        <f t="shared" si="9"/>
        <v>0</v>
      </c>
      <c r="J63" s="5">
        <v>0</v>
      </c>
      <c r="K63" s="5">
        <v>0</v>
      </c>
      <c r="L63" s="5">
        <v>0</v>
      </c>
      <c r="M63" s="5">
        <v>0</v>
      </c>
      <c r="N63" s="5">
        <f t="shared" si="4"/>
        <v>0</v>
      </c>
      <c r="O63" s="5">
        <f t="shared" si="10"/>
        <v>0</v>
      </c>
      <c r="Q63" s="5">
        <v>0</v>
      </c>
      <c r="R63" s="5">
        <v>0</v>
      </c>
      <c r="S63" s="5">
        <v>0</v>
      </c>
      <c r="T63" s="5">
        <f t="shared" si="5"/>
        <v>0</v>
      </c>
      <c r="U63" s="5">
        <f t="shared" si="11"/>
        <v>0</v>
      </c>
      <c r="W63" s="8">
        <v>0</v>
      </c>
      <c r="X63" s="8">
        <v>0</v>
      </c>
      <c r="Y63" s="8">
        <v>0</v>
      </c>
      <c r="Z63" s="8">
        <f t="shared" si="6"/>
        <v>0</v>
      </c>
      <c r="AA63" s="8">
        <f t="shared" si="7"/>
        <v>0</v>
      </c>
      <c r="AC63" s="8">
        <v>4.05</v>
      </c>
      <c r="AD63" s="5">
        <f t="shared" si="8"/>
        <v>1227.1499999999999</v>
      </c>
    </row>
    <row r="64" spans="1:30">
      <c r="A64" t="s">
        <v>147</v>
      </c>
      <c r="B64" s="6" t="s">
        <v>94</v>
      </c>
      <c r="C64" s="6">
        <v>23</v>
      </c>
      <c r="D64" s="5">
        <v>0</v>
      </c>
      <c r="E64" s="5">
        <v>0</v>
      </c>
      <c r="F64" s="5">
        <v>8.9431769904365801</v>
      </c>
      <c r="G64" s="5">
        <f t="shared" si="3"/>
        <v>2.9810589968121932</v>
      </c>
      <c r="H64" s="5">
        <f t="shared" si="9"/>
        <v>0.11963815102623565</v>
      </c>
      <c r="J64" s="5">
        <v>0</v>
      </c>
      <c r="K64" s="5">
        <v>0</v>
      </c>
      <c r="L64" s="5">
        <v>0</v>
      </c>
      <c r="M64" s="5">
        <v>0</v>
      </c>
      <c r="N64" s="5">
        <f t="shared" si="4"/>
        <v>0</v>
      </c>
      <c r="O64" s="5">
        <f t="shared" si="10"/>
        <v>0</v>
      </c>
      <c r="Q64" s="5">
        <v>0</v>
      </c>
      <c r="R64" s="5">
        <v>0</v>
      </c>
      <c r="S64" s="5">
        <v>0</v>
      </c>
      <c r="T64" s="5">
        <f t="shared" si="5"/>
        <v>0</v>
      </c>
      <c r="U64" s="5">
        <f t="shared" si="11"/>
        <v>0</v>
      </c>
      <c r="W64" s="8">
        <v>0</v>
      </c>
      <c r="X64" s="8">
        <v>0</v>
      </c>
      <c r="Y64" s="8">
        <v>0</v>
      </c>
      <c r="Z64" s="8">
        <f t="shared" si="6"/>
        <v>0</v>
      </c>
      <c r="AA64" s="8">
        <f t="shared" si="7"/>
        <v>0</v>
      </c>
      <c r="AC64" s="8">
        <v>8.2235294117647104</v>
      </c>
      <c r="AD64" s="5">
        <f t="shared" si="8"/>
        <v>2491.729411764707</v>
      </c>
    </row>
    <row r="65" spans="29:29">
      <c r="AC65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4159-3E1D-45D6-9F62-0F0E09F7F50D}">
  <dimension ref="A1:B14"/>
  <sheetViews>
    <sheetView workbookViewId="0">
      <selection activeCell="A19" sqref="A19"/>
    </sheetView>
  </sheetViews>
  <sheetFormatPr defaultRowHeight="14.5"/>
  <cols>
    <col min="1" max="1" width="72" customWidth="1"/>
  </cols>
  <sheetData>
    <row r="1" spans="1:2" ht="15.5">
      <c r="A1" s="26" t="s">
        <v>177</v>
      </c>
    </row>
    <row r="2" spans="1:2" ht="15.5">
      <c r="A2" s="26"/>
    </row>
    <row r="3" spans="1:2">
      <c r="A3" s="1" t="s">
        <v>0</v>
      </c>
    </row>
    <row r="4" spans="1:2">
      <c r="A4" t="s">
        <v>1</v>
      </c>
      <c r="B4" t="s">
        <v>178</v>
      </c>
    </row>
    <row r="5" spans="1:2">
      <c r="A5" t="s">
        <v>3</v>
      </c>
      <c r="B5" t="s">
        <v>179</v>
      </c>
    </row>
    <row r="6" spans="1:2">
      <c r="A6" s="1" t="s">
        <v>5</v>
      </c>
      <c r="B6" t="s">
        <v>180</v>
      </c>
    </row>
    <row r="7" spans="1:2">
      <c r="A7" s="1" t="s">
        <v>181</v>
      </c>
    </row>
    <row r="8" spans="1:2">
      <c r="A8" t="s">
        <v>182</v>
      </c>
      <c r="B8" t="s">
        <v>183</v>
      </c>
    </row>
    <row r="9" spans="1:2">
      <c r="A9" t="s">
        <v>192</v>
      </c>
      <c r="B9" t="s">
        <v>184</v>
      </c>
    </row>
    <row r="10" spans="1:2">
      <c r="A10" s="1" t="s">
        <v>193</v>
      </c>
    </row>
    <row r="11" spans="1:2">
      <c r="A11" t="s">
        <v>185</v>
      </c>
      <c r="B11" t="s">
        <v>186</v>
      </c>
    </row>
    <row r="12" spans="1:2">
      <c r="A12" t="s">
        <v>187</v>
      </c>
      <c r="B12" t="s">
        <v>186</v>
      </c>
    </row>
    <row r="13" spans="1:2">
      <c r="A13" t="s">
        <v>188</v>
      </c>
      <c r="B13" t="s">
        <v>189</v>
      </c>
    </row>
    <row r="14" spans="1:2">
      <c r="A14" t="s">
        <v>190</v>
      </c>
      <c r="B14" t="s">
        <v>191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24F-A286-4CF7-96B2-74C9CE2DBF82}">
  <dimension ref="A1:B40"/>
  <sheetViews>
    <sheetView workbookViewId="0">
      <selection activeCell="A7" sqref="A7"/>
    </sheetView>
  </sheetViews>
  <sheetFormatPr defaultColWidth="8.81640625" defaultRowHeight="14.5"/>
  <cols>
    <col min="1" max="1" width="67.453125" customWidth="1"/>
    <col min="2" max="2" width="36.36328125" customWidth="1"/>
  </cols>
  <sheetData>
    <row r="1" spans="1:2" ht="15.5">
      <c r="A1" s="26" t="s">
        <v>194</v>
      </c>
    </row>
    <row r="3" spans="1:2">
      <c r="A3" s="1" t="s">
        <v>0</v>
      </c>
    </row>
    <row r="4" spans="1:2">
      <c r="A4" t="s">
        <v>1</v>
      </c>
      <c r="B4" t="s">
        <v>2</v>
      </c>
    </row>
    <row r="5" spans="1:2">
      <c r="A5" t="s">
        <v>3</v>
      </c>
      <c r="B5" t="s">
        <v>4</v>
      </c>
    </row>
    <row r="6" spans="1:2">
      <c r="A6" s="1" t="s">
        <v>5</v>
      </c>
      <c r="B6" t="s">
        <v>6</v>
      </c>
    </row>
    <row r="7" spans="1:2">
      <c r="A7" s="1" t="s">
        <v>7</v>
      </c>
      <c r="B7" t="s">
        <v>8</v>
      </c>
    </row>
    <row r="8" spans="1:2">
      <c r="A8" s="1" t="s">
        <v>9</v>
      </c>
    </row>
    <row r="9" spans="1:2">
      <c r="A9" t="s">
        <v>10</v>
      </c>
      <c r="B9" t="s">
        <v>11</v>
      </c>
    </row>
    <row r="10" spans="1:2">
      <c r="A10" t="s">
        <v>12</v>
      </c>
      <c r="B10" t="s">
        <v>13</v>
      </c>
    </row>
    <row r="11" spans="1:2">
      <c r="A11" t="s">
        <v>14</v>
      </c>
      <c r="B11" t="s">
        <v>13</v>
      </c>
    </row>
    <row r="12" spans="1:2">
      <c r="A12" s="1" t="s">
        <v>15</v>
      </c>
    </row>
    <row r="13" spans="1:2">
      <c r="A13" t="s">
        <v>16</v>
      </c>
      <c r="B13" t="s">
        <v>17</v>
      </c>
    </row>
    <row r="14" spans="1:2">
      <c r="A14" t="s">
        <v>18</v>
      </c>
      <c r="B14" t="s">
        <v>19</v>
      </c>
    </row>
    <row r="15" spans="1:2">
      <c r="A15" s="1" t="s">
        <v>20</v>
      </c>
    </row>
    <row r="16" spans="1:2">
      <c r="A16" t="s">
        <v>21</v>
      </c>
      <c r="B16" t="s">
        <v>22</v>
      </c>
    </row>
    <row r="17" spans="1:2">
      <c r="A17" t="s">
        <v>23</v>
      </c>
      <c r="B17" t="s">
        <v>13</v>
      </c>
    </row>
    <row r="18" spans="1:2">
      <c r="A18" s="1" t="s">
        <v>24</v>
      </c>
    </row>
    <row r="19" spans="1:2">
      <c r="A19" t="s">
        <v>25</v>
      </c>
      <c r="B19" t="s">
        <v>26</v>
      </c>
    </row>
    <row r="20" spans="1:2">
      <c r="A20" t="s">
        <v>27</v>
      </c>
      <c r="B20" t="s">
        <v>28</v>
      </c>
    </row>
    <row r="21" spans="1:2">
      <c r="A21" s="1" t="s">
        <v>29</v>
      </c>
    </row>
    <row r="22" spans="1:2">
      <c r="A22" t="s">
        <v>30</v>
      </c>
      <c r="B22" t="s">
        <v>31</v>
      </c>
    </row>
    <row r="23" spans="1:2">
      <c r="A23" t="s">
        <v>32</v>
      </c>
      <c r="B23" t="s">
        <v>33</v>
      </c>
    </row>
    <row r="24" spans="1:2">
      <c r="A24" s="1" t="s">
        <v>34</v>
      </c>
    </row>
    <row r="25" spans="1:2">
      <c r="A25" t="s">
        <v>35</v>
      </c>
      <c r="B25" t="s">
        <v>11</v>
      </c>
    </row>
    <row r="26" spans="1:2">
      <c r="A26" t="s">
        <v>36</v>
      </c>
      <c r="B26" t="s">
        <v>37</v>
      </c>
    </row>
    <row r="27" spans="1:2">
      <c r="A27" s="1" t="s">
        <v>38</v>
      </c>
    </row>
    <row r="28" spans="1:2">
      <c r="A28" t="s">
        <v>39</v>
      </c>
      <c r="B28" t="s">
        <v>11</v>
      </c>
    </row>
    <row r="29" spans="1:2">
      <c r="A29" t="s">
        <v>40</v>
      </c>
      <c r="B29" t="s">
        <v>41</v>
      </c>
    </row>
    <row r="30" spans="1:2">
      <c r="A30" t="s">
        <v>42</v>
      </c>
      <c r="B30" t="s">
        <v>43</v>
      </c>
    </row>
    <row r="31" spans="1:2">
      <c r="A31" s="1" t="s">
        <v>44</v>
      </c>
    </row>
    <row r="32" spans="1:2">
      <c r="A32" t="s">
        <v>39</v>
      </c>
      <c r="B32" t="s">
        <v>28</v>
      </c>
    </row>
    <row r="33" spans="1:2">
      <c r="A33" t="s">
        <v>40</v>
      </c>
      <c r="B33" t="s">
        <v>45</v>
      </c>
    </row>
    <row r="34" spans="1:2">
      <c r="A34" t="s">
        <v>42</v>
      </c>
      <c r="B34" t="s">
        <v>41</v>
      </c>
    </row>
    <row r="35" spans="1:2">
      <c r="A35" s="1" t="s">
        <v>46</v>
      </c>
    </row>
    <row r="36" spans="1:2">
      <c r="A36" t="s">
        <v>27</v>
      </c>
      <c r="B36" t="s">
        <v>4</v>
      </c>
    </row>
    <row r="37" spans="1:2">
      <c r="A37" t="s">
        <v>25</v>
      </c>
      <c r="B37" t="s">
        <v>2</v>
      </c>
    </row>
    <row r="38" spans="1:2">
      <c r="A38" s="1" t="s">
        <v>47</v>
      </c>
    </row>
    <row r="39" spans="1:2">
      <c r="A39" t="s">
        <v>48</v>
      </c>
      <c r="B39" t="s">
        <v>49</v>
      </c>
    </row>
    <row r="40" spans="1:2">
      <c r="A40" t="s">
        <v>50</v>
      </c>
      <c r="B40" t="s">
        <v>51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EBF6-898B-47F9-8628-708677096B52}">
  <dimension ref="A1:C57"/>
  <sheetViews>
    <sheetView tabSelected="1" workbookViewId="0">
      <selection activeCell="D9" sqref="D9"/>
    </sheetView>
  </sheetViews>
  <sheetFormatPr defaultRowHeight="14.5"/>
  <cols>
    <col min="1" max="1" width="17.54296875" customWidth="1"/>
    <col min="2" max="2" width="28.26953125" customWidth="1"/>
  </cols>
  <sheetData>
    <row r="1" spans="1:2">
      <c r="A1" s="1" t="s">
        <v>195</v>
      </c>
      <c r="B1" s="1" t="s">
        <v>196</v>
      </c>
    </row>
    <row r="2" spans="1:2">
      <c r="A2" t="s">
        <v>197</v>
      </c>
      <c r="B2" t="s">
        <v>198</v>
      </c>
    </row>
    <row r="3" spans="1:2">
      <c r="B3" t="s">
        <v>199</v>
      </c>
    </row>
    <row r="4" spans="1:2">
      <c r="B4" t="s">
        <v>200</v>
      </c>
    </row>
    <row r="5" spans="1:2">
      <c r="B5" t="s">
        <v>201</v>
      </c>
    </row>
    <row r="6" spans="1:2">
      <c r="B6" t="s">
        <v>211</v>
      </c>
    </row>
    <row r="7" spans="1:2">
      <c r="A7" t="s">
        <v>202</v>
      </c>
      <c r="B7" t="s">
        <v>203</v>
      </c>
    </row>
    <row r="8" spans="1:2">
      <c r="B8" t="s">
        <v>204</v>
      </c>
    </row>
    <row r="9" spans="1:2">
      <c r="B9" t="s">
        <v>205</v>
      </c>
    </row>
    <row r="10" spans="1:2">
      <c r="B10" t="s">
        <v>206</v>
      </c>
    </row>
    <row r="11" spans="1:2">
      <c r="B11" t="s">
        <v>207</v>
      </c>
    </row>
    <row r="12" spans="1:2">
      <c r="B12" t="s">
        <v>208</v>
      </c>
    </row>
    <row r="13" spans="1:2">
      <c r="B13" t="s">
        <v>209</v>
      </c>
    </row>
    <row r="14" spans="1:2">
      <c r="B14" t="s">
        <v>210</v>
      </c>
    </row>
    <row r="15" spans="1:2">
      <c r="A15" t="s">
        <v>212</v>
      </c>
      <c r="B15" t="s">
        <v>213</v>
      </c>
    </row>
    <row r="16" spans="1:2">
      <c r="B16" t="s">
        <v>214</v>
      </c>
    </row>
    <row r="17" spans="1:2">
      <c r="B17" t="s">
        <v>215</v>
      </c>
    </row>
    <row r="18" spans="1:2">
      <c r="A18" t="s">
        <v>216</v>
      </c>
      <c r="B18" t="s">
        <v>217</v>
      </c>
    </row>
    <row r="19" spans="1:2">
      <c r="B19" t="s">
        <v>218</v>
      </c>
    </row>
    <row r="20" spans="1:2">
      <c r="B20" t="s">
        <v>219</v>
      </c>
    </row>
    <row r="21" spans="1:2">
      <c r="B21" t="s">
        <v>220</v>
      </c>
    </row>
    <row r="23" spans="1:2">
      <c r="A23" t="s">
        <v>221</v>
      </c>
    </row>
    <row r="25" spans="1:2">
      <c r="A25" s="1" t="s">
        <v>195</v>
      </c>
      <c r="B25" s="1" t="s">
        <v>222</v>
      </c>
    </row>
    <row r="26" spans="1:2">
      <c r="A26" t="s">
        <v>197</v>
      </c>
      <c r="B26" s="27">
        <v>0.37930000000000003</v>
      </c>
    </row>
    <row r="27" spans="1:2">
      <c r="A27" t="s">
        <v>202</v>
      </c>
      <c r="B27" s="27">
        <v>1</v>
      </c>
    </row>
    <row r="28" spans="1:2">
      <c r="A28" t="s">
        <v>212</v>
      </c>
      <c r="B28" s="27">
        <v>0.58620000000000005</v>
      </c>
    </row>
    <row r="29" spans="1:2">
      <c r="A29" t="s">
        <v>216</v>
      </c>
      <c r="B29" s="27">
        <v>0.2414</v>
      </c>
    </row>
    <row r="30" spans="1:2">
      <c r="A30" t="s">
        <v>223</v>
      </c>
    </row>
    <row r="31" spans="1:2">
      <c r="A31" s="1" t="s">
        <v>195</v>
      </c>
      <c r="B31" s="1" t="s">
        <v>224</v>
      </c>
    </row>
    <row r="32" spans="1:2">
      <c r="A32" t="s">
        <v>197</v>
      </c>
      <c r="B32" s="27">
        <v>0.3448</v>
      </c>
    </row>
    <row r="33" spans="1:3">
      <c r="A33" t="s">
        <v>202</v>
      </c>
      <c r="B33" s="27">
        <v>1</v>
      </c>
    </row>
    <row r="34" spans="1:3">
      <c r="A34" t="s">
        <v>212</v>
      </c>
      <c r="B34" s="27">
        <v>0.55169999999999997</v>
      </c>
    </row>
    <row r="35" spans="1:3">
      <c r="A35" t="s">
        <v>216</v>
      </c>
      <c r="B35" s="27">
        <v>0.2069</v>
      </c>
    </row>
    <row r="37" spans="1:3">
      <c r="A37" s="1" t="s">
        <v>195</v>
      </c>
      <c r="B37" s="1" t="s">
        <v>196</v>
      </c>
      <c r="C37" s="1" t="s">
        <v>225</v>
      </c>
    </row>
    <row r="38" spans="1:3">
      <c r="A38" t="s">
        <v>197</v>
      </c>
      <c r="B38" t="s">
        <v>198</v>
      </c>
      <c r="C38" s="27">
        <v>0.13789999999999999</v>
      </c>
    </row>
    <row r="39" spans="1:3">
      <c r="B39" t="s">
        <v>199</v>
      </c>
      <c r="C39" s="27">
        <v>3.4500000000000003E-2</v>
      </c>
    </row>
    <row r="40" spans="1:3">
      <c r="B40" t="s">
        <v>200</v>
      </c>
      <c r="C40" s="27">
        <v>3.4500000000000003E-2</v>
      </c>
    </row>
    <row r="41" spans="1:3">
      <c r="B41" t="s">
        <v>201</v>
      </c>
      <c r="C41" s="27">
        <v>0.2414</v>
      </c>
    </row>
    <row r="42" spans="1:3">
      <c r="B42" t="s">
        <v>211</v>
      </c>
      <c r="C42" s="27">
        <v>3.4500000000000003E-2</v>
      </c>
    </row>
    <row r="43" spans="1:3">
      <c r="A43" t="s">
        <v>202</v>
      </c>
      <c r="B43" t="s">
        <v>203</v>
      </c>
      <c r="C43" s="27">
        <v>3.4500000000000003E-2</v>
      </c>
    </row>
    <row r="44" spans="1:3">
      <c r="B44" t="s">
        <v>204</v>
      </c>
      <c r="C44" s="27">
        <v>3.4500000000000003E-2</v>
      </c>
    </row>
    <row r="45" spans="1:3">
      <c r="B45" t="s">
        <v>205</v>
      </c>
      <c r="C45" s="27">
        <v>0.1724</v>
      </c>
    </row>
    <row r="46" spans="1:3">
      <c r="B46" t="s">
        <v>206</v>
      </c>
      <c r="C46" s="27">
        <v>0.58620000000000005</v>
      </c>
    </row>
    <row r="47" spans="1:3">
      <c r="B47" t="s">
        <v>207</v>
      </c>
      <c r="C47" s="27">
        <v>0.27589999999999998</v>
      </c>
    </row>
    <row r="48" spans="1:3">
      <c r="B48" t="s">
        <v>208</v>
      </c>
      <c r="C48" s="27">
        <v>6.9000000000000006E-2</v>
      </c>
    </row>
    <row r="49" spans="1:3">
      <c r="B49" t="s">
        <v>209</v>
      </c>
      <c r="C49" s="27">
        <v>0.37930000000000003</v>
      </c>
    </row>
    <row r="50" spans="1:3">
      <c r="B50" t="s">
        <v>210</v>
      </c>
      <c r="C50" s="27">
        <v>0.44829999999999998</v>
      </c>
    </row>
    <row r="51" spans="1:3">
      <c r="A51" t="s">
        <v>212</v>
      </c>
      <c r="B51" t="s">
        <v>213</v>
      </c>
      <c r="C51" s="27">
        <v>0.27589999999999998</v>
      </c>
    </row>
    <row r="52" spans="1:3">
      <c r="B52" t="s">
        <v>214</v>
      </c>
      <c r="C52" s="27">
        <v>0.2069</v>
      </c>
    </row>
    <row r="53" spans="1:3">
      <c r="B53" t="s">
        <v>215</v>
      </c>
      <c r="C53" s="27">
        <v>0.37930000000000003</v>
      </c>
    </row>
    <row r="54" spans="1:3">
      <c r="A54" t="s">
        <v>216</v>
      </c>
      <c r="B54" t="s">
        <v>217</v>
      </c>
      <c r="C54" s="27">
        <v>3.4500000000000003E-2</v>
      </c>
    </row>
    <row r="55" spans="1:3">
      <c r="B55" t="s">
        <v>218</v>
      </c>
      <c r="C55" s="27">
        <v>0.13789999999999999</v>
      </c>
    </row>
    <row r="56" spans="1:3">
      <c r="B56" t="s">
        <v>219</v>
      </c>
      <c r="C56" s="27">
        <v>3.4500000000000003E-2</v>
      </c>
    </row>
    <row r="57" spans="1:3">
      <c r="B57" t="s">
        <v>220</v>
      </c>
      <c r="C57" s="27">
        <v>3.4500000000000003E-2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AF8D-5CEC-4687-B606-890ED765449E}">
  <dimension ref="A1:B49"/>
  <sheetViews>
    <sheetView workbookViewId="0">
      <selection activeCell="C3" sqref="C3"/>
    </sheetView>
  </sheetViews>
  <sheetFormatPr defaultRowHeight="14.5"/>
  <cols>
    <col min="1" max="1" width="31.1796875" customWidth="1"/>
    <col min="2" max="2" width="35.81640625" customWidth="1"/>
  </cols>
  <sheetData>
    <row r="1" spans="1:2">
      <c r="A1" s="1" t="s">
        <v>195</v>
      </c>
      <c r="B1" s="1" t="s">
        <v>196</v>
      </c>
    </row>
    <row r="2" spans="1:2">
      <c r="A2" t="s">
        <v>226</v>
      </c>
      <c r="B2" t="s">
        <v>227</v>
      </c>
    </row>
    <row r="3" spans="1:2">
      <c r="B3" t="s">
        <v>228</v>
      </c>
    </row>
    <row r="4" spans="1:2">
      <c r="A4" t="s">
        <v>229</v>
      </c>
      <c r="B4" t="s">
        <v>230</v>
      </c>
    </row>
    <row r="5" spans="1:2">
      <c r="B5" t="s">
        <v>231</v>
      </c>
    </row>
    <row r="6" spans="1:2">
      <c r="B6" t="s">
        <v>232</v>
      </c>
    </row>
    <row r="7" spans="1:2">
      <c r="A7" t="s">
        <v>233</v>
      </c>
      <c r="B7" t="s">
        <v>234</v>
      </c>
    </row>
    <row r="8" spans="1:2">
      <c r="B8" t="s">
        <v>235</v>
      </c>
    </row>
    <row r="9" spans="1:2">
      <c r="B9" t="s">
        <v>236</v>
      </c>
    </row>
    <row r="10" spans="1:2">
      <c r="B10" t="s">
        <v>237</v>
      </c>
    </row>
    <row r="11" spans="1:2">
      <c r="B11" t="s">
        <v>238</v>
      </c>
    </row>
    <row r="12" spans="1:2">
      <c r="A12" t="s">
        <v>239</v>
      </c>
      <c r="B12" t="s">
        <v>240</v>
      </c>
    </row>
    <row r="13" spans="1:2">
      <c r="A13" t="s">
        <v>241</v>
      </c>
      <c r="B13" t="s">
        <v>242</v>
      </c>
    </row>
    <row r="14" spans="1:2">
      <c r="A14" t="s">
        <v>243</v>
      </c>
      <c r="B14" t="s">
        <v>244</v>
      </c>
    </row>
    <row r="15" spans="1:2">
      <c r="B15" t="s">
        <v>245</v>
      </c>
    </row>
    <row r="16" spans="1:2">
      <c r="B16" t="s">
        <v>246</v>
      </c>
    </row>
    <row r="17" spans="1:2">
      <c r="B17" t="s">
        <v>247</v>
      </c>
    </row>
    <row r="18" spans="1:2">
      <c r="B18" t="s">
        <v>248</v>
      </c>
    </row>
    <row r="19" spans="1:2">
      <c r="A19" t="s">
        <v>249</v>
      </c>
      <c r="B19" t="s">
        <v>250</v>
      </c>
    </row>
    <row r="20" spans="1:2">
      <c r="A20" t="s">
        <v>251</v>
      </c>
      <c r="B20" t="s">
        <v>252</v>
      </c>
    </row>
    <row r="21" spans="1:2">
      <c r="B21" t="s">
        <v>253</v>
      </c>
    </row>
    <row r="22" spans="1:2">
      <c r="A22" t="s">
        <v>254</v>
      </c>
      <c r="B22" t="s">
        <v>255</v>
      </c>
    </row>
    <row r="23" spans="1:2">
      <c r="A23" t="s">
        <v>256</v>
      </c>
      <c r="B23" t="s">
        <v>257</v>
      </c>
    </row>
    <row r="24" spans="1:2">
      <c r="A24" t="s">
        <v>258</v>
      </c>
      <c r="B24" t="s">
        <v>259</v>
      </c>
    </row>
    <row r="25" spans="1:2">
      <c r="B25" t="s">
        <v>260</v>
      </c>
    </row>
    <row r="26" spans="1:2">
      <c r="B26" t="s">
        <v>261</v>
      </c>
    </row>
    <row r="27" spans="1:2">
      <c r="B27" t="s">
        <v>262</v>
      </c>
    </row>
    <row r="28" spans="1:2">
      <c r="B28" t="s">
        <v>263</v>
      </c>
    </row>
    <row r="29" spans="1:2">
      <c r="A29" t="s">
        <v>264</v>
      </c>
      <c r="B29" t="s">
        <v>265</v>
      </c>
    </row>
    <row r="30" spans="1:2">
      <c r="A30" t="s">
        <v>266</v>
      </c>
      <c r="B30" t="s">
        <v>267</v>
      </c>
    </row>
    <row r="31" spans="1:2">
      <c r="B31" t="s">
        <v>268</v>
      </c>
    </row>
    <row r="32" spans="1:2">
      <c r="B32" t="s">
        <v>269</v>
      </c>
    </row>
    <row r="33" spans="1:2">
      <c r="B33" t="s">
        <v>270</v>
      </c>
    </row>
    <row r="34" spans="1:2">
      <c r="B34" t="s">
        <v>271</v>
      </c>
    </row>
    <row r="35" spans="1:2">
      <c r="A35" t="s">
        <v>272</v>
      </c>
      <c r="B35" t="s">
        <v>273</v>
      </c>
    </row>
    <row r="36" spans="1:2">
      <c r="B36" t="s">
        <v>274</v>
      </c>
    </row>
    <row r="37" spans="1:2">
      <c r="B37" t="s">
        <v>275</v>
      </c>
    </row>
    <row r="38" spans="1:2">
      <c r="B38" t="s">
        <v>276</v>
      </c>
    </row>
    <row r="39" spans="1:2">
      <c r="A39" t="s">
        <v>277</v>
      </c>
      <c r="B39" t="s">
        <v>278</v>
      </c>
    </row>
    <row r="40" spans="1:2">
      <c r="B40" t="s">
        <v>279</v>
      </c>
    </row>
    <row r="41" spans="1:2">
      <c r="A41" t="s">
        <v>280</v>
      </c>
      <c r="B41" t="s">
        <v>281</v>
      </c>
    </row>
    <row r="42" spans="1:2">
      <c r="A42" t="s">
        <v>282</v>
      </c>
      <c r="B42" t="s">
        <v>283</v>
      </c>
    </row>
    <row r="43" spans="1:2">
      <c r="A43" t="s">
        <v>284</v>
      </c>
      <c r="B43" t="s">
        <v>285</v>
      </c>
    </row>
    <row r="44" spans="1:2">
      <c r="B44" t="s">
        <v>286</v>
      </c>
    </row>
    <row r="45" spans="1:2">
      <c r="B45" t="s">
        <v>287</v>
      </c>
    </row>
    <row r="46" spans="1:2">
      <c r="B46" t="s">
        <v>288</v>
      </c>
    </row>
    <row r="47" spans="1:2">
      <c r="A47" t="s">
        <v>289</v>
      </c>
      <c r="B47" t="s">
        <v>290</v>
      </c>
    </row>
    <row r="48" spans="1:2">
      <c r="B48" t="s">
        <v>291</v>
      </c>
    </row>
    <row r="49" spans="1:2">
      <c r="A49" t="s">
        <v>292</v>
      </c>
      <c r="B49" t="s">
        <v>293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DA5C-8D47-4AC5-8706-BD4F5A180381}">
  <sheetPr>
    <tabColor theme="0"/>
  </sheetPr>
  <dimension ref="A1:J4"/>
  <sheetViews>
    <sheetView zoomScale="110" zoomScaleNormal="110" workbookViewId="0">
      <selection activeCell="C8" sqref="C8"/>
    </sheetView>
  </sheetViews>
  <sheetFormatPr defaultColWidth="8.81640625" defaultRowHeight="14.5"/>
  <cols>
    <col min="1" max="1" width="17" customWidth="1"/>
    <col min="2" max="2" width="21" customWidth="1"/>
    <col min="3" max="3" width="49.6328125" customWidth="1"/>
    <col min="4" max="4" width="45.81640625" customWidth="1"/>
    <col min="5" max="5" width="27.453125" customWidth="1"/>
    <col min="6" max="6" width="18.1796875" customWidth="1"/>
    <col min="7" max="7" width="13.6328125" customWidth="1"/>
    <col min="8" max="8" width="11.453125" bestFit="1" customWidth="1"/>
    <col min="9" max="9" width="20.1796875" customWidth="1"/>
    <col min="10" max="10" width="231.453125" customWidth="1"/>
  </cols>
  <sheetData>
    <row r="1" spans="1:10" ht="16" thickBot="1">
      <c r="A1" s="23" t="s">
        <v>148</v>
      </c>
      <c r="B1" s="11" t="s">
        <v>149</v>
      </c>
      <c r="C1" s="11" t="s">
        <v>150</v>
      </c>
      <c r="D1" s="11" t="s">
        <v>151</v>
      </c>
      <c r="E1" s="12" t="s">
        <v>152</v>
      </c>
      <c r="F1" s="13" t="s">
        <v>153</v>
      </c>
      <c r="G1" s="11" t="s">
        <v>154</v>
      </c>
      <c r="H1" s="11" t="s">
        <v>155</v>
      </c>
      <c r="I1" s="14" t="s">
        <v>156</v>
      </c>
      <c r="J1" s="15" t="s">
        <v>157</v>
      </c>
    </row>
    <row r="2" spans="1:10" s="21" customFormat="1" ht="30" customHeight="1" thickTop="1" thickBot="1">
      <c r="A2" s="24" t="s">
        <v>158</v>
      </c>
      <c r="B2" s="16" t="s">
        <v>159</v>
      </c>
      <c r="C2" s="17" t="s">
        <v>160</v>
      </c>
      <c r="D2" s="17" t="s">
        <v>161</v>
      </c>
      <c r="E2" s="18" t="s">
        <v>162</v>
      </c>
      <c r="F2" s="19">
        <v>16</v>
      </c>
      <c r="G2" s="16">
        <v>72460052</v>
      </c>
      <c r="H2" s="16">
        <v>72460163</v>
      </c>
      <c r="I2" s="16">
        <v>112</v>
      </c>
      <c r="J2" s="20" t="s">
        <v>163</v>
      </c>
    </row>
    <row r="3" spans="1:10" s="21" customFormat="1" ht="30" customHeight="1" thickBot="1">
      <c r="A3" s="24" t="s">
        <v>164</v>
      </c>
      <c r="B3" s="16" t="s">
        <v>159</v>
      </c>
      <c r="C3" s="17" t="s">
        <v>165</v>
      </c>
      <c r="D3" s="17" t="s">
        <v>166</v>
      </c>
      <c r="E3" s="18" t="s">
        <v>167</v>
      </c>
      <c r="F3" s="19">
        <v>10</v>
      </c>
      <c r="G3" s="16">
        <v>3283855</v>
      </c>
      <c r="H3" s="16">
        <v>3283972</v>
      </c>
      <c r="I3" s="16">
        <v>118</v>
      </c>
      <c r="J3" s="20" t="s">
        <v>168</v>
      </c>
    </row>
    <row r="4" spans="1:10" s="21" customFormat="1" ht="30" customHeight="1" thickBot="1">
      <c r="A4" s="24" t="s">
        <v>169</v>
      </c>
      <c r="B4" s="16" t="s">
        <v>159</v>
      </c>
      <c r="C4" s="17" t="s">
        <v>170</v>
      </c>
      <c r="D4" s="17" t="s">
        <v>171</v>
      </c>
      <c r="E4" s="18" t="s">
        <v>172</v>
      </c>
      <c r="F4" s="19">
        <v>1</v>
      </c>
      <c r="G4" s="16">
        <v>10239948</v>
      </c>
      <c r="H4" s="16">
        <v>10240057</v>
      </c>
      <c r="I4" s="16">
        <v>110</v>
      </c>
      <c r="J4" s="22" t="s">
        <v>173</v>
      </c>
    </row>
  </sheetData>
  <autoFilter ref="A1:J1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Table</vt:lpstr>
      <vt:lpstr>Clinical data -Controls</vt:lpstr>
      <vt:lpstr>Clinical data -Patients</vt:lpstr>
      <vt:lpstr>Antipsychotic drugs- Patients</vt:lpstr>
      <vt:lpstr>Non-antipsychotic drugs-Patient</vt:lpstr>
      <vt:lpstr>CNS markers -Sequences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Asael Lubotzky</dc:creator>
  <cp:lastModifiedBy>owner</cp:lastModifiedBy>
  <dcterms:created xsi:type="dcterms:W3CDTF">2021-07-14T13:41:08Z</dcterms:created>
  <dcterms:modified xsi:type="dcterms:W3CDTF">2022-05-11T07:42:40Z</dcterms:modified>
</cp:coreProperties>
</file>