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0F75DCC3-3233-464E-B013-EDFACCE3185D}" xr6:coauthVersionLast="47" xr6:coauthVersionMax="47" xr10:uidLastSave="{00000000-0000-0000-0000-000000000000}"/>
  <bookViews>
    <workbookView xWindow="-96" yWindow="-96" windowWidth="23232" windowHeight="12696" xr2:uid="{6F3E547E-2C19-46A6-AB40-8DEDECA9DF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E27" i="1" s="1"/>
  <c r="C26" i="1" l="1"/>
  <c r="E26" i="1" s="1"/>
  <c r="C25" i="1"/>
  <c r="E25" i="1" s="1"/>
  <c r="C24" i="1"/>
  <c r="E24" i="1" s="1"/>
  <c r="C23" i="1"/>
  <c r="E23" i="1" s="1"/>
  <c r="C22" i="1"/>
  <c r="E22" i="1" s="1"/>
  <c r="C21" i="1"/>
  <c r="E21" i="1" s="1"/>
  <c r="C20" i="1"/>
  <c r="E20" i="1" s="1"/>
  <c r="C18" i="1"/>
  <c r="E18" i="1" s="1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E4" i="1" s="1"/>
  <c r="C3" i="1"/>
  <c r="E3" i="1" s="1"/>
  <c r="E29" i="1"/>
  <c r="C29" i="1"/>
  <c r="C31" i="1"/>
  <c r="E31" i="1" s="1"/>
  <c r="C30" i="1"/>
  <c r="E30" i="1" s="1"/>
  <c r="C28" i="1"/>
  <c r="E28" i="1" s="1"/>
</calcChain>
</file>

<file path=xl/sharedStrings.xml><?xml version="1.0" encoding="utf-8"?>
<sst xmlns="http://schemas.openxmlformats.org/spreadsheetml/2006/main" count="39" uniqueCount="12">
  <si>
    <t>mutant</t>
  </si>
  <si>
    <t>wildtype</t>
  </si>
  <si>
    <t>Fish</t>
  </si>
  <si>
    <t>Genotype</t>
  </si>
  <si>
    <t>Total Number of Mitotic Events</t>
  </si>
  <si>
    <t>Length of Nerve</t>
  </si>
  <si>
    <t>Total Number of Mitotic Events per 100 µm</t>
  </si>
  <si>
    <t>Source Data for Figure 4I</t>
  </si>
  <si>
    <t>*</t>
  </si>
  <si>
    <t>*length of nerve adjusted for video drift, noted in E10 formula</t>
  </si>
  <si>
    <t>Notes</t>
  </si>
  <si>
    <r>
      <rPr>
        <i/>
        <sz val="11"/>
        <color theme="1"/>
        <rFont val="Arial"/>
        <family val="2"/>
      </rPr>
      <t>cd59</t>
    </r>
    <r>
      <rPr>
        <i/>
        <vertAlign val="superscript"/>
        <sz val="11"/>
        <color theme="1"/>
        <rFont val="Arial"/>
        <family val="2"/>
      </rPr>
      <t>uva48</t>
    </r>
    <r>
      <rPr>
        <sz val="11"/>
        <color theme="1"/>
        <rFont val="Arial"/>
        <family val="2"/>
      </rPr>
      <t xml:space="preserve"> mutant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</si>
</sst>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0B08-6F0B-445F-9166-513774177384}">
  <dimension ref="A1:H31"/>
  <sheetViews>
    <sheetView tabSelected="1" workbookViewId="0">
      <selection activeCell="F9" sqref="F9"/>
    </sheetView>
  </sheetViews>
  <sheetFormatPr defaultColWidth="13.68359375" defaultRowHeight="13.8" x14ac:dyDescent="0.45"/>
  <cols>
    <col min="1" max="1" width="4.83984375" style="8" bestFit="1" customWidth="1"/>
    <col min="2" max="2" width="9.83984375" style="8" bestFit="1" customWidth="1"/>
    <col min="3" max="3" width="29.83984375" style="8" bestFit="1" customWidth="1"/>
    <col min="4" max="4" width="15.7890625" style="8" bestFit="1" customWidth="1"/>
    <col min="5" max="5" width="40.734375" style="8" bestFit="1" customWidth="1"/>
    <col min="6" max="6" width="53.1015625" style="8" bestFit="1" customWidth="1"/>
    <col min="7" max="7" width="7.3125" style="8" bestFit="1" customWidth="1"/>
    <col min="8" max="8" width="15.89453125" style="8" bestFit="1" customWidth="1"/>
    <col min="9" max="16384" width="13.68359375" style="8"/>
  </cols>
  <sheetData>
    <row r="1" spans="1:8" ht="14.1" x14ac:dyDescent="0.5">
      <c r="A1" s="4" t="s">
        <v>7</v>
      </c>
      <c r="B1" s="5"/>
      <c r="C1" s="5"/>
      <c r="D1" s="5"/>
      <c r="E1" s="5"/>
    </row>
    <row r="2" spans="1:8" ht="15.75" customHeight="1" x14ac:dyDescent="0.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G2" s="2" t="s">
        <v>10</v>
      </c>
      <c r="H2" s="3"/>
    </row>
    <row r="3" spans="1:8" ht="15.75" customHeight="1" x14ac:dyDescent="0.5">
      <c r="A3" s="8">
        <v>1</v>
      </c>
      <c r="B3" s="8" t="s">
        <v>1</v>
      </c>
      <c r="C3" s="8">
        <f>12+5+1+0</f>
        <v>18</v>
      </c>
      <c r="D3" s="8">
        <v>320</v>
      </c>
      <c r="E3" s="8">
        <f t="shared" ref="E3:E7" si="0">C3/(D3/100)</f>
        <v>5.625</v>
      </c>
      <c r="G3" s="1" t="s">
        <v>0</v>
      </c>
      <c r="H3" s="7" t="s">
        <v>11</v>
      </c>
    </row>
    <row r="4" spans="1:8" ht="15.75" customHeight="1" x14ac:dyDescent="0.45">
      <c r="A4" s="8">
        <v>2</v>
      </c>
      <c r="B4" s="8" t="s">
        <v>1</v>
      </c>
      <c r="C4" s="8">
        <f>6+6+0+0</f>
        <v>12</v>
      </c>
      <c r="D4" s="8">
        <v>320</v>
      </c>
      <c r="E4" s="8">
        <f t="shared" si="0"/>
        <v>3.75</v>
      </c>
    </row>
    <row r="5" spans="1:8" ht="15.75" customHeight="1" x14ac:dyDescent="0.45">
      <c r="A5" s="8">
        <v>3</v>
      </c>
      <c r="B5" s="8" t="s">
        <v>1</v>
      </c>
      <c r="C5" s="8">
        <f>6+4+3+0</f>
        <v>13</v>
      </c>
      <c r="D5" s="8">
        <v>320</v>
      </c>
      <c r="E5" s="8">
        <f t="shared" si="0"/>
        <v>4.0625</v>
      </c>
    </row>
    <row r="6" spans="1:8" ht="15.75" customHeight="1" x14ac:dyDescent="0.45">
      <c r="A6" s="8">
        <v>4</v>
      </c>
      <c r="B6" s="8" t="s">
        <v>1</v>
      </c>
      <c r="C6" s="8">
        <f>6+4+0+0</f>
        <v>10</v>
      </c>
      <c r="D6" s="8">
        <v>320</v>
      </c>
      <c r="E6" s="8">
        <f t="shared" si="0"/>
        <v>3.125</v>
      </c>
    </row>
    <row r="7" spans="1:8" ht="15.75" customHeight="1" x14ac:dyDescent="0.45">
      <c r="A7" s="8">
        <v>5</v>
      </c>
      <c r="B7" s="8" t="s">
        <v>1</v>
      </c>
      <c r="C7" s="8">
        <f>3+3+0+0</f>
        <v>6</v>
      </c>
      <c r="D7" s="8">
        <v>320</v>
      </c>
      <c r="E7" s="8">
        <f t="shared" si="0"/>
        <v>1.875</v>
      </c>
    </row>
    <row r="8" spans="1:8" ht="15.75" customHeight="1" x14ac:dyDescent="0.45">
      <c r="A8" s="8">
        <v>6</v>
      </c>
      <c r="B8" s="8" t="s">
        <v>1</v>
      </c>
      <c r="C8" s="8">
        <f>3+3+1+0</f>
        <v>7</v>
      </c>
      <c r="D8" s="8">
        <v>320</v>
      </c>
      <c r="E8" s="8">
        <f t="shared" ref="E8:E18" si="1">C8/(D8/100)</f>
        <v>2.1875</v>
      </c>
    </row>
    <row r="9" spans="1:8" ht="15.75" customHeight="1" x14ac:dyDescent="0.45">
      <c r="A9" s="8">
        <v>7</v>
      </c>
      <c r="B9" s="8" t="s">
        <v>1</v>
      </c>
      <c r="C9" s="8">
        <f>2+7+1+0</f>
        <v>10</v>
      </c>
      <c r="D9" s="8">
        <v>320</v>
      </c>
      <c r="E9" s="8">
        <f t="shared" si="1"/>
        <v>3.125</v>
      </c>
    </row>
    <row r="10" spans="1:8" ht="15.75" customHeight="1" x14ac:dyDescent="0.45">
      <c r="A10" s="8">
        <v>8</v>
      </c>
      <c r="B10" s="8" t="s">
        <v>1</v>
      </c>
      <c r="C10" s="8">
        <f>11+5+0+0</f>
        <v>16</v>
      </c>
      <c r="D10" s="8">
        <v>320</v>
      </c>
      <c r="E10" s="8">
        <f t="shared" si="1"/>
        <v>5</v>
      </c>
    </row>
    <row r="11" spans="1:8" ht="15.75" customHeight="1" x14ac:dyDescent="0.45">
      <c r="A11" s="8">
        <v>9</v>
      </c>
      <c r="B11" s="8" t="s">
        <v>1</v>
      </c>
      <c r="C11" s="8">
        <f>15+3+1+0</f>
        <v>19</v>
      </c>
      <c r="D11" s="8">
        <v>320</v>
      </c>
      <c r="E11" s="8">
        <f t="shared" si="1"/>
        <v>5.9375</v>
      </c>
    </row>
    <row r="12" spans="1:8" ht="15.75" customHeight="1" x14ac:dyDescent="0.45">
      <c r="A12" s="8">
        <v>10</v>
      </c>
      <c r="B12" s="8" t="s">
        <v>1</v>
      </c>
      <c r="C12" s="8">
        <f>7+2+0+0</f>
        <v>9</v>
      </c>
      <c r="D12" s="8">
        <v>320</v>
      </c>
      <c r="E12" s="8">
        <f t="shared" si="1"/>
        <v>2.8125</v>
      </c>
    </row>
    <row r="13" spans="1:8" ht="15.75" customHeight="1" x14ac:dyDescent="0.45">
      <c r="A13" s="8">
        <v>11</v>
      </c>
      <c r="B13" s="8" t="s">
        <v>1</v>
      </c>
      <c r="C13" s="8">
        <f>12+0+4+0</f>
        <v>16</v>
      </c>
      <c r="D13" s="8">
        <v>320</v>
      </c>
      <c r="E13" s="8">
        <f t="shared" si="1"/>
        <v>5</v>
      </c>
    </row>
    <row r="14" spans="1:8" ht="15.75" customHeight="1" x14ac:dyDescent="0.45">
      <c r="A14" s="8">
        <v>12</v>
      </c>
      <c r="B14" s="8" t="s">
        <v>1</v>
      </c>
      <c r="C14" s="8">
        <f>9+7+0+0</f>
        <v>16</v>
      </c>
      <c r="D14" s="8">
        <v>320</v>
      </c>
      <c r="E14" s="8">
        <f t="shared" si="1"/>
        <v>5</v>
      </c>
    </row>
    <row r="15" spans="1:8" ht="15.75" customHeight="1" x14ac:dyDescent="0.45">
      <c r="A15" s="8">
        <v>13</v>
      </c>
      <c r="B15" s="8" t="s">
        <v>1</v>
      </c>
      <c r="C15" s="8">
        <f>3+3+2+0</f>
        <v>8</v>
      </c>
      <c r="D15" s="8">
        <v>298</v>
      </c>
      <c r="E15" s="8">
        <f t="shared" si="1"/>
        <v>2.6845637583892619</v>
      </c>
    </row>
    <row r="16" spans="1:8" ht="15.75" customHeight="1" x14ac:dyDescent="0.45">
      <c r="A16" s="8">
        <v>14</v>
      </c>
      <c r="B16" s="8" t="s">
        <v>1</v>
      </c>
      <c r="C16" s="8">
        <f>12+0+0+0</f>
        <v>12</v>
      </c>
      <c r="D16" s="8">
        <v>320</v>
      </c>
      <c r="E16" s="8">
        <f t="shared" si="1"/>
        <v>3.75</v>
      </c>
    </row>
    <row r="17" spans="1:6" ht="15.75" customHeight="1" x14ac:dyDescent="0.45">
      <c r="A17" s="8">
        <v>15</v>
      </c>
      <c r="B17" s="8" t="s">
        <v>1</v>
      </c>
      <c r="C17" s="8">
        <f>11+2+3+0</f>
        <v>16</v>
      </c>
      <c r="D17" s="8">
        <v>320</v>
      </c>
      <c r="E17" s="8">
        <f t="shared" si="1"/>
        <v>5</v>
      </c>
    </row>
    <row r="18" spans="1:6" ht="15.75" customHeight="1" x14ac:dyDescent="0.45">
      <c r="A18" s="8">
        <v>16</v>
      </c>
      <c r="B18" s="8" t="s">
        <v>1</v>
      </c>
      <c r="C18" s="8">
        <f>10+5+5+1</f>
        <v>21</v>
      </c>
      <c r="D18" s="8">
        <v>320</v>
      </c>
      <c r="E18" s="8">
        <f t="shared" si="1"/>
        <v>6.5625</v>
      </c>
    </row>
    <row r="20" spans="1:6" x14ac:dyDescent="0.45">
      <c r="A20" s="8">
        <v>1</v>
      </c>
      <c r="B20" s="8" t="s">
        <v>0</v>
      </c>
      <c r="C20" s="8">
        <f>5+5+0+0</f>
        <v>10</v>
      </c>
      <c r="D20" s="8">
        <v>320</v>
      </c>
      <c r="E20" s="8">
        <f t="shared" ref="E20:E26" si="2">C20/(D20/100)</f>
        <v>3.125</v>
      </c>
    </row>
    <row r="21" spans="1:6" x14ac:dyDescent="0.45">
      <c r="A21" s="8">
        <v>2</v>
      </c>
      <c r="B21" s="8" t="s">
        <v>0</v>
      </c>
      <c r="C21" s="8">
        <f>3+6+2+0</f>
        <v>11</v>
      </c>
      <c r="D21" s="8">
        <v>320</v>
      </c>
      <c r="E21" s="8">
        <f t="shared" si="2"/>
        <v>3.4375</v>
      </c>
    </row>
    <row r="22" spans="1:6" x14ac:dyDescent="0.45">
      <c r="A22" s="8">
        <v>3</v>
      </c>
      <c r="B22" s="8" t="s">
        <v>0</v>
      </c>
      <c r="C22" s="8">
        <f>2+6+2+0</f>
        <v>10</v>
      </c>
      <c r="D22" s="8">
        <v>320</v>
      </c>
      <c r="E22" s="8">
        <f t="shared" si="2"/>
        <v>3.125</v>
      </c>
    </row>
    <row r="23" spans="1:6" x14ac:dyDescent="0.45">
      <c r="A23" s="8">
        <v>4</v>
      </c>
      <c r="B23" s="8" t="s">
        <v>0</v>
      </c>
      <c r="C23" s="8">
        <f>9+4+3+1</f>
        <v>17</v>
      </c>
      <c r="D23" s="8">
        <v>320</v>
      </c>
      <c r="E23" s="8">
        <f t="shared" si="2"/>
        <v>5.3125</v>
      </c>
    </row>
    <row r="24" spans="1:6" x14ac:dyDescent="0.45">
      <c r="A24" s="8">
        <v>5</v>
      </c>
      <c r="B24" s="8" t="s">
        <v>0</v>
      </c>
      <c r="C24" s="8">
        <f>4+2+1+0</f>
        <v>7</v>
      </c>
      <c r="D24" s="8">
        <v>245</v>
      </c>
      <c r="E24" s="8">
        <f t="shared" si="2"/>
        <v>2.8571428571428568</v>
      </c>
    </row>
    <row r="25" spans="1:6" x14ac:dyDescent="0.45">
      <c r="A25" s="8">
        <v>6</v>
      </c>
      <c r="B25" s="8" t="s">
        <v>0</v>
      </c>
      <c r="C25" s="8">
        <f>12+8+1+0</f>
        <v>21</v>
      </c>
      <c r="D25" s="8">
        <v>320</v>
      </c>
      <c r="E25" s="8">
        <f t="shared" si="2"/>
        <v>6.5625</v>
      </c>
    </row>
    <row r="26" spans="1:6" x14ac:dyDescent="0.45">
      <c r="A26" s="8">
        <v>7</v>
      </c>
      <c r="B26" s="8" t="s">
        <v>0</v>
      </c>
      <c r="C26" s="8">
        <f>2+2+1+0</f>
        <v>5</v>
      </c>
      <c r="D26" s="8">
        <v>253</v>
      </c>
      <c r="E26" s="8">
        <f t="shared" si="2"/>
        <v>1.9762845849802373</v>
      </c>
    </row>
    <row r="27" spans="1:6" ht="15.75" customHeight="1" x14ac:dyDescent="0.45">
      <c r="A27" s="8">
        <v>8</v>
      </c>
      <c r="B27" s="8" t="s">
        <v>0</v>
      </c>
      <c r="C27" s="8">
        <f>9+5+2</f>
        <v>16</v>
      </c>
      <c r="D27" s="8">
        <v>320</v>
      </c>
      <c r="E27" s="8">
        <f t="shared" ref="E27:E28" si="3">C27/(D27/100)</f>
        <v>5</v>
      </c>
    </row>
    <row r="28" spans="1:6" ht="15.75" customHeight="1" x14ac:dyDescent="0.45">
      <c r="A28" s="8">
        <v>9</v>
      </c>
      <c r="B28" s="8" t="s">
        <v>0</v>
      </c>
      <c r="C28" s="8">
        <f>10+0+5</f>
        <v>15</v>
      </c>
      <c r="D28" s="8">
        <v>320</v>
      </c>
      <c r="E28" s="8">
        <f t="shared" si="3"/>
        <v>4.6875</v>
      </c>
    </row>
    <row r="29" spans="1:6" ht="15.75" customHeight="1" x14ac:dyDescent="0.45">
      <c r="A29" s="8">
        <v>10</v>
      </c>
      <c r="B29" s="8" t="s">
        <v>0</v>
      </c>
      <c r="C29" s="8">
        <f>9+3+0+1</f>
        <v>13</v>
      </c>
      <c r="D29" s="8" t="s">
        <v>8</v>
      </c>
      <c r="E29" s="8">
        <f>(1/(282/100))+(0/(229/100))+(3/(229/100))+(9/(320/100))</f>
        <v>4.4771535972002852</v>
      </c>
      <c r="F29" s="8" t="s">
        <v>9</v>
      </c>
    </row>
    <row r="30" spans="1:6" ht="15.75" customHeight="1" x14ac:dyDescent="0.45">
      <c r="A30" s="8">
        <v>11</v>
      </c>
      <c r="B30" s="8" t="s">
        <v>0</v>
      </c>
      <c r="C30" s="8">
        <f>6+2+3+0</f>
        <v>11</v>
      </c>
      <c r="D30" s="8">
        <v>320</v>
      </c>
      <c r="E30" s="8">
        <f t="shared" ref="E30:E31" si="4">C30/(D30/100)</f>
        <v>3.4375</v>
      </c>
    </row>
    <row r="31" spans="1:6" ht="15.75" customHeight="1" x14ac:dyDescent="0.45">
      <c r="A31" s="8">
        <v>12</v>
      </c>
      <c r="B31" s="8" t="s">
        <v>0</v>
      </c>
      <c r="C31" s="8">
        <f>11+3+1+0</f>
        <v>15</v>
      </c>
      <c r="D31" s="8">
        <v>320</v>
      </c>
      <c r="E31" s="8">
        <f t="shared" si="4"/>
        <v>4.6875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2022-01-06T19:12:38Z</dcterms:created>
  <dcterms:modified xsi:type="dcterms:W3CDTF">2022-01-06T19:44:32Z</dcterms:modified>
</cp:coreProperties>
</file>