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shty\Documents\Kucenas Lab\Drafts\cd59 manuscript\Source Data\"/>
    </mc:Choice>
  </mc:AlternateContent>
  <xr:revisionPtr revIDLastSave="0" documentId="13_ncr:1_{132D1040-1F00-4F80-B99C-4FED6ED73AB8}" xr6:coauthVersionLast="47" xr6:coauthVersionMax="47" xr10:uidLastSave="{00000000-0000-0000-0000-000000000000}"/>
  <bookViews>
    <workbookView xWindow="-96" yWindow="-96" windowWidth="23232" windowHeight="126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</calcChain>
</file>

<file path=xl/sharedStrings.xml><?xml version="1.0" encoding="utf-8"?>
<sst xmlns="http://schemas.openxmlformats.org/spreadsheetml/2006/main" count="39" uniqueCount="16">
  <si>
    <t>Fish</t>
  </si>
  <si>
    <t>Genotype</t>
  </si>
  <si>
    <t>A</t>
  </si>
  <si>
    <t>B</t>
  </si>
  <si>
    <t>C</t>
  </si>
  <si>
    <t>wt</t>
  </si>
  <si>
    <t>mt</t>
  </si>
  <si>
    <t>Number of NF186 Clusters</t>
  </si>
  <si>
    <t>Total Number of NF186 Clusters</t>
  </si>
  <si>
    <t>Total Number of NF186 Clusters per 100 µm</t>
  </si>
  <si>
    <t>Source Data for Figure 5F</t>
  </si>
  <si>
    <t>Notes</t>
  </si>
  <si>
    <t>NF186</t>
  </si>
  <si>
    <t>neurofascin 186</t>
  </si>
  <si>
    <t>wildtype</t>
  </si>
  <si>
    <r>
      <rPr>
        <i/>
        <sz val="11"/>
        <color rgb="FF000000"/>
        <rFont val="Arial"/>
        <family val="2"/>
      </rPr>
      <t>cd59</t>
    </r>
    <r>
      <rPr>
        <i/>
        <vertAlign val="superscript"/>
        <sz val="11"/>
        <color rgb="FF000000"/>
        <rFont val="Arial"/>
        <family val="2"/>
      </rPr>
      <t>uva48</t>
    </r>
    <r>
      <rPr>
        <sz val="11"/>
        <color rgb="FF000000"/>
        <rFont val="Arial"/>
        <family val="2"/>
      </rPr>
      <t xml:space="preserve"> mutant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</si>
</sst>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8"/>
  <sheetViews>
    <sheetView tabSelected="1" workbookViewId="0">
      <selection activeCell="H9" sqref="H9"/>
    </sheetView>
  </sheetViews>
  <sheetFormatPr defaultColWidth="12.21875" defaultRowHeight="15.75" customHeight="1" x14ac:dyDescent="0.45"/>
  <cols>
    <col min="1" max="5" width="12.21875" style="2"/>
    <col min="6" max="6" width="32.609375" style="2" bestFit="1" customWidth="1"/>
    <col min="7" max="7" width="44.1640625" style="2" bestFit="1" customWidth="1"/>
    <col min="8" max="8" width="12.21875" style="2"/>
    <col min="9" max="9" width="7.109375" style="2" bestFit="1" customWidth="1"/>
    <col min="10" max="10" width="16.77734375" style="2" bestFit="1" customWidth="1"/>
    <col min="11" max="16384" width="12.21875" style="2"/>
  </cols>
  <sheetData>
    <row r="1" spans="1:10" ht="15.75" customHeight="1" x14ac:dyDescent="0.5">
      <c r="A1" s="4" t="s">
        <v>10</v>
      </c>
      <c r="B1" s="3"/>
      <c r="C1" s="3"/>
      <c r="D1" s="3"/>
      <c r="E1" s="3"/>
      <c r="F1" s="3"/>
      <c r="G1" s="3"/>
    </row>
    <row r="2" spans="1:10" ht="15.75" customHeight="1" thickBot="1" x14ac:dyDescent="0.55000000000000004">
      <c r="A2" s="5"/>
      <c r="B2" s="5"/>
      <c r="C2" s="1" t="s">
        <v>7</v>
      </c>
      <c r="D2" s="1"/>
      <c r="E2" s="1"/>
      <c r="F2" s="5"/>
      <c r="G2" s="5"/>
    </row>
    <row r="3" spans="1:10" ht="15.75" customHeight="1" x14ac:dyDescent="0.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8</v>
      </c>
      <c r="G3" s="5" t="s">
        <v>9</v>
      </c>
      <c r="I3" s="8" t="s">
        <v>11</v>
      </c>
    </row>
    <row r="4" spans="1:10" ht="15.75" customHeight="1" x14ac:dyDescent="0.5">
      <c r="A4" s="6">
        <v>1</v>
      </c>
      <c r="B4" s="6" t="s">
        <v>5</v>
      </c>
      <c r="C4" s="6">
        <v>73</v>
      </c>
      <c r="D4" s="6">
        <v>88</v>
      </c>
      <c r="E4" s="6">
        <v>70</v>
      </c>
      <c r="F4" s="6">
        <f t="shared" ref="F4:F9" si="0">C4+D4+E4</f>
        <v>231</v>
      </c>
      <c r="G4" s="6">
        <f t="shared" ref="G4:G6" si="1">F4/((320*3)/100)</f>
        <v>24.0625</v>
      </c>
      <c r="I4" s="7" t="s">
        <v>5</v>
      </c>
      <c r="J4" s="2" t="s">
        <v>14</v>
      </c>
    </row>
    <row r="5" spans="1:10" ht="15.75" customHeight="1" x14ac:dyDescent="0.5">
      <c r="A5" s="6">
        <v>2</v>
      </c>
      <c r="B5" s="6" t="s">
        <v>5</v>
      </c>
      <c r="C5" s="6">
        <v>58</v>
      </c>
      <c r="D5" s="6">
        <v>94</v>
      </c>
      <c r="E5" s="6">
        <v>86</v>
      </c>
      <c r="F5" s="6">
        <f t="shared" si="0"/>
        <v>238</v>
      </c>
      <c r="G5" s="6">
        <f t="shared" si="1"/>
        <v>24.791666666666668</v>
      </c>
      <c r="I5" s="7" t="s">
        <v>6</v>
      </c>
      <c r="J5" s="2" t="s">
        <v>15</v>
      </c>
    </row>
    <row r="6" spans="1:10" ht="15.75" customHeight="1" x14ac:dyDescent="0.5">
      <c r="A6" s="6">
        <v>3</v>
      </c>
      <c r="B6" s="6" t="s">
        <v>5</v>
      </c>
      <c r="C6" s="6">
        <v>81</v>
      </c>
      <c r="D6" s="6">
        <v>92</v>
      </c>
      <c r="E6" s="6">
        <v>88</v>
      </c>
      <c r="F6" s="6">
        <f t="shared" si="0"/>
        <v>261</v>
      </c>
      <c r="G6" s="6">
        <f t="shared" si="1"/>
        <v>27.1875</v>
      </c>
      <c r="I6" s="7" t="s">
        <v>12</v>
      </c>
      <c r="J6" s="2" t="s">
        <v>13</v>
      </c>
    </row>
    <row r="7" spans="1:10" ht="15.75" customHeight="1" x14ac:dyDescent="0.45">
      <c r="A7" s="6">
        <v>4</v>
      </c>
      <c r="B7" s="6" t="s">
        <v>5</v>
      </c>
      <c r="C7" s="6">
        <v>73</v>
      </c>
      <c r="D7" s="6">
        <v>84</v>
      </c>
      <c r="E7" s="6">
        <v>49</v>
      </c>
      <c r="F7" s="6">
        <f t="shared" si="0"/>
        <v>206</v>
      </c>
      <c r="G7" s="6">
        <f>F7/((320+320+288)/100)</f>
        <v>22.198275862068968</v>
      </c>
    </row>
    <row r="8" spans="1:10" ht="15.75" customHeight="1" x14ac:dyDescent="0.45">
      <c r="A8" s="6">
        <v>5</v>
      </c>
      <c r="B8" s="6" t="s">
        <v>5</v>
      </c>
      <c r="C8" s="6">
        <v>52</v>
      </c>
      <c r="D8" s="6">
        <v>80</v>
      </c>
      <c r="E8" s="6">
        <v>67</v>
      </c>
      <c r="F8" s="6">
        <f t="shared" si="0"/>
        <v>199</v>
      </c>
      <c r="G8" s="6">
        <f>F8/((283+320+320)/100)</f>
        <v>21.560130010834236</v>
      </c>
    </row>
    <row r="9" spans="1:10" ht="15.75" customHeight="1" x14ac:dyDescent="0.45">
      <c r="A9" s="6">
        <v>6</v>
      </c>
      <c r="B9" s="6" t="s">
        <v>5</v>
      </c>
      <c r="C9" s="6">
        <v>71</v>
      </c>
      <c r="D9" s="6">
        <v>82</v>
      </c>
      <c r="E9" s="6">
        <v>77</v>
      </c>
      <c r="F9" s="6">
        <f t="shared" si="0"/>
        <v>230</v>
      </c>
      <c r="G9" s="6">
        <f>F9/((320+320+269)/100)</f>
        <v>25.302530253025303</v>
      </c>
    </row>
    <row r="10" spans="1:10" ht="15.75" customHeight="1" x14ac:dyDescent="0.45">
      <c r="A10" s="6">
        <v>7</v>
      </c>
      <c r="B10" s="6" t="s">
        <v>5</v>
      </c>
      <c r="C10" s="6">
        <v>65</v>
      </c>
      <c r="D10" s="6">
        <v>72</v>
      </c>
      <c r="E10" s="6">
        <v>89</v>
      </c>
      <c r="F10" s="6">
        <f t="shared" ref="F10:F14" si="2">C10+D10+E10</f>
        <v>226</v>
      </c>
      <c r="G10" s="6">
        <f>F10/((320+320+269)/100)</f>
        <v>24.862486248624862</v>
      </c>
    </row>
    <row r="11" spans="1:10" ht="15.75" customHeight="1" x14ac:dyDescent="0.45">
      <c r="A11" s="6">
        <v>8</v>
      </c>
      <c r="B11" s="6" t="s">
        <v>5</v>
      </c>
      <c r="C11" s="6">
        <v>47</v>
      </c>
      <c r="D11" s="6">
        <v>87</v>
      </c>
      <c r="E11" s="6">
        <v>79</v>
      </c>
      <c r="F11" s="6">
        <f t="shared" si="2"/>
        <v>213</v>
      </c>
      <c r="G11" s="6">
        <f t="shared" ref="G11:G12" si="3">F11/((320*3)/100)</f>
        <v>22.1875</v>
      </c>
    </row>
    <row r="12" spans="1:10" ht="15.75" customHeight="1" x14ac:dyDescent="0.45">
      <c r="A12" s="6">
        <v>9</v>
      </c>
      <c r="B12" s="6" t="s">
        <v>5</v>
      </c>
      <c r="C12" s="6">
        <v>85</v>
      </c>
      <c r="D12" s="6">
        <v>100</v>
      </c>
      <c r="E12" s="6">
        <v>86</v>
      </c>
      <c r="F12" s="6">
        <f t="shared" si="2"/>
        <v>271</v>
      </c>
      <c r="G12" s="6">
        <f t="shared" si="3"/>
        <v>28.229166666666668</v>
      </c>
    </row>
    <row r="13" spans="1:10" ht="15.75" customHeight="1" x14ac:dyDescent="0.45">
      <c r="A13" s="6">
        <v>10</v>
      </c>
      <c r="B13" s="6" t="s">
        <v>5</v>
      </c>
      <c r="C13" s="6">
        <v>53</v>
      </c>
      <c r="D13" s="6">
        <v>61</v>
      </c>
      <c r="E13" s="6">
        <v>76</v>
      </c>
      <c r="F13" s="6">
        <f t="shared" si="2"/>
        <v>190</v>
      </c>
      <c r="G13" s="6">
        <f t="shared" ref="G13:G14" si="4">F13/((320+320+269)/100)</f>
        <v>20.902090209020901</v>
      </c>
    </row>
    <row r="14" spans="1:10" ht="15.75" customHeight="1" x14ac:dyDescent="0.45">
      <c r="A14" s="6">
        <v>11</v>
      </c>
      <c r="B14" s="6" t="s">
        <v>5</v>
      </c>
      <c r="C14" s="6">
        <v>66</v>
      </c>
      <c r="D14" s="6">
        <v>72</v>
      </c>
      <c r="E14" s="6">
        <v>69</v>
      </c>
      <c r="F14" s="6">
        <f t="shared" si="2"/>
        <v>207</v>
      </c>
      <c r="G14" s="6">
        <f t="shared" si="4"/>
        <v>22.772277227722771</v>
      </c>
    </row>
    <row r="15" spans="1:10" ht="15.75" customHeight="1" x14ac:dyDescent="0.45">
      <c r="A15" s="6"/>
      <c r="B15" s="6"/>
      <c r="C15" s="6"/>
      <c r="D15" s="6"/>
      <c r="E15" s="6"/>
    </row>
    <row r="17" spans="1:7" ht="15.75" customHeight="1" x14ac:dyDescent="0.45">
      <c r="A17" s="6">
        <v>1</v>
      </c>
      <c r="B17" s="6" t="s">
        <v>6</v>
      </c>
      <c r="C17" s="6">
        <v>50</v>
      </c>
      <c r="D17" s="6">
        <v>82</v>
      </c>
      <c r="E17" s="6">
        <v>83</v>
      </c>
      <c r="F17" s="6">
        <f t="shared" ref="F17:F27" si="5">C17+D17+E17</f>
        <v>215</v>
      </c>
      <c r="G17" s="6">
        <f>F17/((320+320+269)/100)</f>
        <v>23.652365236523654</v>
      </c>
    </row>
    <row r="18" spans="1:7" ht="15.75" customHeight="1" x14ac:dyDescent="0.45">
      <c r="A18" s="6">
        <v>2</v>
      </c>
      <c r="B18" s="6" t="s">
        <v>6</v>
      </c>
      <c r="C18" s="6">
        <v>69</v>
      </c>
      <c r="D18" s="6">
        <v>68</v>
      </c>
      <c r="E18" s="6">
        <v>73</v>
      </c>
      <c r="F18" s="6">
        <f t="shared" si="5"/>
        <v>210</v>
      </c>
      <c r="G18" s="6">
        <f>F18/((320+320+287)/100)</f>
        <v>22.653721682847898</v>
      </c>
    </row>
    <row r="19" spans="1:7" ht="15.75" customHeight="1" x14ac:dyDescent="0.45">
      <c r="A19" s="6">
        <v>3</v>
      </c>
      <c r="B19" s="6" t="s">
        <v>6</v>
      </c>
      <c r="C19" s="6">
        <v>70</v>
      </c>
      <c r="D19" s="6">
        <v>79</v>
      </c>
      <c r="E19" s="6">
        <v>91</v>
      </c>
      <c r="F19" s="6">
        <f t="shared" si="5"/>
        <v>240</v>
      </c>
      <c r="G19" s="6">
        <f>F19/((320+320+320)/100)</f>
        <v>25</v>
      </c>
    </row>
    <row r="20" spans="1:7" ht="15.75" customHeight="1" x14ac:dyDescent="0.45">
      <c r="A20" s="6">
        <v>4</v>
      </c>
      <c r="B20" s="6" t="s">
        <v>6</v>
      </c>
      <c r="C20" s="6">
        <v>77</v>
      </c>
      <c r="D20" s="6">
        <v>84</v>
      </c>
      <c r="E20" s="6">
        <v>52</v>
      </c>
      <c r="F20" s="6">
        <f t="shared" si="5"/>
        <v>213</v>
      </c>
      <c r="G20" s="6">
        <f>F20/((320+320+279)/100)</f>
        <v>23.177366702937977</v>
      </c>
    </row>
    <row r="21" spans="1:7" ht="15.75" customHeight="1" x14ac:dyDescent="0.45">
      <c r="A21" s="6">
        <v>5</v>
      </c>
      <c r="B21" s="6" t="s">
        <v>6</v>
      </c>
      <c r="C21" s="6">
        <v>38</v>
      </c>
      <c r="D21" s="6">
        <v>45</v>
      </c>
      <c r="E21" s="6">
        <v>52</v>
      </c>
      <c r="F21" s="6">
        <f t="shared" si="5"/>
        <v>135</v>
      </c>
      <c r="G21" s="6">
        <f>F21/((294+320+275)/100)</f>
        <v>15.185601799775027</v>
      </c>
    </row>
    <row r="22" spans="1:7" ht="15.75" customHeight="1" x14ac:dyDescent="0.45">
      <c r="A22" s="6">
        <v>6</v>
      </c>
      <c r="B22" s="6" t="s">
        <v>6</v>
      </c>
      <c r="C22" s="6">
        <v>53</v>
      </c>
      <c r="D22" s="6">
        <v>76</v>
      </c>
      <c r="E22" s="6">
        <v>39</v>
      </c>
      <c r="F22" s="6">
        <f t="shared" si="5"/>
        <v>168</v>
      </c>
      <c r="G22" s="6">
        <f t="shared" ref="G22:G23" si="6">F22/((320+320+320)/100)</f>
        <v>17.5</v>
      </c>
    </row>
    <row r="23" spans="1:7" ht="15.75" customHeight="1" x14ac:dyDescent="0.45">
      <c r="A23" s="6">
        <v>7</v>
      </c>
      <c r="B23" s="6" t="s">
        <v>6</v>
      </c>
      <c r="C23" s="6">
        <v>48</v>
      </c>
      <c r="D23" s="6">
        <v>78</v>
      </c>
      <c r="E23" s="6">
        <v>51</v>
      </c>
      <c r="F23" s="6">
        <f t="shared" si="5"/>
        <v>177</v>
      </c>
      <c r="G23" s="6">
        <f t="shared" si="6"/>
        <v>18.4375</v>
      </c>
    </row>
    <row r="24" spans="1:7" ht="15.75" customHeight="1" x14ac:dyDescent="0.45">
      <c r="A24" s="6">
        <v>8</v>
      </c>
      <c r="B24" s="6" t="s">
        <v>6</v>
      </c>
      <c r="C24" s="6">
        <v>21</v>
      </c>
      <c r="D24" s="6">
        <v>23</v>
      </c>
      <c r="E24" s="6">
        <v>81</v>
      </c>
      <c r="F24" s="6">
        <f t="shared" si="5"/>
        <v>125</v>
      </c>
      <c r="G24" s="6">
        <f>F24/((314+320+320)/100)</f>
        <v>13.102725366876312</v>
      </c>
    </row>
    <row r="25" spans="1:7" ht="13.8" x14ac:dyDescent="0.45">
      <c r="A25" s="6">
        <v>9</v>
      </c>
      <c r="B25" s="6" t="s">
        <v>6</v>
      </c>
      <c r="C25" s="6">
        <v>36</v>
      </c>
      <c r="D25" s="6">
        <v>38</v>
      </c>
      <c r="E25" s="6">
        <v>27</v>
      </c>
      <c r="F25" s="6">
        <f t="shared" si="5"/>
        <v>101</v>
      </c>
      <c r="G25" s="6">
        <f>F25/((320+320+273)/100)</f>
        <v>11.062431544359255</v>
      </c>
    </row>
    <row r="26" spans="1:7" ht="13.8" x14ac:dyDescent="0.45">
      <c r="A26" s="6">
        <v>10</v>
      </c>
      <c r="B26" s="6" t="s">
        <v>6</v>
      </c>
      <c r="C26" s="6">
        <v>41</v>
      </c>
      <c r="D26" s="6">
        <v>62</v>
      </c>
      <c r="E26" s="6">
        <v>72</v>
      </c>
      <c r="F26" s="6">
        <f t="shared" si="5"/>
        <v>175</v>
      </c>
      <c r="G26" s="6">
        <f>F26/((320+320+298)/100)</f>
        <v>18.656716417910445</v>
      </c>
    </row>
    <row r="27" spans="1:7" ht="13.8" x14ac:dyDescent="0.45">
      <c r="A27" s="6">
        <v>11</v>
      </c>
      <c r="B27" s="6" t="s">
        <v>6</v>
      </c>
      <c r="C27" s="6">
        <v>24</v>
      </c>
      <c r="D27" s="6">
        <v>49</v>
      </c>
      <c r="E27" s="6">
        <v>58</v>
      </c>
      <c r="F27" s="6">
        <f t="shared" si="5"/>
        <v>131</v>
      </c>
      <c r="G27" s="6">
        <f>F27/((320+320+303)/100)</f>
        <v>13.891834570519618</v>
      </c>
    </row>
    <row r="28" spans="1:7" ht="13.8" x14ac:dyDescent="0.45">
      <c r="A28" s="6">
        <v>12</v>
      </c>
      <c r="B28" s="6" t="s">
        <v>6</v>
      </c>
      <c r="C28" s="6">
        <v>32</v>
      </c>
      <c r="D28" s="6">
        <v>54</v>
      </c>
      <c r="E28" s="6">
        <v>72</v>
      </c>
      <c r="F28" s="6">
        <f>C28+D28+E28</f>
        <v>158</v>
      </c>
      <c r="G28" s="6">
        <f>F28/((320+320+320)/100)</f>
        <v>16.458333333333336</v>
      </c>
    </row>
  </sheetData>
  <mergeCells count="2">
    <mergeCell ref="C2:E2"/>
    <mergeCell ref="A1:G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Ashtyn Wiltbank</dc:creator>
  <cp:lastModifiedBy>Ashtyn Wiltbank</cp:lastModifiedBy>
  <dcterms:created xsi:type="dcterms:W3CDTF">2022-01-06T20:47:36Z</dcterms:created>
  <dcterms:modified xsi:type="dcterms:W3CDTF">2022-01-06T20:53:19Z</dcterms:modified>
</cp:coreProperties>
</file>