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untitled folder/"/>
    </mc:Choice>
  </mc:AlternateContent>
  <xr:revisionPtr revIDLastSave="0" documentId="13_ncr:1_{50D4634C-1A2F-F94E-AA22-808279B82CF1}" xr6:coauthVersionLast="36" xr6:coauthVersionMax="46" xr10:uidLastSave="{00000000-0000-0000-0000-000000000000}"/>
  <bookViews>
    <workbookView xWindow="8560" yWindow="5600" windowWidth="26120" windowHeight="20480" firstSheet="6" activeTab="19" xr2:uid="{00000000-000D-0000-FFFF-FFFF00000000}"/>
  </bookViews>
  <sheets>
    <sheet name="Shh" sheetId="16" r:id="rId1"/>
    <sheet name="Ihh" sheetId="25" r:id="rId2"/>
    <sheet name="Tnfsf11" sheetId="14" r:id="rId3"/>
    <sheet name="Tnfrsf11b" sheetId="24" r:id="rId4"/>
    <sheet name="Vegfa" sheetId="33" r:id="rId5"/>
    <sheet name="Bmp2" sheetId="32" r:id="rId6"/>
    <sheet name="Sox9" sheetId="23" r:id="rId7"/>
    <sheet name="Runx2" sheetId="26" r:id="rId8"/>
    <sheet name="Sp7" sheetId="46" r:id="rId9"/>
    <sheet name="Ctnnb1" sheetId="34" r:id="rId10"/>
    <sheet name="Col2a1" sheetId="21" r:id="rId11"/>
    <sheet name="Acan" sheetId="27" r:id="rId12"/>
    <sheet name="Col10a1" sheetId="38" r:id="rId13"/>
    <sheet name="Ibsp" sheetId="20" r:id="rId14"/>
    <sheet name="Bglap2" sheetId="45" r:id="rId15"/>
    <sheet name="Mmp13" sheetId="37" r:id="rId16"/>
    <sheet name="Adamts4" sheetId="18" r:id="rId17"/>
    <sheet name="Adamts5" sheetId="19" r:id="rId18"/>
    <sheet name="Alpl" sheetId="39" r:id="rId19"/>
    <sheet name="Acp5" sheetId="28" r:id="rId20"/>
  </sheets>
  <calcPr calcId="181029"/>
</workbook>
</file>

<file path=xl/calcChain.xml><?xml version="1.0" encoding="utf-8"?>
<calcChain xmlns="http://schemas.openxmlformats.org/spreadsheetml/2006/main">
  <c r="I117" i="28" l="1"/>
  <c r="I116" i="28"/>
  <c r="I115" i="28"/>
  <c r="I114" i="28"/>
  <c r="I113" i="28"/>
  <c r="I112" i="28"/>
  <c r="I97" i="28"/>
  <c r="I96" i="28"/>
  <c r="I95" i="28"/>
  <c r="I94" i="28"/>
  <c r="I93" i="28"/>
  <c r="J93" i="28" s="1"/>
  <c r="I92" i="28"/>
  <c r="I77" i="28"/>
  <c r="J77" i="28" s="1"/>
  <c r="I76" i="28"/>
  <c r="I75" i="28"/>
  <c r="I74" i="28"/>
  <c r="I73" i="28"/>
  <c r="I72" i="28"/>
  <c r="I71" i="28"/>
  <c r="B125" i="28"/>
  <c r="B124" i="28"/>
  <c r="G121" i="28"/>
  <c r="F121" i="28"/>
  <c r="C121" i="28"/>
  <c r="B121" i="28"/>
  <c r="G120" i="28"/>
  <c r="F120" i="28"/>
  <c r="C120" i="28"/>
  <c r="B120" i="28"/>
  <c r="G119" i="28"/>
  <c r="F119" i="28"/>
  <c r="C119" i="28"/>
  <c r="B119" i="28"/>
  <c r="H117" i="28"/>
  <c r="J117" i="28" s="1"/>
  <c r="D117" i="28"/>
  <c r="H116" i="28"/>
  <c r="J116" i="28" s="1"/>
  <c r="D116" i="28"/>
  <c r="H115" i="28"/>
  <c r="J115" i="28" s="1"/>
  <c r="D115" i="28"/>
  <c r="H114" i="28"/>
  <c r="J114" i="28" s="1"/>
  <c r="D114" i="28"/>
  <c r="H113" i="28"/>
  <c r="D113" i="28"/>
  <c r="H112" i="28"/>
  <c r="H121" i="28" s="1"/>
  <c r="H122" i="28" s="1"/>
  <c r="D112" i="28"/>
  <c r="D111" i="28"/>
  <c r="B126" i="28" s="1"/>
  <c r="B105" i="28"/>
  <c r="B104" i="28"/>
  <c r="G101" i="28"/>
  <c r="F101" i="28"/>
  <c r="C101" i="28"/>
  <c r="B101" i="28"/>
  <c r="G100" i="28"/>
  <c r="F100" i="28"/>
  <c r="C100" i="28"/>
  <c r="B100" i="28"/>
  <c r="G99" i="28"/>
  <c r="F99" i="28"/>
  <c r="C99" i="28"/>
  <c r="B99" i="28"/>
  <c r="D98" i="28"/>
  <c r="J97" i="28"/>
  <c r="H97" i="28"/>
  <c r="D97" i="28"/>
  <c r="B106" i="28" s="1"/>
  <c r="J96" i="28"/>
  <c r="H96" i="28"/>
  <c r="D96" i="28"/>
  <c r="J95" i="28"/>
  <c r="H95" i="28"/>
  <c r="H94" i="28"/>
  <c r="J94" i="28" s="1"/>
  <c r="D94" i="28"/>
  <c r="H93" i="28"/>
  <c r="H101" i="28" s="1"/>
  <c r="H102" i="28" s="1"/>
  <c r="D93" i="28"/>
  <c r="D101" i="28" s="1"/>
  <c r="D102" i="28" s="1"/>
  <c r="H92" i="28"/>
  <c r="D92" i="28"/>
  <c r="D91" i="28"/>
  <c r="B86" i="28"/>
  <c r="B85" i="28"/>
  <c r="B84" i="28"/>
  <c r="G81" i="28"/>
  <c r="F81" i="28"/>
  <c r="C81" i="28"/>
  <c r="B81" i="28"/>
  <c r="G80" i="28"/>
  <c r="F80" i="28"/>
  <c r="C80" i="28"/>
  <c r="B80" i="28"/>
  <c r="G79" i="28"/>
  <c r="F79" i="28"/>
  <c r="C79" i="28"/>
  <c r="B79" i="28"/>
  <c r="D78" i="28"/>
  <c r="H77" i="28"/>
  <c r="D77" i="28"/>
  <c r="H76" i="28"/>
  <c r="D76" i="28"/>
  <c r="J75" i="28"/>
  <c r="H75" i="28"/>
  <c r="H74" i="28"/>
  <c r="J74" i="28" s="1"/>
  <c r="D74" i="28"/>
  <c r="H73" i="28"/>
  <c r="J73" i="28" s="1"/>
  <c r="D73" i="28"/>
  <c r="H72" i="28"/>
  <c r="D72" i="28"/>
  <c r="H71" i="28"/>
  <c r="H80" i="28" s="1"/>
  <c r="D71" i="28"/>
  <c r="D81" i="28" s="1"/>
  <c r="D82" i="28" s="1"/>
  <c r="I117" i="39"/>
  <c r="I116" i="39"/>
  <c r="I115" i="39"/>
  <c r="I114" i="39"/>
  <c r="I111" i="39"/>
  <c r="I97" i="39"/>
  <c r="I96" i="39"/>
  <c r="I95" i="39"/>
  <c r="I94" i="39"/>
  <c r="J94" i="39" s="1"/>
  <c r="I91" i="39"/>
  <c r="I77" i="39"/>
  <c r="J77" i="39" s="1"/>
  <c r="I76" i="39"/>
  <c r="J76" i="39" s="1"/>
  <c r="I75" i="39"/>
  <c r="I74" i="39"/>
  <c r="I73" i="39"/>
  <c r="I72" i="39"/>
  <c r="B125" i="39"/>
  <c r="B124" i="39"/>
  <c r="G121" i="39"/>
  <c r="F121" i="39"/>
  <c r="C121" i="39"/>
  <c r="B121" i="39"/>
  <c r="G120" i="39"/>
  <c r="F120" i="39"/>
  <c r="C120" i="39"/>
  <c r="B120" i="39"/>
  <c r="G119" i="39"/>
  <c r="F119" i="39"/>
  <c r="C119" i="39"/>
  <c r="B119" i="39"/>
  <c r="H117" i="39"/>
  <c r="J117" i="39" s="1"/>
  <c r="D117" i="39"/>
  <c r="H116" i="39"/>
  <c r="J116" i="39" s="1"/>
  <c r="D116" i="39"/>
  <c r="H115" i="39"/>
  <c r="J115" i="39" s="1"/>
  <c r="D115" i="39"/>
  <c r="H114" i="39"/>
  <c r="J114" i="39" s="1"/>
  <c r="D114" i="39"/>
  <c r="B126" i="39" s="1"/>
  <c r="D113" i="39"/>
  <c r="D112" i="39"/>
  <c r="D121" i="39" s="1"/>
  <c r="D122" i="39" s="1"/>
  <c r="H111" i="39"/>
  <c r="H121" i="39" s="1"/>
  <c r="H122" i="39" s="1"/>
  <c r="B105" i="39"/>
  <c r="B104" i="39"/>
  <c r="G101" i="39"/>
  <c r="F101" i="39"/>
  <c r="C101" i="39"/>
  <c r="B101" i="39"/>
  <c r="G100" i="39"/>
  <c r="F100" i="39"/>
  <c r="C100" i="39"/>
  <c r="B100" i="39"/>
  <c r="G99" i="39"/>
  <c r="F99" i="39"/>
  <c r="C99" i="39"/>
  <c r="B99" i="39"/>
  <c r="D98" i="39"/>
  <c r="H97" i="39"/>
  <c r="J97" i="39" s="1"/>
  <c r="H96" i="39"/>
  <c r="D96" i="39"/>
  <c r="J95" i="39"/>
  <c r="H95" i="39"/>
  <c r="H94" i="39"/>
  <c r="D94" i="39"/>
  <c r="D93" i="39"/>
  <c r="D92" i="39"/>
  <c r="H91" i="39"/>
  <c r="H101" i="39" s="1"/>
  <c r="H102" i="39" s="1"/>
  <c r="D91" i="39"/>
  <c r="B106" i="39" s="1"/>
  <c r="B85" i="39"/>
  <c r="B84" i="39"/>
  <c r="G81" i="39"/>
  <c r="F81" i="39"/>
  <c r="C81" i="39"/>
  <c r="B81" i="39"/>
  <c r="G80" i="39"/>
  <c r="F80" i="39"/>
  <c r="C80" i="39"/>
  <c r="B80" i="39"/>
  <c r="G79" i="39"/>
  <c r="F79" i="39"/>
  <c r="C79" i="39"/>
  <c r="B79" i="39"/>
  <c r="D78" i="39"/>
  <c r="H77" i="39"/>
  <c r="H76" i="39"/>
  <c r="D76" i="39"/>
  <c r="H75" i="39"/>
  <c r="J75" i="39" s="1"/>
  <c r="H74" i="39"/>
  <c r="J74" i="39" s="1"/>
  <c r="D74" i="39"/>
  <c r="J73" i="39"/>
  <c r="H73" i="39"/>
  <c r="D73" i="39"/>
  <c r="D81" i="39" s="1"/>
  <c r="D82" i="39" s="1"/>
  <c r="H72" i="39"/>
  <c r="D72" i="39"/>
  <c r="D71" i="39"/>
  <c r="I117" i="19"/>
  <c r="I116" i="19"/>
  <c r="I115" i="19"/>
  <c r="I113" i="19"/>
  <c r="I112" i="19"/>
  <c r="I111" i="19"/>
  <c r="I97" i="19"/>
  <c r="I96" i="19"/>
  <c r="I95" i="19"/>
  <c r="I93" i="19"/>
  <c r="I92" i="19"/>
  <c r="J92" i="19" s="1"/>
  <c r="I91" i="19"/>
  <c r="I78" i="19"/>
  <c r="I77" i="19"/>
  <c r="I76" i="19"/>
  <c r="I74" i="19"/>
  <c r="I73" i="19"/>
  <c r="I71" i="19"/>
  <c r="B125" i="19"/>
  <c r="B124" i="19"/>
  <c r="G121" i="19"/>
  <c r="F121" i="19"/>
  <c r="D121" i="19"/>
  <c r="D122" i="19" s="1"/>
  <c r="C121" i="19"/>
  <c r="B121" i="19"/>
  <c r="G120" i="19"/>
  <c r="F120" i="19"/>
  <c r="D120" i="19"/>
  <c r="C120" i="19"/>
  <c r="B120" i="19"/>
  <c r="G119" i="19"/>
  <c r="F119" i="19"/>
  <c r="D119" i="19"/>
  <c r="C119" i="19"/>
  <c r="B119" i="19"/>
  <c r="D118" i="19"/>
  <c r="H117" i="19"/>
  <c r="J117" i="19" s="1"/>
  <c r="D117" i="19"/>
  <c r="J116" i="19"/>
  <c r="H116" i="19"/>
  <c r="D116" i="19"/>
  <c r="H115" i="19"/>
  <c r="J115" i="19" s="1"/>
  <c r="D114" i="19"/>
  <c r="J113" i="19"/>
  <c r="H113" i="19"/>
  <c r="D113" i="19"/>
  <c r="H112" i="19"/>
  <c r="J112" i="19" s="1"/>
  <c r="H111" i="19"/>
  <c r="H121" i="19" s="1"/>
  <c r="H122" i="19" s="1"/>
  <c r="D111" i="19"/>
  <c r="B126" i="19" s="1"/>
  <c r="B105" i="19"/>
  <c r="B104" i="19"/>
  <c r="G101" i="19"/>
  <c r="F101" i="19"/>
  <c r="D101" i="19"/>
  <c r="D102" i="19" s="1"/>
  <c r="C101" i="19"/>
  <c r="B101" i="19"/>
  <c r="G100" i="19"/>
  <c r="F100" i="19"/>
  <c r="D100" i="19"/>
  <c r="C100" i="19"/>
  <c r="B100" i="19"/>
  <c r="G99" i="19"/>
  <c r="F99" i="19"/>
  <c r="D99" i="19"/>
  <c r="C99" i="19"/>
  <c r="B99" i="19"/>
  <c r="D98" i="19"/>
  <c r="J97" i="19"/>
  <c r="H97" i="19"/>
  <c r="D97" i="19"/>
  <c r="J96" i="19"/>
  <c r="H96" i="19"/>
  <c r="D96" i="19"/>
  <c r="J95" i="19"/>
  <c r="H95" i="19"/>
  <c r="D95" i="19"/>
  <c r="J93" i="19"/>
  <c r="H93" i="19"/>
  <c r="D93" i="19"/>
  <c r="H92" i="19"/>
  <c r="H101" i="19" s="1"/>
  <c r="H102" i="19" s="1"/>
  <c r="D92" i="19"/>
  <c r="B106" i="19" s="1"/>
  <c r="J91" i="19"/>
  <c r="I101" i="19"/>
  <c r="H91" i="19"/>
  <c r="D91" i="19"/>
  <c r="B85" i="19"/>
  <c r="B84" i="19"/>
  <c r="G81" i="19"/>
  <c r="F81" i="19"/>
  <c r="C81" i="19"/>
  <c r="B81" i="19"/>
  <c r="G80" i="19"/>
  <c r="F80" i="19"/>
  <c r="C80" i="19"/>
  <c r="B80" i="19"/>
  <c r="G79" i="19"/>
  <c r="F79" i="19"/>
  <c r="C79" i="19"/>
  <c r="B79" i="19"/>
  <c r="H78" i="19"/>
  <c r="D78" i="19"/>
  <c r="H77" i="19"/>
  <c r="D77" i="19"/>
  <c r="H76" i="19"/>
  <c r="J76" i="19" s="1"/>
  <c r="D76" i="19"/>
  <c r="D75" i="19"/>
  <c r="H74" i="19"/>
  <c r="H73" i="19"/>
  <c r="H80" i="19" s="1"/>
  <c r="D73" i="19"/>
  <c r="B86" i="19" s="1"/>
  <c r="D72" i="19"/>
  <c r="H71" i="19"/>
  <c r="D71" i="19"/>
  <c r="D81" i="19" s="1"/>
  <c r="D82" i="19" s="1"/>
  <c r="I117" i="18"/>
  <c r="I116" i="18"/>
  <c r="J116" i="18" s="1"/>
  <c r="I114" i="18"/>
  <c r="I113" i="18"/>
  <c r="I112" i="18"/>
  <c r="I111" i="18"/>
  <c r="I97" i="18"/>
  <c r="I96" i="18"/>
  <c r="J96" i="18" s="1"/>
  <c r="I94" i="18"/>
  <c r="I93" i="18"/>
  <c r="I92" i="18"/>
  <c r="I91" i="18"/>
  <c r="I78" i="18"/>
  <c r="I77" i="18"/>
  <c r="J77" i="18" s="1"/>
  <c r="I74" i="18"/>
  <c r="I73" i="18"/>
  <c r="I71" i="18"/>
  <c r="B125" i="18"/>
  <c r="B124" i="18"/>
  <c r="G121" i="18"/>
  <c r="F121" i="18"/>
  <c r="C121" i="18"/>
  <c r="B121" i="18"/>
  <c r="G120" i="18"/>
  <c r="F120" i="18"/>
  <c r="C120" i="18"/>
  <c r="B120" i="18"/>
  <c r="G119" i="18"/>
  <c r="F119" i="18"/>
  <c r="C119" i="18"/>
  <c r="B119" i="18"/>
  <c r="D118" i="18"/>
  <c r="H117" i="18"/>
  <c r="J117" i="18" s="1"/>
  <c r="D117" i="18"/>
  <c r="H116" i="18"/>
  <c r="H114" i="18"/>
  <c r="D114" i="18"/>
  <c r="H113" i="18"/>
  <c r="J113" i="18" s="1"/>
  <c r="D113" i="18"/>
  <c r="H112" i="18"/>
  <c r="J112" i="18" s="1"/>
  <c r="H111" i="18"/>
  <c r="H121" i="18" s="1"/>
  <c r="H122" i="18" s="1"/>
  <c r="D111" i="18"/>
  <c r="B126" i="18" s="1"/>
  <c r="B105" i="18"/>
  <c r="B104" i="18"/>
  <c r="G101" i="18"/>
  <c r="F101" i="18"/>
  <c r="C101" i="18"/>
  <c r="B101" i="18"/>
  <c r="G100" i="18"/>
  <c r="F100" i="18"/>
  <c r="C100" i="18"/>
  <c r="B100" i="18"/>
  <c r="G99" i="18"/>
  <c r="F99" i="18"/>
  <c r="C99" i="18"/>
  <c r="B99" i="18"/>
  <c r="D98" i="18"/>
  <c r="H97" i="18"/>
  <c r="J97" i="18" s="1"/>
  <c r="D97" i="18"/>
  <c r="H96" i="18"/>
  <c r="D96" i="18"/>
  <c r="B106" i="18" s="1"/>
  <c r="D95" i="18"/>
  <c r="H94" i="18"/>
  <c r="D94" i="18"/>
  <c r="J93" i="18"/>
  <c r="H93" i="18"/>
  <c r="D93" i="18"/>
  <c r="H92" i="18"/>
  <c r="J92" i="18" s="1"/>
  <c r="D92" i="18"/>
  <c r="J91" i="18"/>
  <c r="H91" i="18"/>
  <c r="H101" i="18" s="1"/>
  <c r="H102" i="18" s="1"/>
  <c r="D91" i="18"/>
  <c r="D101" i="18" s="1"/>
  <c r="D102" i="18" s="1"/>
  <c r="B85" i="18"/>
  <c r="B84" i="18"/>
  <c r="G81" i="18"/>
  <c r="F81" i="18"/>
  <c r="C81" i="18"/>
  <c r="B81" i="18"/>
  <c r="G80" i="18"/>
  <c r="F80" i="18"/>
  <c r="C80" i="18"/>
  <c r="B80" i="18"/>
  <c r="G79" i="18"/>
  <c r="F79" i="18"/>
  <c r="C79" i="18"/>
  <c r="B79" i="18"/>
  <c r="J78" i="18"/>
  <c r="H78" i="18"/>
  <c r="D78" i="18"/>
  <c r="H77" i="18"/>
  <c r="D77" i="18"/>
  <c r="D76" i="18"/>
  <c r="D75" i="18"/>
  <c r="J74" i="18"/>
  <c r="H74" i="18"/>
  <c r="D74" i="18"/>
  <c r="H73" i="18"/>
  <c r="D73" i="18"/>
  <c r="D81" i="18" s="1"/>
  <c r="D82" i="18" s="1"/>
  <c r="D72" i="18"/>
  <c r="J71" i="18"/>
  <c r="H71" i="18"/>
  <c r="H81" i="18" s="1"/>
  <c r="H82" i="18" s="1"/>
  <c r="D71" i="18"/>
  <c r="B86" i="18" s="1"/>
  <c r="I117" i="37"/>
  <c r="I116" i="37"/>
  <c r="I114" i="37"/>
  <c r="I113" i="37"/>
  <c r="I112" i="37"/>
  <c r="I111" i="37"/>
  <c r="J111" i="37" s="1"/>
  <c r="I97" i="37"/>
  <c r="J97" i="37" s="1"/>
  <c r="I96" i="37"/>
  <c r="I94" i="37"/>
  <c r="I93" i="37"/>
  <c r="I92" i="37"/>
  <c r="I91" i="37"/>
  <c r="I78" i="37"/>
  <c r="I77" i="37"/>
  <c r="I76" i="37"/>
  <c r="I75" i="37"/>
  <c r="I74" i="37"/>
  <c r="I73" i="37"/>
  <c r="J73" i="37" s="1"/>
  <c r="I72" i="37"/>
  <c r="B125" i="37"/>
  <c r="B124" i="37"/>
  <c r="G121" i="37"/>
  <c r="F121" i="37"/>
  <c r="C121" i="37"/>
  <c r="B121" i="37"/>
  <c r="G120" i="37"/>
  <c r="F120" i="37"/>
  <c r="C120" i="37"/>
  <c r="B120" i="37"/>
  <c r="G119" i="37"/>
  <c r="F119" i="37"/>
  <c r="C119" i="37"/>
  <c r="B119" i="37"/>
  <c r="D118" i="37"/>
  <c r="H117" i="37"/>
  <c r="D117" i="37"/>
  <c r="J116" i="37"/>
  <c r="H116" i="37"/>
  <c r="D116" i="37"/>
  <c r="D115" i="37"/>
  <c r="H114" i="37"/>
  <c r="J114" i="37" s="1"/>
  <c r="D114" i="37"/>
  <c r="J113" i="37"/>
  <c r="H113" i="37"/>
  <c r="D113" i="37"/>
  <c r="H112" i="37"/>
  <c r="H121" i="37" s="1"/>
  <c r="H122" i="37" s="1"/>
  <c r="D112" i="37"/>
  <c r="B126" i="37" s="1"/>
  <c r="H111" i="37"/>
  <c r="B106" i="37"/>
  <c r="B105" i="37"/>
  <c r="B104" i="37"/>
  <c r="H101" i="37"/>
  <c r="H102" i="37" s="1"/>
  <c r="G101" i="37"/>
  <c r="F101" i="37"/>
  <c r="C101" i="37"/>
  <c r="B101" i="37"/>
  <c r="H100" i="37"/>
  <c r="G100" i="37"/>
  <c r="F100" i="37"/>
  <c r="C100" i="37"/>
  <c r="B100" i="37"/>
  <c r="H99" i="37"/>
  <c r="G99" i="37"/>
  <c r="F99" i="37"/>
  <c r="C99" i="37"/>
  <c r="B99" i="37"/>
  <c r="D98" i="37"/>
  <c r="H97" i="37"/>
  <c r="D97" i="37"/>
  <c r="J96" i="37"/>
  <c r="H96" i="37"/>
  <c r="D96" i="37"/>
  <c r="J94" i="37"/>
  <c r="H94" i="37"/>
  <c r="D94" i="37"/>
  <c r="J93" i="37"/>
  <c r="H93" i="37"/>
  <c r="D93" i="37"/>
  <c r="H92" i="37"/>
  <c r="D92" i="37"/>
  <c r="J91" i="37"/>
  <c r="H91" i="37"/>
  <c r="D91" i="37"/>
  <c r="D101" i="37" s="1"/>
  <c r="D102" i="37" s="1"/>
  <c r="B85" i="37"/>
  <c r="B84" i="37"/>
  <c r="G81" i="37"/>
  <c r="F81" i="37"/>
  <c r="C81" i="37"/>
  <c r="B81" i="37"/>
  <c r="G80" i="37"/>
  <c r="F80" i="37"/>
  <c r="C80" i="37"/>
  <c r="B80" i="37"/>
  <c r="G79" i="37"/>
  <c r="F79" i="37"/>
  <c r="C79" i="37"/>
  <c r="B79" i="37"/>
  <c r="H78" i="37"/>
  <c r="D78" i="37"/>
  <c r="H77" i="37"/>
  <c r="D77" i="37"/>
  <c r="H76" i="37"/>
  <c r="J76" i="37" s="1"/>
  <c r="D76" i="37"/>
  <c r="H75" i="37"/>
  <c r="J75" i="37" s="1"/>
  <c r="J74" i="37"/>
  <c r="H74" i="37"/>
  <c r="D74" i="37"/>
  <c r="H73" i="37"/>
  <c r="D73" i="37"/>
  <c r="H72" i="37"/>
  <c r="D72" i="37"/>
  <c r="B86" i="37" s="1"/>
  <c r="D71" i="37"/>
  <c r="D81" i="37" s="1"/>
  <c r="D82" i="37" s="1"/>
  <c r="I117" i="45"/>
  <c r="I116" i="45"/>
  <c r="I115" i="45"/>
  <c r="I113" i="45"/>
  <c r="I112" i="45"/>
  <c r="I111" i="45"/>
  <c r="I97" i="45"/>
  <c r="I96" i="45"/>
  <c r="J96" i="45" s="1"/>
  <c r="I95" i="45"/>
  <c r="I93" i="45"/>
  <c r="J93" i="45" s="1"/>
  <c r="I92" i="45"/>
  <c r="I101" i="45" s="1"/>
  <c r="I91" i="45"/>
  <c r="I78" i="45"/>
  <c r="I76" i="45"/>
  <c r="I74" i="45"/>
  <c r="J74" i="45" s="1"/>
  <c r="I73" i="45"/>
  <c r="J73" i="45" s="1"/>
  <c r="I72" i="45"/>
  <c r="I71" i="45"/>
  <c r="J71" i="45" s="1"/>
  <c r="B125" i="45"/>
  <c r="B124" i="45"/>
  <c r="G121" i="45"/>
  <c r="F121" i="45"/>
  <c r="C121" i="45"/>
  <c r="B121" i="45"/>
  <c r="G120" i="45"/>
  <c r="F120" i="45"/>
  <c r="C120" i="45"/>
  <c r="B120" i="45"/>
  <c r="G119" i="45"/>
  <c r="F119" i="45"/>
  <c r="C119" i="45"/>
  <c r="B119" i="45"/>
  <c r="D118" i="45"/>
  <c r="H117" i="45"/>
  <c r="J117" i="45" s="1"/>
  <c r="H116" i="45"/>
  <c r="D116" i="45"/>
  <c r="H115" i="45"/>
  <c r="J115" i="45" s="1"/>
  <c r="D114" i="45"/>
  <c r="H113" i="45"/>
  <c r="J113" i="45" s="1"/>
  <c r="D113" i="45"/>
  <c r="H112" i="45"/>
  <c r="J112" i="45" s="1"/>
  <c r="D112" i="45"/>
  <c r="H111" i="45"/>
  <c r="H121" i="45" s="1"/>
  <c r="H122" i="45" s="1"/>
  <c r="D111" i="45"/>
  <c r="B126" i="45" s="1"/>
  <c r="B105" i="45"/>
  <c r="B104" i="45"/>
  <c r="G101" i="45"/>
  <c r="F101" i="45"/>
  <c r="D101" i="45"/>
  <c r="D102" i="45" s="1"/>
  <c r="C101" i="45"/>
  <c r="B101" i="45"/>
  <c r="G100" i="45"/>
  <c r="F100" i="45"/>
  <c r="D100" i="45"/>
  <c r="C100" i="45"/>
  <c r="B100" i="45"/>
  <c r="G99" i="45"/>
  <c r="F99" i="45"/>
  <c r="D99" i="45"/>
  <c r="C99" i="45"/>
  <c r="B99" i="45"/>
  <c r="D98" i="45"/>
  <c r="H97" i="45"/>
  <c r="J97" i="45" s="1"/>
  <c r="D97" i="45"/>
  <c r="H96" i="45"/>
  <c r="H95" i="45"/>
  <c r="J95" i="45" s="1"/>
  <c r="D95" i="45"/>
  <c r="D94" i="45"/>
  <c r="H93" i="45"/>
  <c r="H92" i="45"/>
  <c r="D92" i="45"/>
  <c r="B106" i="45" s="1"/>
  <c r="H91" i="45"/>
  <c r="D91" i="45"/>
  <c r="B85" i="45"/>
  <c r="B84" i="45"/>
  <c r="G81" i="45"/>
  <c r="F81" i="45"/>
  <c r="C81" i="45"/>
  <c r="B81" i="45"/>
  <c r="G80" i="45"/>
  <c r="F80" i="45"/>
  <c r="C80" i="45"/>
  <c r="B80" i="45"/>
  <c r="G79" i="45"/>
  <c r="F79" i="45"/>
  <c r="C79" i="45"/>
  <c r="B79" i="45"/>
  <c r="H78" i="45"/>
  <c r="J78" i="45" s="1"/>
  <c r="D78" i="45"/>
  <c r="D77" i="45"/>
  <c r="J76" i="45"/>
  <c r="H76" i="45"/>
  <c r="D75" i="45"/>
  <c r="H74" i="45"/>
  <c r="D74" i="45"/>
  <c r="B86" i="45" s="1"/>
  <c r="H73" i="45"/>
  <c r="H72" i="45"/>
  <c r="H81" i="45" s="1"/>
  <c r="H82" i="45" s="1"/>
  <c r="D72" i="45"/>
  <c r="D81" i="45" s="1"/>
  <c r="D82" i="45" s="1"/>
  <c r="H71" i="45"/>
  <c r="D71" i="45"/>
  <c r="I117" i="20"/>
  <c r="I116" i="20"/>
  <c r="I115" i="20"/>
  <c r="I113" i="20"/>
  <c r="J113" i="20" s="1"/>
  <c r="I112" i="20"/>
  <c r="I111" i="20"/>
  <c r="I97" i="20"/>
  <c r="I96" i="20"/>
  <c r="J96" i="20" s="1"/>
  <c r="I95" i="20"/>
  <c r="I93" i="20"/>
  <c r="J93" i="20" s="1"/>
  <c r="I92" i="20"/>
  <c r="I91" i="20"/>
  <c r="J91" i="20" s="1"/>
  <c r="I78" i="20"/>
  <c r="I77" i="20"/>
  <c r="I76" i="20"/>
  <c r="I75" i="20"/>
  <c r="I74" i="20"/>
  <c r="I73" i="20"/>
  <c r="I72" i="20"/>
  <c r="B125" i="20"/>
  <c r="B124" i="20"/>
  <c r="G121" i="20"/>
  <c r="F121" i="20"/>
  <c r="C121" i="20"/>
  <c r="B121" i="20"/>
  <c r="G120" i="20"/>
  <c r="F120" i="20"/>
  <c r="C120" i="20"/>
  <c r="B120" i="20"/>
  <c r="G119" i="20"/>
  <c r="F119" i="20"/>
  <c r="C119" i="20"/>
  <c r="B119" i="20"/>
  <c r="D118" i="20"/>
  <c r="H117" i="20"/>
  <c r="J117" i="20" s="1"/>
  <c r="D117" i="20"/>
  <c r="H116" i="20"/>
  <c r="J116" i="20" s="1"/>
  <c r="D116" i="20"/>
  <c r="H115" i="20"/>
  <c r="J115" i="20" s="1"/>
  <c r="D115" i="20"/>
  <c r="D114" i="20"/>
  <c r="H113" i="20"/>
  <c r="D113" i="20"/>
  <c r="H112" i="20"/>
  <c r="J112" i="20" s="1"/>
  <c r="D112" i="20"/>
  <c r="B126" i="20" s="1"/>
  <c r="H111" i="20"/>
  <c r="H121" i="20" s="1"/>
  <c r="H122" i="20" s="1"/>
  <c r="B106" i="20"/>
  <c r="B105" i="20"/>
  <c r="B104" i="20"/>
  <c r="H101" i="20"/>
  <c r="H102" i="20" s="1"/>
  <c r="G101" i="20"/>
  <c r="F101" i="20"/>
  <c r="D101" i="20"/>
  <c r="D102" i="20" s="1"/>
  <c r="C101" i="20"/>
  <c r="B101" i="20"/>
  <c r="H100" i="20"/>
  <c r="G100" i="20"/>
  <c r="F100" i="20"/>
  <c r="D100" i="20"/>
  <c r="C100" i="20"/>
  <c r="B100" i="20"/>
  <c r="H99" i="20"/>
  <c r="G99" i="20"/>
  <c r="F99" i="20"/>
  <c r="D99" i="20"/>
  <c r="C99" i="20"/>
  <c r="B99" i="20"/>
  <c r="D98" i="20"/>
  <c r="J97" i="20"/>
  <c r="H97" i="20"/>
  <c r="D97" i="20"/>
  <c r="H96" i="20"/>
  <c r="D96" i="20"/>
  <c r="J95" i="20"/>
  <c r="H95" i="20"/>
  <c r="D94" i="20"/>
  <c r="H93" i="20"/>
  <c r="D93" i="20"/>
  <c r="I101" i="20"/>
  <c r="H92" i="20"/>
  <c r="D92" i="20"/>
  <c r="H91" i="20"/>
  <c r="D91" i="20"/>
  <c r="B85" i="20"/>
  <c r="B84" i="20"/>
  <c r="G81" i="20"/>
  <c r="F81" i="20"/>
  <c r="C81" i="20"/>
  <c r="B81" i="20"/>
  <c r="G80" i="20"/>
  <c r="F80" i="20"/>
  <c r="C80" i="20"/>
  <c r="B80" i="20"/>
  <c r="G79" i="20"/>
  <c r="F79" i="20"/>
  <c r="C79" i="20"/>
  <c r="B79" i="20"/>
  <c r="H78" i="20"/>
  <c r="D78" i="20"/>
  <c r="H77" i="20"/>
  <c r="J77" i="20" s="1"/>
  <c r="D77" i="20"/>
  <c r="H76" i="20"/>
  <c r="D76" i="20"/>
  <c r="H75" i="20"/>
  <c r="J75" i="20" s="1"/>
  <c r="J74" i="20"/>
  <c r="H74" i="20"/>
  <c r="D74" i="20"/>
  <c r="J73" i="20"/>
  <c r="H73" i="20"/>
  <c r="D73" i="20"/>
  <c r="J72" i="20"/>
  <c r="H72" i="20"/>
  <c r="H81" i="20" s="1"/>
  <c r="H82" i="20" s="1"/>
  <c r="D72" i="20"/>
  <c r="D71" i="20"/>
  <c r="D81" i="20" s="1"/>
  <c r="D82" i="20" s="1"/>
  <c r="I117" i="38"/>
  <c r="I116" i="38"/>
  <c r="I114" i="38"/>
  <c r="I113" i="38"/>
  <c r="I112" i="38"/>
  <c r="I111" i="38"/>
  <c r="I97" i="38"/>
  <c r="I96" i="38"/>
  <c r="I94" i="38"/>
  <c r="I93" i="38"/>
  <c r="J93" i="38" s="1"/>
  <c r="I92" i="38"/>
  <c r="J92" i="38" s="1"/>
  <c r="I91" i="38"/>
  <c r="I78" i="38"/>
  <c r="I76" i="38"/>
  <c r="I75" i="38"/>
  <c r="I74" i="38"/>
  <c r="J74" i="38" s="1"/>
  <c r="I73" i="38"/>
  <c r="I72" i="38"/>
  <c r="J72" i="38" s="1"/>
  <c r="B125" i="38"/>
  <c r="B124" i="38"/>
  <c r="G121" i="38"/>
  <c r="F121" i="38"/>
  <c r="C121" i="38"/>
  <c r="B121" i="38"/>
  <c r="G120" i="38"/>
  <c r="F120" i="38"/>
  <c r="C120" i="38"/>
  <c r="B120" i="38"/>
  <c r="G119" i="38"/>
  <c r="F119" i="38"/>
  <c r="C119" i="38"/>
  <c r="B119" i="38"/>
  <c r="D118" i="38"/>
  <c r="H117" i="38"/>
  <c r="H116" i="38"/>
  <c r="J116" i="38" s="1"/>
  <c r="D116" i="38"/>
  <c r="D115" i="38"/>
  <c r="H114" i="38"/>
  <c r="D114" i="38"/>
  <c r="J113" i="38"/>
  <c r="H113" i="38"/>
  <c r="D113" i="38"/>
  <c r="H112" i="38"/>
  <c r="J112" i="38" s="1"/>
  <c r="D112" i="38"/>
  <c r="B126" i="38" s="1"/>
  <c r="H111" i="38"/>
  <c r="H121" i="38" s="1"/>
  <c r="H122" i="38" s="1"/>
  <c r="B106" i="38"/>
  <c r="B105" i="38"/>
  <c r="B104" i="38"/>
  <c r="H101" i="38"/>
  <c r="H102" i="38" s="1"/>
  <c r="G101" i="38"/>
  <c r="F101" i="38"/>
  <c r="D101" i="38"/>
  <c r="D102" i="38" s="1"/>
  <c r="C101" i="38"/>
  <c r="B101" i="38"/>
  <c r="H100" i="38"/>
  <c r="G100" i="38"/>
  <c r="F100" i="38"/>
  <c r="D100" i="38"/>
  <c r="C100" i="38"/>
  <c r="B100" i="38"/>
  <c r="H99" i="38"/>
  <c r="G99" i="38"/>
  <c r="F99" i="38"/>
  <c r="D99" i="38"/>
  <c r="C99" i="38"/>
  <c r="B99" i="38"/>
  <c r="D98" i="38"/>
  <c r="J97" i="38"/>
  <c r="H97" i="38"/>
  <c r="J96" i="38"/>
  <c r="H96" i="38"/>
  <c r="D96" i="38"/>
  <c r="D95" i="38"/>
  <c r="J94" i="38"/>
  <c r="H94" i="38"/>
  <c r="D94" i="38"/>
  <c r="H93" i="38"/>
  <c r="D93" i="38"/>
  <c r="H92" i="38"/>
  <c r="I101" i="38"/>
  <c r="H91" i="38"/>
  <c r="D91" i="38"/>
  <c r="B85" i="38"/>
  <c r="B84" i="38"/>
  <c r="G81" i="38"/>
  <c r="F81" i="38"/>
  <c r="C81" i="38"/>
  <c r="B81" i="38"/>
  <c r="G80" i="38"/>
  <c r="F80" i="38"/>
  <c r="C80" i="38"/>
  <c r="B80" i="38"/>
  <c r="G79" i="38"/>
  <c r="F79" i="38"/>
  <c r="C79" i="38"/>
  <c r="B79" i="38"/>
  <c r="J78" i="38"/>
  <c r="H78" i="38"/>
  <c r="D78" i="38"/>
  <c r="J76" i="38"/>
  <c r="H76" i="38"/>
  <c r="D76" i="38"/>
  <c r="J75" i="38"/>
  <c r="H75" i="38"/>
  <c r="D75" i="38"/>
  <c r="H74" i="38"/>
  <c r="D74" i="38"/>
  <c r="I81" i="38"/>
  <c r="H73" i="38"/>
  <c r="B86" i="38" s="1"/>
  <c r="D73" i="38"/>
  <c r="H72" i="38"/>
  <c r="D71" i="38"/>
  <c r="D81" i="38" s="1"/>
  <c r="D82" i="38" s="1"/>
  <c r="I117" i="27"/>
  <c r="I116" i="27"/>
  <c r="I115" i="27"/>
  <c r="J115" i="27" s="1"/>
  <c r="I114" i="27"/>
  <c r="I113" i="27"/>
  <c r="J113" i="27" s="1"/>
  <c r="I112" i="27"/>
  <c r="I121" i="27" s="1"/>
  <c r="I97" i="27"/>
  <c r="I96" i="27"/>
  <c r="I95" i="27"/>
  <c r="I94" i="27"/>
  <c r="I93" i="27"/>
  <c r="I101" i="27" s="1"/>
  <c r="I92" i="27"/>
  <c r="I78" i="27"/>
  <c r="I76" i="27"/>
  <c r="I75" i="27"/>
  <c r="I74" i="27"/>
  <c r="I73" i="27"/>
  <c r="I72" i="27"/>
  <c r="B125" i="27"/>
  <c r="B124" i="27"/>
  <c r="G121" i="27"/>
  <c r="F121" i="27"/>
  <c r="D121" i="27"/>
  <c r="D122" i="27" s="1"/>
  <c r="C121" i="27"/>
  <c r="B121" i="27"/>
  <c r="G120" i="27"/>
  <c r="F120" i="27"/>
  <c r="D120" i="27"/>
  <c r="C120" i="27"/>
  <c r="B120" i="27"/>
  <c r="G119" i="27"/>
  <c r="F119" i="27"/>
  <c r="D119" i="27"/>
  <c r="C119" i="27"/>
  <c r="B119" i="27"/>
  <c r="D118" i="27"/>
  <c r="H117" i="27"/>
  <c r="J117" i="27" s="1"/>
  <c r="J116" i="27"/>
  <c r="H116" i="27"/>
  <c r="D116" i="27"/>
  <c r="H115" i="27"/>
  <c r="D115" i="27"/>
  <c r="J114" i="27"/>
  <c r="H114" i="27"/>
  <c r="D114" i="27"/>
  <c r="H113" i="27"/>
  <c r="D113" i="27"/>
  <c r="H112" i="27"/>
  <c r="H121" i="27" s="1"/>
  <c r="H122" i="27" s="1"/>
  <c r="D112" i="27"/>
  <c r="B126" i="27" s="1"/>
  <c r="B105" i="27"/>
  <c r="B104" i="27"/>
  <c r="G101" i="27"/>
  <c r="F101" i="27"/>
  <c r="C101" i="27"/>
  <c r="B101" i="27"/>
  <c r="G100" i="27"/>
  <c r="F100" i="27"/>
  <c r="C100" i="27"/>
  <c r="B100" i="27"/>
  <c r="G99" i="27"/>
  <c r="F99" i="27"/>
  <c r="C99" i="27"/>
  <c r="B99" i="27"/>
  <c r="D98" i="27"/>
  <c r="H97" i="27"/>
  <c r="J97" i="27" s="1"/>
  <c r="D97" i="27"/>
  <c r="J96" i="27"/>
  <c r="H96" i="27"/>
  <c r="D96" i="27"/>
  <c r="H95" i="27"/>
  <c r="J95" i="27" s="1"/>
  <c r="J94" i="27"/>
  <c r="H94" i="27"/>
  <c r="D94" i="27"/>
  <c r="H93" i="27"/>
  <c r="J93" i="27" s="1"/>
  <c r="D93" i="27"/>
  <c r="B106" i="27" s="1"/>
  <c r="J92" i="27"/>
  <c r="H92" i="27"/>
  <c r="D92" i="27"/>
  <c r="B85" i="27"/>
  <c r="B84" i="27"/>
  <c r="G81" i="27"/>
  <c r="F81" i="27"/>
  <c r="C81" i="27"/>
  <c r="B81" i="27"/>
  <c r="G80" i="27"/>
  <c r="F80" i="27"/>
  <c r="C80" i="27"/>
  <c r="B80" i="27"/>
  <c r="G79" i="27"/>
  <c r="F79" i="27"/>
  <c r="C79" i="27"/>
  <c r="B79" i="27"/>
  <c r="H78" i="27"/>
  <c r="J78" i="27" s="1"/>
  <c r="D78" i="27"/>
  <c r="D77" i="27"/>
  <c r="H76" i="27"/>
  <c r="J76" i="27" s="1"/>
  <c r="D76" i="27"/>
  <c r="H75" i="27"/>
  <c r="J75" i="27" s="1"/>
  <c r="J74" i="27"/>
  <c r="H74" i="27"/>
  <c r="D74" i="27"/>
  <c r="H73" i="27"/>
  <c r="D73" i="27"/>
  <c r="B86" i="27" s="1"/>
  <c r="J72" i="27"/>
  <c r="H72" i="27"/>
  <c r="D72" i="27"/>
  <c r="D81" i="27" s="1"/>
  <c r="D82" i="27" s="1"/>
  <c r="I72" i="21"/>
  <c r="I117" i="21"/>
  <c r="J117" i="21" s="1"/>
  <c r="I116" i="21"/>
  <c r="I114" i="21"/>
  <c r="I113" i="21"/>
  <c r="I112" i="21"/>
  <c r="I111" i="21"/>
  <c r="I97" i="21"/>
  <c r="I96" i="21"/>
  <c r="I94" i="21"/>
  <c r="I93" i="21"/>
  <c r="I92" i="21"/>
  <c r="I91" i="21"/>
  <c r="I78" i="21"/>
  <c r="I77" i="21"/>
  <c r="I76" i="21"/>
  <c r="I75" i="21"/>
  <c r="I74" i="21"/>
  <c r="I73" i="21"/>
  <c r="J73" i="21" s="1"/>
  <c r="B125" i="21"/>
  <c r="B124" i="21"/>
  <c r="G121" i="21"/>
  <c r="F121" i="21"/>
  <c r="C121" i="21"/>
  <c r="B121" i="21"/>
  <c r="G120" i="21"/>
  <c r="F120" i="21"/>
  <c r="C120" i="21"/>
  <c r="B120" i="21"/>
  <c r="H119" i="21"/>
  <c r="G119" i="21"/>
  <c r="F119" i="21"/>
  <c r="C119" i="21"/>
  <c r="B119" i="21"/>
  <c r="D118" i="21"/>
  <c r="H117" i="21"/>
  <c r="D117" i="21"/>
  <c r="J116" i="21"/>
  <c r="H116" i="21"/>
  <c r="D116" i="21"/>
  <c r="D115" i="21"/>
  <c r="H114" i="21"/>
  <c r="J114" i="21" s="1"/>
  <c r="D114" i="21"/>
  <c r="J113" i="21"/>
  <c r="H113" i="21"/>
  <c r="D113" i="21"/>
  <c r="H112" i="21"/>
  <c r="H121" i="21" s="1"/>
  <c r="H122" i="21" s="1"/>
  <c r="D112" i="21"/>
  <c r="D121" i="21" s="1"/>
  <c r="D122" i="21" s="1"/>
  <c r="J111" i="21"/>
  <c r="H111" i="21"/>
  <c r="B105" i="21"/>
  <c r="B104" i="21"/>
  <c r="G101" i="21"/>
  <c r="F101" i="21"/>
  <c r="C101" i="21"/>
  <c r="B101" i="21"/>
  <c r="G100" i="21"/>
  <c r="F100" i="21"/>
  <c r="C100" i="21"/>
  <c r="B100" i="21"/>
  <c r="G99" i="21"/>
  <c r="F99" i="21"/>
  <c r="C99" i="21"/>
  <c r="B99" i="21"/>
  <c r="D98" i="21"/>
  <c r="H97" i="21"/>
  <c r="J97" i="21" s="1"/>
  <c r="D97" i="21"/>
  <c r="H96" i="21"/>
  <c r="J96" i="21" s="1"/>
  <c r="D96" i="21"/>
  <c r="H94" i="21"/>
  <c r="J94" i="21" s="1"/>
  <c r="D94" i="21"/>
  <c r="H93" i="21"/>
  <c r="J93" i="21" s="1"/>
  <c r="D93" i="21"/>
  <c r="H92" i="21"/>
  <c r="H101" i="21" s="1"/>
  <c r="H102" i="21" s="1"/>
  <c r="D92" i="21"/>
  <c r="H91" i="21"/>
  <c r="D91" i="21"/>
  <c r="D101" i="21" s="1"/>
  <c r="D102" i="21" s="1"/>
  <c r="B85" i="21"/>
  <c r="B84" i="21"/>
  <c r="G81" i="21"/>
  <c r="F81" i="21"/>
  <c r="C81" i="21"/>
  <c r="B81" i="21"/>
  <c r="H80" i="21"/>
  <c r="G80" i="21"/>
  <c r="F80" i="21"/>
  <c r="C80" i="21"/>
  <c r="B80" i="21"/>
  <c r="G79" i="21"/>
  <c r="F79" i="21"/>
  <c r="C79" i="21"/>
  <c r="B79" i="21"/>
  <c r="H78" i="21"/>
  <c r="J78" i="21" s="1"/>
  <c r="D78" i="21"/>
  <c r="H77" i="21"/>
  <c r="J77" i="21" s="1"/>
  <c r="D77" i="21"/>
  <c r="H76" i="21"/>
  <c r="J76" i="21" s="1"/>
  <c r="D76" i="21"/>
  <c r="H75" i="21"/>
  <c r="J75" i="21" s="1"/>
  <c r="H74" i="21"/>
  <c r="J74" i="21" s="1"/>
  <c r="D74" i="21"/>
  <c r="H73" i="21"/>
  <c r="D73" i="21"/>
  <c r="H72" i="21"/>
  <c r="D72" i="21"/>
  <c r="D71" i="21"/>
  <c r="D81" i="21" s="1"/>
  <c r="D82" i="21" s="1"/>
  <c r="I117" i="34"/>
  <c r="I116" i="34"/>
  <c r="I114" i="34"/>
  <c r="I113" i="34"/>
  <c r="I112" i="34"/>
  <c r="I97" i="34"/>
  <c r="I96" i="34"/>
  <c r="I94" i="34"/>
  <c r="I93" i="34"/>
  <c r="I92" i="34"/>
  <c r="I76" i="34"/>
  <c r="J76" i="34" s="1"/>
  <c r="I75" i="34"/>
  <c r="J75" i="34" s="1"/>
  <c r="I73" i="34"/>
  <c r="I72" i="34"/>
  <c r="I71" i="34"/>
  <c r="B125" i="34"/>
  <c r="B124" i="34"/>
  <c r="G121" i="34"/>
  <c r="F121" i="34"/>
  <c r="C121" i="34"/>
  <c r="B121" i="34"/>
  <c r="G120" i="34"/>
  <c r="F120" i="34"/>
  <c r="C120" i="34"/>
  <c r="B120" i="34"/>
  <c r="G119" i="34"/>
  <c r="F119" i="34"/>
  <c r="C119" i="34"/>
  <c r="B119" i="34"/>
  <c r="H117" i="34"/>
  <c r="H116" i="34"/>
  <c r="D116" i="34"/>
  <c r="D115" i="34"/>
  <c r="H114" i="34"/>
  <c r="J114" i="34" s="1"/>
  <c r="H113" i="34"/>
  <c r="H120" i="34" s="1"/>
  <c r="D113" i="34"/>
  <c r="B126" i="34" s="1"/>
  <c r="H112" i="34"/>
  <c r="D112" i="34"/>
  <c r="D111" i="34"/>
  <c r="B105" i="34"/>
  <c r="B104" i="34"/>
  <c r="G101" i="34"/>
  <c r="F101" i="34"/>
  <c r="C101" i="34"/>
  <c r="B101" i="34"/>
  <c r="G100" i="34"/>
  <c r="F100" i="34"/>
  <c r="C100" i="34"/>
  <c r="B100" i="34"/>
  <c r="G99" i="34"/>
  <c r="F99" i="34"/>
  <c r="C99" i="34"/>
  <c r="B99" i="34"/>
  <c r="D98" i="34"/>
  <c r="H97" i="34"/>
  <c r="J97" i="34" s="1"/>
  <c r="D97" i="34"/>
  <c r="H96" i="34"/>
  <c r="J96" i="34" s="1"/>
  <c r="D96" i="34"/>
  <c r="D95" i="34"/>
  <c r="H94" i="34"/>
  <c r="J94" i="34" s="1"/>
  <c r="H93" i="34"/>
  <c r="J93" i="34" s="1"/>
  <c r="D93" i="34"/>
  <c r="D100" i="34" s="1"/>
  <c r="H92" i="34"/>
  <c r="H101" i="34" s="1"/>
  <c r="H102" i="34" s="1"/>
  <c r="D91" i="34"/>
  <c r="B106" i="34" s="1"/>
  <c r="B85" i="34"/>
  <c r="B84" i="34"/>
  <c r="G81" i="34"/>
  <c r="F81" i="34"/>
  <c r="C81" i="34"/>
  <c r="B81" i="34"/>
  <c r="G80" i="34"/>
  <c r="F80" i="34"/>
  <c r="C80" i="34"/>
  <c r="B80" i="34"/>
  <c r="G79" i="34"/>
  <c r="F79" i="34"/>
  <c r="C79" i="34"/>
  <c r="B79" i="34"/>
  <c r="D78" i="34"/>
  <c r="D77" i="34"/>
  <c r="H76" i="34"/>
  <c r="D76" i="34"/>
  <c r="H75" i="34"/>
  <c r="D75" i="34"/>
  <c r="J73" i="34"/>
  <c r="H73" i="34"/>
  <c r="D73" i="34"/>
  <c r="J72" i="34"/>
  <c r="H72" i="34"/>
  <c r="H71" i="34"/>
  <c r="D71" i="34"/>
  <c r="D81" i="34" s="1"/>
  <c r="D82" i="34" s="1"/>
  <c r="I117" i="46"/>
  <c r="I115" i="46"/>
  <c r="I114" i="46"/>
  <c r="I113" i="46"/>
  <c r="I112" i="46"/>
  <c r="I111" i="46"/>
  <c r="I97" i="46"/>
  <c r="I95" i="46"/>
  <c r="I94" i="46"/>
  <c r="I93" i="46"/>
  <c r="I92" i="46"/>
  <c r="I91" i="46"/>
  <c r="I77" i="46"/>
  <c r="I76" i="46"/>
  <c r="I75" i="46"/>
  <c r="I74" i="46"/>
  <c r="J74" i="46" s="1"/>
  <c r="I73" i="46"/>
  <c r="I72" i="46"/>
  <c r="B125" i="46"/>
  <c r="B124" i="46"/>
  <c r="G121" i="46"/>
  <c r="F121" i="46"/>
  <c r="D121" i="46"/>
  <c r="D122" i="46" s="1"/>
  <c r="C121" i="46"/>
  <c r="B121" i="46"/>
  <c r="G120" i="46"/>
  <c r="F120" i="46"/>
  <c r="D120" i="46"/>
  <c r="C120" i="46"/>
  <c r="B120" i="46"/>
  <c r="G119" i="46"/>
  <c r="F119" i="46"/>
  <c r="D119" i="46"/>
  <c r="C119" i="46"/>
  <c r="B119" i="46"/>
  <c r="H117" i="46"/>
  <c r="D117" i="46"/>
  <c r="D116" i="46"/>
  <c r="J115" i="46"/>
  <c r="H115" i="46"/>
  <c r="D115" i="46"/>
  <c r="H114" i="46"/>
  <c r="D114" i="46"/>
  <c r="J113" i="46"/>
  <c r="H113" i="46"/>
  <c r="D113" i="46"/>
  <c r="H112" i="46"/>
  <c r="H120" i="46" s="1"/>
  <c r="D112" i="46"/>
  <c r="B126" i="46" s="1"/>
  <c r="H111" i="46"/>
  <c r="H121" i="46" s="1"/>
  <c r="H122" i="46" s="1"/>
  <c r="B105" i="46"/>
  <c r="B104" i="46"/>
  <c r="G101" i="46"/>
  <c r="F101" i="46"/>
  <c r="C101" i="46"/>
  <c r="B101" i="46"/>
  <c r="G100" i="46"/>
  <c r="F100" i="46"/>
  <c r="D100" i="46"/>
  <c r="C100" i="46"/>
  <c r="B100" i="46"/>
  <c r="G99" i="46"/>
  <c r="F99" i="46"/>
  <c r="D99" i="46"/>
  <c r="C99" i="46"/>
  <c r="B99" i="46"/>
  <c r="D98" i="46"/>
  <c r="H97" i="46"/>
  <c r="J97" i="46" s="1"/>
  <c r="D97" i="46"/>
  <c r="D96" i="46"/>
  <c r="D101" i="46" s="1"/>
  <c r="D102" i="46" s="1"/>
  <c r="J95" i="46"/>
  <c r="H95" i="46"/>
  <c r="D95" i="46"/>
  <c r="H94" i="46"/>
  <c r="J94" i="46" s="1"/>
  <c r="H93" i="46"/>
  <c r="J93" i="46" s="1"/>
  <c r="D93" i="46"/>
  <c r="H92" i="46"/>
  <c r="H101" i="46" s="1"/>
  <c r="H102" i="46" s="1"/>
  <c r="D92" i="46"/>
  <c r="B106" i="46" s="1"/>
  <c r="H91" i="46"/>
  <c r="B85" i="46"/>
  <c r="B84" i="46"/>
  <c r="G81" i="46"/>
  <c r="F81" i="46"/>
  <c r="C81" i="46"/>
  <c r="B81" i="46"/>
  <c r="G80" i="46"/>
  <c r="F80" i="46"/>
  <c r="C80" i="46"/>
  <c r="B80" i="46"/>
  <c r="G79" i="46"/>
  <c r="F79" i="46"/>
  <c r="C79" i="46"/>
  <c r="B79" i="46"/>
  <c r="D78" i="46"/>
  <c r="H77" i="46"/>
  <c r="J77" i="46" s="1"/>
  <c r="D77" i="46"/>
  <c r="J76" i="46"/>
  <c r="H76" i="46"/>
  <c r="D76" i="46"/>
  <c r="H75" i="46"/>
  <c r="J75" i="46" s="1"/>
  <c r="D75" i="46"/>
  <c r="H74" i="46"/>
  <c r="H73" i="46"/>
  <c r="H80" i="46" s="1"/>
  <c r="D73" i="46"/>
  <c r="B86" i="46" s="1"/>
  <c r="H72" i="46"/>
  <c r="D72" i="46"/>
  <c r="D81" i="46" s="1"/>
  <c r="D82" i="46" s="1"/>
  <c r="I117" i="26"/>
  <c r="I116" i="26"/>
  <c r="I114" i="26"/>
  <c r="I113" i="26"/>
  <c r="J113" i="26" s="1"/>
  <c r="I112" i="26"/>
  <c r="I111" i="26"/>
  <c r="I97" i="26"/>
  <c r="I96" i="26"/>
  <c r="J96" i="26" s="1"/>
  <c r="I94" i="26"/>
  <c r="I93" i="26"/>
  <c r="I92" i="26"/>
  <c r="I91" i="26"/>
  <c r="I77" i="26"/>
  <c r="I76" i="26"/>
  <c r="I75" i="26"/>
  <c r="I74" i="26"/>
  <c r="I73" i="26"/>
  <c r="I71" i="26"/>
  <c r="J71" i="26" s="1"/>
  <c r="B125" i="26"/>
  <c r="B124" i="26"/>
  <c r="G121" i="26"/>
  <c r="F121" i="26"/>
  <c r="C121" i="26"/>
  <c r="B121" i="26"/>
  <c r="G120" i="26"/>
  <c r="F120" i="26"/>
  <c r="C120" i="26"/>
  <c r="B120" i="26"/>
  <c r="G119" i="26"/>
  <c r="F119" i="26"/>
  <c r="C119" i="26"/>
  <c r="B119" i="26"/>
  <c r="H117" i="26"/>
  <c r="J117" i="26" s="1"/>
  <c r="D117" i="26"/>
  <c r="H116" i="26"/>
  <c r="J116" i="26" s="1"/>
  <c r="D116" i="26"/>
  <c r="D115" i="26"/>
  <c r="H114" i="26"/>
  <c r="J114" i="26" s="1"/>
  <c r="D114" i="26"/>
  <c r="H113" i="26"/>
  <c r="D113" i="26"/>
  <c r="H112" i="26"/>
  <c r="H111" i="26"/>
  <c r="H121" i="26" s="1"/>
  <c r="H122" i="26" s="1"/>
  <c r="D111" i="26"/>
  <c r="B126" i="26" s="1"/>
  <c r="B105" i="26"/>
  <c r="B104" i="26"/>
  <c r="G101" i="26"/>
  <c r="F101" i="26"/>
  <c r="D101" i="26"/>
  <c r="D102" i="26" s="1"/>
  <c r="C101" i="26"/>
  <c r="B101" i="26"/>
  <c r="G100" i="26"/>
  <c r="F100" i="26"/>
  <c r="D100" i="26"/>
  <c r="C100" i="26"/>
  <c r="B100" i="26"/>
  <c r="G99" i="26"/>
  <c r="F99" i="26"/>
  <c r="D99" i="26"/>
  <c r="C99" i="26"/>
  <c r="B99" i="26"/>
  <c r="D98" i="26"/>
  <c r="H97" i="26"/>
  <c r="D97" i="26"/>
  <c r="H96" i="26"/>
  <c r="D96" i="26"/>
  <c r="H94" i="26"/>
  <c r="J94" i="26" s="1"/>
  <c r="J93" i="26"/>
  <c r="H93" i="26"/>
  <c r="D93" i="26"/>
  <c r="H92" i="26"/>
  <c r="H99" i="26" s="1"/>
  <c r="D92" i="26"/>
  <c r="B106" i="26" s="1"/>
  <c r="H91" i="26"/>
  <c r="D91" i="26"/>
  <c r="B85" i="26"/>
  <c r="B84" i="26"/>
  <c r="G81" i="26"/>
  <c r="F81" i="26"/>
  <c r="C81" i="26"/>
  <c r="B81" i="26"/>
  <c r="G80" i="26"/>
  <c r="F80" i="26"/>
  <c r="C80" i="26"/>
  <c r="B80" i="26"/>
  <c r="G79" i="26"/>
  <c r="F79" i="26"/>
  <c r="C79" i="26"/>
  <c r="B79" i="26"/>
  <c r="D78" i="26"/>
  <c r="H77" i="26"/>
  <c r="D77" i="26"/>
  <c r="J76" i="26"/>
  <c r="H76" i="26"/>
  <c r="D76" i="26"/>
  <c r="H75" i="26"/>
  <c r="H80" i="26" s="1"/>
  <c r="J74" i="26"/>
  <c r="H74" i="26"/>
  <c r="H73" i="26"/>
  <c r="D73" i="26"/>
  <c r="D72" i="26"/>
  <c r="D80" i="26" s="1"/>
  <c r="H71" i="26"/>
  <c r="D71" i="26"/>
  <c r="D81" i="26" s="1"/>
  <c r="D82" i="26" s="1"/>
  <c r="I117" i="23"/>
  <c r="I116" i="23"/>
  <c r="I113" i="23"/>
  <c r="I112" i="23"/>
  <c r="J112" i="23" s="1"/>
  <c r="I111" i="23"/>
  <c r="I97" i="23"/>
  <c r="I96" i="23"/>
  <c r="I93" i="23"/>
  <c r="I92" i="23"/>
  <c r="I91" i="23"/>
  <c r="I78" i="23"/>
  <c r="I76" i="23"/>
  <c r="I75" i="23"/>
  <c r="I74" i="23"/>
  <c r="I73" i="23"/>
  <c r="I72" i="23"/>
  <c r="B125" i="23"/>
  <c r="B124" i="23"/>
  <c r="G121" i="23"/>
  <c r="F121" i="23"/>
  <c r="C121" i="23"/>
  <c r="B121" i="23"/>
  <c r="G120" i="23"/>
  <c r="F120" i="23"/>
  <c r="C120" i="23"/>
  <c r="B120" i="23"/>
  <c r="G119" i="23"/>
  <c r="F119" i="23"/>
  <c r="C119" i="23"/>
  <c r="B119" i="23"/>
  <c r="D118" i="23"/>
  <c r="H117" i="23"/>
  <c r="J117" i="23" s="1"/>
  <c r="H116" i="23"/>
  <c r="J116" i="23" s="1"/>
  <c r="D116" i="23"/>
  <c r="D115" i="23"/>
  <c r="D114" i="23"/>
  <c r="H113" i="23"/>
  <c r="J113" i="23" s="1"/>
  <c r="D113" i="23"/>
  <c r="H112" i="23"/>
  <c r="D112" i="23"/>
  <c r="B126" i="23" s="1"/>
  <c r="H111" i="23"/>
  <c r="H121" i="23" s="1"/>
  <c r="H122" i="23" s="1"/>
  <c r="B105" i="23"/>
  <c r="B104" i="23"/>
  <c r="G101" i="23"/>
  <c r="F101" i="23"/>
  <c r="C101" i="23"/>
  <c r="B101" i="23"/>
  <c r="G100" i="23"/>
  <c r="F100" i="23"/>
  <c r="C100" i="23"/>
  <c r="B100" i="23"/>
  <c r="G99" i="23"/>
  <c r="F99" i="23"/>
  <c r="C99" i="23"/>
  <c r="B99" i="23"/>
  <c r="D98" i="23"/>
  <c r="H97" i="23"/>
  <c r="D97" i="23"/>
  <c r="J96" i="23"/>
  <c r="H96" i="23"/>
  <c r="D96" i="23"/>
  <c r="D94" i="23"/>
  <c r="J93" i="23"/>
  <c r="H93" i="23"/>
  <c r="D93" i="23"/>
  <c r="D101" i="23" s="1"/>
  <c r="D102" i="23" s="1"/>
  <c r="H92" i="23"/>
  <c r="J92" i="23" s="1"/>
  <c r="D92" i="23"/>
  <c r="B106" i="23" s="1"/>
  <c r="H91" i="23"/>
  <c r="H101" i="23" s="1"/>
  <c r="H102" i="23" s="1"/>
  <c r="B85" i="23"/>
  <c r="B84" i="23"/>
  <c r="G81" i="23"/>
  <c r="F81" i="23"/>
  <c r="C81" i="23"/>
  <c r="B81" i="23"/>
  <c r="G80" i="23"/>
  <c r="F80" i="23"/>
  <c r="C80" i="23"/>
  <c r="B80" i="23"/>
  <c r="G79" i="23"/>
  <c r="F79" i="23"/>
  <c r="C79" i="23"/>
  <c r="B79" i="23"/>
  <c r="H78" i="23"/>
  <c r="J78" i="23" s="1"/>
  <c r="D78" i="23"/>
  <c r="D77" i="23"/>
  <c r="H76" i="23"/>
  <c r="D76" i="23"/>
  <c r="B86" i="23" s="1"/>
  <c r="J75" i="23"/>
  <c r="H75" i="23"/>
  <c r="H74" i="23"/>
  <c r="D74" i="23"/>
  <c r="H73" i="23"/>
  <c r="H79" i="23" s="1"/>
  <c r="D73" i="23"/>
  <c r="H72" i="23"/>
  <c r="D72" i="23"/>
  <c r="D81" i="23" s="1"/>
  <c r="D82" i="23" s="1"/>
  <c r="J113" i="28" l="1"/>
  <c r="J72" i="28"/>
  <c r="J76" i="28"/>
  <c r="I101" i="28"/>
  <c r="I100" i="28"/>
  <c r="I99" i="28"/>
  <c r="J92" i="28"/>
  <c r="H79" i="28"/>
  <c r="H81" i="28"/>
  <c r="H82" i="28" s="1"/>
  <c r="D119" i="28"/>
  <c r="D120" i="28"/>
  <c r="D121" i="28"/>
  <c r="D122" i="28" s="1"/>
  <c r="H99" i="28"/>
  <c r="H100" i="28"/>
  <c r="H119" i="28"/>
  <c r="H120" i="28"/>
  <c r="D79" i="28"/>
  <c r="D80" i="28"/>
  <c r="D99" i="28"/>
  <c r="D100" i="28"/>
  <c r="J96" i="39"/>
  <c r="J72" i="39"/>
  <c r="I81" i="39"/>
  <c r="I80" i="39"/>
  <c r="I79" i="39"/>
  <c r="H79" i="39"/>
  <c r="H80" i="39"/>
  <c r="H81" i="39"/>
  <c r="H82" i="39" s="1"/>
  <c r="B86" i="39"/>
  <c r="D119" i="39"/>
  <c r="D120" i="39"/>
  <c r="D99" i="39"/>
  <c r="D100" i="39"/>
  <c r="D101" i="39"/>
  <c r="D102" i="39" s="1"/>
  <c r="H119" i="39"/>
  <c r="H120" i="39"/>
  <c r="D79" i="39"/>
  <c r="D80" i="39"/>
  <c r="H99" i="39"/>
  <c r="H100" i="39"/>
  <c r="J77" i="19"/>
  <c r="J78" i="19"/>
  <c r="J74" i="19"/>
  <c r="J71" i="19"/>
  <c r="J101" i="19"/>
  <c r="J102" i="19" s="1"/>
  <c r="J73" i="19"/>
  <c r="H99" i="19"/>
  <c r="H100" i="19"/>
  <c r="I99" i="19"/>
  <c r="I100" i="19"/>
  <c r="H119" i="19"/>
  <c r="H120" i="19"/>
  <c r="H81" i="19"/>
  <c r="H82" i="19" s="1"/>
  <c r="J99" i="19"/>
  <c r="J100" i="19"/>
  <c r="H79" i="19"/>
  <c r="D79" i="19"/>
  <c r="D80" i="19"/>
  <c r="J114" i="18"/>
  <c r="J94" i="18"/>
  <c r="I79" i="18"/>
  <c r="J73" i="18"/>
  <c r="I81" i="18"/>
  <c r="I80" i="18"/>
  <c r="J81" i="18"/>
  <c r="J82" i="18" s="1"/>
  <c r="I101" i="18"/>
  <c r="J101" i="18"/>
  <c r="J102" i="18" s="1"/>
  <c r="I121" i="18"/>
  <c r="H79" i="18"/>
  <c r="H80" i="18"/>
  <c r="D99" i="18"/>
  <c r="D100" i="18"/>
  <c r="D119" i="18"/>
  <c r="D120" i="18"/>
  <c r="D121" i="18"/>
  <c r="D122" i="18" s="1"/>
  <c r="J79" i="18"/>
  <c r="J111" i="18"/>
  <c r="J80" i="18"/>
  <c r="H99" i="18"/>
  <c r="H100" i="18"/>
  <c r="H119" i="18"/>
  <c r="H120" i="18"/>
  <c r="I99" i="18"/>
  <c r="I100" i="18"/>
  <c r="I119" i="18"/>
  <c r="I120" i="18"/>
  <c r="D79" i="18"/>
  <c r="D80" i="18"/>
  <c r="J99" i="18"/>
  <c r="J100" i="18"/>
  <c r="J117" i="37"/>
  <c r="I100" i="37"/>
  <c r="J77" i="37"/>
  <c r="J78" i="37"/>
  <c r="I81" i="37"/>
  <c r="J92" i="37"/>
  <c r="J100" i="37" s="1"/>
  <c r="I99" i="37"/>
  <c r="I101" i="37"/>
  <c r="J112" i="37"/>
  <c r="J121" i="37" s="1"/>
  <c r="J122" i="37" s="1"/>
  <c r="H80" i="37"/>
  <c r="H81" i="37"/>
  <c r="H82" i="37" s="1"/>
  <c r="J72" i="37"/>
  <c r="H79" i="37"/>
  <c r="I79" i="37"/>
  <c r="I80" i="37"/>
  <c r="D119" i="37"/>
  <c r="D120" i="37"/>
  <c r="D121" i="37"/>
  <c r="D122" i="37" s="1"/>
  <c r="H119" i="37"/>
  <c r="H120" i="37"/>
  <c r="D79" i="37"/>
  <c r="D80" i="37"/>
  <c r="I119" i="37"/>
  <c r="J120" i="37"/>
  <c r="D99" i="37"/>
  <c r="D100" i="37"/>
  <c r="J116" i="45"/>
  <c r="J92" i="45"/>
  <c r="J91" i="45"/>
  <c r="D119" i="45"/>
  <c r="D120" i="45"/>
  <c r="D121" i="45"/>
  <c r="D122" i="45" s="1"/>
  <c r="H80" i="45"/>
  <c r="H99" i="45"/>
  <c r="H100" i="45"/>
  <c r="H101" i="45"/>
  <c r="H102" i="45" s="1"/>
  <c r="I99" i="45"/>
  <c r="I100" i="45"/>
  <c r="H119" i="45"/>
  <c r="H120" i="45"/>
  <c r="H79" i="45"/>
  <c r="D79" i="45"/>
  <c r="D80" i="45"/>
  <c r="J78" i="20"/>
  <c r="J76" i="20"/>
  <c r="I121" i="20"/>
  <c r="J81" i="20"/>
  <c r="J82" i="20" s="1"/>
  <c r="J79" i="20"/>
  <c r="J80" i="20"/>
  <c r="H79" i="20"/>
  <c r="H80" i="20"/>
  <c r="B86" i="20"/>
  <c r="J111" i="20"/>
  <c r="I79" i="20"/>
  <c r="I80" i="20"/>
  <c r="I81" i="20"/>
  <c r="D119" i="20"/>
  <c r="D120" i="20"/>
  <c r="D121" i="20"/>
  <c r="D122" i="20" s="1"/>
  <c r="H119" i="20"/>
  <c r="H120" i="20"/>
  <c r="J92" i="20"/>
  <c r="J101" i="20" s="1"/>
  <c r="J102" i="20" s="1"/>
  <c r="I99" i="20"/>
  <c r="I100" i="20"/>
  <c r="D79" i="20"/>
  <c r="D80" i="20"/>
  <c r="I119" i="20"/>
  <c r="I120" i="20"/>
  <c r="J114" i="38"/>
  <c r="J117" i="38"/>
  <c r="I121" i="38"/>
  <c r="J91" i="38"/>
  <c r="J111" i="38"/>
  <c r="D119" i="38"/>
  <c r="D120" i="38"/>
  <c r="D121" i="38"/>
  <c r="D122" i="38" s="1"/>
  <c r="H79" i="38"/>
  <c r="H80" i="38"/>
  <c r="H81" i="38"/>
  <c r="H82" i="38" s="1"/>
  <c r="I80" i="38"/>
  <c r="J73" i="38"/>
  <c r="J81" i="38" s="1"/>
  <c r="J82" i="38" s="1"/>
  <c r="J79" i="38"/>
  <c r="J80" i="38"/>
  <c r="I99" i="38"/>
  <c r="I100" i="38"/>
  <c r="H119" i="38"/>
  <c r="H120" i="38"/>
  <c r="I119" i="38"/>
  <c r="I120" i="38"/>
  <c r="I79" i="38"/>
  <c r="D79" i="38"/>
  <c r="D80" i="38"/>
  <c r="J100" i="27"/>
  <c r="J73" i="27"/>
  <c r="I79" i="27"/>
  <c r="I81" i="27"/>
  <c r="I80" i="27"/>
  <c r="J81" i="27"/>
  <c r="J82" i="27" s="1"/>
  <c r="D99" i="27"/>
  <c r="D100" i="27"/>
  <c r="D101" i="27"/>
  <c r="D102" i="27" s="1"/>
  <c r="J112" i="27"/>
  <c r="H79" i="27"/>
  <c r="H80" i="27"/>
  <c r="H81" i="27"/>
  <c r="H82" i="27" s="1"/>
  <c r="H99" i="27"/>
  <c r="H100" i="27"/>
  <c r="H101" i="27"/>
  <c r="H102" i="27" s="1"/>
  <c r="J79" i="27"/>
  <c r="J80" i="27"/>
  <c r="I99" i="27"/>
  <c r="I100" i="27"/>
  <c r="H119" i="27"/>
  <c r="H120" i="27"/>
  <c r="J99" i="27"/>
  <c r="J101" i="27"/>
  <c r="J102" i="27" s="1"/>
  <c r="I120" i="27"/>
  <c r="I119" i="27"/>
  <c r="D79" i="27"/>
  <c r="D80" i="27"/>
  <c r="J91" i="21"/>
  <c r="I81" i="21"/>
  <c r="I80" i="21"/>
  <c r="J72" i="21"/>
  <c r="I79" i="21"/>
  <c r="B86" i="21"/>
  <c r="D120" i="21"/>
  <c r="J92" i="21"/>
  <c r="H99" i="21"/>
  <c r="H100" i="21"/>
  <c r="B106" i="21"/>
  <c r="J112" i="21"/>
  <c r="J121" i="21" s="1"/>
  <c r="J122" i="21" s="1"/>
  <c r="D119" i="21"/>
  <c r="B126" i="21"/>
  <c r="D79" i="21"/>
  <c r="D80" i="21"/>
  <c r="H79" i="21"/>
  <c r="H81" i="21"/>
  <c r="H82" i="21" s="1"/>
  <c r="H120" i="21"/>
  <c r="D99" i="21"/>
  <c r="D100" i="21"/>
  <c r="J116" i="34"/>
  <c r="J117" i="34"/>
  <c r="J112" i="34"/>
  <c r="I81" i="34"/>
  <c r="I80" i="34"/>
  <c r="I79" i="34"/>
  <c r="J71" i="34"/>
  <c r="H79" i="34"/>
  <c r="H80" i="34"/>
  <c r="H81" i="34"/>
  <c r="H82" i="34" s="1"/>
  <c r="D120" i="34"/>
  <c r="D121" i="34"/>
  <c r="D122" i="34" s="1"/>
  <c r="J113" i="34"/>
  <c r="B86" i="34"/>
  <c r="D119" i="34"/>
  <c r="D99" i="34"/>
  <c r="D101" i="34"/>
  <c r="D102" i="34" s="1"/>
  <c r="H119" i="34"/>
  <c r="H121" i="34"/>
  <c r="H122" i="34" s="1"/>
  <c r="D79" i="34"/>
  <c r="D80" i="34"/>
  <c r="H99" i="34"/>
  <c r="H100" i="34"/>
  <c r="J117" i="46"/>
  <c r="J114" i="46"/>
  <c r="J72" i="46"/>
  <c r="I121" i="46"/>
  <c r="J91" i="46"/>
  <c r="I100" i="46"/>
  <c r="H81" i="46"/>
  <c r="H82" i="46" s="1"/>
  <c r="H79" i="46"/>
  <c r="J112" i="46"/>
  <c r="H119" i="46"/>
  <c r="J111" i="46"/>
  <c r="J73" i="46"/>
  <c r="J92" i="46"/>
  <c r="H99" i="46"/>
  <c r="H100" i="46"/>
  <c r="I120" i="46"/>
  <c r="D79" i="46"/>
  <c r="D80" i="46"/>
  <c r="J112" i="26"/>
  <c r="J97" i="26"/>
  <c r="J77" i="26"/>
  <c r="I81" i="26"/>
  <c r="J73" i="26"/>
  <c r="J91" i="26"/>
  <c r="D119" i="26"/>
  <c r="D120" i="26"/>
  <c r="D121" i="26"/>
  <c r="D122" i="26" s="1"/>
  <c r="H79" i="26"/>
  <c r="B86" i="26"/>
  <c r="H100" i="26"/>
  <c r="J75" i="26"/>
  <c r="J81" i="26" s="1"/>
  <c r="J82" i="26" s="1"/>
  <c r="H101" i="26"/>
  <c r="H102" i="26" s="1"/>
  <c r="J79" i="26"/>
  <c r="J92" i="26"/>
  <c r="I100" i="26"/>
  <c r="H119" i="26"/>
  <c r="H120" i="26"/>
  <c r="H81" i="26"/>
  <c r="H82" i="26" s="1"/>
  <c r="D79" i="26"/>
  <c r="J97" i="23"/>
  <c r="J76" i="23"/>
  <c r="J74" i="23"/>
  <c r="I101" i="23"/>
  <c r="J72" i="23"/>
  <c r="J73" i="23"/>
  <c r="D119" i="23"/>
  <c r="D120" i="23"/>
  <c r="D121" i="23"/>
  <c r="D122" i="23" s="1"/>
  <c r="H81" i="23"/>
  <c r="H82" i="23" s="1"/>
  <c r="D99" i="23"/>
  <c r="D100" i="23"/>
  <c r="H119" i="23"/>
  <c r="H120" i="23"/>
  <c r="D79" i="23"/>
  <c r="D80" i="23"/>
  <c r="H80" i="23"/>
  <c r="J91" i="23"/>
  <c r="H99" i="23"/>
  <c r="H100" i="23"/>
  <c r="I99" i="23"/>
  <c r="I100" i="23"/>
  <c r="J71" i="28" l="1"/>
  <c r="I81" i="28"/>
  <c r="I80" i="28"/>
  <c r="I79" i="28"/>
  <c r="J101" i="28"/>
  <c r="J102" i="28" s="1"/>
  <c r="J100" i="28"/>
  <c r="J99" i="28"/>
  <c r="B108" i="28"/>
  <c r="B107" i="28"/>
  <c r="I121" i="28"/>
  <c r="I120" i="28"/>
  <c r="I119" i="28"/>
  <c r="J112" i="28"/>
  <c r="B88" i="39"/>
  <c r="B87" i="39"/>
  <c r="I101" i="39"/>
  <c r="I100" i="39"/>
  <c r="I99" i="39"/>
  <c r="J91" i="39"/>
  <c r="I121" i="39"/>
  <c r="I120" i="39"/>
  <c r="I119" i="39"/>
  <c r="J111" i="39"/>
  <c r="J81" i="39"/>
  <c r="J82" i="39" s="1"/>
  <c r="J79" i="39"/>
  <c r="J80" i="39"/>
  <c r="I79" i="19"/>
  <c r="I121" i="19"/>
  <c r="I120" i="19"/>
  <c r="I119" i="19"/>
  <c r="J111" i="19"/>
  <c r="I80" i="19"/>
  <c r="B108" i="19"/>
  <c r="B107" i="19"/>
  <c r="I81" i="19"/>
  <c r="J81" i="19"/>
  <c r="J82" i="19" s="1"/>
  <c r="J80" i="19"/>
  <c r="J79" i="19"/>
  <c r="B128" i="18"/>
  <c r="B127" i="18"/>
  <c r="B108" i="18"/>
  <c r="B107" i="18"/>
  <c r="J121" i="18"/>
  <c r="J122" i="18" s="1"/>
  <c r="J120" i="18"/>
  <c r="J119" i="18"/>
  <c r="B87" i="18"/>
  <c r="B88" i="18"/>
  <c r="J119" i="37"/>
  <c r="J101" i="37"/>
  <c r="J102" i="37" s="1"/>
  <c r="B128" i="37"/>
  <c r="B88" i="37"/>
  <c r="B87" i="37"/>
  <c r="B108" i="37"/>
  <c r="B107" i="37"/>
  <c r="J80" i="37"/>
  <c r="J79" i="37"/>
  <c r="J81" i="37"/>
  <c r="J82" i="37" s="1"/>
  <c r="J99" i="37"/>
  <c r="I121" i="37"/>
  <c r="I120" i="37"/>
  <c r="I121" i="45"/>
  <c r="I120" i="45"/>
  <c r="I119" i="45"/>
  <c r="J111" i="45"/>
  <c r="J72" i="45"/>
  <c r="I81" i="45"/>
  <c r="I80" i="45"/>
  <c r="I79" i="45"/>
  <c r="B108" i="45"/>
  <c r="B107" i="45"/>
  <c r="J101" i="45"/>
  <c r="J102" i="45" s="1"/>
  <c r="J100" i="45"/>
  <c r="J99" i="45"/>
  <c r="J99" i="20"/>
  <c r="B108" i="20"/>
  <c r="B107" i="20"/>
  <c r="B88" i="20"/>
  <c r="B87" i="20"/>
  <c r="B128" i="20"/>
  <c r="B127" i="20"/>
  <c r="J100" i="20"/>
  <c r="J121" i="20"/>
  <c r="J122" i="20" s="1"/>
  <c r="J120" i="20"/>
  <c r="J119" i="20"/>
  <c r="B88" i="38"/>
  <c r="B87" i="38"/>
  <c r="J121" i="38"/>
  <c r="J122" i="38" s="1"/>
  <c r="J120" i="38"/>
  <c r="J119" i="38"/>
  <c r="B128" i="38"/>
  <c r="B127" i="38"/>
  <c r="J101" i="38"/>
  <c r="J102" i="38" s="1"/>
  <c r="J100" i="38"/>
  <c r="J99" i="38"/>
  <c r="B108" i="38"/>
  <c r="B107" i="38"/>
  <c r="B108" i="27"/>
  <c r="B107" i="27"/>
  <c r="B88" i="27"/>
  <c r="B87" i="27"/>
  <c r="B128" i="27"/>
  <c r="B127" i="27"/>
  <c r="J121" i="27"/>
  <c r="J122" i="27" s="1"/>
  <c r="J120" i="27"/>
  <c r="J119" i="27"/>
  <c r="I119" i="21"/>
  <c r="I99" i="21"/>
  <c r="J120" i="21"/>
  <c r="I100" i="21"/>
  <c r="J81" i="21"/>
  <c r="J82" i="21" s="1"/>
  <c r="J80" i="21"/>
  <c r="J79" i="21"/>
  <c r="I120" i="21"/>
  <c r="J119" i="21"/>
  <c r="I101" i="21"/>
  <c r="B87" i="21"/>
  <c r="B88" i="21"/>
  <c r="I121" i="21"/>
  <c r="J101" i="21"/>
  <c r="J102" i="21" s="1"/>
  <c r="J100" i="21"/>
  <c r="J99" i="21"/>
  <c r="J81" i="34"/>
  <c r="J82" i="34" s="1"/>
  <c r="J80" i="34"/>
  <c r="J79" i="34"/>
  <c r="B88" i="34"/>
  <c r="B87" i="34"/>
  <c r="I119" i="34"/>
  <c r="I120" i="34"/>
  <c r="I121" i="34"/>
  <c r="I99" i="34"/>
  <c r="I100" i="34"/>
  <c r="I101" i="34"/>
  <c r="J92" i="34"/>
  <c r="J121" i="34"/>
  <c r="J122" i="34" s="1"/>
  <c r="J120" i="34"/>
  <c r="J119" i="34"/>
  <c r="J81" i="46"/>
  <c r="J82" i="46" s="1"/>
  <c r="J80" i="46"/>
  <c r="J79" i="46"/>
  <c r="J120" i="46"/>
  <c r="J119" i="46"/>
  <c r="J121" i="46"/>
  <c r="J122" i="46" s="1"/>
  <c r="I80" i="46"/>
  <c r="I101" i="46"/>
  <c r="I81" i="46"/>
  <c r="J101" i="46"/>
  <c r="J102" i="46" s="1"/>
  <c r="J100" i="46"/>
  <c r="J99" i="46"/>
  <c r="I119" i="46"/>
  <c r="I99" i="46"/>
  <c r="I79" i="46"/>
  <c r="J80" i="26"/>
  <c r="I101" i="26"/>
  <c r="J101" i="26"/>
  <c r="J102" i="26" s="1"/>
  <c r="J100" i="26"/>
  <c r="J99" i="26"/>
  <c r="I99" i="26"/>
  <c r="I80" i="26"/>
  <c r="I121" i="26"/>
  <c r="I120" i="26"/>
  <c r="I119" i="26"/>
  <c r="J111" i="26"/>
  <c r="I79" i="26"/>
  <c r="I121" i="23"/>
  <c r="I120" i="23"/>
  <c r="I119" i="23"/>
  <c r="J111" i="23"/>
  <c r="I79" i="23"/>
  <c r="J101" i="23"/>
  <c r="J102" i="23" s="1"/>
  <c r="J100" i="23"/>
  <c r="J99" i="23"/>
  <c r="I81" i="23"/>
  <c r="I80" i="23"/>
  <c r="J79" i="23"/>
  <c r="J81" i="23"/>
  <c r="J82" i="23" s="1"/>
  <c r="J80" i="23"/>
  <c r="B107" i="23"/>
  <c r="B108" i="23"/>
  <c r="J81" i="28" l="1"/>
  <c r="J82" i="28" s="1"/>
  <c r="J80" i="28"/>
  <c r="J79" i="28"/>
  <c r="J121" i="28"/>
  <c r="J122" i="28" s="1"/>
  <c r="J120" i="28"/>
  <c r="J119" i="28"/>
  <c r="B128" i="28"/>
  <c r="B127" i="28"/>
  <c r="B88" i="28"/>
  <c r="B87" i="28"/>
  <c r="J101" i="39"/>
  <c r="J102" i="39" s="1"/>
  <c r="J100" i="39"/>
  <c r="J99" i="39"/>
  <c r="B107" i="39"/>
  <c r="B108" i="39"/>
  <c r="B128" i="39"/>
  <c r="B127" i="39"/>
  <c r="J121" i="39"/>
  <c r="J122" i="39" s="1"/>
  <c r="J120" i="39"/>
  <c r="J119" i="39"/>
  <c r="B88" i="19"/>
  <c r="B87" i="19"/>
  <c r="J121" i="19"/>
  <c r="J122" i="19" s="1"/>
  <c r="J120" i="19"/>
  <c r="J119" i="19"/>
  <c r="B128" i="19"/>
  <c r="B127" i="19"/>
  <c r="B127" i="37"/>
  <c r="J81" i="45"/>
  <c r="J82" i="45" s="1"/>
  <c r="J80" i="45"/>
  <c r="J79" i="45"/>
  <c r="B128" i="45"/>
  <c r="B127" i="45"/>
  <c r="B88" i="45"/>
  <c r="B87" i="45"/>
  <c r="J121" i="45"/>
  <c r="J122" i="45" s="1"/>
  <c r="J120" i="45"/>
  <c r="J119" i="45"/>
  <c r="B108" i="21"/>
  <c r="B107" i="21"/>
  <c r="B128" i="21"/>
  <c r="B127" i="21"/>
  <c r="B128" i="34"/>
  <c r="B127" i="34"/>
  <c r="J101" i="34"/>
  <c r="J102" i="34" s="1"/>
  <c r="J99" i="34"/>
  <c r="J100" i="34"/>
  <c r="B107" i="34"/>
  <c r="B108" i="34"/>
  <c r="B88" i="46"/>
  <c r="B87" i="46"/>
  <c r="B108" i="46"/>
  <c r="B107" i="46"/>
  <c r="B128" i="46"/>
  <c r="B127" i="46"/>
  <c r="B108" i="26"/>
  <c r="B107" i="26"/>
  <c r="B128" i="26"/>
  <c r="B127" i="26"/>
  <c r="B87" i="26"/>
  <c r="B88" i="26"/>
  <c r="J121" i="26"/>
  <c r="J122" i="26" s="1"/>
  <c r="J120" i="26"/>
  <c r="J119" i="26"/>
  <c r="B88" i="23"/>
  <c r="B87" i="23"/>
  <c r="J121" i="23"/>
  <c r="J122" i="23" s="1"/>
  <c r="J120" i="23"/>
  <c r="J119" i="23"/>
  <c r="B128" i="23"/>
  <c r="B127" i="23"/>
  <c r="I117" i="32" l="1"/>
  <c r="I116" i="32"/>
  <c r="I115" i="32"/>
  <c r="I114" i="32"/>
  <c r="I113" i="32"/>
  <c r="I112" i="32"/>
  <c r="I111" i="32"/>
  <c r="J111" i="32" s="1"/>
  <c r="I97" i="32"/>
  <c r="I96" i="32"/>
  <c r="I95" i="32"/>
  <c r="I94" i="32"/>
  <c r="I93" i="32"/>
  <c r="I92" i="32"/>
  <c r="I91" i="32"/>
  <c r="I78" i="32"/>
  <c r="I77" i="32"/>
  <c r="I76" i="32"/>
  <c r="I81" i="32"/>
  <c r="I74" i="32"/>
  <c r="I73" i="32"/>
  <c r="I71" i="32"/>
  <c r="J71" i="32" s="1"/>
  <c r="B125" i="32"/>
  <c r="B124" i="32"/>
  <c r="G121" i="32"/>
  <c r="F121" i="32"/>
  <c r="D121" i="32"/>
  <c r="D122" i="32" s="1"/>
  <c r="C121" i="32"/>
  <c r="B121" i="32"/>
  <c r="G120" i="32"/>
  <c r="F120" i="32"/>
  <c r="D120" i="32"/>
  <c r="C120" i="32"/>
  <c r="B120" i="32"/>
  <c r="G119" i="32"/>
  <c r="F119" i="32"/>
  <c r="D119" i="32"/>
  <c r="C119" i="32"/>
  <c r="B119" i="32"/>
  <c r="D118" i="32"/>
  <c r="H117" i="32"/>
  <c r="J117" i="32" s="1"/>
  <c r="D117" i="32"/>
  <c r="J116" i="32"/>
  <c r="H116" i="32"/>
  <c r="D116" i="32"/>
  <c r="H115" i="32"/>
  <c r="J115" i="32" s="1"/>
  <c r="H114" i="32"/>
  <c r="J114" i="32" s="1"/>
  <c r="D114" i="32"/>
  <c r="H113" i="32"/>
  <c r="J113" i="32" s="1"/>
  <c r="D113" i="32"/>
  <c r="H112" i="32"/>
  <c r="H111" i="32"/>
  <c r="D111" i="32"/>
  <c r="B126" i="32" s="1"/>
  <c r="B106" i="32"/>
  <c r="B105" i="32"/>
  <c r="B104" i="32"/>
  <c r="G101" i="32"/>
  <c r="F101" i="32"/>
  <c r="C101" i="32"/>
  <c r="B101" i="32"/>
  <c r="G100" i="32"/>
  <c r="F100" i="32"/>
  <c r="C100" i="32"/>
  <c r="B100" i="32"/>
  <c r="G99" i="32"/>
  <c r="F99" i="32"/>
  <c r="C99" i="32"/>
  <c r="B99" i="32"/>
  <c r="D98" i="32"/>
  <c r="J97" i="32"/>
  <c r="H97" i="32"/>
  <c r="D97" i="32"/>
  <c r="H96" i="32"/>
  <c r="D96" i="32"/>
  <c r="J95" i="32"/>
  <c r="H95" i="32"/>
  <c r="H94" i="32"/>
  <c r="D94" i="32"/>
  <c r="H93" i="32"/>
  <c r="J93" i="32" s="1"/>
  <c r="D93" i="32"/>
  <c r="H92" i="32"/>
  <c r="D92" i="32"/>
  <c r="H91" i="32"/>
  <c r="H100" i="32" s="1"/>
  <c r="D91" i="32"/>
  <c r="D101" i="32" s="1"/>
  <c r="D102" i="32" s="1"/>
  <c r="B85" i="32"/>
  <c r="B84" i="32"/>
  <c r="G81" i="32"/>
  <c r="F81" i="32"/>
  <c r="D81" i="32"/>
  <c r="D82" i="32" s="1"/>
  <c r="C81" i="32"/>
  <c r="B81" i="32"/>
  <c r="G80" i="32"/>
  <c r="F80" i="32"/>
  <c r="D80" i="32"/>
  <c r="C80" i="32"/>
  <c r="B80" i="32"/>
  <c r="G79" i="32"/>
  <c r="F79" i="32"/>
  <c r="D79" i="32"/>
  <c r="C79" i="32"/>
  <c r="B79" i="32"/>
  <c r="H78" i="32"/>
  <c r="J78" i="32" s="1"/>
  <c r="D78" i="32"/>
  <c r="J77" i="32"/>
  <c r="H77" i="32"/>
  <c r="D77" i="32"/>
  <c r="H76" i="32"/>
  <c r="J76" i="32" s="1"/>
  <c r="D76" i="32"/>
  <c r="J74" i="32"/>
  <c r="H74" i="32"/>
  <c r="D74" i="32"/>
  <c r="H73" i="32"/>
  <c r="D73" i="32"/>
  <c r="D72" i="32"/>
  <c r="B86" i="32" s="1"/>
  <c r="H71" i="32"/>
  <c r="H81" i="32" s="1"/>
  <c r="H82" i="32" s="1"/>
  <c r="D71" i="32"/>
  <c r="I117" i="33"/>
  <c r="I116" i="33"/>
  <c r="I115" i="33"/>
  <c r="I113" i="33"/>
  <c r="I112" i="33"/>
  <c r="I111" i="33"/>
  <c r="I97" i="33"/>
  <c r="I96" i="33"/>
  <c r="J96" i="33" s="1"/>
  <c r="I95" i="33"/>
  <c r="I93" i="33"/>
  <c r="I92" i="33"/>
  <c r="I91" i="33"/>
  <c r="I78" i="33"/>
  <c r="I76" i="33"/>
  <c r="I75" i="33"/>
  <c r="I74" i="33"/>
  <c r="I73" i="33"/>
  <c r="I72" i="33"/>
  <c r="I71" i="33"/>
  <c r="B125" i="33"/>
  <c r="B124" i="33"/>
  <c r="G121" i="33"/>
  <c r="F121" i="33"/>
  <c r="C121" i="33"/>
  <c r="B121" i="33"/>
  <c r="G120" i="33"/>
  <c r="F120" i="33"/>
  <c r="C120" i="33"/>
  <c r="B120" i="33"/>
  <c r="G119" i="33"/>
  <c r="F119" i="33"/>
  <c r="C119" i="33"/>
  <c r="B119" i="33"/>
  <c r="D118" i="33"/>
  <c r="H117" i="33"/>
  <c r="H116" i="33"/>
  <c r="D116" i="33"/>
  <c r="H115" i="33"/>
  <c r="J115" i="33" s="1"/>
  <c r="D115" i="33"/>
  <c r="D114" i="33"/>
  <c r="H113" i="33"/>
  <c r="J113" i="33" s="1"/>
  <c r="D113" i="33"/>
  <c r="H112" i="33"/>
  <c r="D112" i="33"/>
  <c r="H111" i="33"/>
  <c r="H121" i="33" s="1"/>
  <c r="H122" i="33" s="1"/>
  <c r="D111" i="33"/>
  <c r="B126" i="33" s="1"/>
  <c r="B105" i="33"/>
  <c r="B104" i="33"/>
  <c r="H101" i="33"/>
  <c r="H102" i="33" s="1"/>
  <c r="G101" i="33"/>
  <c r="F101" i="33"/>
  <c r="C101" i="33"/>
  <c r="B101" i="33"/>
  <c r="H100" i="33"/>
  <c r="G100" i="33"/>
  <c r="F100" i="33"/>
  <c r="C100" i="33"/>
  <c r="B100" i="33"/>
  <c r="H99" i="33"/>
  <c r="G99" i="33"/>
  <c r="F99" i="33"/>
  <c r="C99" i="33"/>
  <c r="B99" i="33"/>
  <c r="D98" i="33"/>
  <c r="J97" i="33"/>
  <c r="H97" i="33"/>
  <c r="D97" i="33"/>
  <c r="H96" i="33"/>
  <c r="D96" i="33"/>
  <c r="J95" i="33"/>
  <c r="H95" i="33"/>
  <c r="D95" i="33"/>
  <c r="D94" i="33"/>
  <c r="H93" i="33"/>
  <c r="J93" i="33" s="1"/>
  <c r="D93" i="33"/>
  <c r="J92" i="33"/>
  <c r="H92" i="33"/>
  <c r="D92" i="33"/>
  <c r="B106" i="33" s="1"/>
  <c r="H91" i="33"/>
  <c r="D91" i="33"/>
  <c r="B85" i="33"/>
  <c r="B84" i="33"/>
  <c r="G81" i="33"/>
  <c r="F81" i="33"/>
  <c r="C81" i="33"/>
  <c r="B81" i="33"/>
  <c r="G80" i="33"/>
  <c r="F80" i="33"/>
  <c r="C80" i="33"/>
  <c r="B80" i="33"/>
  <c r="G79" i="33"/>
  <c r="F79" i="33"/>
  <c r="C79" i="33"/>
  <c r="B79" i="33"/>
  <c r="H78" i="33"/>
  <c r="D78" i="33"/>
  <c r="B86" i="33" s="1"/>
  <c r="D77" i="33"/>
  <c r="H76" i="33"/>
  <c r="J76" i="33" s="1"/>
  <c r="D76" i="33"/>
  <c r="H75" i="33"/>
  <c r="J75" i="33" s="1"/>
  <c r="D75" i="33"/>
  <c r="H74" i="33"/>
  <c r="J74" i="33" s="1"/>
  <c r="D74" i="33"/>
  <c r="H73" i="33"/>
  <c r="D73" i="33"/>
  <c r="H72" i="33"/>
  <c r="J72" i="33" s="1"/>
  <c r="D72" i="33"/>
  <c r="H71" i="33"/>
  <c r="H81" i="33" s="1"/>
  <c r="H82" i="33" s="1"/>
  <c r="D71" i="33"/>
  <c r="D81" i="33" s="1"/>
  <c r="D82" i="33" s="1"/>
  <c r="I117" i="24"/>
  <c r="I116" i="24"/>
  <c r="I115" i="24"/>
  <c r="I113" i="24"/>
  <c r="J113" i="24" s="1"/>
  <c r="I112" i="24"/>
  <c r="I111" i="24"/>
  <c r="I97" i="24"/>
  <c r="I96" i="24"/>
  <c r="I95" i="24"/>
  <c r="I93" i="24"/>
  <c r="I92" i="24"/>
  <c r="I91" i="24"/>
  <c r="I78" i="24"/>
  <c r="I76" i="24"/>
  <c r="I75" i="24"/>
  <c r="I74" i="24"/>
  <c r="I73" i="24"/>
  <c r="I72" i="24"/>
  <c r="I71" i="24"/>
  <c r="B125" i="24"/>
  <c r="B124" i="24"/>
  <c r="G121" i="24"/>
  <c r="F121" i="24"/>
  <c r="C121" i="24"/>
  <c r="B121" i="24"/>
  <c r="G120" i="24"/>
  <c r="F120" i="24"/>
  <c r="C120" i="24"/>
  <c r="B120" i="24"/>
  <c r="G119" i="24"/>
  <c r="F119" i="24"/>
  <c r="C119" i="24"/>
  <c r="B119" i="24"/>
  <c r="D118" i="24"/>
  <c r="H117" i="24"/>
  <c r="H116" i="24"/>
  <c r="J116" i="24" s="1"/>
  <c r="D116" i="24"/>
  <c r="H115" i="24"/>
  <c r="J115" i="24" s="1"/>
  <c r="D115" i="24"/>
  <c r="D114" i="24"/>
  <c r="H113" i="24"/>
  <c r="D113" i="24"/>
  <c r="H112" i="24"/>
  <c r="H119" i="24" s="1"/>
  <c r="D112" i="24"/>
  <c r="H111" i="24"/>
  <c r="H121" i="24" s="1"/>
  <c r="H122" i="24" s="1"/>
  <c r="D111" i="24"/>
  <c r="B126" i="24" s="1"/>
  <c r="B105" i="24"/>
  <c r="B104" i="24"/>
  <c r="G101" i="24"/>
  <c r="F101" i="24"/>
  <c r="C101" i="24"/>
  <c r="B101" i="24"/>
  <c r="G100" i="24"/>
  <c r="F100" i="24"/>
  <c r="C100" i="24"/>
  <c r="B100" i="24"/>
  <c r="G99" i="24"/>
  <c r="F99" i="24"/>
  <c r="C99" i="24"/>
  <c r="B99" i="24"/>
  <c r="H97" i="24"/>
  <c r="D97" i="24"/>
  <c r="H96" i="24"/>
  <c r="J96" i="24" s="1"/>
  <c r="D96" i="24"/>
  <c r="H95" i="24"/>
  <c r="H99" i="24" s="1"/>
  <c r="D95" i="24"/>
  <c r="D94" i="24"/>
  <c r="J93" i="24"/>
  <c r="H93" i="24"/>
  <c r="D93" i="24"/>
  <c r="H92" i="24"/>
  <c r="D92" i="24"/>
  <c r="B106" i="24" s="1"/>
  <c r="J91" i="24"/>
  <c r="H91" i="24"/>
  <c r="D91" i="24"/>
  <c r="D101" i="24" s="1"/>
  <c r="D102" i="24" s="1"/>
  <c r="B86" i="24"/>
  <c r="B85" i="24"/>
  <c r="B84" i="24"/>
  <c r="G81" i="24"/>
  <c r="F81" i="24"/>
  <c r="C81" i="24"/>
  <c r="B81" i="24"/>
  <c r="G80" i="24"/>
  <c r="F80" i="24"/>
  <c r="C80" i="24"/>
  <c r="B80" i="24"/>
  <c r="G79" i="24"/>
  <c r="F79" i="24"/>
  <c r="C79" i="24"/>
  <c r="B79" i="24"/>
  <c r="H78" i="24"/>
  <c r="J78" i="24" s="1"/>
  <c r="D77" i="24"/>
  <c r="H76" i="24"/>
  <c r="J76" i="24" s="1"/>
  <c r="D76" i="24"/>
  <c r="H75" i="24"/>
  <c r="J75" i="24" s="1"/>
  <c r="D75" i="24"/>
  <c r="H74" i="24"/>
  <c r="D74" i="24"/>
  <c r="H73" i="24"/>
  <c r="D73" i="24"/>
  <c r="H72" i="24"/>
  <c r="D72" i="24"/>
  <c r="H71" i="24"/>
  <c r="H80" i="24" s="1"/>
  <c r="D71" i="24"/>
  <c r="D81" i="24" s="1"/>
  <c r="D82" i="24" s="1"/>
  <c r="I117" i="14"/>
  <c r="I116" i="14"/>
  <c r="I114" i="14"/>
  <c r="I113" i="14"/>
  <c r="J113" i="14" s="1"/>
  <c r="I112" i="14"/>
  <c r="I111" i="14"/>
  <c r="I97" i="14"/>
  <c r="J97" i="14" s="1"/>
  <c r="I96" i="14"/>
  <c r="I94" i="14"/>
  <c r="I93" i="14"/>
  <c r="I92" i="14"/>
  <c r="I91" i="14"/>
  <c r="J91" i="14" s="1"/>
  <c r="I78" i="14"/>
  <c r="I77" i="14"/>
  <c r="I76" i="14"/>
  <c r="I74" i="14"/>
  <c r="I73" i="14"/>
  <c r="I72" i="14"/>
  <c r="I71" i="14"/>
  <c r="B125" i="14"/>
  <c r="B124" i="14"/>
  <c r="G121" i="14"/>
  <c r="F121" i="14"/>
  <c r="C121" i="14"/>
  <c r="B121" i="14"/>
  <c r="G120" i="14"/>
  <c r="F120" i="14"/>
  <c r="C120" i="14"/>
  <c r="B120" i="14"/>
  <c r="G119" i="14"/>
  <c r="F119" i="14"/>
  <c r="C119" i="14"/>
  <c r="B119" i="14"/>
  <c r="D118" i="14"/>
  <c r="H117" i="14"/>
  <c r="J117" i="14" s="1"/>
  <c r="D117" i="14"/>
  <c r="J116" i="14"/>
  <c r="H116" i="14"/>
  <c r="D116" i="14"/>
  <c r="H114" i="14"/>
  <c r="J114" i="14" s="1"/>
  <c r="D114" i="14"/>
  <c r="H113" i="14"/>
  <c r="D113" i="14"/>
  <c r="H112" i="14"/>
  <c r="J112" i="14" s="1"/>
  <c r="D112" i="14"/>
  <c r="H111" i="14"/>
  <c r="H121" i="14" s="1"/>
  <c r="H122" i="14" s="1"/>
  <c r="D111" i="14"/>
  <c r="B126" i="14" s="1"/>
  <c r="B105" i="14"/>
  <c r="B104" i="14"/>
  <c r="H101" i="14"/>
  <c r="H102" i="14" s="1"/>
  <c r="G101" i="14"/>
  <c r="F101" i="14"/>
  <c r="C101" i="14"/>
  <c r="B101" i="14"/>
  <c r="H100" i="14"/>
  <c r="G100" i="14"/>
  <c r="F100" i="14"/>
  <c r="C100" i="14"/>
  <c r="B100" i="14"/>
  <c r="H99" i="14"/>
  <c r="G99" i="14"/>
  <c r="F99" i="14"/>
  <c r="C99" i="14"/>
  <c r="B99" i="14"/>
  <c r="D98" i="14"/>
  <c r="H97" i="14"/>
  <c r="D97" i="14"/>
  <c r="J96" i="14"/>
  <c r="H96" i="14"/>
  <c r="D95" i="14"/>
  <c r="J94" i="14"/>
  <c r="H94" i="14"/>
  <c r="D94" i="14"/>
  <c r="J93" i="14"/>
  <c r="H93" i="14"/>
  <c r="D93" i="14"/>
  <c r="H92" i="14"/>
  <c r="D92" i="14"/>
  <c r="D101" i="14" s="1"/>
  <c r="D102" i="14" s="1"/>
  <c r="H91" i="14"/>
  <c r="D91" i="14"/>
  <c r="B86" i="14"/>
  <c r="B85" i="14"/>
  <c r="B84" i="14"/>
  <c r="G81" i="14"/>
  <c r="F81" i="14"/>
  <c r="C81" i="14"/>
  <c r="B81" i="14"/>
  <c r="G80" i="14"/>
  <c r="F80" i="14"/>
  <c r="C80" i="14"/>
  <c r="B80" i="14"/>
  <c r="G79" i="14"/>
  <c r="F79" i="14"/>
  <c r="C79" i="14"/>
  <c r="B79" i="14"/>
  <c r="H78" i="14"/>
  <c r="D78" i="14"/>
  <c r="H77" i="14"/>
  <c r="D77" i="14"/>
  <c r="H76" i="14"/>
  <c r="D75" i="14"/>
  <c r="H74" i="14"/>
  <c r="J74" i="14" s="1"/>
  <c r="D74" i="14"/>
  <c r="H73" i="14"/>
  <c r="J73" i="14" s="1"/>
  <c r="D73" i="14"/>
  <c r="H72" i="14"/>
  <c r="J72" i="14" s="1"/>
  <c r="D72" i="14"/>
  <c r="H71" i="14"/>
  <c r="H80" i="14" s="1"/>
  <c r="D71" i="14"/>
  <c r="D81" i="14" s="1"/>
  <c r="D82" i="14" s="1"/>
  <c r="I117" i="25"/>
  <c r="I116" i="25"/>
  <c r="I114" i="25"/>
  <c r="I113" i="25"/>
  <c r="I112" i="25"/>
  <c r="I97" i="25"/>
  <c r="I96" i="25"/>
  <c r="I94" i="25"/>
  <c r="I93" i="25"/>
  <c r="I92" i="25"/>
  <c r="I77" i="25"/>
  <c r="I76" i="25"/>
  <c r="I75" i="25"/>
  <c r="I74" i="25"/>
  <c r="J74" i="25" s="1"/>
  <c r="I73" i="25"/>
  <c r="B125" i="25"/>
  <c r="B124" i="25"/>
  <c r="G121" i="25"/>
  <c r="F121" i="25"/>
  <c r="C121" i="25"/>
  <c r="B121" i="25"/>
  <c r="G120" i="25"/>
  <c r="F120" i="25"/>
  <c r="C120" i="25"/>
  <c r="B120" i="25"/>
  <c r="G119" i="25"/>
  <c r="F119" i="25"/>
  <c r="C119" i="25"/>
  <c r="B119" i="25"/>
  <c r="H117" i="25"/>
  <c r="D117" i="25"/>
  <c r="H116" i="25"/>
  <c r="D116" i="25"/>
  <c r="D115" i="25"/>
  <c r="H114" i="25"/>
  <c r="J114" i="25" s="1"/>
  <c r="D114" i="25"/>
  <c r="J113" i="25"/>
  <c r="H113" i="25"/>
  <c r="D113" i="25"/>
  <c r="B126" i="25" s="1"/>
  <c r="H112" i="25"/>
  <c r="H121" i="25" s="1"/>
  <c r="H122" i="25" s="1"/>
  <c r="B105" i="25"/>
  <c r="B104" i="25"/>
  <c r="G101" i="25"/>
  <c r="F101" i="25"/>
  <c r="C101" i="25"/>
  <c r="B101" i="25"/>
  <c r="G100" i="25"/>
  <c r="F100" i="25"/>
  <c r="C100" i="25"/>
  <c r="B100" i="25"/>
  <c r="G99" i="25"/>
  <c r="F99" i="25"/>
  <c r="C99" i="25"/>
  <c r="B99" i="25"/>
  <c r="D98" i="25"/>
  <c r="H97" i="25"/>
  <c r="H96" i="25"/>
  <c r="D96" i="25"/>
  <c r="H94" i="25"/>
  <c r="J94" i="25" s="1"/>
  <c r="D94" i="25"/>
  <c r="H93" i="25"/>
  <c r="J93" i="25" s="1"/>
  <c r="D93" i="25"/>
  <c r="H92" i="25"/>
  <c r="H101" i="25" s="1"/>
  <c r="H102" i="25" s="1"/>
  <c r="D92" i="25"/>
  <c r="D91" i="25"/>
  <c r="B106" i="25" s="1"/>
  <c r="B85" i="25"/>
  <c r="B84" i="25"/>
  <c r="G81" i="25"/>
  <c r="F81" i="25"/>
  <c r="C81" i="25"/>
  <c r="B81" i="25"/>
  <c r="G80" i="25"/>
  <c r="F80" i="25"/>
  <c r="C80" i="25"/>
  <c r="B80" i="25"/>
  <c r="G79" i="25"/>
  <c r="F79" i="25"/>
  <c r="C79" i="25"/>
  <c r="B79" i="25"/>
  <c r="D78" i="25"/>
  <c r="H77" i="25"/>
  <c r="J77" i="25" s="1"/>
  <c r="J76" i="25"/>
  <c r="H76" i="25"/>
  <c r="D76" i="25"/>
  <c r="J75" i="25"/>
  <c r="H75" i="25"/>
  <c r="H74" i="25"/>
  <c r="D74" i="25"/>
  <c r="H73" i="25"/>
  <c r="D73" i="25"/>
  <c r="D72" i="25"/>
  <c r="D71" i="25"/>
  <c r="D81" i="25" s="1"/>
  <c r="D82" i="25" s="1"/>
  <c r="J112" i="32" l="1"/>
  <c r="J94" i="32"/>
  <c r="J92" i="32"/>
  <c r="J96" i="32"/>
  <c r="J73" i="32"/>
  <c r="J81" i="32" s="1"/>
  <c r="J82" i="32" s="1"/>
  <c r="I121" i="32"/>
  <c r="J121" i="32"/>
  <c r="J122" i="32" s="1"/>
  <c r="H99" i="32"/>
  <c r="H101" i="32"/>
  <c r="H102" i="32" s="1"/>
  <c r="I79" i="32"/>
  <c r="I80" i="32"/>
  <c r="H119" i="32"/>
  <c r="H120" i="32"/>
  <c r="H121" i="32"/>
  <c r="H122" i="32" s="1"/>
  <c r="H79" i="32"/>
  <c r="H80" i="32"/>
  <c r="J79" i="32"/>
  <c r="J80" i="32"/>
  <c r="D99" i="32"/>
  <c r="D100" i="32"/>
  <c r="I119" i="32"/>
  <c r="I120" i="32"/>
  <c r="J119" i="32"/>
  <c r="J120" i="32"/>
  <c r="J112" i="33"/>
  <c r="J117" i="33"/>
  <c r="J116" i="33"/>
  <c r="J73" i="33"/>
  <c r="J78" i="33"/>
  <c r="J91" i="33"/>
  <c r="I101" i="33"/>
  <c r="I100" i="33"/>
  <c r="I99" i="33"/>
  <c r="D100" i="33"/>
  <c r="H79" i="33"/>
  <c r="H80" i="33"/>
  <c r="D99" i="33"/>
  <c r="D101" i="33"/>
  <c r="D102" i="33" s="1"/>
  <c r="D119" i="33"/>
  <c r="D120" i="33"/>
  <c r="D121" i="33"/>
  <c r="D122" i="33" s="1"/>
  <c r="D79" i="33"/>
  <c r="D80" i="33"/>
  <c r="H119" i="33"/>
  <c r="H120" i="33"/>
  <c r="J117" i="24"/>
  <c r="J97" i="24"/>
  <c r="J72" i="24"/>
  <c r="J73" i="24"/>
  <c r="J74" i="24"/>
  <c r="H81" i="24"/>
  <c r="H82" i="24" s="1"/>
  <c r="J111" i="24"/>
  <c r="D119" i="24"/>
  <c r="D120" i="24"/>
  <c r="D121" i="24"/>
  <c r="D122" i="24" s="1"/>
  <c r="H79" i="24"/>
  <c r="H100" i="24"/>
  <c r="H101" i="24"/>
  <c r="H102" i="24" s="1"/>
  <c r="J95" i="24"/>
  <c r="I99" i="24"/>
  <c r="J112" i="24"/>
  <c r="H120" i="24"/>
  <c r="D79" i="24"/>
  <c r="D80" i="24"/>
  <c r="I119" i="24"/>
  <c r="I120" i="24"/>
  <c r="J92" i="24"/>
  <c r="J101" i="24" s="1"/>
  <c r="J102" i="24" s="1"/>
  <c r="D99" i="24"/>
  <c r="D100" i="24"/>
  <c r="I101" i="14"/>
  <c r="J76" i="14"/>
  <c r="J77" i="14"/>
  <c r="J78" i="14"/>
  <c r="I121" i="14"/>
  <c r="H79" i="14"/>
  <c r="J111" i="14"/>
  <c r="D119" i="14"/>
  <c r="D120" i="14"/>
  <c r="D121" i="14"/>
  <c r="D122" i="14" s="1"/>
  <c r="H81" i="14"/>
  <c r="H82" i="14" s="1"/>
  <c r="B106" i="14"/>
  <c r="I99" i="14"/>
  <c r="J92" i="14"/>
  <c r="J99" i="14" s="1"/>
  <c r="I100" i="14"/>
  <c r="H119" i="14"/>
  <c r="H120" i="14"/>
  <c r="D79" i="14"/>
  <c r="D80" i="14"/>
  <c r="I119" i="14"/>
  <c r="I120" i="14"/>
  <c r="D99" i="14"/>
  <c r="D100" i="14"/>
  <c r="J117" i="25"/>
  <c r="J116" i="25"/>
  <c r="J96" i="25"/>
  <c r="J97" i="25"/>
  <c r="I79" i="25"/>
  <c r="J73" i="25"/>
  <c r="I80" i="25"/>
  <c r="I81" i="25"/>
  <c r="H79" i="25"/>
  <c r="H80" i="25"/>
  <c r="H81" i="25"/>
  <c r="H82" i="25" s="1"/>
  <c r="B86" i="25"/>
  <c r="D119" i="25"/>
  <c r="D120" i="25"/>
  <c r="D121" i="25"/>
  <c r="D122" i="25" s="1"/>
  <c r="D99" i="25"/>
  <c r="D100" i="25"/>
  <c r="D101" i="25"/>
  <c r="D102" i="25" s="1"/>
  <c r="H119" i="25"/>
  <c r="H120" i="25"/>
  <c r="D79" i="25"/>
  <c r="D80" i="25"/>
  <c r="H99" i="25"/>
  <c r="H100" i="25"/>
  <c r="I116" i="16"/>
  <c r="I115" i="16"/>
  <c r="I114" i="16"/>
  <c r="I113" i="16"/>
  <c r="I112" i="16"/>
  <c r="I111" i="16"/>
  <c r="I96" i="16"/>
  <c r="I95" i="16"/>
  <c r="I94" i="16"/>
  <c r="I93" i="16"/>
  <c r="I92" i="16"/>
  <c r="I91" i="16"/>
  <c r="I77" i="16"/>
  <c r="I75" i="16"/>
  <c r="I74" i="16"/>
  <c r="I73" i="16"/>
  <c r="I72" i="16"/>
  <c r="I71" i="16"/>
  <c r="B125" i="16"/>
  <c r="B124" i="16"/>
  <c r="G121" i="16"/>
  <c r="F121" i="16"/>
  <c r="C121" i="16"/>
  <c r="B121" i="16"/>
  <c r="G120" i="16"/>
  <c r="F120" i="16"/>
  <c r="D120" i="16"/>
  <c r="C120" i="16"/>
  <c r="B120" i="16"/>
  <c r="G119" i="16"/>
  <c r="F119" i="16"/>
  <c r="D119" i="16"/>
  <c r="C119" i="16"/>
  <c r="B119" i="16"/>
  <c r="D117" i="16"/>
  <c r="H116" i="16"/>
  <c r="J116" i="16" s="1"/>
  <c r="H115" i="16"/>
  <c r="J115" i="16" s="1"/>
  <c r="D115" i="16"/>
  <c r="H114" i="16"/>
  <c r="J114" i="16" s="1"/>
  <c r="D114" i="16"/>
  <c r="H113" i="16"/>
  <c r="D113" i="16"/>
  <c r="H112" i="16"/>
  <c r="J112" i="16" s="1"/>
  <c r="D112" i="16"/>
  <c r="D121" i="16" s="1"/>
  <c r="D122" i="16" s="1"/>
  <c r="H111" i="16"/>
  <c r="H121" i="16" s="1"/>
  <c r="H122" i="16" s="1"/>
  <c r="D111" i="16"/>
  <c r="B126" i="16" s="1"/>
  <c r="B105" i="16"/>
  <c r="B104" i="16"/>
  <c r="G101" i="16"/>
  <c r="F101" i="16"/>
  <c r="D101" i="16"/>
  <c r="D102" i="16" s="1"/>
  <c r="C101" i="16"/>
  <c r="B101" i="16"/>
  <c r="G100" i="16"/>
  <c r="F100" i="16"/>
  <c r="D100" i="16"/>
  <c r="C100" i="16"/>
  <c r="B100" i="16"/>
  <c r="G99" i="16"/>
  <c r="F99" i="16"/>
  <c r="D99" i="16"/>
  <c r="C99" i="16"/>
  <c r="B99" i="16"/>
  <c r="D98" i="16"/>
  <c r="H96" i="16"/>
  <c r="J96" i="16" s="1"/>
  <c r="D96" i="16"/>
  <c r="H95" i="16"/>
  <c r="D95" i="16"/>
  <c r="H94" i="16"/>
  <c r="J94" i="16" s="1"/>
  <c r="D94" i="16"/>
  <c r="H93" i="16"/>
  <c r="J93" i="16" s="1"/>
  <c r="D93" i="16"/>
  <c r="H92" i="16"/>
  <c r="H100" i="16" s="1"/>
  <c r="D92" i="16"/>
  <c r="B106" i="16" s="1"/>
  <c r="H91" i="16"/>
  <c r="D91" i="16"/>
  <c r="B85" i="16"/>
  <c r="B84" i="16"/>
  <c r="G81" i="16"/>
  <c r="F81" i="16"/>
  <c r="C81" i="16"/>
  <c r="B81" i="16"/>
  <c r="G80" i="16"/>
  <c r="F80" i="16"/>
  <c r="C80" i="16"/>
  <c r="B80" i="16"/>
  <c r="G79" i="16"/>
  <c r="F79" i="16"/>
  <c r="C79" i="16"/>
  <c r="B79" i="16"/>
  <c r="D78" i="16"/>
  <c r="H77" i="16"/>
  <c r="J77" i="16" s="1"/>
  <c r="D76" i="16"/>
  <c r="J75" i="16"/>
  <c r="H75" i="16"/>
  <c r="D75" i="16"/>
  <c r="H74" i="16"/>
  <c r="J74" i="16" s="1"/>
  <c r="D74" i="16"/>
  <c r="J73" i="16"/>
  <c r="H73" i="16"/>
  <c r="D73" i="16"/>
  <c r="H72" i="16"/>
  <c r="B86" i="16" s="1"/>
  <c r="D72" i="16"/>
  <c r="J71" i="16"/>
  <c r="H71" i="16"/>
  <c r="D71" i="16"/>
  <c r="D81" i="16" s="1"/>
  <c r="D82" i="16" s="1"/>
  <c r="B88" i="32" l="1"/>
  <c r="B87" i="32"/>
  <c r="I101" i="32"/>
  <c r="I100" i="32"/>
  <c r="I99" i="32"/>
  <c r="J91" i="32"/>
  <c r="B128" i="32"/>
  <c r="B127" i="32"/>
  <c r="J101" i="33"/>
  <c r="J102" i="33" s="1"/>
  <c r="J100" i="33"/>
  <c r="J99" i="33"/>
  <c r="I81" i="33"/>
  <c r="I80" i="33"/>
  <c r="I79" i="33"/>
  <c r="J71" i="33"/>
  <c r="I121" i="33"/>
  <c r="I120" i="33"/>
  <c r="I119" i="33"/>
  <c r="J111" i="33"/>
  <c r="B108" i="33"/>
  <c r="B107" i="33"/>
  <c r="B108" i="24"/>
  <c r="J121" i="24"/>
  <c r="J122" i="24" s="1"/>
  <c r="J120" i="24"/>
  <c r="J119" i="24"/>
  <c r="J71" i="24"/>
  <c r="I81" i="24"/>
  <c r="I80" i="24"/>
  <c r="I79" i="24"/>
  <c r="J99" i="24"/>
  <c r="B128" i="24"/>
  <c r="J100" i="24"/>
  <c r="I121" i="24"/>
  <c r="I101" i="24"/>
  <c r="B107" i="24" s="1"/>
  <c r="I100" i="24"/>
  <c r="J101" i="14"/>
  <c r="J102" i="14" s="1"/>
  <c r="J100" i="14"/>
  <c r="J121" i="14"/>
  <c r="J122" i="14" s="1"/>
  <c r="J120" i="14"/>
  <c r="J119" i="14"/>
  <c r="B128" i="14"/>
  <c r="B127" i="14"/>
  <c r="J71" i="14"/>
  <c r="I81" i="14"/>
  <c r="I80" i="14"/>
  <c r="I79" i="14"/>
  <c r="B108" i="14"/>
  <c r="B107" i="14"/>
  <c r="B87" i="25"/>
  <c r="B88" i="25"/>
  <c r="I121" i="25"/>
  <c r="I120" i="25"/>
  <c r="I119" i="25"/>
  <c r="J112" i="25"/>
  <c r="J92" i="25"/>
  <c r="I101" i="25"/>
  <c r="I100" i="25"/>
  <c r="I99" i="25"/>
  <c r="J81" i="25"/>
  <c r="J82" i="25" s="1"/>
  <c r="J80" i="25"/>
  <c r="J79" i="25"/>
  <c r="J113" i="16"/>
  <c r="J95" i="16"/>
  <c r="J91" i="16"/>
  <c r="H79" i="16"/>
  <c r="H81" i="16"/>
  <c r="H82" i="16" s="1"/>
  <c r="H80" i="16"/>
  <c r="H119" i="16"/>
  <c r="H120" i="16"/>
  <c r="H99" i="16"/>
  <c r="H101" i="16"/>
  <c r="H102" i="16" s="1"/>
  <c r="J92" i="16"/>
  <c r="D79" i="16"/>
  <c r="D80" i="16"/>
  <c r="J101" i="32" l="1"/>
  <c r="J102" i="32" s="1"/>
  <c r="J100" i="32"/>
  <c r="J99" i="32"/>
  <c r="B107" i="32"/>
  <c r="B108" i="32"/>
  <c r="J81" i="33"/>
  <c r="J82" i="33" s="1"/>
  <c r="J80" i="33"/>
  <c r="J79" i="33"/>
  <c r="J121" i="33"/>
  <c r="J122" i="33" s="1"/>
  <c r="J120" i="33"/>
  <c r="J119" i="33"/>
  <c r="B127" i="33"/>
  <c r="B128" i="33"/>
  <c r="B88" i="33"/>
  <c r="B87" i="33"/>
  <c r="J79" i="24"/>
  <c r="J80" i="24"/>
  <c r="J81" i="24"/>
  <c r="J82" i="24" s="1"/>
  <c r="B88" i="24"/>
  <c r="B87" i="24"/>
  <c r="B127" i="24"/>
  <c r="J80" i="14"/>
  <c r="J79" i="14"/>
  <c r="J81" i="14"/>
  <c r="J82" i="14" s="1"/>
  <c r="B88" i="14"/>
  <c r="B87" i="14"/>
  <c r="J121" i="25"/>
  <c r="J122" i="25" s="1"/>
  <c r="J120" i="25"/>
  <c r="J119" i="25"/>
  <c r="J101" i="25"/>
  <c r="J102" i="25" s="1"/>
  <c r="J100" i="25"/>
  <c r="J99" i="25"/>
  <c r="B108" i="25"/>
  <c r="B107" i="25"/>
  <c r="B128" i="25"/>
  <c r="B127" i="25"/>
  <c r="J101" i="16"/>
  <c r="J102" i="16" s="1"/>
  <c r="J100" i="16"/>
  <c r="J99" i="16"/>
  <c r="I81" i="16"/>
  <c r="I79" i="16"/>
  <c r="J72" i="16"/>
  <c r="I80" i="16"/>
  <c r="I100" i="16"/>
  <c r="I121" i="16"/>
  <c r="I120" i="16"/>
  <c r="I119" i="16"/>
  <c r="J111" i="16"/>
  <c r="I99" i="16"/>
  <c r="I101" i="16"/>
  <c r="J81" i="16" l="1"/>
  <c r="J82" i="16" s="1"/>
  <c r="J79" i="16"/>
  <c r="J80" i="16"/>
  <c r="B108" i="16"/>
  <c r="B107" i="16"/>
  <c r="B88" i="16"/>
  <c r="B87" i="16"/>
  <c r="J121" i="16"/>
  <c r="J122" i="16" s="1"/>
  <c r="J120" i="16"/>
  <c r="J119" i="16"/>
  <c r="B128" i="16"/>
  <c r="B127" i="16"/>
  <c r="B62" i="46" l="1"/>
  <c r="B61" i="46"/>
  <c r="G58" i="46"/>
  <c r="F58" i="46"/>
  <c r="C58" i="46"/>
  <c r="B58" i="46"/>
  <c r="G57" i="46"/>
  <c r="F57" i="46"/>
  <c r="C57" i="46"/>
  <c r="B57" i="46"/>
  <c r="G56" i="46"/>
  <c r="F56" i="46"/>
  <c r="C56" i="46"/>
  <c r="B56" i="46"/>
  <c r="D55" i="46"/>
  <c r="H54" i="46"/>
  <c r="D54" i="46"/>
  <c r="H53" i="46"/>
  <c r="D53" i="46"/>
  <c r="D52" i="46"/>
  <c r="H51" i="46"/>
  <c r="D51" i="46"/>
  <c r="H50" i="46"/>
  <c r="H49" i="46"/>
  <c r="D49" i="46"/>
  <c r="H48" i="46"/>
  <c r="D48" i="46"/>
  <c r="B42" i="46"/>
  <c r="B41" i="46"/>
  <c r="G38" i="46"/>
  <c r="F38" i="46"/>
  <c r="C38" i="46"/>
  <c r="B38" i="46"/>
  <c r="G37" i="46"/>
  <c r="F37" i="46"/>
  <c r="C37" i="46"/>
  <c r="B37" i="46"/>
  <c r="G36" i="46"/>
  <c r="F36" i="46"/>
  <c r="C36" i="46"/>
  <c r="B36" i="46"/>
  <c r="H34" i="46"/>
  <c r="D34" i="46"/>
  <c r="H33" i="46"/>
  <c r="D33" i="46"/>
  <c r="D32" i="46"/>
  <c r="H31" i="46"/>
  <c r="D31" i="46"/>
  <c r="H30" i="46"/>
  <c r="D30" i="46"/>
  <c r="H29" i="46"/>
  <c r="D29" i="46"/>
  <c r="H28" i="46"/>
  <c r="B22" i="46"/>
  <c r="B21" i="46"/>
  <c r="G18" i="46"/>
  <c r="F18" i="46"/>
  <c r="C18" i="46"/>
  <c r="B18" i="46"/>
  <c r="G17" i="46"/>
  <c r="F17" i="46"/>
  <c r="C17" i="46"/>
  <c r="B17" i="46"/>
  <c r="G16" i="46"/>
  <c r="F16" i="46"/>
  <c r="C16" i="46"/>
  <c r="B16" i="46"/>
  <c r="H15" i="46"/>
  <c r="H14" i="46"/>
  <c r="D14" i="46"/>
  <c r="H13" i="46"/>
  <c r="D13" i="46"/>
  <c r="H12" i="46"/>
  <c r="D12" i="46"/>
  <c r="H11" i="46"/>
  <c r="D11" i="46"/>
  <c r="D10" i="46"/>
  <c r="H9" i="46"/>
  <c r="D9" i="46"/>
  <c r="H8" i="46"/>
  <c r="D18" i="46" l="1"/>
  <c r="D19" i="46" s="1"/>
  <c r="B63" i="46"/>
  <c r="B23" i="46"/>
  <c r="H56" i="46"/>
  <c r="D36" i="46"/>
  <c r="I31" i="46" s="1"/>
  <c r="J31" i="46" s="1"/>
  <c r="H36" i="46"/>
  <c r="D37" i="46"/>
  <c r="D38" i="46"/>
  <c r="D39" i="46" s="1"/>
  <c r="H18" i="46"/>
  <c r="H19" i="46" s="1"/>
  <c r="D56" i="46"/>
  <c r="I54" i="46" s="1"/>
  <c r="J54" i="46" s="1"/>
  <c r="H17" i="46"/>
  <c r="H37" i="46"/>
  <c r="D58" i="46"/>
  <c r="D59" i="46" s="1"/>
  <c r="H38" i="46"/>
  <c r="H39" i="46" s="1"/>
  <c r="H16" i="46"/>
  <c r="D16" i="46"/>
  <c r="I9" i="46" s="1"/>
  <c r="J9" i="46" s="1"/>
  <c r="H57" i="46"/>
  <c r="H58" i="46"/>
  <c r="H59" i="46" s="1"/>
  <c r="D57" i="46"/>
  <c r="B43" i="46"/>
  <c r="D17" i="46"/>
  <c r="I33" i="46" l="1"/>
  <c r="J33" i="46" s="1"/>
  <c r="I34" i="46"/>
  <c r="J34" i="46" s="1"/>
  <c r="I29" i="46"/>
  <c r="J29" i="46" s="1"/>
  <c r="I49" i="46"/>
  <c r="J49" i="46" s="1"/>
  <c r="I30" i="46"/>
  <c r="J30" i="46" s="1"/>
  <c r="I28" i="46"/>
  <c r="J28" i="46" s="1"/>
  <c r="J38" i="46" s="1"/>
  <c r="J39" i="46" s="1"/>
  <c r="I13" i="46"/>
  <c r="J13" i="46" s="1"/>
  <c r="I11" i="46"/>
  <c r="J11" i="46" s="1"/>
  <c r="I15" i="46"/>
  <c r="J15" i="46" s="1"/>
  <c r="I8" i="46"/>
  <c r="J8" i="46" s="1"/>
  <c r="I12" i="46"/>
  <c r="J12" i="46" s="1"/>
  <c r="I53" i="46"/>
  <c r="J53" i="46" s="1"/>
  <c r="I48" i="46"/>
  <c r="I51" i="46"/>
  <c r="J51" i="46" s="1"/>
  <c r="J37" i="46"/>
  <c r="I14" i="46"/>
  <c r="J14" i="46" s="1"/>
  <c r="I50" i="46"/>
  <c r="J50" i="46" s="1"/>
  <c r="I38" i="46" l="1"/>
  <c r="J36" i="46"/>
  <c r="I36" i="46"/>
  <c r="B45" i="46" s="1"/>
  <c r="I37" i="46"/>
  <c r="I17" i="46"/>
  <c r="I16" i="46"/>
  <c r="B25" i="46" s="1"/>
  <c r="J18" i="46"/>
  <c r="J19" i="46" s="1"/>
  <c r="J17" i="46"/>
  <c r="J16" i="46"/>
  <c r="I18" i="46"/>
  <c r="I58" i="46"/>
  <c r="I57" i="46"/>
  <c r="I56" i="46"/>
  <c r="J48" i="46"/>
  <c r="B44" i="46" l="1"/>
  <c r="B24" i="46"/>
  <c r="J58" i="46"/>
  <c r="J59" i="46" s="1"/>
  <c r="J57" i="46"/>
  <c r="J56" i="46"/>
  <c r="B64" i="46"/>
  <c r="B65" i="46"/>
  <c r="B62" i="19" l="1"/>
  <c r="B61" i="19"/>
  <c r="G58" i="19"/>
  <c r="F58" i="19"/>
  <c r="C58" i="19"/>
  <c r="B58" i="19"/>
  <c r="G57" i="19"/>
  <c r="F57" i="19"/>
  <c r="C57" i="19"/>
  <c r="B57" i="19"/>
  <c r="G56" i="19"/>
  <c r="F56" i="19"/>
  <c r="C56" i="19"/>
  <c r="B56" i="19"/>
  <c r="D55" i="19"/>
  <c r="D54" i="19"/>
  <c r="H53" i="19"/>
  <c r="D53" i="19"/>
  <c r="H52" i="19"/>
  <c r="H50" i="19"/>
  <c r="D50" i="19"/>
  <c r="H49" i="19"/>
  <c r="D49" i="19"/>
  <c r="B42" i="19"/>
  <c r="B41" i="19"/>
  <c r="G38" i="19"/>
  <c r="F38" i="19"/>
  <c r="C38" i="19"/>
  <c r="B38" i="19"/>
  <c r="G37" i="19"/>
  <c r="F37" i="19"/>
  <c r="C37" i="19"/>
  <c r="B37" i="19"/>
  <c r="G36" i="19"/>
  <c r="F36" i="19"/>
  <c r="C36" i="19"/>
  <c r="B36" i="19"/>
  <c r="H33" i="19"/>
  <c r="H32" i="19"/>
  <c r="D32" i="19"/>
  <c r="D31" i="19"/>
  <c r="H30" i="19"/>
  <c r="D30" i="19"/>
  <c r="H29" i="19"/>
  <c r="D29" i="19"/>
  <c r="B22" i="19"/>
  <c r="B21" i="19"/>
  <c r="G18" i="19"/>
  <c r="F18" i="19"/>
  <c r="C18" i="19"/>
  <c r="B18" i="19"/>
  <c r="G17" i="19"/>
  <c r="F17" i="19"/>
  <c r="C17" i="19"/>
  <c r="B17" i="19"/>
  <c r="G16" i="19"/>
  <c r="F16" i="19"/>
  <c r="C16" i="19"/>
  <c r="B16" i="19"/>
  <c r="H15" i="19"/>
  <c r="H14" i="19"/>
  <c r="H13" i="19"/>
  <c r="D12" i="19"/>
  <c r="D11" i="19"/>
  <c r="H10" i="19"/>
  <c r="D10" i="19"/>
  <c r="H9" i="19"/>
  <c r="D9" i="19"/>
  <c r="B62" i="18"/>
  <c r="B61" i="18"/>
  <c r="G58" i="18"/>
  <c r="F58" i="18"/>
  <c r="C58" i="18"/>
  <c r="B58" i="18"/>
  <c r="G57" i="18"/>
  <c r="F57" i="18"/>
  <c r="C57" i="18"/>
  <c r="B57" i="18"/>
  <c r="G56" i="18"/>
  <c r="F56" i="18"/>
  <c r="C56" i="18"/>
  <c r="B56" i="18"/>
  <c r="D55" i="18"/>
  <c r="D54" i="18"/>
  <c r="H53" i="18"/>
  <c r="D53" i="18"/>
  <c r="H52" i="18"/>
  <c r="D51" i="18"/>
  <c r="H50" i="18"/>
  <c r="D50" i="18"/>
  <c r="H49" i="18"/>
  <c r="D49" i="18"/>
  <c r="D48" i="18"/>
  <c r="B42" i="18"/>
  <c r="B41" i="18"/>
  <c r="G38" i="18"/>
  <c r="F38" i="18"/>
  <c r="C38" i="18"/>
  <c r="B38" i="18"/>
  <c r="G37" i="18"/>
  <c r="F37" i="18"/>
  <c r="C37" i="18"/>
  <c r="B37" i="18"/>
  <c r="G36" i="18"/>
  <c r="F36" i="18"/>
  <c r="C36" i="18"/>
  <c r="B36" i="18"/>
  <c r="D35" i="18"/>
  <c r="H33" i="18"/>
  <c r="H32" i="18"/>
  <c r="D32" i="18"/>
  <c r="D31" i="18"/>
  <c r="H30" i="18"/>
  <c r="D30" i="18"/>
  <c r="H29" i="18"/>
  <c r="D29" i="18"/>
  <c r="B22" i="18"/>
  <c r="B21" i="18"/>
  <c r="G18" i="18"/>
  <c r="F18" i="18"/>
  <c r="C18" i="18"/>
  <c r="B18" i="18"/>
  <c r="G17" i="18"/>
  <c r="F17" i="18"/>
  <c r="C17" i="18"/>
  <c r="B17" i="18"/>
  <c r="G16" i="18"/>
  <c r="F16" i="18"/>
  <c r="C16" i="18"/>
  <c r="B16" i="18"/>
  <c r="H15" i="18"/>
  <c r="D15" i="18"/>
  <c r="H14" i="18"/>
  <c r="H13" i="18"/>
  <c r="D12" i="18"/>
  <c r="H11" i="18"/>
  <c r="D11" i="18"/>
  <c r="H10" i="18"/>
  <c r="D10" i="18"/>
  <c r="H9" i="18"/>
  <c r="D9" i="18"/>
  <c r="H8" i="18"/>
  <c r="B62" i="32"/>
  <c r="B61" i="32"/>
  <c r="G58" i="32"/>
  <c r="F58" i="32"/>
  <c r="C58" i="32"/>
  <c r="B58" i="32"/>
  <c r="G57" i="32"/>
  <c r="F57" i="32"/>
  <c r="C57" i="32"/>
  <c r="B57" i="32"/>
  <c r="G56" i="32"/>
  <c r="F56" i="32"/>
  <c r="C56" i="32"/>
  <c r="B56" i="32"/>
  <c r="D55" i="32"/>
  <c r="D54" i="32"/>
  <c r="H53" i="32"/>
  <c r="D53" i="32"/>
  <c r="H52" i="32"/>
  <c r="D51" i="32"/>
  <c r="H50" i="32"/>
  <c r="D50" i="32"/>
  <c r="H49" i="32"/>
  <c r="D48" i="32"/>
  <c r="B42" i="32"/>
  <c r="B41" i="32"/>
  <c r="G38" i="32"/>
  <c r="F38" i="32"/>
  <c r="C38" i="32"/>
  <c r="B38" i="32"/>
  <c r="G37" i="32"/>
  <c r="F37" i="32"/>
  <c r="C37" i="32"/>
  <c r="B37" i="32"/>
  <c r="G36" i="32"/>
  <c r="F36" i="32"/>
  <c r="C36" i="32"/>
  <c r="B36" i="32"/>
  <c r="D35" i="32"/>
  <c r="D34" i="32"/>
  <c r="H33" i="32"/>
  <c r="H32" i="32"/>
  <c r="D32" i="32"/>
  <c r="D31" i="32"/>
  <c r="H30" i="32"/>
  <c r="D30" i="32"/>
  <c r="H29" i="32"/>
  <c r="D29" i="32"/>
  <c r="B22" i="32"/>
  <c r="B21" i="32"/>
  <c r="G18" i="32"/>
  <c r="F18" i="32"/>
  <c r="C18" i="32"/>
  <c r="B18" i="32"/>
  <c r="G17" i="32"/>
  <c r="F17" i="32"/>
  <c r="C17" i="32"/>
  <c r="B17" i="32"/>
  <c r="G16" i="32"/>
  <c r="F16" i="32"/>
  <c r="C16" i="32"/>
  <c r="B16" i="32"/>
  <c r="H15" i="32"/>
  <c r="D15" i="32"/>
  <c r="H14" i="32"/>
  <c r="D14" i="32"/>
  <c r="H13" i="32"/>
  <c r="D12" i="32"/>
  <c r="H11" i="32"/>
  <c r="D11" i="32"/>
  <c r="H10" i="32"/>
  <c r="D10" i="32"/>
  <c r="D9" i="32"/>
  <c r="H8" i="32"/>
  <c r="H56" i="18" l="1"/>
  <c r="B43" i="32"/>
  <c r="D36" i="19"/>
  <c r="B23" i="32"/>
  <c r="I32" i="19"/>
  <c r="J32" i="19" s="1"/>
  <c r="D58" i="19"/>
  <c r="D59" i="19" s="1"/>
  <c r="H18" i="18"/>
  <c r="H19" i="18" s="1"/>
  <c r="D38" i="18"/>
  <c r="D39" i="18" s="1"/>
  <c r="B43" i="18"/>
  <c r="H58" i="19"/>
  <c r="H59" i="19" s="1"/>
  <c r="H58" i="32"/>
  <c r="H59" i="32" s="1"/>
  <c r="D18" i="18"/>
  <c r="D19" i="18" s="1"/>
  <c r="H38" i="18"/>
  <c r="H39" i="18" s="1"/>
  <c r="H58" i="18"/>
  <c r="H59" i="18" s="1"/>
  <c r="B23" i="19"/>
  <c r="D18" i="19"/>
  <c r="D19" i="19" s="1"/>
  <c r="D38" i="19"/>
  <c r="D39" i="19" s="1"/>
  <c r="D58" i="32"/>
  <c r="D59" i="32" s="1"/>
  <c r="H18" i="19"/>
  <c r="H19" i="19" s="1"/>
  <c r="H38" i="19"/>
  <c r="H39" i="19" s="1"/>
  <c r="H36" i="32"/>
  <c r="H16" i="18"/>
  <c r="D58" i="18"/>
  <c r="D59" i="18" s="1"/>
  <c r="H56" i="32"/>
  <c r="H57" i="32"/>
  <c r="H37" i="32"/>
  <c r="H38" i="32"/>
  <c r="H39" i="32" s="1"/>
  <c r="H56" i="19"/>
  <c r="H36" i="19"/>
  <c r="I33" i="19"/>
  <c r="J33" i="19" s="1"/>
  <c r="I30" i="19"/>
  <c r="J30" i="19" s="1"/>
  <c r="I29" i="19"/>
  <c r="H16" i="19"/>
  <c r="H37" i="19"/>
  <c r="B43" i="19"/>
  <c r="D56" i="19"/>
  <c r="H57" i="19"/>
  <c r="B63" i="19"/>
  <c r="D16" i="19"/>
  <c r="H17" i="19"/>
  <c r="D37" i="19"/>
  <c r="D57" i="19"/>
  <c r="D17" i="19"/>
  <c r="D16" i="18"/>
  <c r="I15" i="18" s="1"/>
  <c r="J15" i="18" s="1"/>
  <c r="H17" i="18"/>
  <c r="B23" i="18"/>
  <c r="D37" i="18"/>
  <c r="D56" i="18"/>
  <c r="H57" i="18"/>
  <c r="B63" i="18"/>
  <c r="D17" i="18"/>
  <c r="D57" i="18"/>
  <c r="H36" i="18"/>
  <c r="D36" i="18"/>
  <c r="H37" i="18"/>
  <c r="I10" i="32"/>
  <c r="J10" i="32" s="1"/>
  <c r="H16" i="32"/>
  <c r="D16" i="32"/>
  <c r="I13" i="32" s="1"/>
  <c r="J13" i="32" s="1"/>
  <c r="H17" i="32"/>
  <c r="H18" i="32"/>
  <c r="H19" i="32" s="1"/>
  <c r="D17" i="32"/>
  <c r="D18" i="32"/>
  <c r="D19" i="32" s="1"/>
  <c r="D37" i="32"/>
  <c r="D38" i="32"/>
  <c r="D39" i="32" s="1"/>
  <c r="D56" i="32"/>
  <c r="B63" i="32"/>
  <c r="D57" i="32"/>
  <c r="D36" i="32"/>
  <c r="I32" i="32" s="1"/>
  <c r="J32" i="32" s="1"/>
  <c r="I14" i="32" l="1"/>
  <c r="J14" i="32" s="1"/>
  <c r="I11" i="32"/>
  <c r="J11" i="32" s="1"/>
  <c r="I8" i="32"/>
  <c r="J8" i="32" s="1"/>
  <c r="I15" i="32"/>
  <c r="J15" i="32" s="1"/>
  <c r="I13" i="19"/>
  <c r="J13" i="19" s="1"/>
  <c r="I10" i="19"/>
  <c r="J10" i="19" s="1"/>
  <c r="I9" i="19"/>
  <c r="I15" i="19"/>
  <c r="J15" i="19" s="1"/>
  <c r="I53" i="19"/>
  <c r="J53" i="19" s="1"/>
  <c r="I52" i="19"/>
  <c r="J52" i="19" s="1"/>
  <c r="I50" i="19"/>
  <c r="J50" i="19" s="1"/>
  <c r="I49" i="19"/>
  <c r="I38" i="19"/>
  <c r="I37" i="19"/>
  <c r="I36" i="19"/>
  <c r="J29" i="19"/>
  <c r="I14" i="19"/>
  <c r="J14" i="19" s="1"/>
  <c r="I53" i="18"/>
  <c r="J53" i="18" s="1"/>
  <c r="I52" i="18"/>
  <c r="J52" i="18" s="1"/>
  <c r="I50" i="18"/>
  <c r="J50" i="18" s="1"/>
  <c r="I49" i="18"/>
  <c r="I13" i="18"/>
  <c r="J13" i="18" s="1"/>
  <c r="I11" i="18"/>
  <c r="J11" i="18" s="1"/>
  <c r="I10" i="18"/>
  <c r="J10" i="18" s="1"/>
  <c r="I9" i="18"/>
  <c r="J9" i="18" s="1"/>
  <c r="I8" i="18"/>
  <c r="I14" i="18"/>
  <c r="J14" i="18" s="1"/>
  <c r="I30" i="18"/>
  <c r="J30" i="18" s="1"/>
  <c r="I29" i="18"/>
  <c r="I33" i="18"/>
  <c r="J33" i="18" s="1"/>
  <c r="I32" i="18"/>
  <c r="J32" i="18" s="1"/>
  <c r="I30" i="32"/>
  <c r="J30" i="32" s="1"/>
  <c r="I29" i="32"/>
  <c r="I53" i="32"/>
  <c r="J53" i="32" s="1"/>
  <c r="I52" i="32"/>
  <c r="J52" i="32" s="1"/>
  <c r="I50" i="32"/>
  <c r="J50" i="32" s="1"/>
  <c r="I49" i="32"/>
  <c r="I33" i="32"/>
  <c r="J33" i="32" s="1"/>
  <c r="I16" i="32" l="1"/>
  <c r="B24" i="32" s="1"/>
  <c r="I17" i="32"/>
  <c r="I18" i="32"/>
  <c r="J38" i="19"/>
  <c r="J39" i="19" s="1"/>
  <c r="J37" i="19"/>
  <c r="J36" i="19"/>
  <c r="J49" i="19"/>
  <c r="I58" i="19"/>
  <c r="I57" i="19"/>
  <c r="I56" i="19"/>
  <c r="B45" i="19"/>
  <c r="B44" i="19"/>
  <c r="I18" i="19"/>
  <c r="I17" i="19"/>
  <c r="I16" i="19"/>
  <c r="J9" i="19"/>
  <c r="I36" i="18"/>
  <c r="J29" i="18"/>
  <c r="I38" i="18"/>
  <c r="I37" i="18"/>
  <c r="J49" i="18"/>
  <c r="I58" i="18"/>
  <c r="I57" i="18"/>
  <c r="I56" i="18"/>
  <c r="J8" i="18"/>
  <c r="I18" i="18"/>
  <c r="I17" i="18"/>
  <c r="I16" i="18"/>
  <c r="B25" i="32"/>
  <c r="J18" i="32"/>
  <c r="J19" i="32" s="1"/>
  <c r="J17" i="32"/>
  <c r="J16" i="32"/>
  <c r="J49" i="32"/>
  <c r="I58" i="32"/>
  <c r="I57" i="32"/>
  <c r="I56" i="32"/>
  <c r="I36" i="32"/>
  <c r="J29" i="32"/>
  <c r="I38" i="32"/>
  <c r="I37" i="32"/>
  <c r="B65" i="19" l="1"/>
  <c r="B64" i="19"/>
  <c r="J16" i="19"/>
  <c r="J18" i="19"/>
  <c r="J19" i="19" s="1"/>
  <c r="J17" i="19"/>
  <c r="B24" i="19"/>
  <c r="B25" i="19"/>
  <c r="J58" i="19"/>
  <c r="J59" i="19" s="1"/>
  <c r="J57" i="19"/>
  <c r="J56" i="19"/>
  <c r="J38" i="18"/>
  <c r="J39" i="18" s="1"/>
  <c r="J37" i="18"/>
  <c r="J36" i="18"/>
  <c r="J18" i="18"/>
  <c r="J19" i="18" s="1"/>
  <c r="J16" i="18"/>
  <c r="J17" i="18"/>
  <c r="J58" i="18"/>
  <c r="J59" i="18" s="1"/>
  <c r="J57" i="18"/>
  <c r="J56" i="18"/>
  <c r="B45" i="18"/>
  <c r="B44" i="18"/>
  <c r="B25" i="18"/>
  <c r="B24" i="18"/>
  <c r="B65" i="18"/>
  <c r="B64" i="18"/>
  <c r="B45" i="32"/>
  <c r="B44" i="32"/>
  <c r="J58" i="32"/>
  <c r="J59" i="32" s="1"/>
  <c r="J57" i="32"/>
  <c r="J56" i="32"/>
  <c r="B65" i="32"/>
  <c r="B64" i="32"/>
  <c r="J38" i="32"/>
  <c r="J39" i="32" s="1"/>
  <c r="J37" i="32"/>
  <c r="J36" i="32"/>
  <c r="D34" i="26" l="1"/>
  <c r="B62" i="23"/>
  <c r="B61" i="23"/>
  <c r="G58" i="23"/>
  <c r="F58" i="23"/>
  <c r="C58" i="23"/>
  <c r="B58" i="23"/>
  <c r="G57" i="23"/>
  <c r="F57" i="23"/>
  <c r="C57" i="23"/>
  <c r="B57" i="23"/>
  <c r="G56" i="23"/>
  <c r="F56" i="23"/>
  <c r="C56" i="23"/>
  <c r="B56" i="23"/>
  <c r="D55" i="23"/>
  <c r="D54" i="23"/>
  <c r="H53" i="23"/>
  <c r="D53" i="23"/>
  <c r="H51" i="23"/>
  <c r="D51" i="23"/>
  <c r="H50" i="23"/>
  <c r="D50" i="23"/>
  <c r="H49" i="23"/>
  <c r="D49" i="23"/>
  <c r="D48" i="23"/>
  <c r="B42" i="23"/>
  <c r="B41" i="23"/>
  <c r="G38" i="23"/>
  <c r="F38" i="23"/>
  <c r="C38" i="23"/>
  <c r="B38" i="23"/>
  <c r="G37" i="23"/>
  <c r="F37" i="23"/>
  <c r="C37" i="23"/>
  <c r="B37" i="23"/>
  <c r="G36" i="23"/>
  <c r="F36" i="23"/>
  <c r="C36" i="23"/>
  <c r="B36" i="23"/>
  <c r="D35" i="23"/>
  <c r="D34" i="23"/>
  <c r="H33" i="23"/>
  <c r="D32" i="23"/>
  <c r="H31" i="23"/>
  <c r="H30" i="23"/>
  <c r="D30" i="23"/>
  <c r="H29" i="23"/>
  <c r="D29" i="23"/>
  <c r="B22" i="23"/>
  <c r="B21" i="23"/>
  <c r="G18" i="23"/>
  <c r="F18" i="23"/>
  <c r="C18" i="23"/>
  <c r="B18" i="23"/>
  <c r="G17" i="23"/>
  <c r="F17" i="23"/>
  <c r="C17" i="23"/>
  <c r="B17" i="23"/>
  <c r="G16" i="23"/>
  <c r="F16" i="23"/>
  <c r="C16" i="23"/>
  <c r="B16" i="23"/>
  <c r="H15" i="23"/>
  <c r="D15" i="23"/>
  <c r="H14" i="23"/>
  <c r="D14" i="23"/>
  <c r="H13" i="23"/>
  <c r="D12" i="23"/>
  <c r="H11" i="23"/>
  <c r="H10" i="23"/>
  <c r="D10" i="23"/>
  <c r="H9" i="23"/>
  <c r="D9" i="23"/>
  <c r="H8" i="23"/>
  <c r="B62" i="26"/>
  <c r="B61" i="26"/>
  <c r="G58" i="26"/>
  <c r="F58" i="26"/>
  <c r="C58" i="26"/>
  <c r="B58" i="26"/>
  <c r="G57" i="26"/>
  <c r="F57" i="26"/>
  <c r="C57" i="26"/>
  <c r="B57" i="26"/>
  <c r="G56" i="26"/>
  <c r="F56" i="26"/>
  <c r="C56" i="26"/>
  <c r="B56" i="26"/>
  <c r="D54" i="26"/>
  <c r="H53" i="26"/>
  <c r="D51" i="26"/>
  <c r="H50" i="26"/>
  <c r="H56" i="26" s="1"/>
  <c r="D50" i="26"/>
  <c r="H49" i="26"/>
  <c r="D49" i="26"/>
  <c r="D48" i="26"/>
  <c r="B42" i="26"/>
  <c r="B41" i="26"/>
  <c r="G38" i="26"/>
  <c r="F38" i="26"/>
  <c r="C38" i="26"/>
  <c r="B38" i="26"/>
  <c r="G37" i="26"/>
  <c r="F37" i="26"/>
  <c r="C37" i="26"/>
  <c r="B37" i="26"/>
  <c r="G36" i="26"/>
  <c r="F36" i="26"/>
  <c r="C36" i="26"/>
  <c r="B36" i="26"/>
  <c r="D35" i="26"/>
  <c r="H33" i="26"/>
  <c r="D32" i="26"/>
  <c r="H30" i="26"/>
  <c r="D30" i="26"/>
  <c r="H29" i="26"/>
  <c r="D29" i="26"/>
  <c r="B22" i="26"/>
  <c r="B21" i="26"/>
  <c r="G18" i="26"/>
  <c r="F18" i="26"/>
  <c r="C18" i="26"/>
  <c r="B18" i="26"/>
  <c r="G17" i="26"/>
  <c r="F17" i="26"/>
  <c r="C17" i="26"/>
  <c r="B17" i="26"/>
  <c r="G16" i="26"/>
  <c r="F16" i="26"/>
  <c r="C16" i="26"/>
  <c r="B16" i="26"/>
  <c r="D15" i="26"/>
  <c r="H14" i="26"/>
  <c r="D14" i="26"/>
  <c r="D12" i="26"/>
  <c r="H11" i="26"/>
  <c r="H10" i="26"/>
  <c r="D10" i="26"/>
  <c r="H9" i="26"/>
  <c r="D9" i="26"/>
  <c r="H8" i="26"/>
  <c r="B62" i="34"/>
  <c r="B61" i="34"/>
  <c r="G58" i="34"/>
  <c r="F58" i="34"/>
  <c r="C58" i="34"/>
  <c r="B58" i="34"/>
  <c r="G57" i="34"/>
  <c r="F57" i="34"/>
  <c r="C57" i="34"/>
  <c r="B57" i="34"/>
  <c r="G56" i="34"/>
  <c r="F56" i="34"/>
  <c r="C56" i="34"/>
  <c r="B56" i="34"/>
  <c r="D55" i="34"/>
  <c r="D54" i="34"/>
  <c r="H53" i="34"/>
  <c r="H52" i="34"/>
  <c r="H51" i="34"/>
  <c r="D51" i="34"/>
  <c r="H50" i="34"/>
  <c r="H57" i="34" s="1"/>
  <c r="D50" i="34"/>
  <c r="D49" i="34"/>
  <c r="D48" i="34"/>
  <c r="B42" i="34"/>
  <c r="B41" i="34"/>
  <c r="G38" i="34"/>
  <c r="F38" i="34"/>
  <c r="C38" i="34"/>
  <c r="B38" i="34"/>
  <c r="G37" i="34"/>
  <c r="F37" i="34"/>
  <c r="C37" i="34"/>
  <c r="B37" i="34"/>
  <c r="G36" i="34"/>
  <c r="F36" i="34"/>
  <c r="C36" i="34"/>
  <c r="B36" i="34"/>
  <c r="D35" i="34"/>
  <c r="D34" i="34"/>
  <c r="H33" i="34"/>
  <c r="H32" i="34"/>
  <c r="D32" i="34"/>
  <c r="H31" i="34"/>
  <c r="H30" i="34"/>
  <c r="D30" i="34"/>
  <c r="D29" i="34"/>
  <c r="D38" i="34" s="1"/>
  <c r="D39" i="34" s="1"/>
  <c r="B22" i="34"/>
  <c r="B21" i="34"/>
  <c r="G18" i="34"/>
  <c r="F18" i="34"/>
  <c r="C18" i="34"/>
  <c r="B18" i="34"/>
  <c r="G17" i="34"/>
  <c r="F17" i="34"/>
  <c r="C17" i="34"/>
  <c r="B17" i="34"/>
  <c r="G16" i="34"/>
  <c r="F16" i="34"/>
  <c r="C16" i="34"/>
  <c r="B16" i="34"/>
  <c r="H15" i="34"/>
  <c r="D15" i="34"/>
  <c r="H14" i="34"/>
  <c r="D14" i="34"/>
  <c r="D12" i="34"/>
  <c r="H11" i="34"/>
  <c r="H10" i="34"/>
  <c r="D10" i="34"/>
  <c r="H9" i="34"/>
  <c r="D9" i="34"/>
  <c r="H8" i="34"/>
  <c r="B43" i="34" l="1"/>
  <c r="D58" i="34"/>
  <c r="D59" i="34" s="1"/>
  <c r="D17" i="26"/>
  <c r="H36" i="34"/>
  <c r="H56" i="34"/>
  <c r="H38" i="34"/>
  <c r="H39" i="34" s="1"/>
  <c r="B23" i="34"/>
  <c r="D18" i="34"/>
  <c r="D19" i="34" s="1"/>
  <c r="H38" i="26"/>
  <c r="H39" i="26" s="1"/>
  <c r="D16" i="34"/>
  <c r="H18" i="23"/>
  <c r="H19" i="23" s="1"/>
  <c r="D58" i="26"/>
  <c r="D59" i="26" s="1"/>
  <c r="D18" i="23"/>
  <c r="D19" i="23" s="1"/>
  <c r="B43" i="23"/>
  <c r="D58" i="23"/>
  <c r="D59" i="23" s="1"/>
  <c r="H58" i="34"/>
  <c r="H59" i="34" s="1"/>
  <c r="D18" i="26"/>
  <c r="D19" i="26" s="1"/>
  <c r="D38" i="23"/>
  <c r="D39" i="23" s="1"/>
  <c r="B43" i="26"/>
  <c r="B23" i="26"/>
  <c r="H58" i="26"/>
  <c r="H59" i="26" s="1"/>
  <c r="H36" i="23"/>
  <c r="H56" i="23"/>
  <c r="H16" i="34"/>
  <c r="D16" i="26"/>
  <c r="I14" i="26" s="1"/>
  <c r="J14" i="26" s="1"/>
  <c r="D38" i="26"/>
  <c r="D39" i="26" s="1"/>
  <c r="D36" i="23"/>
  <c r="I33" i="23" s="1"/>
  <c r="J33" i="23" s="1"/>
  <c r="H37" i="23"/>
  <c r="H38" i="23"/>
  <c r="H39" i="23" s="1"/>
  <c r="D56" i="23"/>
  <c r="I51" i="23" s="1"/>
  <c r="J51" i="23" s="1"/>
  <c r="H57" i="23"/>
  <c r="H58" i="23"/>
  <c r="H59" i="23" s="1"/>
  <c r="B63" i="23"/>
  <c r="H16" i="23"/>
  <c r="D16" i="23"/>
  <c r="I10" i="23" s="1"/>
  <c r="J10" i="23" s="1"/>
  <c r="H17" i="23"/>
  <c r="B23" i="23"/>
  <c r="D37" i="23"/>
  <c r="D57" i="23"/>
  <c r="D17" i="23"/>
  <c r="I49" i="23"/>
  <c r="H36" i="26"/>
  <c r="H16" i="26"/>
  <c r="H17" i="26"/>
  <c r="H18" i="26"/>
  <c r="H19" i="26" s="1"/>
  <c r="D37" i="26"/>
  <c r="D56" i="26"/>
  <c r="H57" i="26"/>
  <c r="B63" i="26"/>
  <c r="D57" i="26"/>
  <c r="D36" i="26"/>
  <c r="I33" i="26" s="1"/>
  <c r="J33" i="26" s="1"/>
  <c r="H37" i="26"/>
  <c r="I14" i="34"/>
  <c r="J14" i="34" s="1"/>
  <c r="I11" i="34"/>
  <c r="J11" i="34" s="1"/>
  <c r="I10" i="34"/>
  <c r="J10" i="34" s="1"/>
  <c r="I9" i="34"/>
  <c r="J9" i="34" s="1"/>
  <c r="I8" i="34"/>
  <c r="I15" i="34"/>
  <c r="J15" i="34" s="1"/>
  <c r="D36" i="34"/>
  <c r="H37" i="34"/>
  <c r="H17" i="34"/>
  <c r="H18" i="34"/>
  <c r="H19" i="34" s="1"/>
  <c r="D37" i="34"/>
  <c r="D56" i="34"/>
  <c r="B63" i="34"/>
  <c r="D17" i="34"/>
  <c r="D57" i="34"/>
  <c r="I11" i="26" l="1"/>
  <c r="J11" i="26" s="1"/>
  <c r="I9" i="26"/>
  <c r="J9" i="26" s="1"/>
  <c r="I8" i="26"/>
  <c r="I10" i="26"/>
  <c r="J10" i="26" s="1"/>
  <c r="J49" i="23"/>
  <c r="I8" i="23"/>
  <c r="I9" i="23"/>
  <c r="J9" i="23" s="1"/>
  <c r="I29" i="23"/>
  <c r="I53" i="23"/>
  <c r="J53" i="23" s="1"/>
  <c r="I50" i="23"/>
  <c r="J50" i="23" s="1"/>
  <c r="I30" i="23"/>
  <c r="J30" i="23" s="1"/>
  <c r="I31" i="23"/>
  <c r="J31" i="23" s="1"/>
  <c r="I13" i="23"/>
  <c r="J13" i="23" s="1"/>
  <c r="I14" i="23"/>
  <c r="J14" i="23" s="1"/>
  <c r="I15" i="23"/>
  <c r="J15" i="23" s="1"/>
  <c r="I11" i="23"/>
  <c r="J11" i="23" s="1"/>
  <c r="I29" i="26"/>
  <c r="J8" i="26"/>
  <c r="I18" i="26"/>
  <c r="I17" i="26"/>
  <c r="I16" i="26"/>
  <c r="I30" i="26"/>
  <c r="J30" i="26" s="1"/>
  <c r="I53" i="26"/>
  <c r="J53" i="26" s="1"/>
  <c r="I50" i="26"/>
  <c r="J50" i="26" s="1"/>
  <c r="I49" i="26"/>
  <c r="I31" i="34"/>
  <c r="J31" i="34" s="1"/>
  <c r="I30" i="34"/>
  <c r="J30" i="34" s="1"/>
  <c r="I33" i="34"/>
  <c r="J33" i="34" s="1"/>
  <c r="I32" i="34"/>
  <c r="J32" i="34" s="1"/>
  <c r="I53" i="34"/>
  <c r="J53" i="34" s="1"/>
  <c r="I52" i="34"/>
  <c r="J52" i="34" s="1"/>
  <c r="I51" i="34"/>
  <c r="J51" i="34" s="1"/>
  <c r="I50" i="34"/>
  <c r="J50" i="34" s="1"/>
  <c r="J8" i="34"/>
  <c r="I18" i="34"/>
  <c r="I17" i="34"/>
  <c r="I16" i="34"/>
  <c r="I38" i="23" l="1"/>
  <c r="I37" i="23"/>
  <c r="I36" i="23"/>
  <c r="J29" i="23"/>
  <c r="J58" i="23"/>
  <c r="J59" i="23" s="1"/>
  <c r="J57" i="23"/>
  <c r="J56" i="23"/>
  <c r="I56" i="23"/>
  <c r="I57" i="23"/>
  <c r="I18" i="23"/>
  <c r="I17" i="23"/>
  <c r="J8" i="23"/>
  <c r="I16" i="23"/>
  <c r="I58" i="23"/>
  <c r="J18" i="26"/>
  <c r="J19" i="26" s="1"/>
  <c r="J17" i="26"/>
  <c r="J16" i="26"/>
  <c r="J49" i="26"/>
  <c r="I58" i="26"/>
  <c r="I57" i="26"/>
  <c r="I56" i="26"/>
  <c r="B25" i="26"/>
  <c r="B24" i="26"/>
  <c r="I36" i="26"/>
  <c r="J29" i="26"/>
  <c r="I38" i="26"/>
  <c r="I37" i="26"/>
  <c r="I58" i="34"/>
  <c r="I57" i="34"/>
  <c r="I56" i="34"/>
  <c r="I38" i="34"/>
  <c r="I37" i="34"/>
  <c r="I36" i="34"/>
  <c r="J18" i="34"/>
  <c r="J19" i="34" s="1"/>
  <c r="J17" i="34"/>
  <c r="J16" i="34"/>
  <c r="B24" i="34"/>
  <c r="B25" i="34"/>
  <c r="B62" i="33"/>
  <c r="B61" i="33"/>
  <c r="G58" i="33"/>
  <c r="F58" i="33"/>
  <c r="C58" i="33"/>
  <c r="B58" i="33"/>
  <c r="G57" i="33"/>
  <c r="F57" i="33"/>
  <c r="C57" i="33"/>
  <c r="B57" i="33"/>
  <c r="G56" i="33"/>
  <c r="F56" i="33"/>
  <c r="C56" i="33"/>
  <c r="B56" i="33"/>
  <c r="D55" i="33"/>
  <c r="H53" i="33"/>
  <c r="D53" i="33"/>
  <c r="H52" i="33"/>
  <c r="H51" i="33"/>
  <c r="D51" i="33"/>
  <c r="H50" i="33"/>
  <c r="D50" i="33"/>
  <c r="H49" i="33"/>
  <c r="D49" i="33"/>
  <c r="D48" i="33"/>
  <c r="B42" i="33"/>
  <c r="B41" i="33"/>
  <c r="G38" i="33"/>
  <c r="F38" i="33"/>
  <c r="C38" i="33"/>
  <c r="B38" i="33"/>
  <c r="G37" i="33"/>
  <c r="F37" i="33"/>
  <c r="C37" i="33"/>
  <c r="B37" i="33"/>
  <c r="G36" i="33"/>
  <c r="F36" i="33"/>
  <c r="C36" i="33"/>
  <c r="B36" i="33"/>
  <c r="D35" i="33"/>
  <c r="D34" i="33"/>
  <c r="H33" i="33"/>
  <c r="H32" i="33"/>
  <c r="D32" i="33"/>
  <c r="H31" i="33"/>
  <c r="H30" i="33"/>
  <c r="D30" i="33"/>
  <c r="H29" i="33"/>
  <c r="D29" i="33"/>
  <c r="D28" i="33"/>
  <c r="D38" i="33" s="1"/>
  <c r="D39" i="33" s="1"/>
  <c r="B22" i="33"/>
  <c r="B21" i="33"/>
  <c r="G18" i="33"/>
  <c r="F18" i="33"/>
  <c r="C18" i="33"/>
  <c r="B18" i="33"/>
  <c r="G17" i="33"/>
  <c r="F17" i="33"/>
  <c r="C17" i="33"/>
  <c r="B17" i="33"/>
  <c r="G16" i="33"/>
  <c r="F16" i="33"/>
  <c r="C16" i="33"/>
  <c r="B16" i="33"/>
  <c r="H15" i="33"/>
  <c r="D15" i="33"/>
  <c r="D14" i="33"/>
  <c r="H13" i="33"/>
  <c r="D12" i="33"/>
  <c r="H11" i="33"/>
  <c r="H10" i="33"/>
  <c r="D10" i="33"/>
  <c r="H9" i="33"/>
  <c r="D9" i="33"/>
  <c r="H8" i="33"/>
  <c r="H18" i="33" s="1"/>
  <c r="H19" i="33" s="1"/>
  <c r="D8" i="33"/>
  <c r="B62" i="28"/>
  <c r="B61" i="28"/>
  <c r="G58" i="28"/>
  <c r="F58" i="28"/>
  <c r="C58" i="28"/>
  <c r="B58" i="28"/>
  <c r="G57" i="28"/>
  <c r="F57" i="28"/>
  <c r="C57" i="28"/>
  <c r="B57" i="28"/>
  <c r="G56" i="28"/>
  <c r="F56" i="28"/>
  <c r="C56" i="28"/>
  <c r="B56" i="28"/>
  <c r="D55" i="28"/>
  <c r="H53" i="28"/>
  <c r="D53" i="28"/>
  <c r="H52" i="28"/>
  <c r="H51" i="28"/>
  <c r="D51" i="28"/>
  <c r="H50" i="28"/>
  <c r="D50" i="28"/>
  <c r="H49" i="28"/>
  <c r="H56" i="28" s="1"/>
  <c r="D49" i="28"/>
  <c r="D48" i="28"/>
  <c r="B42" i="28"/>
  <c r="B41" i="28"/>
  <c r="G38" i="28"/>
  <c r="F38" i="28"/>
  <c r="C38" i="28"/>
  <c r="B38" i="28"/>
  <c r="G37" i="28"/>
  <c r="F37" i="28"/>
  <c r="C37" i="28"/>
  <c r="B37" i="28"/>
  <c r="G36" i="28"/>
  <c r="F36" i="28"/>
  <c r="C36" i="28"/>
  <c r="B36" i="28"/>
  <c r="D35" i="28"/>
  <c r="D34" i="28"/>
  <c r="H33" i="28"/>
  <c r="H32" i="28"/>
  <c r="H31" i="28"/>
  <c r="D31" i="28"/>
  <c r="H30" i="28"/>
  <c r="D30" i="28"/>
  <c r="H29" i="28"/>
  <c r="D29" i="28"/>
  <c r="D28" i="28"/>
  <c r="B22" i="28"/>
  <c r="B21" i="28"/>
  <c r="G18" i="28"/>
  <c r="F18" i="28"/>
  <c r="C18" i="28"/>
  <c r="B18" i="28"/>
  <c r="G17" i="28"/>
  <c r="F17" i="28"/>
  <c r="C17" i="28"/>
  <c r="B17" i="28"/>
  <c r="G16" i="28"/>
  <c r="F16" i="28"/>
  <c r="C16" i="28"/>
  <c r="B16" i="28"/>
  <c r="H15" i="28"/>
  <c r="D15" i="28"/>
  <c r="D14" i="28"/>
  <c r="H13" i="28"/>
  <c r="H11" i="28"/>
  <c r="D11" i="28"/>
  <c r="H10" i="28"/>
  <c r="D10" i="28"/>
  <c r="H9" i="28"/>
  <c r="D9" i="28"/>
  <c r="H8" i="28"/>
  <c r="D8" i="28"/>
  <c r="B62" i="14"/>
  <c r="B61" i="14"/>
  <c r="G58" i="14"/>
  <c r="F58" i="14"/>
  <c r="C58" i="14"/>
  <c r="B58" i="14"/>
  <c r="G57" i="14"/>
  <c r="F57" i="14"/>
  <c r="C57" i="14"/>
  <c r="B57" i="14"/>
  <c r="G56" i="14"/>
  <c r="F56" i="14"/>
  <c r="C56" i="14"/>
  <c r="B56" i="14"/>
  <c r="D55" i="14"/>
  <c r="H53" i="14"/>
  <c r="D53" i="14"/>
  <c r="H52" i="14"/>
  <c r="D51" i="14"/>
  <c r="H50" i="14"/>
  <c r="D50" i="14"/>
  <c r="H49" i="14"/>
  <c r="D49" i="14"/>
  <c r="H48" i="14"/>
  <c r="D48" i="14"/>
  <c r="B42" i="14"/>
  <c r="B41" i="14"/>
  <c r="G38" i="14"/>
  <c r="F38" i="14"/>
  <c r="C38" i="14"/>
  <c r="B38" i="14"/>
  <c r="G37" i="14"/>
  <c r="F37" i="14"/>
  <c r="C37" i="14"/>
  <c r="B37" i="14"/>
  <c r="G36" i="14"/>
  <c r="F36" i="14"/>
  <c r="C36" i="14"/>
  <c r="B36" i="14"/>
  <c r="D35" i="14"/>
  <c r="H33" i="14"/>
  <c r="H32" i="14"/>
  <c r="D32" i="14"/>
  <c r="D31" i="14"/>
  <c r="H30" i="14"/>
  <c r="D30" i="14"/>
  <c r="H29" i="14"/>
  <c r="D29" i="14"/>
  <c r="H28" i="14"/>
  <c r="D28" i="14"/>
  <c r="B22" i="14"/>
  <c r="B21" i="14"/>
  <c r="G18" i="14"/>
  <c r="F18" i="14"/>
  <c r="C18" i="14"/>
  <c r="B18" i="14"/>
  <c r="G17" i="14"/>
  <c r="F17" i="14"/>
  <c r="C17" i="14"/>
  <c r="B17" i="14"/>
  <c r="G16" i="14"/>
  <c r="F16" i="14"/>
  <c r="C16" i="14"/>
  <c r="B16" i="14"/>
  <c r="H15" i="14"/>
  <c r="D15" i="14"/>
  <c r="H13" i="14"/>
  <c r="D12" i="14"/>
  <c r="H11" i="14"/>
  <c r="D11" i="14"/>
  <c r="H10" i="14"/>
  <c r="D10" i="14"/>
  <c r="H9" i="14"/>
  <c r="D9" i="14"/>
  <c r="H8" i="14"/>
  <c r="D8" i="14"/>
  <c r="B62" i="24"/>
  <c r="B61" i="24"/>
  <c r="G58" i="24"/>
  <c r="F58" i="24"/>
  <c r="C58" i="24"/>
  <c r="B58" i="24"/>
  <c r="G57" i="24"/>
  <c r="F57" i="24"/>
  <c r="C57" i="24"/>
  <c r="B57" i="24"/>
  <c r="G56" i="24"/>
  <c r="F56" i="24"/>
  <c r="C56" i="24"/>
  <c r="B56" i="24"/>
  <c r="D55" i="24"/>
  <c r="D54" i="24"/>
  <c r="H53" i="24"/>
  <c r="D53" i="24"/>
  <c r="H52" i="24"/>
  <c r="D51" i="24"/>
  <c r="H50" i="24"/>
  <c r="D50" i="24"/>
  <c r="H49" i="24"/>
  <c r="H48" i="24"/>
  <c r="D48" i="24"/>
  <c r="B42" i="24"/>
  <c r="B41" i="24"/>
  <c r="G38" i="24"/>
  <c r="F38" i="24"/>
  <c r="C38" i="24"/>
  <c r="B38" i="24"/>
  <c r="G37" i="24"/>
  <c r="F37" i="24"/>
  <c r="C37" i="24"/>
  <c r="B37" i="24"/>
  <c r="G36" i="24"/>
  <c r="F36" i="24"/>
  <c r="C36" i="24"/>
  <c r="B36" i="24"/>
  <c r="D35" i="24"/>
  <c r="D34" i="24"/>
  <c r="H33" i="24"/>
  <c r="H32" i="24"/>
  <c r="D31" i="24"/>
  <c r="H30" i="24"/>
  <c r="D30" i="24"/>
  <c r="H29" i="24"/>
  <c r="D29" i="24"/>
  <c r="H28" i="24"/>
  <c r="D28" i="24"/>
  <c r="B22" i="24"/>
  <c r="B21" i="24"/>
  <c r="G18" i="24"/>
  <c r="F18" i="24"/>
  <c r="C18" i="24"/>
  <c r="B18" i="24"/>
  <c r="G17" i="24"/>
  <c r="F17" i="24"/>
  <c r="C17" i="24"/>
  <c r="B17" i="24"/>
  <c r="G16" i="24"/>
  <c r="F16" i="24"/>
  <c r="C16" i="24"/>
  <c r="B16" i="24"/>
  <c r="H15" i="24"/>
  <c r="D15" i="24"/>
  <c r="H14" i="24"/>
  <c r="D14" i="24"/>
  <c r="H13" i="24"/>
  <c r="H11" i="24"/>
  <c r="D11" i="24"/>
  <c r="H10" i="24"/>
  <c r="D10" i="24"/>
  <c r="D17" i="24" s="1"/>
  <c r="D9" i="24"/>
  <c r="H8" i="24"/>
  <c r="D8" i="24"/>
  <c r="B62" i="37"/>
  <c r="B61" i="37"/>
  <c r="G58" i="37"/>
  <c r="F58" i="37"/>
  <c r="C58" i="37"/>
  <c r="B58" i="37"/>
  <c r="G57" i="37"/>
  <c r="F57" i="37"/>
  <c r="C57" i="37"/>
  <c r="B57" i="37"/>
  <c r="G56" i="37"/>
  <c r="F56" i="37"/>
  <c r="C56" i="37"/>
  <c r="B56" i="37"/>
  <c r="D55" i="37"/>
  <c r="H53" i="37"/>
  <c r="D53" i="37"/>
  <c r="H52" i="37"/>
  <c r="H51" i="37"/>
  <c r="D51" i="37"/>
  <c r="H50" i="37"/>
  <c r="H56" i="37" s="1"/>
  <c r="D50" i="37"/>
  <c r="H49" i="37"/>
  <c r="D49" i="37"/>
  <c r="D48" i="37"/>
  <c r="B42" i="37"/>
  <c r="B41" i="37"/>
  <c r="G38" i="37"/>
  <c r="F38" i="37"/>
  <c r="C38" i="37"/>
  <c r="B38" i="37"/>
  <c r="G37" i="37"/>
  <c r="F37" i="37"/>
  <c r="C37" i="37"/>
  <c r="B37" i="37"/>
  <c r="G36" i="37"/>
  <c r="F36" i="37"/>
  <c r="C36" i="37"/>
  <c r="B36" i="37"/>
  <c r="D35" i="37"/>
  <c r="D34" i="37"/>
  <c r="H33" i="37"/>
  <c r="H32" i="37"/>
  <c r="H31" i="37"/>
  <c r="D31" i="37"/>
  <c r="H30" i="37"/>
  <c r="D30" i="37"/>
  <c r="H29" i="37"/>
  <c r="D29" i="37"/>
  <c r="D28" i="37"/>
  <c r="B22" i="37"/>
  <c r="B21" i="37"/>
  <c r="G18" i="37"/>
  <c r="F18" i="37"/>
  <c r="C18" i="37"/>
  <c r="B18" i="37"/>
  <c r="G17" i="37"/>
  <c r="F17" i="37"/>
  <c r="C17" i="37"/>
  <c r="B17" i="37"/>
  <c r="G16" i="37"/>
  <c r="F16" i="37"/>
  <c r="C16" i="37"/>
  <c r="B16" i="37"/>
  <c r="H15" i="37"/>
  <c r="D15" i="37"/>
  <c r="D14" i="37"/>
  <c r="H13" i="37"/>
  <c r="H11" i="37"/>
  <c r="D11" i="37"/>
  <c r="H10" i="37"/>
  <c r="D10" i="37"/>
  <c r="H9" i="37"/>
  <c r="D9" i="37"/>
  <c r="H8" i="37"/>
  <c r="D8" i="37"/>
  <c r="B62" i="20"/>
  <c r="B61" i="20"/>
  <c r="G58" i="20"/>
  <c r="F58" i="20"/>
  <c r="C58" i="20"/>
  <c r="B58" i="20"/>
  <c r="G57" i="20"/>
  <c r="F57" i="20"/>
  <c r="C57" i="20"/>
  <c r="B57" i="20"/>
  <c r="G56" i="20"/>
  <c r="F56" i="20"/>
  <c r="C56" i="20"/>
  <c r="B56" i="20"/>
  <c r="D55" i="20"/>
  <c r="H53" i="20"/>
  <c r="D53" i="20"/>
  <c r="H52" i="20"/>
  <c r="D51" i="20"/>
  <c r="H50" i="20"/>
  <c r="D50" i="20"/>
  <c r="H49" i="20"/>
  <c r="D49" i="20"/>
  <c r="H48" i="20"/>
  <c r="D48" i="20"/>
  <c r="B42" i="20"/>
  <c r="B41" i="20"/>
  <c r="G38" i="20"/>
  <c r="F38" i="20"/>
  <c r="C38" i="20"/>
  <c r="B38" i="20"/>
  <c r="G37" i="20"/>
  <c r="F37" i="20"/>
  <c r="C37" i="20"/>
  <c r="B37" i="20"/>
  <c r="G36" i="20"/>
  <c r="F36" i="20"/>
  <c r="C36" i="20"/>
  <c r="B36" i="20"/>
  <c r="D35" i="20"/>
  <c r="D34" i="20"/>
  <c r="H33" i="20"/>
  <c r="H32" i="20"/>
  <c r="D32" i="20"/>
  <c r="D31" i="20"/>
  <c r="H30" i="20"/>
  <c r="D30" i="20"/>
  <c r="H29" i="20"/>
  <c r="H28" i="20"/>
  <c r="D28" i="20"/>
  <c r="B22" i="20"/>
  <c r="B21" i="20"/>
  <c r="G18" i="20"/>
  <c r="F18" i="20"/>
  <c r="C18" i="20"/>
  <c r="B18" i="20"/>
  <c r="G17" i="20"/>
  <c r="F17" i="20"/>
  <c r="C17" i="20"/>
  <c r="B17" i="20"/>
  <c r="G16" i="20"/>
  <c r="F16" i="20"/>
  <c r="C16" i="20"/>
  <c r="B16" i="20"/>
  <c r="H15" i="20"/>
  <c r="D15" i="20"/>
  <c r="D14" i="20"/>
  <c r="H13" i="20"/>
  <c r="D12" i="20"/>
  <c r="H11" i="20"/>
  <c r="D11" i="20"/>
  <c r="H10" i="20"/>
  <c r="D10" i="20"/>
  <c r="H9" i="20"/>
  <c r="H8" i="20"/>
  <c r="D8" i="20"/>
  <c r="H38" i="37" l="1"/>
  <c r="H39" i="37" s="1"/>
  <c r="H18" i="37"/>
  <c r="H19" i="37" s="1"/>
  <c r="H38" i="33"/>
  <c r="H39" i="33" s="1"/>
  <c r="H18" i="20"/>
  <c r="H19" i="20" s="1"/>
  <c r="D38" i="20"/>
  <c r="D39" i="20" s="1"/>
  <c r="H38" i="28"/>
  <c r="H39" i="28" s="1"/>
  <c r="D38" i="37"/>
  <c r="D39" i="37" s="1"/>
  <c r="H38" i="14"/>
  <c r="H39" i="14" s="1"/>
  <c r="D58" i="14"/>
  <c r="D59" i="14" s="1"/>
  <c r="D16" i="24"/>
  <c r="I8" i="24" s="1"/>
  <c r="H56" i="14"/>
  <c r="D18" i="28"/>
  <c r="D19" i="28" s="1"/>
  <c r="I11" i="24"/>
  <c r="J11" i="24" s="1"/>
  <c r="I15" i="24"/>
  <c r="J15" i="24" s="1"/>
  <c r="I13" i="24"/>
  <c r="J13" i="24" s="1"/>
  <c r="I14" i="24"/>
  <c r="J14" i="24" s="1"/>
  <c r="D18" i="20"/>
  <c r="D19" i="20" s="1"/>
  <c r="D18" i="37"/>
  <c r="D19" i="37" s="1"/>
  <c r="D38" i="14"/>
  <c r="D39" i="14" s="1"/>
  <c r="D18" i="33"/>
  <c r="D19" i="33" s="1"/>
  <c r="D56" i="14"/>
  <c r="I53" i="14" s="1"/>
  <c r="J53" i="14" s="1"/>
  <c r="D58" i="20"/>
  <c r="D59" i="20" s="1"/>
  <c r="D56" i="20"/>
  <c r="I50" i="20" s="1"/>
  <c r="J50" i="20" s="1"/>
  <c r="H18" i="28"/>
  <c r="H19" i="28" s="1"/>
  <c r="H56" i="20"/>
  <c r="D58" i="37"/>
  <c r="D59" i="37" s="1"/>
  <c r="D38" i="24"/>
  <c r="D39" i="24" s="1"/>
  <c r="D56" i="24"/>
  <c r="I49" i="24" s="1"/>
  <c r="J49" i="24" s="1"/>
  <c r="D38" i="28"/>
  <c r="D39" i="28" s="1"/>
  <c r="D58" i="33"/>
  <c r="D59" i="33" s="1"/>
  <c r="D56" i="37"/>
  <c r="H38" i="24"/>
  <c r="H39" i="24" s="1"/>
  <c r="H36" i="24"/>
  <c r="D58" i="24"/>
  <c r="D59" i="24" s="1"/>
  <c r="H56" i="33"/>
  <c r="D56" i="33"/>
  <c r="I49" i="33" s="1"/>
  <c r="J49" i="33" s="1"/>
  <c r="B23" i="24"/>
  <c r="H56" i="24"/>
  <c r="D18" i="14"/>
  <c r="D19" i="14" s="1"/>
  <c r="D58" i="28"/>
  <c r="D59" i="28" s="1"/>
  <c r="H38" i="20"/>
  <c r="H39" i="20" s="1"/>
  <c r="H18" i="24"/>
  <c r="H19" i="24" s="1"/>
  <c r="D18" i="24"/>
  <c r="D19" i="24" s="1"/>
  <c r="H18" i="14"/>
  <c r="H19" i="14" s="1"/>
  <c r="D56" i="28"/>
  <c r="J18" i="23"/>
  <c r="J19" i="23" s="1"/>
  <c r="J17" i="23"/>
  <c r="J16" i="23"/>
  <c r="B65" i="23"/>
  <c r="B64" i="23"/>
  <c r="J38" i="23"/>
  <c r="J39" i="23" s="1"/>
  <c r="J37" i="23"/>
  <c r="J36" i="23"/>
  <c r="B45" i="23"/>
  <c r="B44" i="23"/>
  <c r="B24" i="23"/>
  <c r="B25" i="23"/>
  <c r="J38" i="26"/>
  <c r="J39" i="26" s="1"/>
  <c r="J37" i="26"/>
  <c r="J36" i="26"/>
  <c r="J58" i="26"/>
  <c r="J59" i="26" s="1"/>
  <c r="J57" i="26"/>
  <c r="J56" i="26"/>
  <c r="B45" i="26"/>
  <c r="B44" i="26"/>
  <c r="B65" i="26"/>
  <c r="B64" i="26"/>
  <c r="J38" i="34"/>
  <c r="J39" i="34" s="1"/>
  <c r="J37" i="34"/>
  <c r="J36" i="34"/>
  <c r="J58" i="34"/>
  <c r="J59" i="34" s="1"/>
  <c r="J57" i="34"/>
  <c r="J56" i="34"/>
  <c r="B45" i="34"/>
  <c r="B44" i="34"/>
  <c r="B65" i="34"/>
  <c r="B64" i="34"/>
  <c r="I52" i="33"/>
  <c r="J52" i="33" s="1"/>
  <c r="H36" i="33"/>
  <c r="H57" i="33"/>
  <c r="H58" i="33"/>
  <c r="H59" i="33" s="1"/>
  <c r="B63" i="33"/>
  <c r="H16" i="33"/>
  <c r="D36" i="33"/>
  <c r="I33" i="33" s="1"/>
  <c r="J33" i="33" s="1"/>
  <c r="H37" i="33"/>
  <c r="B43" i="33"/>
  <c r="D57" i="33"/>
  <c r="D16" i="33"/>
  <c r="H17" i="33"/>
  <c r="B23" i="33"/>
  <c r="D37" i="33"/>
  <c r="D17" i="33"/>
  <c r="I51" i="28"/>
  <c r="J51" i="28" s="1"/>
  <c r="I50" i="28"/>
  <c r="J50" i="28" s="1"/>
  <c r="I49" i="28"/>
  <c r="J49" i="28" s="1"/>
  <c r="I53" i="28"/>
  <c r="J53" i="28" s="1"/>
  <c r="I52" i="28"/>
  <c r="J52" i="28" s="1"/>
  <c r="H36" i="28"/>
  <c r="H57" i="28"/>
  <c r="H58" i="28"/>
  <c r="H59" i="28" s="1"/>
  <c r="B63" i="28"/>
  <c r="H16" i="28"/>
  <c r="D36" i="28"/>
  <c r="I33" i="28" s="1"/>
  <c r="J33" i="28" s="1"/>
  <c r="H37" i="28"/>
  <c r="B43" i="28"/>
  <c r="D57" i="28"/>
  <c r="D16" i="28"/>
  <c r="I10" i="28" s="1"/>
  <c r="J10" i="28" s="1"/>
  <c r="H17" i="28"/>
  <c r="B23" i="28"/>
  <c r="D37" i="28"/>
  <c r="D17" i="28"/>
  <c r="I49" i="14"/>
  <c r="J49" i="14" s="1"/>
  <c r="H36" i="14"/>
  <c r="H57" i="14"/>
  <c r="H58" i="14"/>
  <c r="H59" i="14" s="1"/>
  <c r="B63" i="14"/>
  <c r="H16" i="14"/>
  <c r="D36" i="14"/>
  <c r="I33" i="14" s="1"/>
  <c r="J33" i="14" s="1"/>
  <c r="H37" i="14"/>
  <c r="B43" i="14"/>
  <c r="D57" i="14"/>
  <c r="D16" i="14"/>
  <c r="I13" i="14" s="1"/>
  <c r="J13" i="14" s="1"/>
  <c r="H17" i="14"/>
  <c r="B23" i="14"/>
  <c r="D37" i="14"/>
  <c r="D17" i="14"/>
  <c r="I50" i="24"/>
  <c r="J50" i="24" s="1"/>
  <c r="I52" i="24"/>
  <c r="J52" i="24" s="1"/>
  <c r="H57" i="24"/>
  <c r="H58" i="24"/>
  <c r="H59" i="24" s="1"/>
  <c r="B63" i="24"/>
  <c r="H16" i="24"/>
  <c r="D36" i="24"/>
  <c r="I33" i="24" s="1"/>
  <c r="J33" i="24" s="1"/>
  <c r="H37" i="24"/>
  <c r="B43" i="24"/>
  <c r="D57" i="24"/>
  <c r="H17" i="24"/>
  <c r="D37" i="24"/>
  <c r="I49" i="37"/>
  <c r="J49" i="37" s="1"/>
  <c r="I51" i="37"/>
  <c r="J51" i="37" s="1"/>
  <c r="I50" i="37"/>
  <c r="J50" i="37" s="1"/>
  <c r="I53" i="37"/>
  <c r="J53" i="37" s="1"/>
  <c r="I52" i="37"/>
  <c r="J52" i="37" s="1"/>
  <c r="H36" i="37"/>
  <c r="H57" i="37"/>
  <c r="H58" i="37"/>
  <c r="H59" i="37" s="1"/>
  <c r="B63" i="37"/>
  <c r="H16" i="37"/>
  <c r="D36" i="37"/>
  <c r="I33" i="37" s="1"/>
  <c r="J33" i="37" s="1"/>
  <c r="H37" i="37"/>
  <c r="B43" i="37"/>
  <c r="D57" i="37"/>
  <c r="D16" i="37"/>
  <c r="I9" i="37" s="1"/>
  <c r="J9" i="37" s="1"/>
  <c r="H17" i="37"/>
  <c r="B23" i="37"/>
  <c r="D37" i="37"/>
  <c r="D17" i="37"/>
  <c r="I49" i="20"/>
  <c r="J49" i="20" s="1"/>
  <c r="I53" i="20"/>
  <c r="J53" i="20" s="1"/>
  <c r="I52" i="20"/>
  <c r="J52" i="20" s="1"/>
  <c r="H36" i="20"/>
  <c r="H57" i="20"/>
  <c r="H58" i="20"/>
  <c r="H59" i="20" s="1"/>
  <c r="B63" i="20"/>
  <c r="H16" i="20"/>
  <c r="D36" i="20"/>
  <c r="I33" i="20" s="1"/>
  <c r="J33" i="20" s="1"/>
  <c r="H37" i="20"/>
  <c r="B43" i="20"/>
  <c r="D57" i="20"/>
  <c r="D16" i="20"/>
  <c r="H17" i="20"/>
  <c r="B23" i="20"/>
  <c r="D37" i="20"/>
  <c r="D17" i="20"/>
  <c r="I48" i="20"/>
  <c r="H30" i="45"/>
  <c r="H32" i="39"/>
  <c r="H52" i="39"/>
  <c r="B62" i="38"/>
  <c r="B61" i="38"/>
  <c r="G58" i="38"/>
  <c r="F58" i="38"/>
  <c r="C58" i="38"/>
  <c r="B58" i="38"/>
  <c r="G57" i="38"/>
  <c r="F57" i="38"/>
  <c r="C57" i="38"/>
  <c r="B57" i="38"/>
  <c r="G56" i="38"/>
  <c r="F56" i="38"/>
  <c r="C56" i="38"/>
  <c r="B56" i="38"/>
  <c r="D55" i="38"/>
  <c r="H53" i="38"/>
  <c r="H52" i="38"/>
  <c r="D52" i="38"/>
  <c r="D51" i="38"/>
  <c r="H50" i="38"/>
  <c r="D50" i="38"/>
  <c r="H49" i="38"/>
  <c r="D49" i="38"/>
  <c r="D48" i="38"/>
  <c r="B42" i="38"/>
  <c r="B41" i="38"/>
  <c r="G38" i="38"/>
  <c r="F38" i="38"/>
  <c r="C38" i="38"/>
  <c r="B38" i="38"/>
  <c r="G37" i="38"/>
  <c r="F37" i="38"/>
  <c r="C37" i="38"/>
  <c r="B37" i="38"/>
  <c r="G36" i="38"/>
  <c r="F36" i="38"/>
  <c r="C36" i="38"/>
  <c r="B36" i="38"/>
  <c r="D35" i="38"/>
  <c r="D34" i="38"/>
  <c r="H33" i="38"/>
  <c r="H32" i="38"/>
  <c r="D32" i="38"/>
  <c r="H30" i="38"/>
  <c r="D30" i="38"/>
  <c r="H29" i="38"/>
  <c r="H36" i="38" s="1"/>
  <c r="D29" i="38"/>
  <c r="D28" i="38"/>
  <c r="B22" i="38"/>
  <c r="B21" i="38"/>
  <c r="G18" i="38"/>
  <c r="F18" i="38"/>
  <c r="C18" i="38"/>
  <c r="B18" i="38"/>
  <c r="G17" i="38"/>
  <c r="F17" i="38"/>
  <c r="C17" i="38"/>
  <c r="B17" i="38"/>
  <c r="G16" i="38"/>
  <c r="F16" i="38"/>
  <c r="C16" i="38"/>
  <c r="B16" i="38"/>
  <c r="H15" i="38"/>
  <c r="D15" i="38"/>
  <c r="D14" i="38"/>
  <c r="H12" i="38"/>
  <c r="D12" i="38"/>
  <c r="H11" i="38"/>
  <c r="H10" i="38"/>
  <c r="D10" i="38"/>
  <c r="H9" i="38"/>
  <c r="D9" i="38"/>
  <c r="H8" i="38"/>
  <c r="D8" i="38"/>
  <c r="B62" i="21"/>
  <c r="B61" i="21"/>
  <c r="G58" i="21"/>
  <c r="F58" i="21"/>
  <c r="C58" i="21"/>
  <c r="B58" i="21"/>
  <c r="G57" i="21"/>
  <c r="F57" i="21"/>
  <c r="C57" i="21"/>
  <c r="B57" i="21"/>
  <c r="G56" i="21"/>
  <c r="F56" i="21"/>
  <c r="C56" i="21"/>
  <c r="B56" i="21"/>
  <c r="D54" i="21"/>
  <c r="H53" i="21"/>
  <c r="D53" i="21"/>
  <c r="H52" i="21"/>
  <c r="D51" i="21"/>
  <c r="H50" i="21"/>
  <c r="D50" i="21"/>
  <c r="H49" i="21"/>
  <c r="D49" i="21"/>
  <c r="D48" i="21"/>
  <c r="B42" i="21"/>
  <c r="B41" i="21"/>
  <c r="G38" i="21"/>
  <c r="F38" i="21"/>
  <c r="C38" i="21"/>
  <c r="B38" i="21"/>
  <c r="G37" i="21"/>
  <c r="F37" i="21"/>
  <c r="C37" i="21"/>
  <c r="B37" i="21"/>
  <c r="G36" i="21"/>
  <c r="F36" i="21"/>
  <c r="C36" i="21"/>
  <c r="B36" i="21"/>
  <c r="D35" i="21"/>
  <c r="H33" i="21"/>
  <c r="H32" i="21"/>
  <c r="D32" i="21"/>
  <c r="D31" i="21"/>
  <c r="H30" i="21"/>
  <c r="D30" i="21"/>
  <c r="H29" i="21"/>
  <c r="D29" i="21"/>
  <c r="D28" i="21"/>
  <c r="B22" i="21"/>
  <c r="B21" i="21"/>
  <c r="G18" i="21"/>
  <c r="F18" i="21"/>
  <c r="C18" i="21"/>
  <c r="B18" i="21"/>
  <c r="G17" i="21"/>
  <c r="F17" i="21"/>
  <c r="C17" i="21"/>
  <c r="B17" i="21"/>
  <c r="G16" i="21"/>
  <c r="F16" i="21"/>
  <c r="C16" i="21"/>
  <c r="B16" i="21"/>
  <c r="D15" i="21"/>
  <c r="H14" i="21"/>
  <c r="H13" i="21"/>
  <c r="D12" i="21"/>
  <c r="H11" i="21"/>
  <c r="D11" i="21"/>
  <c r="H10" i="21"/>
  <c r="D10" i="21"/>
  <c r="H9" i="21"/>
  <c r="D9" i="21"/>
  <c r="H8" i="21"/>
  <c r="D8" i="21"/>
  <c r="B62" i="39"/>
  <c r="B61" i="39"/>
  <c r="G58" i="39"/>
  <c r="F58" i="39"/>
  <c r="C58" i="39"/>
  <c r="B58" i="39"/>
  <c r="G57" i="39"/>
  <c r="F57" i="39"/>
  <c r="C57" i="39"/>
  <c r="B57" i="39"/>
  <c r="G56" i="39"/>
  <c r="F56" i="39"/>
  <c r="C56" i="39"/>
  <c r="B56" i="39"/>
  <c r="D55" i="39"/>
  <c r="H53" i="39"/>
  <c r="D53" i="39"/>
  <c r="H51" i="39"/>
  <c r="D51" i="39"/>
  <c r="H50" i="39"/>
  <c r="D50" i="39"/>
  <c r="H49" i="39"/>
  <c r="H58" i="39" s="1"/>
  <c r="H59" i="39" s="1"/>
  <c r="D49" i="39"/>
  <c r="D48" i="39"/>
  <c r="B42" i="39"/>
  <c r="B41" i="39"/>
  <c r="G38" i="39"/>
  <c r="F38" i="39"/>
  <c r="C38" i="39"/>
  <c r="B38" i="39"/>
  <c r="G37" i="39"/>
  <c r="F37" i="39"/>
  <c r="C37" i="39"/>
  <c r="B37" i="39"/>
  <c r="G36" i="39"/>
  <c r="F36" i="39"/>
  <c r="C36" i="39"/>
  <c r="B36" i="39"/>
  <c r="D35" i="39"/>
  <c r="D34" i="39"/>
  <c r="H33" i="39"/>
  <c r="D33" i="39"/>
  <c r="D32" i="39"/>
  <c r="H31" i="39"/>
  <c r="D31" i="39"/>
  <c r="H30" i="39"/>
  <c r="D30" i="39"/>
  <c r="H29" i="39"/>
  <c r="D28" i="39"/>
  <c r="B22" i="39"/>
  <c r="B21" i="39"/>
  <c r="G18" i="39"/>
  <c r="F18" i="39"/>
  <c r="C18" i="39"/>
  <c r="B18" i="39"/>
  <c r="G17" i="39"/>
  <c r="F17" i="39"/>
  <c r="C17" i="39"/>
  <c r="B17" i="39"/>
  <c r="G16" i="39"/>
  <c r="F16" i="39"/>
  <c r="C16" i="39"/>
  <c r="B16" i="39"/>
  <c r="H15" i="39"/>
  <c r="D15" i="39"/>
  <c r="D14" i="39"/>
  <c r="H13" i="39"/>
  <c r="D13" i="39"/>
  <c r="D12" i="39"/>
  <c r="H11" i="39"/>
  <c r="D11" i="39"/>
  <c r="H10" i="39"/>
  <c r="D10" i="39"/>
  <c r="H9" i="39"/>
  <c r="H8" i="39"/>
  <c r="D8" i="39"/>
  <c r="B62" i="27"/>
  <c r="B61" i="27"/>
  <c r="G58" i="27"/>
  <c r="F58" i="27"/>
  <c r="C58" i="27"/>
  <c r="B58" i="27"/>
  <c r="G57" i="27"/>
  <c r="F57" i="27"/>
  <c r="C57" i="27"/>
  <c r="B57" i="27"/>
  <c r="G56" i="27"/>
  <c r="F56" i="27"/>
  <c r="C56" i="27"/>
  <c r="B56" i="27"/>
  <c r="D55" i="27"/>
  <c r="D54" i="27"/>
  <c r="H53" i="27"/>
  <c r="D53" i="27"/>
  <c r="H52" i="27"/>
  <c r="D52" i="27"/>
  <c r="D51" i="27"/>
  <c r="H50" i="27"/>
  <c r="D50" i="27"/>
  <c r="H49" i="27"/>
  <c r="H48" i="27"/>
  <c r="B42" i="27"/>
  <c r="B41" i="27"/>
  <c r="G38" i="27"/>
  <c r="F38" i="27"/>
  <c r="C38" i="27"/>
  <c r="B38" i="27"/>
  <c r="G37" i="27"/>
  <c r="F37" i="27"/>
  <c r="C37" i="27"/>
  <c r="B37" i="27"/>
  <c r="G36" i="27"/>
  <c r="F36" i="27"/>
  <c r="C36" i="27"/>
  <c r="B36" i="27"/>
  <c r="D35" i="27"/>
  <c r="D34" i="27"/>
  <c r="H33" i="27"/>
  <c r="D33" i="27"/>
  <c r="H32" i="27"/>
  <c r="D32" i="27"/>
  <c r="H30" i="27"/>
  <c r="D30" i="27"/>
  <c r="H29" i="27"/>
  <c r="D29" i="27"/>
  <c r="H28" i="27"/>
  <c r="H36" i="27" s="1"/>
  <c r="D28" i="27"/>
  <c r="B22" i="27"/>
  <c r="B21" i="27"/>
  <c r="G18" i="27"/>
  <c r="F18" i="27"/>
  <c r="C18" i="27"/>
  <c r="B18" i="27"/>
  <c r="G17" i="27"/>
  <c r="F17" i="27"/>
  <c r="C17" i="27"/>
  <c r="B17" i="27"/>
  <c r="G16" i="27"/>
  <c r="F16" i="27"/>
  <c r="C16" i="27"/>
  <c r="B16" i="27"/>
  <c r="H15" i="27"/>
  <c r="D15" i="27"/>
  <c r="H14" i="27"/>
  <c r="D14" i="27"/>
  <c r="H13" i="27"/>
  <c r="D13" i="27"/>
  <c r="H12" i="27"/>
  <c r="D12" i="27"/>
  <c r="H11" i="27"/>
  <c r="H10" i="27"/>
  <c r="D10" i="27"/>
  <c r="D9" i="27"/>
  <c r="D8" i="27"/>
  <c r="I16" i="24" l="1"/>
  <c r="J8" i="24"/>
  <c r="I17" i="24"/>
  <c r="H16" i="27"/>
  <c r="D38" i="27"/>
  <c r="D39" i="27" s="1"/>
  <c r="H38" i="39"/>
  <c r="H39" i="39" s="1"/>
  <c r="I48" i="24"/>
  <c r="I58" i="24" s="1"/>
  <c r="I53" i="24"/>
  <c r="J53" i="24" s="1"/>
  <c r="H37" i="27"/>
  <c r="D16" i="21"/>
  <c r="I10" i="21" s="1"/>
  <c r="J10" i="21" s="1"/>
  <c r="I50" i="14"/>
  <c r="J50" i="14" s="1"/>
  <c r="H38" i="27"/>
  <c r="H39" i="27" s="1"/>
  <c r="H58" i="27"/>
  <c r="H59" i="27" s="1"/>
  <c r="D18" i="38"/>
  <c r="D19" i="38" s="1"/>
  <c r="I52" i="14"/>
  <c r="J52" i="14" s="1"/>
  <c r="I10" i="24"/>
  <c r="J10" i="24" s="1"/>
  <c r="H56" i="39"/>
  <c r="D58" i="27"/>
  <c r="D59" i="27" s="1"/>
  <c r="H38" i="21"/>
  <c r="H39" i="21" s="1"/>
  <c r="D58" i="38"/>
  <c r="D59" i="38" s="1"/>
  <c r="I48" i="14"/>
  <c r="H58" i="38"/>
  <c r="H59" i="38" s="1"/>
  <c r="D58" i="39"/>
  <c r="D59" i="39" s="1"/>
  <c r="H37" i="21"/>
  <c r="D58" i="21"/>
  <c r="D59" i="21" s="1"/>
  <c r="D18" i="39"/>
  <c r="D19" i="39" s="1"/>
  <c r="D18" i="21"/>
  <c r="D19" i="21" s="1"/>
  <c r="H58" i="21"/>
  <c r="H59" i="21" s="1"/>
  <c r="B23" i="38"/>
  <c r="H16" i="38"/>
  <c r="I53" i="33"/>
  <c r="J53" i="33" s="1"/>
  <c r="I50" i="33"/>
  <c r="J50" i="33" s="1"/>
  <c r="H57" i="27"/>
  <c r="H16" i="39"/>
  <c r="H18" i="21"/>
  <c r="H19" i="21" s="1"/>
  <c r="H36" i="21"/>
  <c r="H56" i="38"/>
  <c r="I51" i="33"/>
  <c r="J51" i="33" s="1"/>
  <c r="I18" i="24"/>
  <c r="B24" i="24" s="1"/>
  <c r="B43" i="38"/>
  <c r="I14" i="21"/>
  <c r="J14" i="21" s="1"/>
  <c r="D18" i="27"/>
  <c r="D19" i="27" s="1"/>
  <c r="D38" i="39"/>
  <c r="D39" i="39" s="1"/>
  <c r="H36" i="39"/>
  <c r="B43" i="21"/>
  <c r="H56" i="27"/>
  <c r="H56" i="21"/>
  <c r="H38" i="38"/>
  <c r="H39" i="38" s="1"/>
  <c r="I8" i="28"/>
  <c r="I32" i="24"/>
  <c r="J32" i="24" s="1"/>
  <c r="I28" i="24"/>
  <c r="J28" i="24" s="1"/>
  <c r="I15" i="33"/>
  <c r="J15" i="33" s="1"/>
  <c r="I11" i="33"/>
  <c r="J11" i="33" s="1"/>
  <c r="I13" i="33"/>
  <c r="J13" i="33" s="1"/>
  <c r="I31" i="33"/>
  <c r="J31" i="33" s="1"/>
  <c r="I9" i="33"/>
  <c r="J9" i="33" s="1"/>
  <c r="I32" i="33"/>
  <c r="J32" i="33" s="1"/>
  <c r="I10" i="33"/>
  <c r="J10" i="33" s="1"/>
  <c r="I29" i="33"/>
  <c r="J29" i="33" s="1"/>
  <c r="I8" i="33"/>
  <c r="I30" i="33"/>
  <c r="J30" i="33" s="1"/>
  <c r="I32" i="28"/>
  <c r="J32" i="28" s="1"/>
  <c r="I58" i="28"/>
  <c r="I57" i="28"/>
  <c r="I56" i="28"/>
  <c r="I31" i="28"/>
  <c r="J31" i="28" s="1"/>
  <c r="I9" i="28"/>
  <c r="J9" i="28" s="1"/>
  <c r="J8" i="28"/>
  <c r="I30" i="28"/>
  <c r="J30" i="28" s="1"/>
  <c r="I29" i="28"/>
  <c r="J29" i="28" s="1"/>
  <c r="I15" i="28"/>
  <c r="J15" i="28" s="1"/>
  <c r="I13" i="28"/>
  <c r="J13" i="28" s="1"/>
  <c r="I11" i="28"/>
  <c r="J11" i="28" s="1"/>
  <c r="I15" i="14"/>
  <c r="J15" i="14" s="1"/>
  <c r="I9" i="14"/>
  <c r="J9" i="14" s="1"/>
  <c r="I28" i="14"/>
  <c r="I10" i="14"/>
  <c r="J10" i="14" s="1"/>
  <c r="I29" i="14"/>
  <c r="J29" i="14" s="1"/>
  <c r="I56" i="14"/>
  <c r="J48" i="14"/>
  <c r="I32" i="14"/>
  <c r="J32" i="14" s="1"/>
  <c r="I8" i="14"/>
  <c r="I30" i="14"/>
  <c r="J30" i="14" s="1"/>
  <c r="I11" i="14"/>
  <c r="J11" i="14" s="1"/>
  <c r="I56" i="24"/>
  <c r="B25" i="24"/>
  <c r="I29" i="24"/>
  <c r="J29" i="24" s="1"/>
  <c r="I30" i="24"/>
  <c r="J30" i="24" s="1"/>
  <c r="I58" i="37"/>
  <c r="I57" i="37"/>
  <c r="I56" i="37"/>
  <c r="I29" i="37"/>
  <c r="J29" i="37" s="1"/>
  <c r="I15" i="37"/>
  <c r="J15" i="37" s="1"/>
  <c r="I32" i="37"/>
  <c r="J32" i="37" s="1"/>
  <c r="I13" i="37"/>
  <c r="J13" i="37" s="1"/>
  <c r="I8" i="37"/>
  <c r="I30" i="37"/>
  <c r="J30" i="37" s="1"/>
  <c r="I10" i="37"/>
  <c r="J10" i="37" s="1"/>
  <c r="I11" i="37"/>
  <c r="J11" i="37" s="1"/>
  <c r="I31" i="37"/>
  <c r="J31" i="37" s="1"/>
  <c r="I58" i="20"/>
  <c r="I57" i="20"/>
  <c r="I56" i="20"/>
  <c r="J48" i="20"/>
  <c r="I30" i="20"/>
  <c r="J30" i="20" s="1"/>
  <c r="I29" i="20"/>
  <c r="J29" i="20" s="1"/>
  <c r="I15" i="20"/>
  <c r="J15" i="20" s="1"/>
  <c r="I13" i="20"/>
  <c r="J13" i="20" s="1"/>
  <c r="I11" i="20"/>
  <c r="J11" i="20" s="1"/>
  <c r="I10" i="20"/>
  <c r="J10" i="20" s="1"/>
  <c r="I9" i="20"/>
  <c r="J9" i="20" s="1"/>
  <c r="I8" i="20"/>
  <c r="I28" i="20"/>
  <c r="I32" i="20"/>
  <c r="J32" i="20" s="1"/>
  <c r="I11" i="21"/>
  <c r="J11" i="21" s="1"/>
  <c r="D16" i="38"/>
  <c r="I15" i="38" s="1"/>
  <c r="J15" i="38" s="1"/>
  <c r="D17" i="38"/>
  <c r="D37" i="38"/>
  <c r="D38" i="38"/>
  <c r="D39" i="38" s="1"/>
  <c r="D56" i="38"/>
  <c r="H57" i="38"/>
  <c r="B63" i="38"/>
  <c r="D57" i="38"/>
  <c r="H17" i="38"/>
  <c r="H18" i="38"/>
  <c r="H19" i="38" s="1"/>
  <c r="D36" i="38"/>
  <c r="H37" i="38"/>
  <c r="D37" i="21"/>
  <c r="D38" i="21"/>
  <c r="D39" i="21" s="1"/>
  <c r="D56" i="21"/>
  <c r="H57" i="21"/>
  <c r="B63" i="21"/>
  <c r="H16" i="21"/>
  <c r="D57" i="21"/>
  <c r="I8" i="21"/>
  <c r="H17" i="21"/>
  <c r="B23" i="21"/>
  <c r="D17" i="21"/>
  <c r="D36" i="21"/>
  <c r="D16" i="39"/>
  <c r="I10" i="39" s="1"/>
  <c r="J10" i="39" s="1"/>
  <c r="H17" i="39"/>
  <c r="H18" i="39"/>
  <c r="H19" i="39" s="1"/>
  <c r="B23" i="39"/>
  <c r="D36" i="39"/>
  <c r="I32" i="39" s="1"/>
  <c r="J32" i="39" s="1"/>
  <c r="H37" i="39"/>
  <c r="B43" i="39"/>
  <c r="D56" i="39"/>
  <c r="I52" i="39" s="1"/>
  <c r="J52" i="39" s="1"/>
  <c r="H57" i="39"/>
  <c r="B63" i="39"/>
  <c r="D17" i="39"/>
  <c r="D37" i="39"/>
  <c r="D57" i="39"/>
  <c r="I11" i="27"/>
  <c r="J11" i="27" s="1"/>
  <c r="I14" i="27"/>
  <c r="J14" i="27" s="1"/>
  <c r="D16" i="27"/>
  <c r="I15" i="27" s="1"/>
  <c r="J15" i="27" s="1"/>
  <c r="B63" i="27"/>
  <c r="H17" i="27"/>
  <c r="H18" i="27"/>
  <c r="H19" i="27" s="1"/>
  <c r="B23" i="27"/>
  <c r="D36" i="27"/>
  <c r="B43" i="27"/>
  <c r="D56" i="27"/>
  <c r="D17" i="27"/>
  <c r="D37" i="27"/>
  <c r="D57" i="27"/>
  <c r="I13" i="21" l="1"/>
  <c r="J13" i="21" s="1"/>
  <c r="J48" i="24"/>
  <c r="I9" i="21"/>
  <c r="J9" i="21" s="1"/>
  <c r="I57" i="24"/>
  <c r="I57" i="14"/>
  <c r="I58" i="14"/>
  <c r="I56" i="33"/>
  <c r="B65" i="33" s="1"/>
  <c r="I58" i="33"/>
  <c r="J16" i="24"/>
  <c r="J18" i="24"/>
  <c r="J19" i="24" s="1"/>
  <c r="J17" i="24"/>
  <c r="I8" i="38"/>
  <c r="I12" i="27"/>
  <c r="J12" i="27" s="1"/>
  <c r="I9" i="38"/>
  <c r="J9" i="38" s="1"/>
  <c r="I57" i="33"/>
  <c r="I38" i="33"/>
  <c r="I37" i="33"/>
  <c r="I36" i="33"/>
  <c r="I18" i="33"/>
  <c r="I17" i="33"/>
  <c r="J8" i="33"/>
  <c r="I16" i="33"/>
  <c r="J58" i="33"/>
  <c r="J59" i="33" s="1"/>
  <c r="J57" i="33"/>
  <c r="J56" i="33"/>
  <c r="I18" i="28"/>
  <c r="B65" i="28"/>
  <c r="B64" i="28"/>
  <c r="I16" i="28"/>
  <c r="J16" i="28"/>
  <c r="J18" i="28"/>
  <c r="J19" i="28" s="1"/>
  <c r="J17" i="28"/>
  <c r="I38" i="28"/>
  <c r="I37" i="28"/>
  <c r="I36" i="28"/>
  <c r="I17" i="28"/>
  <c r="J58" i="28"/>
  <c r="J59" i="28" s="1"/>
  <c r="J57" i="28"/>
  <c r="J56" i="28"/>
  <c r="I18" i="14"/>
  <c r="I17" i="14"/>
  <c r="J8" i="14"/>
  <c r="I16" i="14"/>
  <c r="I38" i="14"/>
  <c r="I37" i="14"/>
  <c r="I36" i="14"/>
  <c r="J28" i="14"/>
  <c r="J58" i="14"/>
  <c r="J59" i="14" s="1"/>
  <c r="J57" i="14"/>
  <c r="J56" i="14"/>
  <c r="B65" i="14"/>
  <c r="B64" i="14"/>
  <c r="J38" i="24"/>
  <c r="J39" i="24" s="1"/>
  <c r="J37" i="24"/>
  <c r="J36" i="24"/>
  <c r="I36" i="24"/>
  <c r="J58" i="24"/>
  <c r="J59" i="24" s="1"/>
  <c r="J57" i="24"/>
  <c r="J56" i="24"/>
  <c r="I37" i="24"/>
  <c r="B65" i="24"/>
  <c r="B64" i="24"/>
  <c r="I38" i="24"/>
  <c r="I38" i="37"/>
  <c r="I37" i="37"/>
  <c r="I36" i="37"/>
  <c r="J58" i="37"/>
  <c r="J59" i="37" s="1"/>
  <c r="J57" i="37"/>
  <c r="J56" i="37"/>
  <c r="I18" i="37"/>
  <c r="I17" i="37"/>
  <c r="J8" i="37"/>
  <c r="I16" i="37"/>
  <c r="B65" i="37"/>
  <c r="B64" i="37"/>
  <c r="J58" i="20"/>
  <c r="J59" i="20" s="1"/>
  <c r="J57" i="20"/>
  <c r="J56" i="20"/>
  <c r="B65" i="20"/>
  <c r="B64" i="20"/>
  <c r="I38" i="20"/>
  <c r="I37" i="20"/>
  <c r="I36" i="20"/>
  <c r="J28" i="20"/>
  <c r="I18" i="20"/>
  <c r="I17" i="20"/>
  <c r="J8" i="20"/>
  <c r="I16" i="20"/>
  <c r="I11" i="38"/>
  <c r="J11" i="38" s="1"/>
  <c r="I12" i="38"/>
  <c r="J12" i="38" s="1"/>
  <c r="I10" i="38"/>
  <c r="J10" i="38" s="1"/>
  <c r="I15" i="39"/>
  <c r="J15" i="39" s="1"/>
  <c r="I13" i="27"/>
  <c r="J13" i="27" s="1"/>
  <c r="I10" i="27"/>
  <c r="J10" i="27" s="1"/>
  <c r="I32" i="38"/>
  <c r="J32" i="38" s="1"/>
  <c r="I30" i="38"/>
  <c r="J30" i="38" s="1"/>
  <c r="I29" i="38"/>
  <c r="I33" i="38"/>
  <c r="J33" i="38" s="1"/>
  <c r="I53" i="38"/>
  <c r="J53" i="38" s="1"/>
  <c r="I52" i="38"/>
  <c r="J52" i="38" s="1"/>
  <c r="I50" i="38"/>
  <c r="J50" i="38" s="1"/>
  <c r="I49" i="38"/>
  <c r="J8" i="38"/>
  <c r="I33" i="21"/>
  <c r="J33" i="21" s="1"/>
  <c r="I32" i="21"/>
  <c r="J32" i="21" s="1"/>
  <c r="I30" i="21"/>
  <c r="J30" i="21" s="1"/>
  <c r="I29" i="21"/>
  <c r="I18" i="21"/>
  <c r="I17" i="21"/>
  <c r="J8" i="21"/>
  <c r="I16" i="21"/>
  <c r="I53" i="21"/>
  <c r="J53" i="21" s="1"/>
  <c r="I52" i="21"/>
  <c r="J52" i="21" s="1"/>
  <c r="I50" i="21"/>
  <c r="J50" i="21" s="1"/>
  <c r="I49" i="21"/>
  <c r="I8" i="39"/>
  <c r="I9" i="39"/>
  <c r="J9" i="39" s="1"/>
  <c r="I13" i="39"/>
  <c r="J13" i="39" s="1"/>
  <c r="I53" i="39"/>
  <c r="J53" i="39" s="1"/>
  <c r="I51" i="39"/>
  <c r="J51" i="39" s="1"/>
  <c r="I50" i="39"/>
  <c r="J50" i="39" s="1"/>
  <c r="I49" i="39"/>
  <c r="J49" i="39" s="1"/>
  <c r="I33" i="39"/>
  <c r="J33" i="39" s="1"/>
  <c r="I31" i="39"/>
  <c r="J31" i="39" s="1"/>
  <c r="I30" i="39"/>
  <c r="J30" i="39" s="1"/>
  <c r="I29" i="39"/>
  <c r="J29" i="39" s="1"/>
  <c r="I11" i="39"/>
  <c r="J11" i="39" s="1"/>
  <c r="I53" i="27"/>
  <c r="J53" i="27" s="1"/>
  <c r="I52" i="27"/>
  <c r="J52" i="27" s="1"/>
  <c r="I50" i="27"/>
  <c r="J50" i="27" s="1"/>
  <c r="I49" i="27"/>
  <c r="J49" i="27" s="1"/>
  <c r="I48" i="27"/>
  <c r="I33" i="27"/>
  <c r="J33" i="27" s="1"/>
  <c r="I32" i="27"/>
  <c r="J32" i="27" s="1"/>
  <c r="I30" i="27"/>
  <c r="J30" i="27" s="1"/>
  <c r="I28" i="27"/>
  <c r="I29" i="27"/>
  <c r="J29" i="27" s="1"/>
  <c r="I17" i="27"/>
  <c r="B64" i="33" l="1"/>
  <c r="I18" i="27"/>
  <c r="B24" i="27" s="1"/>
  <c r="I17" i="38"/>
  <c r="I18" i="38"/>
  <c r="I16" i="27"/>
  <c r="B24" i="33"/>
  <c r="B25" i="33"/>
  <c r="J38" i="33"/>
  <c r="J39" i="33" s="1"/>
  <c r="J37" i="33"/>
  <c r="J36" i="33"/>
  <c r="J16" i="33"/>
  <c r="J18" i="33"/>
  <c r="J19" i="33" s="1"/>
  <c r="J17" i="33"/>
  <c r="B44" i="33"/>
  <c r="B45" i="33"/>
  <c r="J38" i="28"/>
  <c r="J39" i="28" s="1"/>
  <c r="J37" i="28"/>
  <c r="J36" i="28"/>
  <c r="B44" i="28"/>
  <c r="B45" i="28"/>
  <c r="B24" i="28"/>
  <c r="B25" i="28"/>
  <c r="J38" i="14"/>
  <c r="J39" i="14" s="1"/>
  <c r="J37" i="14"/>
  <c r="J36" i="14"/>
  <c r="B24" i="14"/>
  <c r="B25" i="14"/>
  <c r="B44" i="14"/>
  <c r="B45" i="14"/>
  <c r="J16" i="14"/>
  <c r="J18" i="14"/>
  <c r="J19" i="14" s="1"/>
  <c r="J17" i="14"/>
  <c r="B44" i="24"/>
  <c r="B45" i="24"/>
  <c r="J38" i="37"/>
  <c r="J39" i="37" s="1"/>
  <c r="J37" i="37"/>
  <c r="J36" i="37"/>
  <c r="B24" i="37"/>
  <c r="B25" i="37"/>
  <c r="B44" i="37"/>
  <c r="B45" i="37"/>
  <c r="J16" i="37"/>
  <c r="J18" i="37"/>
  <c r="J19" i="37" s="1"/>
  <c r="J17" i="37"/>
  <c r="B24" i="20"/>
  <c r="B25" i="20"/>
  <c r="J38" i="20"/>
  <c r="J39" i="20" s="1"/>
  <c r="J37" i="20"/>
  <c r="J36" i="20"/>
  <c r="J16" i="20"/>
  <c r="J18" i="20"/>
  <c r="J19" i="20" s="1"/>
  <c r="J17" i="20"/>
  <c r="B44" i="20"/>
  <c r="B45" i="20"/>
  <c r="I16" i="38"/>
  <c r="I36" i="38"/>
  <c r="J29" i="38"/>
  <c r="I38" i="38"/>
  <c r="I37" i="38"/>
  <c r="J18" i="38"/>
  <c r="J19" i="38" s="1"/>
  <c r="J17" i="38"/>
  <c r="J16" i="38"/>
  <c r="B24" i="38"/>
  <c r="J49" i="38"/>
  <c r="I58" i="38"/>
  <c r="I57" i="38"/>
  <c r="I56" i="38"/>
  <c r="I36" i="21"/>
  <c r="J29" i="21"/>
  <c r="I38" i="21"/>
  <c r="I37" i="21"/>
  <c r="J16" i="21"/>
  <c r="J18" i="21"/>
  <c r="J19" i="21" s="1"/>
  <c r="J17" i="21"/>
  <c r="J49" i="21"/>
  <c r="I58" i="21"/>
  <c r="I57" i="21"/>
  <c r="I56" i="21"/>
  <c r="B24" i="21"/>
  <c r="B25" i="21"/>
  <c r="I38" i="39"/>
  <c r="I37" i="39"/>
  <c r="I36" i="39"/>
  <c r="I58" i="39"/>
  <c r="I57" i="39"/>
  <c r="I56" i="39"/>
  <c r="I18" i="39"/>
  <c r="I17" i="39"/>
  <c r="J8" i="39"/>
  <c r="I16" i="39"/>
  <c r="B25" i="27"/>
  <c r="J18" i="27"/>
  <c r="J19" i="27" s="1"/>
  <c r="J16" i="27"/>
  <c r="J17" i="27"/>
  <c r="J28" i="27"/>
  <c r="I38" i="27"/>
  <c r="I37" i="27"/>
  <c r="I36" i="27"/>
  <c r="J48" i="27"/>
  <c r="I58" i="27"/>
  <c r="I57" i="27"/>
  <c r="I56" i="27"/>
  <c r="B25" i="38" l="1"/>
  <c r="B65" i="38"/>
  <c r="B64" i="38"/>
  <c r="J58" i="38"/>
  <c r="J59" i="38" s="1"/>
  <c r="J57" i="38"/>
  <c r="J56" i="38"/>
  <c r="J38" i="38"/>
  <c r="J39" i="38" s="1"/>
  <c r="J37" i="38"/>
  <c r="J36" i="38"/>
  <c r="B45" i="38"/>
  <c r="B44" i="38"/>
  <c r="J58" i="21"/>
  <c r="J59" i="21" s="1"/>
  <c r="J57" i="21"/>
  <c r="J56" i="21"/>
  <c r="J38" i="21"/>
  <c r="J39" i="21" s="1"/>
  <c r="J37" i="21"/>
  <c r="J36" i="21"/>
  <c r="B65" i="21"/>
  <c r="B64" i="21"/>
  <c r="B45" i="21"/>
  <c r="B44" i="21"/>
  <c r="J58" i="39"/>
  <c r="J59" i="39" s="1"/>
  <c r="J57" i="39"/>
  <c r="J56" i="39"/>
  <c r="B25" i="39"/>
  <c r="B24" i="39"/>
  <c r="B65" i="39"/>
  <c r="B64" i="39"/>
  <c r="B45" i="39"/>
  <c r="B44" i="39"/>
  <c r="J18" i="39"/>
  <c r="J19" i="39" s="1"/>
  <c r="J17" i="39"/>
  <c r="J16" i="39"/>
  <c r="J38" i="39"/>
  <c r="J39" i="39" s="1"/>
  <c r="J37" i="39"/>
  <c r="J36" i="39"/>
  <c r="B65" i="27"/>
  <c r="B64" i="27"/>
  <c r="J58" i="27"/>
  <c r="J59" i="27" s="1"/>
  <c r="J57" i="27"/>
  <c r="J56" i="27"/>
  <c r="J38" i="27"/>
  <c r="J39" i="27" s="1"/>
  <c r="J37" i="27"/>
  <c r="J36" i="27"/>
  <c r="B45" i="27"/>
  <c r="B44" i="27"/>
  <c r="B62" i="16" l="1"/>
  <c r="B61" i="16"/>
  <c r="G58" i="16"/>
  <c r="F58" i="16"/>
  <c r="C58" i="16"/>
  <c r="B58" i="16"/>
  <c r="G57" i="16"/>
  <c r="F57" i="16"/>
  <c r="C57" i="16"/>
  <c r="B57" i="16"/>
  <c r="G56" i="16"/>
  <c r="F56" i="16"/>
  <c r="C56" i="16"/>
  <c r="B56" i="16"/>
  <c r="D55" i="16"/>
  <c r="D54" i="16"/>
  <c r="D53" i="16"/>
  <c r="H52" i="16"/>
  <c r="H51" i="16"/>
  <c r="D51" i="16"/>
  <c r="D50" i="16"/>
  <c r="H49" i="16"/>
  <c r="D49" i="16"/>
  <c r="H48" i="16"/>
  <c r="D48" i="16"/>
  <c r="B42" i="16"/>
  <c r="B41" i="16"/>
  <c r="G38" i="16"/>
  <c r="F38" i="16"/>
  <c r="C38" i="16"/>
  <c r="B38" i="16"/>
  <c r="G37" i="16"/>
  <c r="F37" i="16"/>
  <c r="C37" i="16"/>
  <c r="B37" i="16"/>
  <c r="G36" i="16"/>
  <c r="F36" i="16"/>
  <c r="C36" i="16"/>
  <c r="B36" i="16"/>
  <c r="D35" i="16"/>
  <c r="D33" i="16"/>
  <c r="H32" i="16"/>
  <c r="D32" i="16"/>
  <c r="H31" i="16"/>
  <c r="D31" i="16"/>
  <c r="D30" i="16"/>
  <c r="H29" i="16"/>
  <c r="D29" i="16"/>
  <c r="H28" i="16"/>
  <c r="D28" i="16"/>
  <c r="B22" i="16"/>
  <c r="B21" i="16"/>
  <c r="G18" i="16"/>
  <c r="F18" i="16"/>
  <c r="C18" i="16"/>
  <c r="B18" i="16"/>
  <c r="G17" i="16"/>
  <c r="F17" i="16"/>
  <c r="C17" i="16"/>
  <c r="B17" i="16"/>
  <c r="G16" i="16"/>
  <c r="F16" i="16"/>
  <c r="C16" i="16"/>
  <c r="B16" i="16"/>
  <c r="H15" i="16"/>
  <c r="D15" i="16"/>
  <c r="H14" i="16"/>
  <c r="H13" i="16"/>
  <c r="D13" i="16"/>
  <c r="D12" i="16"/>
  <c r="H11" i="16"/>
  <c r="D11" i="16"/>
  <c r="H10" i="16"/>
  <c r="D10" i="16"/>
  <c r="H9" i="16"/>
  <c r="D9" i="16"/>
  <c r="H8" i="16"/>
  <c r="D8" i="16"/>
  <c r="B62" i="25"/>
  <c r="B61" i="25"/>
  <c r="G58" i="25"/>
  <c r="F58" i="25"/>
  <c r="C58" i="25"/>
  <c r="B58" i="25"/>
  <c r="G57" i="25"/>
  <c r="F57" i="25"/>
  <c r="C57" i="25"/>
  <c r="B57" i="25"/>
  <c r="G56" i="25"/>
  <c r="F56" i="25"/>
  <c r="C56" i="25"/>
  <c r="B56" i="25"/>
  <c r="D55" i="25"/>
  <c r="D54" i="25"/>
  <c r="H53" i="25"/>
  <c r="D53" i="25"/>
  <c r="H51" i="25"/>
  <c r="D51" i="25"/>
  <c r="H50" i="25"/>
  <c r="D50" i="25"/>
  <c r="H49" i="25"/>
  <c r="D49" i="25"/>
  <c r="H48" i="25"/>
  <c r="D48" i="25"/>
  <c r="B42" i="25"/>
  <c r="B41" i="25"/>
  <c r="G38" i="25"/>
  <c r="F38" i="25"/>
  <c r="C38" i="25"/>
  <c r="B38" i="25"/>
  <c r="G37" i="25"/>
  <c r="F37" i="25"/>
  <c r="C37" i="25"/>
  <c r="B37" i="25"/>
  <c r="G36" i="25"/>
  <c r="F36" i="25"/>
  <c r="C36" i="25"/>
  <c r="B36" i="25"/>
  <c r="D35" i="25"/>
  <c r="D34" i="25"/>
  <c r="H33" i="25"/>
  <c r="D32" i="25"/>
  <c r="H31" i="25"/>
  <c r="H30" i="25"/>
  <c r="D30" i="25"/>
  <c r="H29" i="25"/>
  <c r="D29" i="25"/>
  <c r="H28" i="25"/>
  <c r="D28" i="25"/>
  <c r="B22" i="25"/>
  <c r="B21" i="25"/>
  <c r="G18" i="25"/>
  <c r="F18" i="25"/>
  <c r="C18" i="25"/>
  <c r="B18" i="25"/>
  <c r="G17" i="25"/>
  <c r="F17" i="25"/>
  <c r="C17" i="25"/>
  <c r="B17" i="25"/>
  <c r="G16" i="25"/>
  <c r="F16" i="25"/>
  <c r="C16" i="25"/>
  <c r="B16" i="25"/>
  <c r="H15" i="25"/>
  <c r="D15" i="25"/>
  <c r="H14" i="25"/>
  <c r="D14" i="25"/>
  <c r="H13" i="25"/>
  <c r="D12" i="25"/>
  <c r="H11" i="25"/>
  <c r="H10" i="25"/>
  <c r="D10" i="25"/>
  <c r="H9" i="25"/>
  <c r="D9" i="25"/>
  <c r="H8" i="25"/>
  <c r="D8" i="25"/>
  <c r="H8" i="45"/>
  <c r="H15" i="45"/>
  <c r="H13" i="45"/>
  <c r="H11" i="45"/>
  <c r="H10" i="45"/>
  <c r="H9" i="45"/>
  <c r="D15" i="45"/>
  <c r="D14" i="45"/>
  <c r="D13" i="45"/>
  <c r="D12" i="45"/>
  <c r="D10" i="45"/>
  <c r="D9" i="45"/>
  <c r="H53" i="45"/>
  <c r="H52" i="45"/>
  <c r="H51" i="45"/>
  <c r="H49" i="45"/>
  <c r="D55" i="45"/>
  <c r="D53" i="45"/>
  <c r="D51" i="45"/>
  <c r="D50" i="45"/>
  <c r="D48" i="45"/>
  <c r="H33" i="45"/>
  <c r="H32" i="45"/>
  <c r="H31" i="45"/>
  <c r="H29" i="45"/>
  <c r="D35" i="45"/>
  <c r="D34" i="45"/>
  <c r="D33" i="45"/>
  <c r="D32" i="45"/>
  <c r="D29" i="45"/>
  <c r="H36" i="16" l="1"/>
  <c r="H36" i="25"/>
  <c r="H16" i="16"/>
  <c r="D18" i="16"/>
  <c r="D19" i="16" s="1"/>
  <c r="H58" i="25"/>
  <c r="H59" i="25" s="1"/>
  <c r="D18" i="25"/>
  <c r="D19" i="25" s="1"/>
  <c r="H58" i="16"/>
  <c r="H59" i="16" s="1"/>
  <c r="H56" i="16"/>
  <c r="D58" i="16"/>
  <c r="D59" i="16" s="1"/>
  <c r="D38" i="16"/>
  <c r="D39" i="16" s="1"/>
  <c r="H38" i="16"/>
  <c r="H39" i="16" s="1"/>
  <c r="B63" i="25"/>
  <c r="D58" i="25"/>
  <c r="D59" i="25" s="1"/>
  <c r="B43" i="25"/>
  <c r="D38" i="25"/>
  <c r="D39" i="25" s="1"/>
  <c r="H16" i="25"/>
  <c r="H56" i="25"/>
  <c r="D16" i="25"/>
  <c r="I11" i="25" s="1"/>
  <c r="J11" i="25" s="1"/>
  <c r="H17" i="25"/>
  <c r="H18" i="25"/>
  <c r="H19" i="25" s="1"/>
  <c r="B23" i="25"/>
  <c r="D36" i="25"/>
  <c r="H37" i="25"/>
  <c r="H38" i="25"/>
  <c r="H39" i="25" s="1"/>
  <c r="D56" i="25"/>
  <c r="H57" i="25"/>
  <c r="D17" i="25"/>
  <c r="D37" i="25"/>
  <c r="D57" i="25"/>
  <c r="D16" i="16"/>
  <c r="I14" i="16" s="1"/>
  <c r="J14" i="16" s="1"/>
  <c r="H17" i="16"/>
  <c r="H18" i="16"/>
  <c r="H19" i="16" s="1"/>
  <c r="B23" i="16"/>
  <c r="D36" i="16"/>
  <c r="H37" i="16"/>
  <c r="B43" i="16"/>
  <c r="D56" i="16"/>
  <c r="H57" i="16"/>
  <c r="B63" i="16"/>
  <c r="D17" i="16"/>
  <c r="D37" i="16"/>
  <c r="D57" i="16"/>
  <c r="I9" i="16" l="1"/>
  <c r="J9" i="16" s="1"/>
  <c r="I11" i="16"/>
  <c r="J11" i="16" s="1"/>
  <c r="I10" i="16"/>
  <c r="J10" i="16" s="1"/>
  <c r="I29" i="25"/>
  <c r="J29" i="25" s="1"/>
  <c r="I33" i="25"/>
  <c r="J33" i="25" s="1"/>
  <c r="I28" i="25"/>
  <c r="I30" i="25"/>
  <c r="J30" i="25" s="1"/>
  <c r="I31" i="25"/>
  <c r="J31" i="25" s="1"/>
  <c r="I10" i="25"/>
  <c r="J10" i="25" s="1"/>
  <c r="I32" i="16"/>
  <c r="J32" i="16" s="1"/>
  <c r="I31" i="16"/>
  <c r="J31" i="16" s="1"/>
  <c r="I29" i="16"/>
  <c r="J29" i="16" s="1"/>
  <c r="I28" i="16"/>
  <c r="I15" i="16"/>
  <c r="J15" i="16" s="1"/>
  <c r="I53" i="25"/>
  <c r="J53" i="25" s="1"/>
  <c r="I49" i="25"/>
  <c r="J49" i="25" s="1"/>
  <c r="I48" i="25"/>
  <c r="I51" i="25"/>
  <c r="J51" i="25" s="1"/>
  <c r="I50" i="25"/>
  <c r="J50" i="25" s="1"/>
  <c r="I8" i="25"/>
  <c r="I15" i="25"/>
  <c r="J15" i="25" s="1"/>
  <c r="I13" i="25"/>
  <c r="J13" i="25" s="1"/>
  <c r="I52" i="16"/>
  <c r="J52" i="16" s="1"/>
  <c r="I51" i="16"/>
  <c r="J51" i="16" s="1"/>
  <c r="I49" i="16"/>
  <c r="J49" i="16" s="1"/>
  <c r="I48" i="16"/>
  <c r="I8" i="16"/>
  <c r="I13" i="16"/>
  <c r="J13" i="16" s="1"/>
  <c r="I9" i="25"/>
  <c r="J9" i="25" s="1"/>
  <c r="I14" i="25"/>
  <c r="J14" i="25" s="1"/>
  <c r="J48" i="16" l="1"/>
  <c r="I58" i="16"/>
  <c r="I57" i="16"/>
  <c r="I56" i="16"/>
  <c r="J28" i="16"/>
  <c r="I38" i="16"/>
  <c r="I37" i="16"/>
  <c r="I36" i="16"/>
  <c r="I18" i="25"/>
  <c r="I17" i="25"/>
  <c r="J8" i="25"/>
  <c r="I16" i="25"/>
  <c r="I58" i="25"/>
  <c r="I57" i="25"/>
  <c r="I56" i="25"/>
  <c r="J48" i="25"/>
  <c r="I38" i="25"/>
  <c r="I37" i="25"/>
  <c r="I36" i="25"/>
  <c r="J28" i="25"/>
  <c r="I18" i="16"/>
  <c r="I17" i="16"/>
  <c r="J8" i="16"/>
  <c r="I16" i="16"/>
  <c r="J18" i="16" l="1"/>
  <c r="J19" i="16" s="1"/>
  <c r="J17" i="16"/>
  <c r="J16" i="16"/>
  <c r="B64" i="25"/>
  <c r="B65" i="25"/>
  <c r="J18" i="25"/>
  <c r="J19" i="25" s="1"/>
  <c r="J16" i="25"/>
  <c r="J17" i="25"/>
  <c r="J58" i="16"/>
  <c r="J59" i="16" s="1"/>
  <c r="J57" i="16"/>
  <c r="J56" i="16"/>
  <c r="J38" i="25"/>
  <c r="J39" i="25" s="1"/>
  <c r="J37" i="25"/>
  <c r="J36" i="25"/>
  <c r="B65" i="16"/>
  <c r="B64" i="16"/>
  <c r="B44" i="25"/>
  <c r="B45" i="25"/>
  <c r="J38" i="16"/>
  <c r="J39" i="16" s="1"/>
  <c r="J37" i="16"/>
  <c r="J36" i="16"/>
  <c r="B25" i="16"/>
  <c r="B24" i="16"/>
  <c r="J58" i="25"/>
  <c r="J59" i="25" s="1"/>
  <c r="J57" i="25"/>
  <c r="J56" i="25"/>
  <c r="B25" i="25"/>
  <c r="B24" i="25"/>
  <c r="B45" i="16"/>
  <c r="B44" i="16"/>
  <c r="B62" i="45" l="1"/>
  <c r="B61" i="45"/>
  <c r="G58" i="45"/>
  <c r="F58" i="45"/>
  <c r="C58" i="45"/>
  <c r="B58" i="45"/>
  <c r="G57" i="45"/>
  <c r="F57" i="45"/>
  <c r="C57" i="45"/>
  <c r="B57" i="45"/>
  <c r="G56" i="45"/>
  <c r="F56" i="45"/>
  <c r="C56" i="45"/>
  <c r="B56" i="45"/>
  <c r="H50" i="45"/>
  <c r="D49" i="45"/>
  <c r="B42" i="45"/>
  <c r="B41" i="45"/>
  <c r="G38" i="45"/>
  <c r="F38" i="45"/>
  <c r="C38" i="45"/>
  <c r="B38" i="45"/>
  <c r="G37" i="45"/>
  <c r="F37" i="45"/>
  <c r="C37" i="45"/>
  <c r="B37" i="45"/>
  <c r="G36" i="45"/>
  <c r="F36" i="45"/>
  <c r="C36" i="45"/>
  <c r="B36" i="45"/>
  <c r="D30" i="45"/>
  <c r="D38" i="45" l="1"/>
  <c r="D39" i="45" s="1"/>
  <c r="B63" i="45"/>
  <c r="D58" i="45"/>
  <c r="D59" i="45" s="1"/>
  <c r="D57" i="45"/>
  <c r="D56" i="45"/>
  <c r="H56" i="45"/>
  <c r="H57" i="45"/>
  <c r="H58" i="45"/>
  <c r="H59" i="45" s="1"/>
  <c r="B43" i="45"/>
  <c r="D36" i="45"/>
  <c r="I30" i="45" s="1"/>
  <c r="J30" i="45" s="1"/>
  <c r="H36" i="45"/>
  <c r="H37" i="45"/>
  <c r="H38" i="45"/>
  <c r="H39" i="45" s="1"/>
  <c r="D37" i="45"/>
  <c r="I32" i="45" l="1"/>
  <c r="J32" i="45" s="1"/>
  <c r="I33" i="45"/>
  <c r="J33" i="45" s="1"/>
  <c r="I31" i="45"/>
  <c r="J31" i="45" s="1"/>
  <c r="I29" i="45"/>
  <c r="J29" i="45" s="1"/>
  <c r="I52" i="45"/>
  <c r="J52" i="45" s="1"/>
  <c r="I51" i="45"/>
  <c r="J51" i="45" s="1"/>
  <c r="I50" i="45"/>
  <c r="J50" i="45" s="1"/>
  <c r="I53" i="45"/>
  <c r="J53" i="45" s="1"/>
  <c r="I49" i="45"/>
  <c r="J49" i="45" s="1"/>
  <c r="J36" i="45" l="1"/>
  <c r="J38" i="45"/>
  <c r="J39" i="45" s="1"/>
  <c r="J37" i="45"/>
  <c r="I37" i="45"/>
  <c r="I36" i="45"/>
  <c r="I38" i="45"/>
  <c r="I57" i="45"/>
  <c r="I56" i="45"/>
  <c r="I58" i="45"/>
  <c r="G18" i="45"/>
  <c r="G17" i="45"/>
  <c r="G16" i="45"/>
  <c r="F18" i="45"/>
  <c r="F17" i="45"/>
  <c r="F16" i="45"/>
  <c r="C18" i="45"/>
  <c r="C17" i="45"/>
  <c r="C16" i="45"/>
  <c r="B18" i="45"/>
  <c r="B17" i="45"/>
  <c r="B16" i="45"/>
  <c r="B44" i="45" l="1"/>
  <c r="B45" i="45"/>
  <c r="J58" i="45"/>
  <c r="J59" i="45" s="1"/>
  <c r="J57" i="45"/>
  <c r="J56" i="45"/>
  <c r="B65" i="45"/>
  <c r="B64" i="45"/>
  <c r="B21" i="45" l="1"/>
  <c r="B22" i="45"/>
  <c r="D18" i="45" l="1"/>
  <c r="D19" i="45" s="1"/>
  <c r="D16" i="45"/>
  <c r="D17" i="45"/>
  <c r="I15" i="45" l="1"/>
  <c r="J15" i="45" s="1"/>
  <c r="I8" i="45"/>
  <c r="J8" i="45" s="1"/>
  <c r="I9" i="45"/>
  <c r="J9" i="45" s="1"/>
  <c r="I13" i="45"/>
  <c r="J13" i="45" s="1"/>
  <c r="I11" i="45"/>
  <c r="J11" i="45" s="1"/>
  <c r="I10" i="45"/>
  <c r="J10" i="45" s="1"/>
  <c r="H17" i="45" l="1"/>
  <c r="H18" i="45"/>
  <c r="H19" i="45" s="1"/>
  <c r="H16" i="45"/>
  <c r="B23" i="45"/>
  <c r="I18" i="45" l="1"/>
  <c r="I16" i="45"/>
  <c r="I17" i="45"/>
  <c r="J17" i="45" l="1"/>
  <c r="J18" i="45"/>
  <c r="J19" i="45" s="1"/>
  <c r="J16" i="45"/>
  <c r="B24" i="45"/>
  <c r="B25" i="45"/>
</calcChain>
</file>

<file path=xl/sharedStrings.xml><?xml version="1.0" encoding="utf-8"?>
<sst xmlns="http://schemas.openxmlformats.org/spreadsheetml/2006/main" count="3020" uniqueCount="48">
  <si>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</si>
  <si>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</si>
  <si>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</si>
  <si>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</si>
  <si>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</si>
  <si>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</si>
  <si>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</si>
  <si>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</si>
  <si>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</si>
  <si>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Fold ∆</t>
  </si>
  <si>
    <t>SEM</t>
  </si>
  <si>
    <t>PPIA</t>
  </si>
  <si>
    <t/>
  </si>
  <si>
    <t>CA</t>
  </si>
  <si>
    <t>IHH</t>
  </si>
  <si>
    <t>SHH</t>
  </si>
  <si>
    <t>Blank</t>
  </si>
  <si>
    <t>Undetermined</t>
  </si>
  <si>
    <t>ColX</t>
  </si>
  <si>
    <t>ADAMts4</t>
  </si>
  <si>
    <t>ADAMts5</t>
  </si>
  <si>
    <t>uni</t>
  </si>
  <si>
    <t>blank</t>
  </si>
  <si>
    <t>Hyt 21D Femur Heads</t>
  </si>
  <si>
    <t>Tshr+/- NaOH</t>
  </si>
  <si>
    <t>Tshr-/- NaOH</t>
  </si>
  <si>
    <t>Tshr-/- TH</t>
  </si>
  <si>
    <t>Sox9</t>
  </si>
  <si>
    <t>Hyt+ NaOH</t>
  </si>
  <si>
    <t>HytHyt NaOH</t>
  </si>
  <si>
    <t>HytHyt TH</t>
  </si>
  <si>
    <t>Source Data for Figure 3E-3H</t>
  </si>
  <si>
    <t>Sp7</t>
  </si>
  <si>
    <t>Ctnnb1</t>
  </si>
  <si>
    <t>Col2a1</t>
  </si>
  <si>
    <t>Col10a1</t>
  </si>
  <si>
    <t>Ibsp</t>
  </si>
  <si>
    <t>Hyt 21D SBglap2</t>
  </si>
  <si>
    <t>Bglap2</t>
  </si>
  <si>
    <t>Alpl</t>
  </si>
  <si>
    <t>Acp5</t>
  </si>
  <si>
    <t>Tnfsf11</t>
  </si>
  <si>
    <t>Tnfrsf11b</t>
  </si>
  <si>
    <t>Vegfa</t>
  </si>
  <si>
    <t>Bmp2</t>
  </si>
  <si>
    <t>Runx2</t>
  </si>
  <si>
    <t>Acab</t>
  </si>
  <si>
    <t>Mmp13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</si>
</sst>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8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10" applyNumberFormat="0" applyAlignment="0" applyProtection="0"/>
    <xf numFmtId="0" fontId="16" fillId="28" borderId="11" applyNumberFormat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10" applyNumberFormat="0" applyAlignment="0" applyProtection="0"/>
    <xf numFmtId="0" fontId="23" fillId="0" borderId="15" applyNumberFormat="0" applyFill="0" applyAlignment="0" applyProtection="0"/>
    <xf numFmtId="0" fontId="24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12" fillId="32" borderId="16" applyNumberFormat="0" applyFont="0" applyAlignment="0" applyProtection="0"/>
    <xf numFmtId="0" fontId="25" fillId="27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9" fillId="32" borderId="16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8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6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5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4" fillId="32" borderId="16" applyNumberFormat="0" applyFont="0" applyAlignment="0" applyProtection="0"/>
    <xf numFmtId="0" fontId="3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0" borderId="0"/>
    <xf numFmtId="0" fontId="1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32" borderId="16" applyNumberFormat="0" applyFont="0" applyAlignment="0" applyProtection="0"/>
    <xf numFmtId="0" fontId="2" fillId="0" borderId="0"/>
    <xf numFmtId="0" fontId="1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32" borderId="16" applyNumberFormat="0" applyFont="0" applyAlignment="0" applyProtection="0"/>
    <xf numFmtId="0" fontId="1" fillId="0" borderId="0"/>
  </cellStyleXfs>
  <cellXfs count="115">
    <xf numFmtId="0" fontId="0" fillId="0" borderId="0" xfId="0"/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" fontId="29" fillId="0" borderId="0" xfId="0" applyNumberFormat="1" applyFont="1" applyFill="1" applyAlignment="1">
      <alignment horizontal="left" vertical="center"/>
    </xf>
    <xf numFmtId="2" fontId="10" fillId="0" borderId="0" xfId="0" applyNumberFormat="1" applyFont="1" applyFill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14" fontId="11" fillId="0" borderId="0" xfId="0" applyNumberFormat="1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3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4" xfId="0" applyFont="1" applyFill="1" applyBorder="1" applyAlignment="1">
      <alignment horizontal="center" vertical="center"/>
    </xf>
    <xf numFmtId="0" fontId="10" fillId="0" borderId="5" xfId="4357" applyFont="1" applyBorder="1"/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1" xfId="4357" applyFont="1" applyBorder="1"/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10" fillId="0" borderId="7" xfId="4357" applyFont="1" applyBorder="1"/>
    <xf numFmtId="0" fontId="0" fillId="0" borderId="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6" xfId="0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10" fillId="0" borderId="0" xfId="4357" applyFont="1"/>
    <xf numFmtId="0" fontId="10" fillId="0" borderId="1" xfId="4357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0" fillId="0" borderId="0" xfId="0" applyFont="1" applyAlignment="1">
      <alignment horizontal="center"/>
    </xf>
    <xf numFmtId="0" fontId="0" fillId="0" borderId="27" xfId="0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/>
    <xf numFmtId="0" fontId="10" fillId="0" borderId="5" xfId="4357" applyFont="1" applyFill="1" applyBorder="1"/>
    <xf numFmtId="0" fontId="10" fillId="0" borderId="7" xfId="4357" applyFont="1" applyFill="1" applyBorder="1"/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10" fillId="33" borderId="21" xfId="0" applyNumberFormat="1" applyFont="1" applyFill="1" applyBorder="1" applyAlignment="1">
      <alignment horizontal="center" vertical="center"/>
    </xf>
    <xf numFmtId="0" fontId="10" fillId="0" borderId="0" xfId="4357" applyFont="1" applyFill="1"/>
  </cellXfs>
  <cellStyles count="8681">
    <cellStyle name="20% - Accent1" xfId="1" builtinId="30" customBuiltin="1"/>
    <cellStyle name="20% - Accent1 10" xfId="1474" xr:uid="{00000000-0005-0000-0000-000001000000}"/>
    <cellStyle name="20% - Accent1 10 2" xfId="5799" xr:uid="{00000000-0005-0000-0000-000002000000}"/>
    <cellStyle name="20% - Accent1 11" xfId="4358" xr:uid="{00000000-0005-0000-0000-000003000000}"/>
    <cellStyle name="20% - Accent1 2" xfId="62" xr:uid="{00000000-0005-0000-0000-000004000000}"/>
    <cellStyle name="20% - Accent1 2 10" xfId="4388" xr:uid="{00000000-0005-0000-0000-000005000000}"/>
    <cellStyle name="20% - Accent1 2 2" xfId="122" xr:uid="{00000000-0005-0000-0000-000006000000}"/>
    <cellStyle name="20% - Accent1 2 2 2" xfId="362" xr:uid="{00000000-0005-0000-0000-000007000000}"/>
    <cellStyle name="20% - Accent1 2 2 2 2" xfId="722" xr:uid="{00000000-0005-0000-0000-000008000000}"/>
    <cellStyle name="20% - Accent1 2 2 2 2 2" xfId="3606" xr:uid="{00000000-0005-0000-0000-000009000000}"/>
    <cellStyle name="20% - Accent1 2 2 2 2 2 2" xfId="7930" xr:uid="{00000000-0005-0000-0000-00000A000000}"/>
    <cellStyle name="20% - Accent1 2 2 2 2 3" xfId="2164" xr:uid="{00000000-0005-0000-0000-00000B000000}"/>
    <cellStyle name="20% - Accent1 2 2 2 2 3 2" xfId="6489" xr:uid="{00000000-0005-0000-0000-00000C000000}"/>
    <cellStyle name="20% - Accent1 2 2 2 2 4" xfId="5048" xr:uid="{00000000-0005-0000-0000-00000D000000}"/>
    <cellStyle name="20% - Accent1 2 2 2 3" xfId="1082" xr:uid="{00000000-0005-0000-0000-00000E000000}"/>
    <cellStyle name="20% - Accent1 2 2 2 3 2" xfId="3966" xr:uid="{00000000-0005-0000-0000-00000F000000}"/>
    <cellStyle name="20% - Accent1 2 2 2 3 2 2" xfId="8290" xr:uid="{00000000-0005-0000-0000-000010000000}"/>
    <cellStyle name="20% - Accent1 2 2 2 3 3" xfId="2524" xr:uid="{00000000-0005-0000-0000-000011000000}"/>
    <cellStyle name="20% - Accent1 2 2 2 3 3 2" xfId="6849" xr:uid="{00000000-0005-0000-0000-000012000000}"/>
    <cellStyle name="20% - Accent1 2 2 2 3 4" xfId="5408" xr:uid="{00000000-0005-0000-0000-000013000000}"/>
    <cellStyle name="20% - Accent1 2 2 2 4" xfId="1442" xr:uid="{00000000-0005-0000-0000-000014000000}"/>
    <cellStyle name="20% - Accent1 2 2 2 4 2" xfId="4326" xr:uid="{00000000-0005-0000-0000-000015000000}"/>
    <cellStyle name="20% - Accent1 2 2 2 4 2 2" xfId="8650" xr:uid="{00000000-0005-0000-0000-000016000000}"/>
    <cellStyle name="20% - Accent1 2 2 2 4 3" xfId="2884" xr:uid="{00000000-0005-0000-0000-000017000000}"/>
    <cellStyle name="20% - Accent1 2 2 2 4 3 2" xfId="7209" xr:uid="{00000000-0005-0000-0000-000018000000}"/>
    <cellStyle name="20% - Accent1 2 2 2 4 4" xfId="5768" xr:uid="{00000000-0005-0000-0000-000019000000}"/>
    <cellStyle name="20% - Accent1 2 2 2 5" xfId="3246" xr:uid="{00000000-0005-0000-0000-00001A000000}"/>
    <cellStyle name="20% - Accent1 2 2 2 5 2" xfId="7570" xr:uid="{00000000-0005-0000-0000-00001B000000}"/>
    <cellStyle name="20% - Accent1 2 2 2 6" xfId="1804" xr:uid="{00000000-0005-0000-0000-00001C000000}"/>
    <cellStyle name="20% - Accent1 2 2 2 6 2" xfId="6129" xr:uid="{00000000-0005-0000-0000-00001D000000}"/>
    <cellStyle name="20% - Accent1 2 2 2 7" xfId="4688" xr:uid="{00000000-0005-0000-0000-00001E000000}"/>
    <cellStyle name="20% - Accent1 2 2 3" xfId="242" xr:uid="{00000000-0005-0000-0000-00001F000000}"/>
    <cellStyle name="20% - Accent1 2 2 3 2" xfId="602" xr:uid="{00000000-0005-0000-0000-000020000000}"/>
    <cellStyle name="20% - Accent1 2 2 3 2 2" xfId="3486" xr:uid="{00000000-0005-0000-0000-000021000000}"/>
    <cellStyle name="20% - Accent1 2 2 3 2 2 2" xfId="7810" xr:uid="{00000000-0005-0000-0000-000022000000}"/>
    <cellStyle name="20% - Accent1 2 2 3 2 3" xfId="2044" xr:uid="{00000000-0005-0000-0000-000023000000}"/>
    <cellStyle name="20% - Accent1 2 2 3 2 3 2" xfId="6369" xr:uid="{00000000-0005-0000-0000-000024000000}"/>
    <cellStyle name="20% - Accent1 2 2 3 2 4" xfId="4928" xr:uid="{00000000-0005-0000-0000-000025000000}"/>
    <cellStyle name="20% - Accent1 2 2 3 3" xfId="962" xr:uid="{00000000-0005-0000-0000-000026000000}"/>
    <cellStyle name="20% - Accent1 2 2 3 3 2" xfId="3846" xr:uid="{00000000-0005-0000-0000-000027000000}"/>
    <cellStyle name="20% - Accent1 2 2 3 3 2 2" xfId="8170" xr:uid="{00000000-0005-0000-0000-000028000000}"/>
    <cellStyle name="20% - Accent1 2 2 3 3 3" xfId="2404" xr:uid="{00000000-0005-0000-0000-000029000000}"/>
    <cellStyle name="20% - Accent1 2 2 3 3 3 2" xfId="6729" xr:uid="{00000000-0005-0000-0000-00002A000000}"/>
    <cellStyle name="20% - Accent1 2 2 3 3 4" xfId="5288" xr:uid="{00000000-0005-0000-0000-00002B000000}"/>
    <cellStyle name="20% - Accent1 2 2 3 4" xfId="1322" xr:uid="{00000000-0005-0000-0000-00002C000000}"/>
    <cellStyle name="20% - Accent1 2 2 3 4 2" xfId="4206" xr:uid="{00000000-0005-0000-0000-00002D000000}"/>
    <cellStyle name="20% - Accent1 2 2 3 4 2 2" xfId="8530" xr:uid="{00000000-0005-0000-0000-00002E000000}"/>
    <cellStyle name="20% - Accent1 2 2 3 4 3" xfId="2764" xr:uid="{00000000-0005-0000-0000-00002F000000}"/>
    <cellStyle name="20% - Accent1 2 2 3 4 3 2" xfId="7089" xr:uid="{00000000-0005-0000-0000-000030000000}"/>
    <cellStyle name="20% - Accent1 2 2 3 4 4" xfId="5648" xr:uid="{00000000-0005-0000-0000-000031000000}"/>
    <cellStyle name="20% - Accent1 2 2 3 5" xfId="3126" xr:uid="{00000000-0005-0000-0000-000032000000}"/>
    <cellStyle name="20% - Accent1 2 2 3 5 2" xfId="7450" xr:uid="{00000000-0005-0000-0000-000033000000}"/>
    <cellStyle name="20% - Accent1 2 2 3 6" xfId="1684" xr:uid="{00000000-0005-0000-0000-000034000000}"/>
    <cellStyle name="20% - Accent1 2 2 3 6 2" xfId="6009" xr:uid="{00000000-0005-0000-0000-000035000000}"/>
    <cellStyle name="20% - Accent1 2 2 3 7" xfId="4568" xr:uid="{00000000-0005-0000-0000-000036000000}"/>
    <cellStyle name="20% - Accent1 2 2 4" xfId="482" xr:uid="{00000000-0005-0000-0000-000037000000}"/>
    <cellStyle name="20% - Accent1 2 2 4 2" xfId="3366" xr:uid="{00000000-0005-0000-0000-000038000000}"/>
    <cellStyle name="20% - Accent1 2 2 4 2 2" xfId="7690" xr:uid="{00000000-0005-0000-0000-000039000000}"/>
    <cellStyle name="20% - Accent1 2 2 4 3" xfId="1924" xr:uid="{00000000-0005-0000-0000-00003A000000}"/>
    <cellStyle name="20% - Accent1 2 2 4 3 2" xfId="6249" xr:uid="{00000000-0005-0000-0000-00003B000000}"/>
    <cellStyle name="20% - Accent1 2 2 4 4" xfId="4808" xr:uid="{00000000-0005-0000-0000-00003C000000}"/>
    <cellStyle name="20% - Accent1 2 2 5" xfId="842" xr:uid="{00000000-0005-0000-0000-00003D000000}"/>
    <cellStyle name="20% - Accent1 2 2 5 2" xfId="3726" xr:uid="{00000000-0005-0000-0000-00003E000000}"/>
    <cellStyle name="20% - Accent1 2 2 5 2 2" xfId="8050" xr:uid="{00000000-0005-0000-0000-00003F000000}"/>
    <cellStyle name="20% - Accent1 2 2 5 3" xfId="2284" xr:uid="{00000000-0005-0000-0000-000040000000}"/>
    <cellStyle name="20% - Accent1 2 2 5 3 2" xfId="6609" xr:uid="{00000000-0005-0000-0000-000041000000}"/>
    <cellStyle name="20% - Accent1 2 2 5 4" xfId="5168" xr:uid="{00000000-0005-0000-0000-000042000000}"/>
    <cellStyle name="20% - Accent1 2 2 6" xfId="1202" xr:uid="{00000000-0005-0000-0000-000043000000}"/>
    <cellStyle name="20% - Accent1 2 2 6 2" xfId="4086" xr:uid="{00000000-0005-0000-0000-000044000000}"/>
    <cellStyle name="20% - Accent1 2 2 6 2 2" xfId="8410" xr:uid="{00000000-0005-0000-0000-000045000000}"/>
    <cellStyle name="20% - Accent1 2 2 6 3" xfId="2644" xr:uid="{00000000-0005-0000-0000-000046000000}"/>
    <cellStyle name="20% - Accent1 2 2 6 3 2" xfId="6969" xr:uid="{00000000-0005-0000-0000-000047000000}"/>
    <cellStyle name="20% - Accent1 2 2 6 4" xfId="5528" xr:uid="{00000000-0005-0000-0000-000048000000}"/>
    <cellStyle name="20% - Accent1 2 2 7" xfId="3006" xr:uid="{00000000-0005-0000-0000-000049000000}"/>
    <cellStyle name="20% - Accent1 2 2 7 2" xfId="7330" xr:uid="{00000000-0005-0000-0000-00004A000000}"/>
    <cellStyle name="20% - Accent1 2 2 8" xfId="1564" xr:uid="{00000000-0005-0000-0000-00004B000000}"/>
    <cellStyle name="20% - Accent1 2 2 8 2" xfId="5889" xr:uid="{00000000-0005-0000-0000-00004C000000}"/>
    <cellStyle name="20% - Accent1 2 2 9" xfId="4448" xr:uid="{00000000-0005-0000-0000-00004D000000}"/>
    <cellStyle name="20% - Accent1 2 3" xfId="302" xr:uid="{00000000-0005-0000-0000-00004E000000}"/>
    <cellStyle name="20% - Accent1 2 3 2" xfId="662" xr:uid="{00000000-0005-0000-0000-00004F000000}"/>
    <cellStyle name="20% - Accent1 2 3 2 2" xfId="3546" xr:uid="{00000000-0005-0000-0000-000050000000}"/>
    <cellStyle name="20% - Accent1 2 3 2 2 2" xfId="7870" xr:uid="{00000000-0005-0000-0000-000051000000}"/>
    <cellStyle name="20% - Accent1 2 3 2 3" xfId="2104" xr:uid="{00000000-0005-0000-0000-000052000000}"/>
    <cellStyle name="20% - Accent1 2 3 2 3 2" xfId="6429" xr:uid="{00000000-0005-0000-0000-000053000000}"/>
    <cellStyle name="20% - Accent1 2 3 2 4" xfId="4988" xr:uid="{00000000-0005-0000-0000-000054000000}"/>
    <cellStyle name="20% - Accent1 2 3 3" xfId="1022" xr:uid="{00000000-0005-0000-0000-000055000000}"/>
    <cellStyle name="20% - Accent1 2 3 3 2" xfId="3906" xr:uid="{00000000-0005-0000-0000-000056000000}"/>
    <cellStyle name="20% - Accent1 2 3 3 2 2" xfId="8230" xr:uid="{00000000-0005-0000-0000-000057000000}"/>
    <cellStyle name="20% - Accent1 2 3 3 3" xfId="2464" xr:uid="{00000000-0005-0000-0000-000058000000}"/>
    <cellStyle name="20% - Accent1 2 3 3 3 2" xfId="6789" xr:uid="{00000000-0005-0000-0000-000059000000}"/>
    <cellStyle name="20% - Accent1 2 3 3 4" xfId="5348" xr:uid="{00000000-0005-0000-0000-00005A000000}"/>
    <cellStyle name="20% - Accent1 2 3 4" xfId="1382" xr:uid="{00000000-0005-0000-0000-00005B000000}"/>
    <cellStyle name="20% - Accent1 2 3 4 2" xfId="4266" xr:uid="{00000000-0005-0000-0000-00005C000000}"/>
    <cellStyle name="20% - Accent1 2 3 4 2 2" xfId="8590" xr:uid="{00000000-0005-0000-0000-00005D000000}"/>
    <cellStyle name="20% - Accent1 2 3 4 3" xfId="2824" xr:uid="{00000000-0005-0000-0000-00005E000000}"/>
    <cellStyle name="20% - Accent1 2 3 4 3 2" xfId="7149" xr:uid="{00000000-0005-0000-0000-00005F000000}"/>
    <cellStyle name="20% - Accent1 2 3 4 4" xfId="5708" xr:uid="{00000000-0005-0000-0000-000060000000}"/>
    <cellStyle name="20% - Accent1 2 3 5" xfId="3186" xr:uid="{00000000-0005-0000-0000-000061000000}"/>
    <cellStyle name="20% - Accent1 2 3 5 2" xfId="7510" xr:uid="{00000000-0005-0000-0000-000062000000}"/>
    <cellStyle name="20% - Accent1 2 3 6" xfId="1744" xr:uid="{00000000-0005-0000-0000-000063000000}"/>
    <cellStyle name="20% - Accent1 2 3 6 2" xfId="6069" xr:uid="{00000000-0005-0000-0000-000064000000}"/>
    <cellStyle name="20% - Accent1 2 3 7" xfId="4628" xr:uid="{00000000-0005-0000-0000-000065000000}"/>
    <cellStyle name="20% - Accent1 2 4" xfId="182" xr:uid="{00000000-0005-0000-0000-000066000000}"/>
    <cellStyle name="20% - Accent1 2 4 2" xfId="542" xr:uid="{00000000-0005-0000-0000-000067000000}"/>
    <cellStyle name="20% - Accent1 2 4 2 2" xfId="3426" xr:uid="{00000000-0005-0000-0000-000068000000}"/>
    <cellStyle name="20% - Accent1 2 4 2 2 2" xfId="7750" xr:uid="{00000000-0005-0000-0000-000069000000}"/>
    <cellStyle name="20% - Accent1 2 4 2 3" xfId="1984" xr:uid="{00000000-0005-0000-0000-00006A000000}"/>
    <cellStyle name="20% - Accent1 2 4 2 3 2" xfId="6309" xr:uid="{00000000-0005-0000-0000-00006B000000}"/>
    <cellStyle name="20% - Accent1 2 4 2 4" xfId="4868" xr:uid="{00000000-0005-0000-0000-00006C000000}"/>
    <cellStyle name="20% - Accent1 2 4 3" xfId="902" xr:uid="{00000000-0005-0000-0000-00006D000000}"/>
    <cellStyle name="20% - Accent1 2 4 3 2" xfId="3786" xr:uid="{00000000-0005-0000-0000-00006E000000}"/>
    <cellStyle name="20% - Accent1 2 4 3 2 2" xfId="8110" xr:uid="{00000000-0005-0000-0000-00006F000000}"/>
    <cellStyle name="20% - Accent1 2 4 3 3" xfId="2344" xr:uid="{00000000-0005-0000-0000-000070000000}"/>
    <cellStyle name="20% - Accent1 2 4 3 3 2" xfId="6669" xr:uid="{00000000-0005-0000-0000-000071000000}"/>
    <cellStyle name="20% - Accent1 2 4 3 4" xfId="5228" xr:uid="{00000000-0005-0000-0000-000072000000}"/>
    <cellStyle name="20% - Accent1 2 4 4" xfId="1262" xr:uid="{00000000-0005-0000-0000-000073000000}"/>
    <cellStyle name="20% - Accent1 2 4 4 2" xfId="4146" xr:uid="{00000000-0005-0000-0000-000074000000}"/>
    <cellStyle name="20% - Accent1 2 4 4 2 2" xfId="8470" xr:uid="{00000000-0005-0000-0000-000075000000}"/>
    <cellStyle name="20% - Accent1 2 4 4 3" xfId="2704" xr:uid="{00000000-0005-0000-0000-000076000000}"/>
    <cellStyle name="20% - Accent1 2 4 4 3 2" xfId="7029" xr:uid="{00000000-0005-0000-0000-000077000000}"/>
    <cellStyle name="20% - Accent1 2 4 4 4" xfId="5588" xr:uid="{00000000-0005-0000-0000-000078000000}"/>
    <cellStyle name="20% - Accent1 2 4 5" xfId="3066" xr:uid="{00000000-0005-0000-0000-000079000000}"/>
    <cellStyle name="20% - Accent1 2 4 5 2" xfId="7390" xr:uid="{00000000-0005-0000-0000-00007A000000}"/>
    <cellStyle name="20% - Accent1 2 4 6" xfId="1624" xr:uid="{00000000-0005-0000-0000-00007B000000}"/>
    <cellStyle name="20% - Accent1 2 4 6 2" xfId="5949" xr:uid="{00000000-0005-0000-0000-00007C000000}"/>
    <cellStyle name="20% - Accent1 2 4 7" xfId="4508" xr:uid="{00000000-0005-0000-0000-00007D000000}"/>
    <cellStyle name="20% - Accent1 2 5" xfId="422" xr:uid="{00000000-0005-0000-0000-00007E000000}"/>
    <cellStyle name="20% - Accent1 2 5 2" xfId="3306" xr:uid="{00000000-0005-0000-0000-00007F000000}"/>
    <cellStyle name="20% - Accent1 2 5 2 2" xfId="7630" xr:uid="{00000000-0005-0000-0000-000080000000}"/>
    <cellStyle name="20% - Accent1 2 5 3" xfId="1864" xr:uid="{00000000-0005-0000-0000-000081000000}"/>
    <cellStyle name="20% - Accent1 2 5 3 2" xfId="6189" xr:uid="{00000000-0005-0000-0000-000082000000}"/>
    <cellStyle name="20% - Accent1 2 5 4" xfId="4748" xr:uid="{00000000-0005-0000-0000-000083000000}"/>
    <cellStyle name="20% - Accent1 2 6" xfId="782" xr:uid="{00000000-0005-0000-0000-000084000000}"/>
    <cellStyle name="20% - Accent1 2 6 2" xfId="3666" xr:uid="{00000000-0005-0000-0000-000085000000}"/>
    <cellStyle name="20% - Accent1 2 6 2 2" xfId="7990" xr:uid="{00000000-0005-0000-0000-000086000000}"/>
    <cellStyle name="20% - Accent1 2 6 3" xfId="2224" xr:uid="{00000000-0005-0000-0000-000087000000}"/>
    <cellStyle name="20% - Accent1 2 6 3 2" xfId="6549" xr:uid="{00000000-0005-0000-0000-000088000000}"/>
    <cellStyle name="20% - Accent1 2 6 4" xfId="5108" xr:uid="{00000000-0005-0000-0000-000089000000}"/>
    <cellStyle name="20% - Accent1 2 7" xfId="1142" xr:uid="{00000000-0005-0000-0000-00008A000000}"/>
    <cellStyle name="20% - Accent1 2 7 2" xfId="4026" xr:uid="{00000000-0005-0000-0000-00008B000000}"/>
    <cellStyle name="20% - Accent1 2 7 2 2" xfId="8350" xr:uid="{00000000-0005-0000-0000-00008C000000}"/>
    <cellStyle name="20% - Accent1 2 7 3" xfId="2584" xr:uid="{00000000-0005-0000-0000-00008D000000}"/>
    <cellStyle name="20% - Accent1 2 7 3 2" xfId="6909" xr:uid="{00000000-0005-0000-0000-00008E000000}"/>
    <cellStyle name="20% - Accent1 2 7 4" xfId="5468" xr:uid="{00000000-0005-0000-0000-00008F000000}"/>
    <cellStyle name="20% - Accent1 2 8" xfId="2946" xr:uid="{00000000-0005-0000-0000-000090000000}"/>
    <cellStyle name="20% - Accent1 2 8 2" xfId="7270" xr:uid="{00000000-0005-0000-0000-000091000000}"/>
    <cellStyle name="20% - Accent1 2 9" xfId="1504" xr:uid="{00000000-0005-0000-0000-000092000000}"/>
    <cellStyle name="20% - Accent1 2 9 2" xfId="5829" xr:uid="{00000000-0005-0000-0000-000093000000}"/>
    <cellStyle name="20% - Accent1 3" xfId="92" xr:uid="{00000000-0005-0000-0000-000094000000}"/>
    <cellStyle name="20% - Accent1 3 2" xfId="332" xr:uid="{00000000-0005-0000-0000-000095000000}"/>
    <cellStyle name="20% - Accent1 3 2 2" xfId="692" xr:uid="{00000000-0005-0000-0000-000096000000}"/>
    <cellStyle name="20% - Accent1 3 2 2 2" xfId="3576" xr:uid="{00000000-0005-0000-0000-000097000000}"/>
    <cellStyle name="20% - Accent1 3 2 2 2 2" xfId="7900" xr:uid="{00000000-0005-0000-0000-000098000000}"/>
    <cellStyle name="20% - Accent1 3 2 2 3" xfId="2134" xr:uid="{00000000-0005-0000-0000-000099000000}"/>
    <cellStyle name="20% - Accent1 3 2 2 3 2" xfId="6459" xr:uid="{00000000-0005-0000-0000-00009A000000}"/>
    <cellStyle name="20% - Accent1 3 2 2 4" xfId="5018" xr:uid="{00000000-0005-0000-0000-00009B000000}"/>
    <cellStyle name="20% - Accent1 3 2 3" xfId="1052" xr:uid="{00000000-0005-0000-0000-00009C000000}"/>
    <cellStyle name="20% - Accent1 3 2 3 2" xfId="3936" xr:uid="{00000000-0005-0000-0000-00009D000000}"/>
    <cellStyle name="20% - Accent1 3 2 3 2 2" xfId="8260" xr:uid="{00000000-0005-0000-0000-00009E000000}"/>
    <cellStyle name="20% - Accent1 3 2 3 3" xfId="2494" xr:uid="{00000000-0005-0000-0000-00009F000000}"/>
    <cellStyle name="20% - Accent1 3 2 3 3 2" xfId="6819" xr:uid="{00000000-0005-0000-0000-0000A0000000}"/>
    <cellStyle name="20% - Accent1 3 2 3 4" xfId="5378" xr:uid="{00000000-0005-0000-0000-0000A1000000}"/>
    <cellStyle name="20% - Accent1 3 2 4" xfId="1412" xr:uid="{00000000-0005-0000-0000-0000A2000000}"/>
    <cellStyle name="20% - Accent1 3 2 4 2" xfId="4296" xr:uid="{00000000-0005-0000-0000-0000A3000000}"/>
    <cellStyle name="20% - Accent1 3 2 4 2 2" xfId="8620" xr:uid="{00000000-0005-0000-0000-0000A4000000}"/>
    <cellStyle name="20% - Accent1 3 2 4 3" xfId="2854" xr:uid="{00000000-0005-0000-0000-0000A5000000}"/>
    <cellStyle name="20% - Accent1 3 2 4 3 2" xfId="7179" xr:uid="{00000000-0005-0000-0000-0000A6000000}"/>
    <cellStyle name="20% - Accent1 3 2 4 4" xfId="5738" xr:uid="{00000000-0005-0000-0000-0000A7000000}"/>
    <cellStyle name="20% - Accent1 3 2 5" xfId="3216" xr:uid="{00000000-0005-0000-0000-0000A8000000}"/>
    <cellStyle name="20% - Accent1 3 2 5 2" xfId="7540" xr:uid="{00000000-0005-0000-0000-0000A9000000}"/>
    <cellStyle name="20% - Accent1 3 2 6" xfId="1774" xr:uid="{00000000-0005-0000-0000-0000AA000000}"/>
    <cellStyle name="20% - Accent1 3 2 6 2" xfId="6099" xr:uid="{00000000-0005-0000-0000-0000AB000000}"/>
    <cellStyle name="20% - Accent1 3 2 7" xfId="4658" xr:uid="{00000000-0005-0000-0000-0000AC000000}"/>
    <cellStyle name="20% - Accent1 3 3" xfId="212" xr:uid="{00000000-0005-0000-0000-0000AD000000}"/>
    <cellStyle name="20% - Accent1 3 3 2" xfId="572" xr:uid="{00000000-0005-0000-0000-0000AE000000}"/>
    <cellStyle name="20% - Accent1 3 3 2 2" xfId="3456" xr:uid="{00000000-0005-0000-0000-0000AF000000}"/>
    <cellStyle name="20% - Accent1 3 3 2 2 2" xfId="7780" xr:uid="{00000000-0005-0000-0000-0000B0000000}"/>
    <cellStyle name="20% - Accent1 3 3 2 3" xfId="2014" xr:uid="{00000000-0005-0000-0000-0000B1000000}"/>
    <cellStyle name="20% - Accent1 3 3 2 3 2" xfId="6339" xr:uid="{00000000-0005-0000-0000-0000B2000000}"/>
    <cellStyle name="20% - Accent1 3 3 2 4" xfId="4898" xr:uid="{00000000-0005-0000-0000-0000B3000000}"/>
    <cellStyle name="20% - Accent1 3 3 3" xfId="932" xr:uid="{00000000-0005-0000-0000-0000B4000000}"/>
    <cellStyle name="20% - Accent1 3 3 3 2" xfId="3816" xr:uid="{00000000-0005-0000-0000-0000B5000000}"/>
    <cellStyle name="20% - Accent1 3 3 3 2 2" xfId="8140" xr:uid="{00000000-0005-0000-0000-0000B6000000}"/>
    <cellStyle name="20% - Accent1 3 3 3 3" xfId="2374" xr:uid="{00000000-0005-0000-0000-0000B7000000}"/>
    <cellStyle name="20% - Accent1 3 3 3 3 2" xfId="6699" xr:uid="{00000000-0005-0000-0000-0000B8000000}"/>
    <cellStyle name="20% - Accent1 3 3 3 4" xfId="5258" xr:uid="{00000000-0005-0000-0000-0000B9000000}"/>
    <cellStyle name="20% - Accent1 3 3 4" xfId="1292" xr:uid="{00000000-0005-0000-0000-0000BA000000}"/>
    <cellStyle name="20% - Accent1 3 3 4 2" xfId="4176" xr:uid="{00000000-0005-0000-0000-0000BB000000}"/>
    <cellStyle name="20% - Accent1 3 3 4 2 2" xfId="8500" xr:uid="{00000000-0005-0000-0000-0000BC000000}"/>
    <cellStyle name="20% - Accent1 3 3 4 3" xfId="2734" xr:uid="{00000000-0005-0000-0000-0000BD000000}"/>
    <cellStyle name="20% - Accent1 3 3 4 3 2" xfId="7059" xr:uid="{00000000-0005-0000-0000-0000BE000000}"/>
    <cellStyle name="20% - Accent1 3 3 4 4" xfId="5618" xr:uid="{00000000-0005-0000-0000-0000BF000000}"/>
    <cellStyle name="20% - Accent1 3 3 5" xfId="3096" xr:uid="{00000000-0005-0000-0000-0000C0000000}"/>
    <cellStyle name="20% - Accent1 3 3 5 2" xfId="7420" xr:uid="{00000000-0005-0000-0000-0000C1000000}"/>
    <cellStyle name="20% - Accent1 3 3 6" xfId="1654" xr:uid="{00000000-0005-0000-0000-0000C2000000}"/>
    <cellStyle name="20% - Accent1 3 3 6 2" xfId="5979" xr:uid="{00000000-0005-0000-0000-0000C3000000}"/>
    <cellStyle name="20% - Accent1 3 3 7" xfId="4538" xr:uid="{00000000-0005-0000-0000-0000C4000000}"/>
    <cellStyle name="20% - Accent1 3 4" xfId="452" xr:uid="{00000000-0005-0000-0000-0000C5000000}"/>
    <cellStyle name="20% - Accent1 3 4 2" xfId="3336" xr:uid="{00000000-0005-0000-0000-0000C6000000}"/>
    <cellStyle name="20% - Accent1 3 4 2 2" xfId="7660" xr:uid="{00000000-0005-0000-0000-0000C7000000}"/>
    <cellStyle name="20% - Accent1 3 4 3" xfId="1894" xr:uid="{00000000-0005-0000-0000-0000C8000000}"/>
    <cellStyle name="20% - Accent1 3 4 3 2" xfId="6219" xr:uid="{00000000-0005-0000-0000-0000C9000000}"/>
    <cellStyle name="20% - Accent1 3 4 4" xfId="4778" xr:uid="{00000000-0005-0000-0000-0000CA000000}"/>
    <cellStyle name="20% - Accent1 3 5" xfId="812" xr:uid="{00000000-0005-0000-0000-0000CB000000}"/>
    <cellStyle name="20% - Accent1 3 5 2" xfId="3696" xr:uid="{00000000-0005-0000-0000-0000CC000000}"/>
    <cellStyle name="20% - Accent1 3 5 2 2" xfId="8020" xr:uid="{00000000-0005-0000-0000-0000CD000000}"/>
    <cellStyle name="20% - Accent1 3 5 3" xfId="2254" xr:uid="{00000000-0005-0000-0000-0000CE000000}"/>
    <cellStyle name="20% - Accent1 3 5 3 2" xfId="6579" xr:uid="{00000000-0005-0000-0000-0000CF000000}"/>
    <cellStyle name="20% - Accent1 3 5 4" xfId="5138" xr:uid="{00000000-0005-0000-0000-0000D0000000}"/>
    <cellStyle name="20% - Accent1 3 6" xfId="1172" xr:uid="{00000000-0005-0000-0000-0000D1000000}"/>
    <cellStyle name="20% - Accent1 3 6 2" xfId="4056" xr:uid="{00000000-0005-0000-0000-0000D2000000}"/>
    <cellStyle name="20% - Accent1 3 6 2 2" xfId="8380" xr:uid="{00000000-0005-0000-0000-0000D3000000}"/>
    <cellStyle name="20% - Accent1 3 6 3" xfId="2614" xr:uid="{00000000-0005-0000-0000-0000D4000000}"/>
    <cellStyle name="20% - Accent1 3 6 3 2" xfId="6939" xr:uid="{00000000-0005-0000-0000-0000D5000000}"/>
    <cellStyle name="20% - Accent1 3 6 4" xfId="5498" xr:uid="{00000000-0005-0000-0000-0000D6000000}"/>
    <cellStyle name="20% - Accent1 3 7" xfId="2976" xr:uid="{00000000-0005-0000-0000-0000D7000000}"/>
    <cellStyle name="20% - Accent1 3 7 2" xfId="7300" xr:uid="{00000000-0005-0000-0000-0000D8000000}"/>
    <cellStyle name="20% - Accent1 3 8" xfId="1534" xr:uid="{00000000-0005-0000-0000-0000D9000000}"/>
    <cellStyle name="20% - Accent1 3 8 2" xfId="5859" xr:uid="{00000000-0005-0000-0000-0000DA000000}"/>
    <cellStyle name="20% - Accent1 3 9" xfId="4418" xr:uid="{00000000-0005-0000-0000-0000DB000000}"/>
    <cellStyle name="20% - Accent1 4" xfId="272" xr:uid="{00000000-0005-0000-0000-0000DC000000}"/>
    <cellStyle name="20% - Accent1 4 2" xfId="632" xr:uid="{00000000-0005-0000-0000-0000DD000000}"/>
    <cellStyle name="20% - Accent1 4 2 2" xfId="3516" xr:uid="{00000000-0005-0000-0000-0000DE000000}"/>
    <cellStyle name="20% - Accent1 4 2 2 2" xfId="7840" xr:uid="{00000000-0005-0000-0000-0000DF000000}"/>
    <cellStyle name="20% - Accent1 4 2 3" xfId="2074" xr:uid="{00000000-0005-0000-0000-0000E0000000}"/>
    <cellStyle name="20% - Accent1 4 2 3 2" xfId="6399" xr:uid="{00000000-0005-0000-0000-0000E1000000}"/>
    <cellStyle name="20% - Accent1 4 2 4" xfId="4958" xr:uid="{00000000-0005-0000-0000-0000E2000000}"/>
    <cellStyle name="20% - Accent1 4 3" xfId="992" xr:uid="{00000000-0005-0000-0000-0000E3000000}"/>
    <cellStyle name="20% - Accent1 4 3 2" xfId="3876" xr:uid="{00000000-0005-0000-0000-0000E4000000}"/>
    <cellStyle name="20% - Accent1 4 3 2 2" xfId="8200" xr:uid="{00000000-0005-0000-0000-0000E5000000}"/>
    <cellStyle name="20% - Accent1 4 3 3" xfId="2434" xr:uid="{00000000-0005-0000-0000-0000E6000000}"/>
    <cellStyle name="20% - Accent1 4 3 3 2" xfId="6759" xr:uid="{00000000-0005-0000-0000-0000E7000000}"/>
    <cellStyle name="20% - Accent1 4 3 4" xfId="5318" xr:uid="{00000000-0005-0000-0000-0000E8000000}"/>
    <cellStyle name="20% - Accent1 4 4" xfId="1352" xr:uid="{00000000-0005-0000-0000-0000E9000000}"/>
    <cellStyle name="20% - Accent1 4 4 2" xfId="4236" xr:uid="{00000000-0005-0000-0000-0000EA000000}"/>
    <cellStyle name="20% - Accent1 4 4 2 2" xfId="8560" xr:uid="{00000000-0005-0000-0000-0000EB000000}"/>
    <cellStyle name="20% - Accent1 4 4 3" xfId="2794" xr:uid="{00000000-0005-0000-0000-0000EC000000}"/>
    <cellStyle name="20% - Accent1 4 4 3 2" xfId="7119" xr:uid="{00000000-0005-0000-0000-0000ED000000}"/>
    <cellStyle name="20% - Accent1 4 4 4" xfId="5678" xr:uid="{00000000-0005-0000-0000-0000EE000000}"/>
    <cellStyle name="20% - Accent1 4 5" xfId="3156" xr:uid="{00000000-0005-0000-0000-0000EF000000}"/>
    <cellStyle name="20% - Accent1 4 5 2" xfId="7480" xr:uid="{00000000-0005-0000-0000-0000F0000000}"/>
    <cellStyle name="20% - Accent1 4 6" xfId="1714" xr:uid="{00000000-0005-0000-0000-0000F1000000}"/>
    <cellStyle name="20% - Accent1 4 6 2" xfId="6039" xr:uid="{00000000-0005-0000-0000-0000F2000000}"/>
    <cellStyle name="20% - Accent1 4 7" xfId="4598" xr:uid="{00000000-0005-0000-0000-0000F3000000}"/>
    <cellStyle name="20% - Accent1 5" xfId="152" xr:uid="{00000000-0005-0000-0000-0000F4000000}"/>
    <cellStyle name="20% - Accent1 5 2" xfId="512" xr:uid="{00000000-0005-0000-0000-0000F5000000}"/>
    <cellStyle name="20% - Accent1 5 2 2" xfId="3396" xr:uid="{00000000-0005-0000-0000-0000F6000000}"/>
    <cellStyle name="20% - Accent1 5 2 2 2" xfId="7720" xr:uid="{00000000-0005-0000-0000-0000F7000000}"/>
    <cellStyle name="20% - Accent1 5 2 3" xfId="1954" xr:uid="{00000000-0005-0000-0000-0000F8000000}"/>
    <cellStyle name="20% - Accent1 5 2 3 2" xfId="6279" xr:uid="{00000000-0005-0000-0000-0000F9000000}"/>
    <cellStyle name="20% - Accent1 5 2 4" xfId="4838" xr:uid="{00000000-0005-0000-0000-0000FA000000}"/>
    <cellStyle name="20% - Accent1 5 3" xfId="872" xr:uid="{00000000-0005-0000-0000-0000FB000000}"/>
    <cellStyle name="20% - Accent1 5 3 2" xfId="3756" xr:uid="{00000000-0005-0000-0000-0000FC000000}"/>
    <cellStyle name="20% - Accent1 5 3 2 2" xfId="8080" xr:uid="{00000000-0005-0000-0000-0000FD000000}"/>
    <cellStyle name="20% - Accent1 5 3 3" xfId="2314" xr:uid="{00000000-0005-0000-0000-0000FE000000}"/>
    <cellStyle name="20% - Accent1 5 3 3 2" xfId="6639" xr:uid="{00000000-0005-0000-0000-0000FF000000}"/>
    <cellStyle name="20% - Accent1 5 3 4" xfId="5198" xr:uid="{00000000-0005-0000-0000-000000010000}"/>
    <cellStyle name="20% - Accent1 5 4" xfId="1232" xr:uid="{00000000-0005-0000-0000-000001010000}"/>
    <cellStyle name="20% - Accent1 5 4 2" xfId="4116" xr:uid="{00000000-0005-0000-0000-000002010000}"/>
    <cellStyle name="20% - Accent1 5 4 2 2" xfId="8440" xr:uid="{00000000-0005-0000-0000-000003010000}"/>
    <cellStyle name="20% - Accent1 5 4 3" xfId="2674" xr:uid="{00000000-0005-0000-0000-000004010000}"/>
    <cellStyle name="20% - Accent1 5 4 3 2" xfId="6999" xr:uid="{00000000-0005-0000-0000-000005010000}"/>
    <cellStyle name="20% - Accent1 5 4 4" xfId="5558" xr:uid="{00000000-0005-0000-0000-000006010000}"/>
    <cellStyle name="20% - Accent1 5 5" xfId="3036" xr:uid="{00000000-0005-0000-0000-000007010000}"/>
    <cellStyle name="20% - Accent1 5 5 2" xfId="7360" xr:uid="{00000000-0005-0000-0000-000008010000}"/>
    <cellStyle name="20% - Accent1 5 6" xfId="1594" xr:uid="{00000000-0005-0000-0000-000009010000}"/>
    <cellStyle name="20% - Accent1 5 6 2" xfId="5919" xr:uid="{00000000-0005-0000-0000-00000A010000}"/>
    <cellStyle name="20% - Accent1 5 7" xfId="4478" xr:uid="{00000000-0005-0000-0000-00000B010000}"/>
    <cellStyle name="20% - Accent1 6" xfId="392" xr:uid="{00000000-0005-0000-0000-00000C010000}"/>
    <cellStyle name="20% - Accent1 6 2" xfId="3276" xr:uid="{00000000-0005-0000-0000-00000D010000}"/>
    <cellStyle name="20% - Accent1 6 2 2" xfId="7600" xr:uid="{00000000-0005-0000-0000-00000E010000}"/>
    <cellStyle name="20% - Accent1 6 3" xfId="1834" xr:uid="{00000000-0005-0000-0000-00000F010000}"/>
    <cellStyle name="20% - Accent1 6 3 2" xfId="6159" xr:uid="{00000000-0005-0000-0000-000010010000}"/>
    <cellStyle name="20% - Accent1 6 4" xfId="4718" xr:uid="{00000000-0005-0000-0000-000011010000}"/>
    <cellStyle name="20% - Accent1 7" xfId="752" xr:uid="{00000000-0005-0000-0000-000012010000}"/>
    <cellStyle name="20% - Accent1 7 2" xfId="3636" xr:uid="{00000000-0005-0000-0000-000013010000}"/>
    <cellStyle name="20% - Accent1 7 2 2" xfId="7960" xr:uid="{00000000-0005-0000-0000-000014010000}"/>
    <cellStyle name="20% - Accent1 7 3" xfId="2194" xr:uid="{00000000-0005-0000-0000-000015010000}"/>
    <cellStyle name="20% - Accent1 7 3 2" xfId="6519" xr:uid="{00000000-0005-0000-0000-000016010000}"/>
    <cellStyle name="20% - Accent1 7 4" xfId="5078" xr:uid="{00000000-0005-0000-0000-000017010000}"/>
    <cellStyle name="20% - Accent1 8" xfId="1112" xr:uid="{00000000-0005-0000-0000-000018010000}"/>
    <cellStyle name="20% - Accent1 8 2" xfId="3996" xr:uid="{00000000-0005-0000-0000-000019010000}"/>
    <cellStyle name="20% - Accent1 8 2 2" xfId="8320" xr:uid="{00000000-0005-0000-0000-00001A010000}"/>
    <cellStyle name="20% - Accent1 8 3" xfId="2554" xr:uid="{00000000-0005-0000-0000-00001B010000}"/>
    <cellStyle name="20% - Accent1 8 3 2" xfId="6879" xr:uid="{00000000-0005-0000-0000-00001C010000}"/>
    <cellStyle name="20% - Accent1 8 4" xfId="5438" xr:uid="{00000000-0005-0000-0000-00001D010000}"/>
    <cellStyle name="20% - Accent1 9" xfId="2916" xr:uid="{00000000-0005-0000-0000-00001E010000}"/>
    <cellStyle name="20% - Accent1 9 2" xfId="7240" xr:uid="{00000000-0005-0000-0000-00001F010000}"/>
    <cellStyle name="20% - Accent2" xfId="2" builtinId="34" customBuiltin="1"/>
    <cellStyle name="20% - Accent2 10" xfId="1475" xr:uid="{00000000-0005-0000-0000-000021010000}"/>
    <cellStyle name="20% - Accent2 10 2" xfId="5800" xr:uid="{00000000-0005-0000-0000-000022010000}"/>
    <cellStyle name="20% - Accent2 11" xfId="4359" xr:uid="{00000000-0005-0000-0000-000023010000}"/>
    <cellStyle name="20% - Accent2 2" xfId="63" xr:uid="{00000000-0005-0000-0000-000024010000}"/>
    <cellStyle name="20% - Accent2 2 10" xfId="4389" xr:uid="{00000000-0005-0000-0000-000025010000}"/>
    <cellStyle name="20% - Accent2 2 2" xfId="123" xr:uid="{00000000-0005-0000-0000-000026010000}"/>
    <cellStyle name="20% - Accent2 2 2 2" xfId="363" xr:uid="{00000000-0005-0000-0000-000027010000}"/>
    <cellStyle name="20% - Accent2 2 2 2 2" xfId="723" xr:uid="{00000000-0005-0000-0000-000028010000}"/>
    <cellStyle name="20% - Accent2 2 2 2 2 2" xfId="3607" xr:uid="{00000000-0005-0000-0000-000029010000}"/>
    <cellStyle name="20% - Accent2 2 2 2 2 2 2" xfId="7931" xr:uid="{00000000-0005-0000-0000-00002A010000}"/>
    <cellStyle name="20% - Accent2 2 2 2 2 3" xfId="2165" xr:uid="{00000000-0005-0000-0000-00002B010000}"/>
    <cellStyle name="20% - Accent2 2 2 2 2 3 2" xfId="6490" xr:uid="{00000000-0005-0000-0000-00002C010000}"/>
    <cellStyle name="20% - Accent2 2 2 2 2 4" xfId="5049" xr:uid="{00000000-0005-0000-0000-00002D010000}"/>
    <cellStyle name="20% - Accent2 2 2 2 3" xfId="1083" xr:uid="{00000000-0005-0000-0000-00002E010000}"/>
    <cellStyle name="20% - Accent2 2 2 2 3 2" xfId="3967" xr:uid="{00000000-0005-0000-0000-00002F010000}"/>
    <cellStyle name="20% - Accent2 2 2 2 3 2 2" xfId="8291" xr:uid="{00000000-0005-0000-0000-000030010000}"/>
    <cellStyle name="20% - Accent2 2 2 2 3 3" xfId="2525" xr:uid="{00000000-0005-0000-0000-000031010000}"/>
    <cellStyle name="20% - Accent2 2 2 2 3 3 2" xfId="6850" xr:uid="{00000000-0005-0000-0000-000032010000}"/>
    <cellStyle name="20% - Accent2 2 2 2 3 4" xfId="5409" xr:uid="{00000000-0005-0000-0000-000033010000}"/>
    <cellStyle name="20% - Accent2 2 2 2 4" xfId="1443" xr:uid="{00000000-0005-0000-0000-000034010000}"/>
    <cellStyle name="20% - Accent2 2 2 2 4 2" xfId="4327" xr:uid="{00000000-0005-0000-0000-000035010000}"/>
    <cellStyle name="20% - Accent2 2 2 2 4 2 2" xfId="8651" xr:uid="{00000000-0005-0000-0000-000036010000}"/>
    <cellStyle name="20% - Accent2 2 2 2 4 3" xfId="2885" xr:uid="{00000000-0005-0000-0000-000037010000}"/>
    <cellStyle name="20% - Accent2 2 2 2 4 3 2" xfId="7210" xr:uid="{00000000-0005-0000-0000-000038010000}"/>
    <cellStyle name="20% - Accent2 2 2 2 4 4" xfId="5769" xr:uid="{00000000-0005-0000-0000-000039010000}"/>
    <cellStyle name="20% - Accent2 2 2 2 5" xfId="3247" xr:uid="{00000000-0005-0000-0000-00003A010000}"/>
    <cellStyle name="20% - Accent2 2 2 2 5 2" xfId="7571" xr:uid="{00000000-0005-0000-0000-00003B010000}"/>
    <cellStyle name="20% - Accent2 2 2 2 6" xfId="1805" xr:uid="{00000000-0005-0000-0000-00003C010000}"/>
    <cellStyle name="20% - Accent2 2 2 2 6 2" xfId="6130" xr:uid="{00000000-0005-0000-0000-00003D010000}"/>
    <cellStyle name="20% - Accent2 2 2 2 7" xfId="4689" xr:uid="{00000000-0005-0000-0000-00003E010000}"/>
    <cellStyle name="20% - Accent2 2 2 3" xfId="243" xr:uid="{00000000-0005-0000-0000-00003F010000}"/>
    <cellStyle name="20% - Accent2 2 2 3 2" xfId="603" xr:uid="{00000000-0005-0000-0000-000040010000}"/>
    <cellStyle name="20% - Accent2 2 2 3 2 2" xfId="3487" xr:uid="{00000000-0005-0000-0000-000041010000}"/>
    <cellStyle name="20% - Accent2 2 2 3 2 2 2" xfId="7811" xr:uid="{00000000-0005-0000-0000-000042010000}"/>
    <cellStyle name="20% - Accent2 2 2 3 2 3" xfId="2045" xr:uid="{00000000-0005-0000-0000-000043010000}"/>
    <cellStyle name="20% - Accent2 2 2 3 2 3 2" xfId="6370" xr:uid="{00000000-0005-0000-0000-000044010000}"/>
    <cellStyle name="20% - Accent2 2 2 3 2 4" xfId="4929" xr:uid="{00000000-0005-0000-0000-000045010000}"/>
    <cellStyle name="20% - Accent2 2 2 3 3" xfId="963" xr:uid="{00000000-0005-0000-0000-000046010000}"/>
    <cellStyle name="20% - Accent2 2 2 3 3 2" xfId="3847" xr:uid="{00000000-0005-0000-0000-000047010000}"/>
    <cellStyle name="20% - Accent2 2 2 3 3 2 2" xfId="8171" xr:uid="{00000000-0005-0000-0000-000048010000}"/>
    <cellStyle name="20% - Accent2 2 2 3 3 3" xfId="2405" xr:uid="{00000000-0005-0000-0000-000049010000}"/>
    <cellStyle name="20% - Accent2 2 2 3 3 3 2" xfId="6730" xr:uid="{00000000-0005-0000-0000-00004A010000}"/>
    <cellStyle name="20% - Accent2 2 2 3 3 4" xfId="5289" xr:uid="{00000000-0005-0000-0000-00004B010000}"/>
    <cellStyle name="20% - Accent2 2 2 3 4" xfId="1323" xr:uid="{00000000-0005-0000-0000-00004C010000}"/>
    <cellStyle name="20% - Accent2 2 2 3 4 2" xfId="4207" xr:uid="{00000000-0005-0000-0000-00004D010000}"/>
    <cellStyle name="20% - Accent2 2 2 3 4 2 2" xfId="8531" xr:uid="{00000000-0005-0000-0000-00004E010000}"/>
    <cellStyle name="20% - Accent2 2 2 3 4 3" xfId="2765" xr:uid="{00000000-0005-0000-0000-00004F010000}"/>
    <cellStyle name="20% - Accent2 2 2 3 4 3 2" xfId="7090" xr:uid="{00000000-0005-0000-0000-000050010000}"/>
    <cellStyle name="20% - Accent2 2 2 3 4 4" xfId="5649" xr:uid="{00000000-0005-0000-0000-000051010000}"/>
    <cellStyle name="20% - Accent2 2 2 3 5" xfId="3127" xr:uid="{00000000-0005-0000-0000-000052010000}"/>
    <cellStyle name="20% - Accent2 2 2 3 5 2" xfId="7451" xr:uid="{00000000-0005-0000-0000-000053010000}"/>
    <cellStyle name="20% - Accent2 2 2 3 6" xfId="1685" xr:uid="{00000000-0005-0000-0000-000054010000}"/>
    <cellStyle name="20% - Accent2 2 2 3 6 2" xfId="6010" xr:uid="{00000000-0005-0000-0000-000055010000}"/>
    <cellStyle name="20% - Accent2 2 2 3 7" xfId="4569" xr:uid="{00000000-0005-0000-0000-000056010000}"/>
    <cellStyle name="20% - Accent2 2 2 4" xfId="483" xr:uid="{00000000-0005-0000-0000-000057010000}"/>
    <cellStyle name="20% - Accent2 2 2 4 2" xfId="3367" xr:uid="{00000000-0005-0000-0000-000058010000}"/>
    <cellStyle name="20% - Accent2 2 2 4 2 2" xfId="7691" xr:uid="{00000000-0005-0000-0000-000059010000}"/>
    <cellStyle name="20% - Accent2 2 2 4 3" xfId="1925" xr:uid="{00000000-0005-0000-0000-00005A010000}"/>
    <cellStyle name="20% - Accent2 2 2 4 3 2" xfId="6250" xr:uid="{00000000-0005-0000-0000-00005B010000}"/>
    <cellStyle name="20% - Accent2 2 2 4 4" xfId="4809" xr:uid="{00000000-0005-0000-0000-00005C010000}"/>
    <cellStyle name="20% - Accent2 2 2 5" xfId="843" xr:uid="{00000000-0005-0000-0000-00005D010000}"/>
    <cellStyle name="20% - Accent2 2 2 5 2" xfId="3727" xr:uid="{00000000-0005-0000-0000-00005E010000}"/>
    <cellStyle name="20% - Accent2 2 2 5 2 2" xfId="8051" xr:uid="{00000000-0005-0000-0000-00005F010000}"/>
    <cellStyle name="20% - Accent2 2 2 5 3" xfId="2285" xr:uid="{00000000-0005-0000-0000-000060010000}"/>
    <cellStyle name="20% - Accent2 2 2 5 3 2" xfId="6610" xr:uid="{00000000-0005-0000-0000-000061010000}"/>
    <cellStyle name="20% - Accent2 2 2 5 4" xfId="5169" xr:uid="{00000000-0005-0000-0000-000062010000}"/>
    <cellStyle name="20% - Accent2 2 2 6" xfId="1203" xr:uid="{00000000-0005-0000-0000-000063010000}"/>
    <cellStyle name="20% - Accent2 2 2 6 2" xfId="4087" xr:uid="{00000000-0005-0000-0000-000064010000}"/>
    <cellStyle name="20% - Accent2 2 2 6 2 2" xfId="8411" xr:uid="{00000000-0005-0000-0000-000065010000}"/>
    <cellStyle name="20% - Accent2 2 2 6 3" xfId="2645" xr:uid="{00000000-0005-0000-0000-000066010000}"/>
    <cellStyle name="20% - Accent2 2 2 6 3 2" xfId="6970" xr:uid="{00000000-0005-0000-0000-000067010000}"/>
    <cellStyle name="20% - Accent2 2 2 6 4" xfId="5529" xr:uid="{00000000-0005-0000-0000-000068010000}"/>
    <cellStyle name="20% - Accent2 2 2 7" xfId="3007" xr:uid="{00000000-0005-0000-0000-000069010000}"/>
    <cellStyle name="20% - Accent2 2 2 7 2" xfId="7331" xr:uid="{00000000-0005-0000-0000-00006A010000}"/>
    <cellStyle name="20% - Accent2 2 2 8" xfId="1565" xr:uid="{00000000-0005-0000-0000-00006B010000}"/>
    <cellStyle name="20% - Accent2 2 2 8 2" xfId="5890" xr:uid="{00000000-0005-0000-0000-00006C010000}"/>
    <cellStyle name="20% - Accent2 2 2 9" xfId="4449" xr:uid="{00000000-0005-0000-0000-00006D010000}"/>
    <cellStyle name="20% - Accent2 2 3" xfId="303" xr:uid="{00000000-0005-0000-0000-00006E010000}"/>
    <cellStyle name="20% - Accent2 2 3 2" xfId="663" xr:uid="{00000000-0005-0000-0000-00006F010000}"/>
    <cellStyle name="20% - Accent2 2 3 2 2" xfId="3547" xr:uid="{00000000-0005-0000-0000-000070010000}"/>
    <cellStyle name="20% - Accent2 2 3 2 2 2" xfId="7871" xr:uid="{00000000-0005-0000-0000-000071010000}"/>
    <cellStyle name="20% - Accent2 2 3 2 3" xfId="2105" xr:uid="{00000000-0005-0000-0000-000072010000}"/>
    <cellStyle name="20% - Accent2 2 3 2 3 2" xfId="6430" xr:uid="{00000000-0005-0000-0000-000073010000}"/>
    <cellStyle name="20% - Accent2 2 3 2 4" xfId="4989" xr:uid="{00000000-0005-0000-0000-000074010000}"/>
    <cellStyle name="20% - Accent2 2 3 3" xfId="1023" xr:uid="{00000000-0005-0000-0000-000075010000}"/>
    <cellStyle name="20% - Accent2 2 3 3 2" xfId="3907" xr:uid="{00000000-0005-0000-0000-000076010000}"/>
    <cellStyle name="20% - Accent2 2 3 3 2 2" xfId="8231" xr:uid="{00000000-0005-0000-0000-000077010000}"/>
    <cellStyle name="20% - Accent2 2 3 3 3" xfId="2465" xr:uid="{00000000-0005-0000-0000-000078010000}"/>
    <cellStyle name="20% - Accent2 2 3 3 3 2" xfId="6790" xr:uid="{00000000-0005-0000-0000-000079010000}"/>
    <cellStyle name="20% - Accent2 2 3 3 4" xfId="5349" xr:uid="{00000000-0005-0000-0000-00007A010000}"/>
    <cellStyle name="20% - Accent2 2 3 4" xfId="1383" xr:uid="{00000000-0005-0000-0000-00007B010000}"/>
    <cellStyle name="20% - Accent2 2 3 4 2" xfId="4267" xr:uid="{00000000-0005-0000-0000-00007C010000}"/>
    <cellStyle name="20% - Accent2 2 3 4 2 2" xfId="8591" xr:uid="{00000000-0005-0000-0000-00007D010000}"/>
    <cellStyle name="20% - Accent2 2 3 4 3" xfId="2825" xr:uid="{00000000-0005-0000-0000-00007E010000}"/>
    <cellStyle name="20% - Accent2 2 3 4 3 2" xfId="7150" xr:uid="{00000000-0005-0000-0000-00007F010000}"/>
    <cellStyle name="20% - Accent2 2 3 4 4" xfId="5709" xr:uid="{00000000-0005-0000-0000-000080010000}"/>
    <cellStyle name="20% - Accent2 2 3 5" xfId="3187" xr:uid="{00000000-0005-0000-0000-000081010000}"/>
    <cellStyle name="20% - Accent2 2 3 5 2" xfId="7511" xr:uid="{00000000-0005-0000-0000-000082010000}"/>
    <cellStyle name="20% - Accent2 2 3 6" xfId="1745" xr:uid="{00000000-0005-0000-0000-000083010000}"/>
    <cellStyle name="20% - Accent2 2 3 6 2" xfId="6070" xr:uid="{00000000-0005-0000-0000-000084010000}"/>
    <cellStyle name="20% - Accent2 2 3 7" xfId="4629" xr:uid="{00000000-0005-0000-0000-000085010000}"/>
    <cellStyle name="20% - Accent2 2 4" xfId="183" xr:uid="{00000000-0005-0000-0000-000086010000}"/>
    <cellStyle name="20% - Accent2 2 4 2" xfId="543" xr:uid="{00000000-0005-0000-0000-000087010000}"/>
    <cellStyle name="20% - Accent2 2 4 2 2" xfId="3427" xr:uid="{00000000-0005-0000-0000-000088010000}"/>
    <cellStyle name="20% - Accent2 2 4 2 2 2" xfId="7751" xr:uid="{00000000-0005-0000-0000-000089010000}"/>
    <cellStyle name="20% - Accent2 2 4 2 3" xfId="1985" xr:uid="{00000000-0005-0000-0000-00008A010000}"/>
    <cellStyle name="20% - Accent2 2 4 2 3 2" xfId="6310" xr:uid="{00000000-0005-0000-0000-00008B010000}"/>
    <cellStyle name="20% - Accent2 2 4 2 4" xfId="4869" xr:uid="{00000000-0005-0000-0000-00008C010000}"/>
    <cellStyle name="20% - Accent2 2 4 3" xfId="903" xr:uid="{00000000-0005-0000-0000-00008D010000}"/>
    <cellStyle name="20% - Accent2 2 4 3 2" xfId="3787" xr:uid="{00000000-0005-0000-0000-00008E010000}"/>
    <cellStyle name="20% - Accent2 2 4 3 2 2" xfId="8111" xr:uid="{00000000-0005-0000-0000-00008F010000}"/>
    <cellStyle name="20% - Accent2 2 4 3 3" xfId="2345" xr:uid="{00000000-0005-0000-0000-000090010000}"/>
    <cellStyle name="20% - Accent2 2 4 3 3 2" xfId="6670" xr:uid="{00000000-0005-0000-0000-000091010000}"/>
    <cellStyle name="20% - Accent2 2 4 3 4" xfId="5229" xr:uid="{00000000-0005-0000-0000-000092010000}"/>
    <cellStyle name="20% - Accent2 2 4 4" xfId="1263" xr:uid="{00000000-0005-0000-0000-000093010000}"/>
    <cellStyle name="20% - Accent2 2 4 4 2" xfId="4147" xr:uid="{00000000-0005-0000-0000-000094010000}"/>
    <cellStyle name="20% - Accent2 2 4 4 2 2" xfId="8471" xr:uid="{00000000-0005-0000-0000-000095010000}"/>
    <cellStyle name="20% - Accent2 2 4 4 3" xfId="2705" xr:uid="{00000000-0005-0000-0000-000096010000}"/>
    <cellStyle name="20% - Accent2 2 4 4 3 2" xfId="7030" xr:uid="{00000000-0005-0000-0000-000097010000}"/>
    <cellStyle name="20% - Accent2 2 4 4 4" xfId="5589" xr:uid="{00000000-0005-0000-0000-000098010000}"/>
    <cellStyle name="20% - Accent2 2 4 5" xfId="3067" xr:uid="{00000000-0005-0000-0000-000099010000}"/>
    <cellStyle name="20% - Accent2 2 4 5 2" xfId="7391" xr:uid="{00000000-0005-0000-0000-00009A010000}"/>
    <cellStyle name="20% - Accent2 2 4 6" xfId="1625" xr:uid="{00000000-0005-0000-0000-00009B010000}"/>
    <cellStyle name="20% - Accent2 2 4 6 2" xfId="5950" xr:uid="{00000000-0005-0000-0000-00009C010000}"/>
    <cellStyle name="20% - Accent2 2 4 7" xfId="4509" xr:uid="{00000000-0005-0000-0000-00009D010000}"/>
    <cellStyle name="20% - Accent2 2 5" xfId="423" xr:uid="{00000000-0005-0000-0000-00009E010000}"/>
    <cellStyle name="20% - Accent2 2 5 2" xfId="3307" xr:uid="{00000000-0005-0000-0000-00009F010000}"/>
    <cellStyle name="20% - Accent2 2 5 2 2" xfId="7631" xr:uid="{00000000-0005-0000-0000-0000A0010000}"/>
    <cellStyle name="20% - Accent2 2 5 3" xfId="1865" xr:uid="{00000000-0005-0000-0000-0000A1010000}"/>
    <cellStyle name="20% - Accent2 2 5 3 2" xfId="6190" xr:uid="{00000000-0005-0000-0000-0000A2010000}"/>
    <cellStyle name="20% - Accent2 2 5 4" xfId="4749" xr:uid="{00000000-0005-0000-0000-0000A3010000}"/>
    <cellStyle name="20% - Accent2 2 6" xfId="783" xr:uid="{00000000-0005-0000-0000-0000A4010000}"/>
    <cellStyle name="20% - Accent2 2 6 2" xfId="3667" xr:uid="{00000000-0005-0000-0000-0000A5010000}"/>
    <cellStyle name="20% - Accent2 2 6 2 2" xfId="7991" xr:uid="{00000000-0005-0000-0000-0000A6010000}"/>
    <cellStyle name="20% - Accent2 2 6 3" xfId="2225" xr:uid="{00000000-0005-0000-0000-0000A7010000}"/>
    <cellStyle name="20% - Accent2 2 6 3 2" xfId="6550" xr:uid="{00000000-0005-0000-0000-0000A8010000}"/>
    <cellStyle name="20% - Accent2 2 6 4" xfId="5109" xr:uid="{00000000-0005-0000-0000-0000A9010000}"/>
    <cellStyle name="20% - Accent2 2 7" xfId="1143" xr:uid="{00000000-0005-0000-0000-0000AA010000}"/>
    <cellStyle name="20% - Accent2 2 7 2" xfId="4027" xr:uid="{00000000-0005-0000-0000-0000AB010000}"/>
    <cellStyle name="20% - Accent2 2 7 2 2" xfId="8351" xr:uid="{00000000-0005-0000-0000-0000AC010000}"/>
    <cellStyle name="20% - Accent2 2 7 3" xfId="2585" xr:uid="{00000000-0005-0000-0000-0000AD010000}"/>
    <cellStyle name="20% - Accent2 2 7 3 2" xfId="6910" xr:uid="{00000000-0005-0000-0000-0000AE010000}"/>
    <cellStyle name="20% - Accent2 2 7 4" xfId="5469" xr:uid="{00000000-0005-0000-0000-0000AF010000}"/>
    <cellStyle name="20% - Accent2 2 8" xfId="2947" xr:uid="{00000000-0005-0000-0000-0000B0010000}"/>
    <cellStyle name="20% - Accent2 2 8 2" xfId="7271" xr:uid="{00000000-0005-0000-0000-0000B1010000}"/>
    <cellStyle name="20% - Accent2 2 9" xfId="1505" xr:uid="{00000000-0005-0000-0000-0000B2010000}"/>
    <cellStyle name="20% - Accent2 2 9 2" xfId="5830" xr:uid="{00000000-0005-0000-0000-0000B3010000}"/>
    <cellStyle name="20% - Accent2 3" xfId="93" xr:uid="{00000000-0005-0000-0000-0000B4010000}"/>
    <cellStyle name="20% - Accent2 3 2" xfId="333" xr:uid="{00000000-0005-0000-0000-0000B5010000}"/>
    <cellStyle name="20% - Accent2 3 2 2" xfId="693" xr:uid="{00000000-0005-0000-0000-0000B6010000}"/>
    <cellStyle name="20% - Accent2 3 2 2 2" xfId="3577" xr:uid="{00000000-0005-0000-0000-0000B7010000}"/>
    <cellStyle name="20% - Accent2 3 2 2 2 2" xfId="7901" xr:uid="{00000000-0005-0000-0000-0000B8010000}"/>
    <cellStyle name="20% - Accent2 3 2 2 3" xfId="2135" xr:uid="{00000000-0005-0000-0000-0000B9010000}"/>
    <cellStyle name="20% - Accent2 3 2 2 3 2" xfId="6460" xr:uid="{00000000-0005-0000-0000-0000BA010000}"/>
    <cellStyle name="20% - Accent2 3 2 2 4" xfId="5019" xr:uid="{00000000-0005-0000-0000-0000BB010000}"/>
    <cellStyle name="20% - Accent2 3 2 3" xfId="1053" xr:uid="{00000000-0005-0000-0000-0000BC010000}"/>
    <cellStyle name="20% - Accent2 3 2 3 2" xfId="3937" xr:uid="{00000000-0005-0000-0000-0000BD010000}"/>
    <cellStyle name="20% - Accent2 3 2 3 2 2" xfId="8261" xr:uid="{00000000-0005-0000-0000-0000BE010000}"/>
    <cellStyle name="20% - Accent2 3 2 3 3" xfId="2495" xr:uid="{00000000-0005-0000-0000-0000BF010000}"/>
    <cellStyle name="20% - Accent2 3 2 3 3 2" xfId="6820" xr:uid="{00000000-0005-0000-0000-0000C0010000}"/>
    <cellStyle name="20% - Accent2 3 2 3 4" xfId="5379" xr:uid="{00000000-0005-0000-0000-0000C1010000}"/>
    <cellStyle name="20% - Accent2 3 2 4" xfId="1413" xr:uid="{00000000-0005-0000-0000-0000C2010000}"/>
    <cellStyle name="20% - Accent2 3 2 4 2" xfId="4297" xr:uid="{00000000-0005-0000-0000-0000C3010000}"/>
    <cellStyle name="20% - Accent2 3 2 4 2 2" xfId="8621" xr:uid="{00000000-0005-0000-0000-0000C4010000}"/>
    <cellStyle name="20% - Accent2 3 2 4 3" xfId="2855" xr:uid="{00000000-0005-0000-0000-0000C5010000}"/>
    <cellStyle name="20% - Accent2 3 2 4 3 2" xfId="7180" xr:uid="{00000000-0005-0000-0000-0000C6010000}"/>
    <cellStyle name="20% - Accent2 3 2 4 4" xfId="5739" xr:uid="{00000000-0005-0000-0000-0000C7010000}"/>
    <cellStyle name="20% - Accent2 3 2 5" xfId="3217" xr:uid="{00000000-0005-0000-0000-0000C8010000}"/>
    <cellStyle name="20% - Accent2 3 2 5 2" xfId="7541" xr:uid="{00000000-0005-0000-0000-0000C9010000}"/>
    <cellStyle name="20% - Accent2 3 2 6" xfId="1775" xr:uid="{00000000-0005-0000-0000-0000CA010000}"/>
    <cellStyle name="20% - Accent2 3 2 6 2" xfId="6100" xr:uid="{00000000-0005-0000-0000-0000CB010000}"/>
    <cellStyle name="20% - Accent2 3 2 7" xfId="4659" xr:uid="{00000000-0005-0000-0000-0000CC010000}"/>
    <cellStyle name="20% - Accent2 3 3" xfId="213" xr:uid="{00000000-0005-0000-0000-0000CD010000}"/>
    <cellStyle name="20% - Accent2 3 3 2" xfId="573" xr:uid="{00000000-0005-0000-0000-0000CE010000}"/>
    <cellStyle name="20% - Accent2 3 3 2 2" xfId="3457" xr:uid="{00000000-0005-0000-0000-0000CF010000}"/>
    <cellStyle name="20% - Accent2 3 3 2 2 2" xfId="7781" xr:uid="{00000000-0005-0000-0000-0000D0010000}"/>
    <cellStyle name="20% - Accent2 3 3 2 3" xfId="2015" xr:uid="{00000000-0005-0000-0000-0000D1010000}"/>
    <cellStyle name="20% - Accent2 3 3 2 3 2" xfId="6340" xr:uid="{00000000-0005-0000-0000-0000D2010000}"/>
    <cellStyle name="20% - Accent2 3 3 2 4" xfId="4899" xr:uid="{00000000-0005-0000-0000-0000D3010000}"/>
    <cellStyle name="20% - Accent2 3 3 3" xfId="933" xr:uid="{00000000-0005-0000-0000-0000D4010000}"/>
    <cellStyle name="20% - Accent2 3 3 3 2" xfId="3817" xr:uid="{00000000-0005-0000-0000-0000D5010000}"/>
    <cellStyle name="20% - Accent2 3 3 3 2 2" xfId="8141" xr:uid="{00000000-0005-0000-0000-0000D6010000}"/>
    <cellStyle name="20% - Accent2 3 3 3 3" xfId="2375" xr:uid="{00000000-0005-0000-0000-0000D7010000}"/>
    <cellStyle name="20% - Accent2 3 3 3 3 2" xfId="6700" xr:uid="{00000000-0005-0000-0000-0000D8010000}"/>
    <cellStyle name="20% - Accent2 3 3 3 4" xfId="5259" xr:uid="{00000000-0005-0000-0000-0000D9010000}"/>
    <cellStyle name="20% - Accent2 3 3 4" xfId="1293" xr:uid="{00000000-0005-0000-0000-0000DA010000}"/>
    <cellStyle name="20% - Accent2 3 3 4 2" xfId="4177" xr:uid="{00000000-0005-0000-0000-0000DB010000}"/>
    <cellStyle name="20% - Accent2 3 3 4 2 2" xfId="8501" xr:uid="{00000000-0005-0000-0000-0000DC010000}"/>
    <cellStyle name="20% - Accent2 3 3 4 3" xfId="2735" xr:uid="{00000000-0005-0000-0000-0000DD010000}"/>
    <cellStyle name="20% - Accent2 3 3 4 3 2" xfId="7060" xr:uid="{00000000-0005-0000-0000-0000DE010000}"/>
    <cellStyle name="20% - Accent2 3 3 4 4" xfId="5619" xr:uid="{00000000-0005-0000-0000-0000DF010000}"/>
    <cellStyle name="20% - Accent2 3 3 5" xfId="3097" xr:uid="{00000000-0005-0000-0000-0000E0010000}"/>
    <cellStyle name="20% - Accent2 3 3 5 2" xfId="7421" xr:uid="{00000000-0005-0000-0000-0000E1010000}"/>
    <cellStyle name="20% - Accent2 3 3 6" xfId="1655" xr:uid="{00000000-0005-0000-0000-0000E2010000}"/>
    <cellStyle name="20% - Accent2 3 3 6 2" xfId="5980" xr:uid="{00000000-0005-0000-0000-0000E3010000}"/>
    <cellStyle name="20% - Accent2 3 3 7" xfId="4539" xr:uid="{00000000-0005-0000-0000-0000E4010000}"/>
    <cellStyle name="20% - Accent2 3 4" xfId="453" xr:uid="{00000000-0005-0000-0000-0000E5010000}"/>
    <cellStyle name="20% - Accent2 3 4 2" xfId="3337" xr:uid="{00000000-0005-0000-0000-0000E6010000}"/>
    <cellStyle name="20% - Accent2 3 4 2 2" xfId="7661" xr:uid="{00000000-0005-0000-0000-0000E7010000}"/>
    <cellStyle name="20% - Accent2 3 4 3" xfId="1895" xr:uid="{00000000-0005-0000-0000-0000E8010000}"/>
    <cellStyle name="20% - Accent2 3 4 3 2" xfId="6220" xr:uid="{00000000-0005-0000-0000-0000E9010000}"/>
    <cellStyle name="20% - Accent2 3 4 4" xfId="4779" xr:uid="{00000000-0005-0000-0000-0000EA010000}"/>
    <cellStyle name="20% - Accent2 3 5" xfId="813" xr:uid="{00000000-0005-0000-0000-0000EB010000}"/>
    <cellStyle name="20% - Accent2 3 5 2" xfId="3697" xr:uid="{00000000-0005-0000-0000-0000EC010000}"/>
    <cellStyle name="20% - Accent2 3 5 2 2" xfId="8021" xr:uid="{00000000-0005-0000-0000-0000ED010000}"/>
    <cellStyle name="20% - Accent2 3 5 3" xfId="2255" xr:uid="{00000000-0005-0000-0000-0000EE010000}"/>
    <cellStyle name="20% - Accent2 3 5 3 2" xfId="6580" xr:uid="{00000000-0005-0000-0000-0000EF010000}"/>
    <cellStyle name="20% - Accent2 3 5 4" xfId="5139" xr:uid="{00000000-0005-0000-0000-0000F0010000}"/>
    <cellStyle name="20% - Accent2 3 6" xfId="1173" xr:uid="{00000000-0005-0000-0000-0000F1010000}"/>
    <cellStyle name="20% - Accent2 3 6 2" xfId="4057" xr:uid="{00000000-0005-0000-0000-0000F2010000}"/>
    <cellStyle name="20% - Accent2 3 6 2 2" xfId="8381" xr:uid="{00000000-0005-0000-0000-0000F3010000}"/>
    <cellStyle name="20% - Accent2 3 6 3" xfId="2615" xr:uid="{00000000-0005-0000-0000-0000F4010000}"/>
    <cellStyle name="20% - Accent2 3 6 3 2" xfId="6940" xr:uid="{00000000-0005-0000-0000-0000F5010000}"/>
    <cellStyle name="20% - Accent2 3 6 4" xfId="5499" xr:uid="{00000000-0005-0000-0000-0000F6010000}"/>
    <cellStyle name="20% - Accent2 3 7" xfId="2977" xr:uid="{00000000-0005-0000-0000-0000F7010000}"/>
    <cellStyle name="20% - Accent2 3 7 2" xfId="7301" xr:uid="{00000000-0005-0000-0000-0000F8010000}"/>
    <cellStyle name="20% - Accent2 3 8" xfId="1535" xr:uid="{00000000-0005-0000-0000-0000F9010000}"/>
    <cellStyle name="20% - Accent2 3 8 2" xfId="5860" xr:uid="{00000000-0005-0000-0000-0000FA010000}"/>
    <cellStyle name="20% - Accent2 3 9" xfId="4419" xr:uid="{00000000-0005-0000-0000-0000FB010000}"/>
    <cellStyle name="20% - Accent2 4" xfId="273" xr:uid="{00000000-0005-0000-0000-0000FC010000}"/>
    <cellStyle name="20% - Accent2 4 2" xfId="633" xr:uid="{00000000-0005-0000-0000-0000FD010000}"/>
    <cellStyle name="20% - Accent2 4 2 2" xfId="3517" xr:uid="{00000000-0005-0000-0000-0000FE010000}"/>
    <cellStyle name="20% - Accent2 4 2 2 2" xfId="7841" xr:uid="{00000000-0005-0000-0000-0000FF010000}"/>
    <cellStyle name="20% - Accent2 4 2 3" xfId="2075" xr:uid="{00000000-0005-0000-0000-000000020000}"/>
    <cellStyle name="20% - Accent2 4 2 3 2" xfId="6400" xr:uid="{00000000-0005-0000-0000-000001020000}"/>
    <cellStyle name="20% - Accent2 4 2 4" xfId="4959" xr:uid="{00000000-0005-0000-0000-000002020000}"/>
    <cellStyle name="20% - Accent2 4 3" xfId="993" xr:uid="{00000000-0005-0000-0000-000003020000}"/>
    <cellStyle name="20% - Accent2 4 3 2" xfId="3877" xr:uid="{00000000-0005-0000-0000-000004020000}"/>
    <cellStyle name="20% - Accent2 4 3 2 2" xfId="8201" xr:uid="{00000000-0005-0000-0000-000005020000}"/>
    <cellStyle name="20% - Accent2 4 3 3" xfId="2435" xr:uid="{00000000-0005-0000-0000-000006020000}"/>
    <cellStyle name="20% - Accent2 4 3 3 2" xfId="6760" xr:uid="{00000000-0005-0000-0000-000007020000}"/>
    <cellStyle name="20% - Accent2 4 3 4" xfId="5319" xr:uid="{00000000-0005-0000-0000-000008020000}"/>
    <cellStyle name="20% - Accent2 4 4" xfId="1353" xr:uid="{00000000-0005-0000-0000-000009020000}"/>
    <cellStyle name="20% - Accent2 4 4 2" xfId="4237" xr:uid="{00000000-0005-0000-0000-00000A020000}"/>
    <cellStyle name="20% - Accent2 4 4 2 2" xfId="8561" xr:uid="{00000000-0005-0000-0000-00000B020000}"/>
    <cellStyle name="20% - Accent2 4 4 3" xfId="2795" xr:uid="{00000000-0005-0000-0000-00000C020000}"/>
    <cellStyle name="20% - Accent2 4 4 3 2" xfId="7120" xr:uid="{00000000-0005-0000-0000-00000D020000}"/>
    <cellStyle name="20% - Accent2 4 4 4" xfId="5679" xr:uid="{00000000-0005-0000-0000-00000E020000}"/>
    <cellStyle name="20% - Accent2 4 5" xfId="3157" xr:uid="{00000000-0005-0000-0000-00000F020000}"/>
    <cellStyle name="20% - Accent2 4 5 2" xfId="7481" xr:uid="{00000000-0005-0000-0000-000010020000}"/>
    <cellStyle name="20% - Accent2 4 6" xfId="1715" xr:uid="{00000000-0005-0000-0000-000011020000}"/>
    <cellStyle name="20% - Accent2 4 6 2" xfId="6040" xr:uid="{00000000-0005-0000-0000-000012020000}"/>
    <cellStyle name="20% - Accent2 4 7" xfId="4599" xr:uid="{00000000-0005-0000-0000-000013020000}"/>
    <cellStyle name="20% - Accent2 5" xfId="153" xr:uid="{00000000-0005-0000-0000-000014020000}"/>
    <cellStyle name="20% - Accent2 5 2" xfId="513" xr:uid="{00000000-0005-0000-0000-000015020000}"/>
    <cellStyle name="20% - Accent2 5 2 2" xfId="3397" xr:uid="{00000000-0005-0000-0000-000016020000}"/>
    <cellStyle name="20% - Accent2 5 2 2 2" xfId="7721" xr:uid="{00000000-0005-0000-0000-000017020000}"/>
    <cellStyle name="20% - Accent2 5 2 3" xfId="1955" xr:uid="{00000000-0005-0000-0000-000018020000}"/>
    <cellStyle name="20% - Accent2 5 2 3 2" xfId="6280" xr:uid="{00000000-0005-0000-0000-000019020000}"/>
    <cellStyle name="20% - Accent2 5 2 4" xfId="4839" xr:uid="{00000000-0005-0000-0000-00001A020000}"/>
    <cellStyle name="20% - Accent2 5 3" xfId="873" xr:uid="{00000000-0005-0000-0000-00001B020000}"/>
    <cellStyle name="20% - Accent2 5 3 2" xfId="3757" xr:uid="{00000000-0005-0000-0000-00001C020000}"/>
    <cellStyle name="20% - Accent2 5 3 2 2" xfId="8081" xr:uid="{00000000-0005-0000-0000-00001D020000}"/>
    <cellStyle name="20% - Accent2 5 3 3" xfId="2315" xr:uid="{00000000-0005-0000-0000-00001E020000}"/>
    <cellStyle name="20% - Accent2 5 3 3 2" xfId="6640" xr:uid="{00000000-0005-0000-0000-00001F020000}"/>
    <cellStyle name="20% - Accent2 5 3 4" xfId="5199" xr:uid="{00000000-0005-0000-0000-000020020000}"/>
    <cellStyle name="20% - Accent2 5 4" xfId="1233" xr:uid="{00000000-0005-0000-0000-000021020000}"/>
    <cellStyle name="20% - Accent2 5 4 2" xfId="4117" xr:uid="{00000000-0005-0000-0000-000022020000}"/>
    <cellStyle name="20% - Accent2 5 4 2 2" xfId="8441" xr:uid="{00000000-0005-0000-0000-000023020000}"/>
    <cellStyle name="20% - Accent2 5 4 3" xfId="2675" xr:uid="{00000000-0005-0000-0000-000024020000}"/>
    <cellStyle name="20% - Accent2 5 4 3 2" xfId="7000" xr:uid="{00000000-0005-0000-0000-000025020000}"/>
    <cellStyle name="20% - Accent2 5 4 4" xfId="5559" xr:uid="{00000000-0005-0000-0000-000026020000}"/>
    <cellStyle name="20% - Accent2 5 5" xfId="3037" xr:uid="{00000000-0005-0000-0000-000027020000}"/>
    <cellStyle name="20% - Accent2 5 5 2" xfId="7361" xr:uid="{00000000-0005-0000-0000-000028020000}"/>
    <cellStyle name="20% - Accent2 5 6" xfId="1595" xr:uid="{00000000-0005-0000-0000-000029020000}"/>
    <cellStyle name="20% - Accent2 5 6 2" xfId="5920" xr:uid="{00000000-0005-0000-0000-00002A020000}"/>
    <cellStyle name="20% - Accent2 5 7" xfId="4479" xr:uid="{00000000-0005-0000-0000-00002B020000}"/>
    <cellStyle name="20% - Accent2 6" xfId="393" xr:uid="{00000000-0005-0000-0000-00002C020000}"/>
    <cellStyle name="20% - Accent2 6 2" xfId="3277" xr:uid="{00000000-0005-0000-0000-00002D020000}"/>
    <cellStyle name="20% - Accent2 6 2 2" xfId="7601" xr:uid="{00000000-0005-0000-0000-00002E020000}"/>
    <cellStyle name="20% - Accent2 6 3" xfId="1835" xr:uid="{00000000-0005-0000-0000-00002F020000}"/>
    <cellStyle name="20% - Accent2 6 3 2" xfId="6160" xr:uid="{00000000-0005-0000-0000-000030020000}"/>
    <cellStyle name="20% - Accent2 6 4" xfId="4719" xr:uid="{00000000-0005-0000-0000-000031020000}"/>
    <cellStyle name="20% - Accent2 7" xfId="753" xr:uid="{00000000-0005-0000-0000-000032020000}"/>
    <cellStyle name="20% - Accent2 7 2" xfId="3637" xr:uid="{00000000-0005-0000-0000-000033020000}"/>
    <cellStyle name="20% - Accent2 7 2 2" xfId="7961" xr:uid="{00000000-0005-0000-0000-000034020000}"/>
    <cellStyle name="20% - Accent2 7 3" xfId="2195" xr:uid="{00000000-0005-0000-0000-000035020000}"/>
    <cellStyle name="20% - Accent2 7 3 2" xfId="6520" xr:uid="{00000000-0005-0000-0000-000036020000}"/>
    <cellStyle name="20% - Accent2 7 4" xfId="5079" xr:uid="{00000000-0005-0000-0000-000037020000}"/>
    <cellStyle name="20% - Accent2 8" xfId="1113" xr:uid="{00000000-0005-0000-0000-000038020000}"/>
    <cellStyle name="20% - Accent2 8 2" xfId="3997" xr:uid="{00000000-0005-0000-0000-000039020000}"/>
    <cellStyle name="20% - Accent2 8 2 2" xfId="8321" xr:uid="{00000000-0005-0000-0000-00003A020000}"/>
    <cellStyle name="20% - Accent2 8 3" xfId="2555" xr:uid="{00000000-0005-0000-0000-00003B020000}"/>
    <cellStyle name="20% - Accent2 8 3 2" xfId="6880" xr:uid="{00000000-0005-0000-0000-00003C020000}"/>
    <cellStyle name="20% - Accent2 8 4" xfId="5439" xr:uid="{00000000-0005-0000-0000-00003D020000}"/>
    <cellStyle name="20% - Accent2 9" xfId="2917" xr:uid="{00000000-0005-0000-0000-00003E020000}"/>
    <cellStyle name="20% - Accent2 9 2" xfId="7241" xr:uid="{00000000-0005-0000-0000-00003F020000}"/>
    <cellStyle name="20% - Accent3" xfId="3" builtinId="38" customBuiltin="1"/>
    <cellStyle name="20% - Accent3 10" xfId="1476" xr:uid="{00000000-0005-0000-0000-000041020000}"/>
    <cellStyle name="20% - Accent3 10 2" xfId="5801" xr:uid="{00000000-0005-0000-0000-000042020000}"/>
    <cellStyle name="20% - Accent3 11" xfId="4360" xr:uid="{00000000-0005-0000-0000-000043020000}"/>
    <cellStyle name="20% - Accent3 2" xfId="64" xr:uid="{00000000-0005-0000-0000-000044020000}"/>
    <cellStyle name="20% - Accent3 2 10" xfId="4390" xr:uid="{00000000-0005-0000-0000-000045020000}"/>
    <cellStyle name="20% - Accent3 2 2" xfId="124" xr:uid="{00000000-0005-0000-0000-000046020000}"/>
    <cellStyle name="20% - Accent3 2 2 2" xfId="364" xr:uid="{00000000-0005-0000-0000-000047020000}"/>
    <cellStyle name="20% - Accent3 2 2 2 2" xfId="724" xr:uid="{00000000-0005-0000-0000-000048020000}"/>
    <cellStyle name="20% - Accent3 2 2 2 2 2" xfId="3608" xr:uid="{00000000-0005-0000-0000-000049020000}"/>
    <cellStyle name="20% - Accent3 2 2 2 2 2 2" xfId="7932" xr:uid="{00000000-0005-0000-0000-00004A020000}"/>
    <cellStyle name="20% - Accent3 2 2 2 2 3" xfId="2166" xr:uid="{00000000-0005-0000-0000-00004B020000}"/>
    <cellStyle name="20% - Accent3 2 2 2 2 3 2" xfId="6491" xr:uid="{00000000-0005-0000-0000-00004C020000}"/>
    <cellStyle name="20% - Accent3 2 2 2 2 4" xfId="5050" xr:uid="{00000000-0005-0000-0000-00004D020000}"/>
    <cellStyle name="20% - Accent3 2 2 2 3" xfId="1084" xr:uid="{00000000-0005-0000-0000-00004E020000}"/>
    <cellStyle name="20% - Accent3 2 2 2 3 2" xfId="3968" xr:uid="{00000000-0005-0000-0000-00004F020000}"/>
    <cellStyle name="20% - Accent3 2 2 2 3 2 2" xfId="8292" xr:uid="{00000000-0005-0000-0000-000050020000}"/>
    <cellStyle name="20% - Accent3 2 2 2 3 3" xfId="2526" xr:uid="{00000000-0005-0000-0000-000051020000}"/>
    <cellStyle name="20% - Accent3 2 2 2 3 3 2" xfId="6851" xr:uid="{00000000-0005-0000-0000-000052020000}"/>
    <cellStyle name="20% - Accent3 2 2 2 3 4" xfId="5410" xr:uid="{00000000-0005-0000-0000-000053020000}"/>
    <cellStyle name="20% - Accent3 2 2 2 4" xfId="1444" xr:uid="{00000000-0005-0000-0000-000054020000}"/>
    <cellStyle name="20% - Accent3 2 2 2 4 2" xfId="4328" xr:uid="{00000000-0005-0000-0000-000055020000}"/>
    <cellStyle name="20% - Accent3 2 2 2 4 2 2" xfId="8652" xr:uid="{00000000-0005-0000-0000-000056020000}"/>
    <cellStyle name="20% - Accent3 2 2 2 4 3" xfId="2886" xr:uid="{00000000-0005-0000-0000-000057020000}"/>
    <cellStyle name="20% - Accent3 2 2 2 4 3 2" xfId="7211" xr:uid="{00000000-0005-0000-0000-000058020000}"/>
    <cellStyle name="20% - Accent3 2 2 2 4 4" xfId="5770" xr:uid="{00000000-0005-0000-0000-000059020000}"/>
    <cellStyle name="20% - Accent3 2 2 2 5" xfId="3248" xr:uid="{00000000-0005-0000-0000-00005A020000}"/>
    <cellStyle name="20% - Accent3 2 2 2 5 2" xfId="7572" xr:uid="{00000000-0005-0000-0000-00005B020000}"/>
    <cellStyle name="20% - Accent3 2 2 2 6" xfId="1806" xr:uid="{00000000-0005-0000-0000-00005C020000}"/>
    <cellStyle name="20% - Accent3 2 2 2 6 2" xfId="6131" xr:uid="{00000000-0005-0000-0000-00005D020000}"/>
    <cellStyle name="20% - Accent3 2 2 2 7" xfId="4690" xr:uid="{00000000-0005-0000-0000-00005E020000}"/>
    <cellStyle name="20% - Accent3 2 2 3" xfId="244" xr:uid="{00000000-0005-0000-0000-00005F020000}"/>
    <cellStyle name="20% - Accent3 2 2 3 2" xfId="604" xr:uid="{00000000-0005-0000-0000-000060020000}"/>
    <cellStyle name="20% - Accent3 2 2 3 2 2" xfId="3488" xr:uid="{00000000-0005-0000-0000-000061020000}"/>
    <cellStyle name="20% - Accent3 2 2 3 2 2 2" xfId="7812" xr:uid="{00000000-0005-0000-0000-000062020000}"/>
    <cellStyle name="20% - Accent3 2 2 3 2 3" xfId="2046" xr:uid="{00000000-0005-0000-0000-000063020000}"/>
    <cellStyle name="20% - Accent3 2 2 3 2 3 2" xfId="6371" xr:uid="{00000000-0005-0000-0000-000064020000}"/>
    <cellStyle name="20% - Accent3 2 2 3 2 4" xfId="4930" xr:uid="{00000000-0005-0000-0000-000065020000}"/>
    <cellStyle name="20% - Accent3 2 2 3 3" xfId="964" xr:uid="{00000000-0005-0000-0000-000066020000}"/>
    <cellStyle name="20% - Accent3 2 2 3 3 2" xfId="3848" xr:uid="{00000000-0005-0000-0000-000067020000}"/>
    <cellStyle name="20% - Accent3 2 2 3 3 2 2" xfId="8172" xr:uid="{00000000-0005-0000-0000-000068020000}"/>
    <cellStyle name="20% - Accent3 2 2 3 3 3" xfId="2406" xr:uid="{00000000-0005-0000-0000-000069020000}"/>
    <cellStyle name="20% - Accent3 2 2 3 3 3 2" xfId="6731" xr:uid="{00000000-0005-0000-0000-00006A020000}"/>
    <cellStyle name="20% - Accent3 2 2 3 3 4" xfId="5290" xr:uid="{00000000-0005-0000-0000-00006B020000}"/>
    <cellStyle name="20% - Accent3 2 2 3 4" xfId="1324" xr:uid="{00000000-0005-0000-0000-00006C020000}"/>
    <cellStyle name="20% - Accent3 2 2 3 4 2" xfId="4208" xr:uid="{00000000-0005-0000-0000-00006D020000}"/>
    <cellStyle name="20% - Accent3 2 2 3 4 2 2" xfId="8532" xr:uid="{00000000-0005-0000-0000-00006E020000}"/>
    <cellStyle name="20% - Accent3 2 2 3 4 3" xfId="2766" xr:uid="{00000000-0005-0000-0000-00006F020000}"/>
    <cellStyle name="20% - Accent3 2 2 3 4 3 2" xfId="7091" xr:uid="{00000000-0005-0000-0000-000070020000}"/>
    <cellStyle name="20% - Accent3 2 2 3 4 4" xfId="5650" xr:uid="{00000000-0005-0000-0000-000071020000}"/>
    <cellStyle name="20% - Accent3 2 2 3 5" xfId="3128" xr:uid="{00000000-0005-0000-0000-000072020000}"/>
    <cellStyle name="20% - Accent3 2 2 3 5 2" xfId="7452" xr:uid="{00000000-0005-0000-0000-000073020000}"/>
    <cellStyle name="20% - Accent3 2 2 3 6" xfId="1686" xr:uid="{00000000-0005-0000-0000-000074020000}"/>
    <cellStyle name="20% - Accent3 2 2 3 6 2" xfId="6011" xr:uid="{00000000-0005-0000-0000-000075020000}"/>
    <cellStyle name="20% - Accent3 2 2 3 7" xfId="4570" xr:uid="{00000000-0005-0000-0000-000076020000}"/>
    <cellStyle name="20% - Accent3 2 2 4" xfId="484" xr:uid="{00000000-0005-0000-0000-000077020000}"/>
    <cellStyle name="20% - Accent3 2 2 4 2" xfId="3368" xr:uid="{00000000-0005-0000-0000-000078020000}"/>
    <cellStyle name="20% - Accent3 2 2 4 2 2" xfId="7692" xr:uid="{00000000-0005-0000-0000-000079020000}"/>
    <cellStyle name="20% - Accent3 2 2 4 3" xfId="1926" xr:uid="{00000000-0005-0000-0000-00007A020000}"/>
    <cellStyle name="20% - Accent3 2 2 4 3 2" xfId="6251" xr:uid="{00000000-0005-0000-0000-00007B020000}"/>
    <cellStyle name="20% - Accent3 2 2 4 4" xfId="4810" xr:uid="{00000000-0005-0000-0000-00007C020000}"/>
    <cellStyle name="20% - Accent3 2 2 5" xfId="844" xr:uid="{00000000-0005-0000-0000-00007D020000}"/>
    <cellStyle name="20% - Accent3 2 2 5 2" xfId="3728" xr:uid="{00000000-0005-0000-0000-00007E020000}"/>
    <cellStyle name="20% - Accent3 2 2 5 2 2" xfId="8052" xr:uid="{00000000-0005-0000-0000-00007F020000}"/>
    <cellStyle name="20% - Accent3 2 2 5 3" xfId="2286" xr:uid="{00000000-0005-0000-0000-000080020000}"/>
    <cellStyle name="20% - Accent3 2 2 5 3 2" xfId="6611" xr:uid="{00000000-0005-0000-0000-000081020000}"/>
    <cellStyle name="20% - Accent3 2 2 5 4" xfId="5170" xr:uid="{00000000-0005-0000-0000-000082020000}"/>
    <cellStyle name="20% - Accent3 2 2 6" xfId="1204" xr:uid="{00000000-0005-0000-0000-000083020000}"/>
    <cellStyle name="20% - Accent3 2 2 6 2" xfId="4088" xr:uid="{00000000-0005-0000-0000-000084020000}"/>
    <cellStyle name="20% - Accent3 2 2 6 2 2" xfId="8412" xr:uid="{00000000-0005-0000-0000-000085020000}"/>
    <cellStyle name="20% - Accent3 2 2 6 3" xfId="2646" xr:uid="{00000000-0005-0000-0000-000086020000}"/>
    <cellStyle name="20% - Accent3 2 2 6 3 2" xfId="6971" xr:uid="{00000000-0005-0000-0000-000087020000}"/>
    <cellStyle name="20% - Accent3 2 2 6 4" xfId="5530" xr:uid="{00000000-0005-0000-0000-000088020000}"/>
    <cellStyle name="20% - Accent3 2 2 7" xfId="3008" xr:uid="{00000000-0005-0000-0000-000089020000}"/>
    <cellStyle name="20% - Accent3 2 2 7 2" xfId="7332" xr:uid="{00000000-0005-0000-0000-00008A020000}"/>
    <cellStyle name="20% - Accent3 2 2 8" xfId="1566" xr:uid="{00000000-0005-0000-0000-00008B020000}"/>
    <cellStyle name="20% - Accent3 2 2 8 2" xfId="5891" xr:uid="{00000000-0005-0000-0000-00008C020000}"/>
    <cellStyle name="20% - Accent3 2 2 9" xfId="4450" xr:uid="{00000000-0005-0000-0000-00008D020000}"/>
    <cellStyle name="20% - Accent3 2 3" xfId="304" xr:uid="{00000000-0005-0000-0000-00008E020000}"/>
    <cellStyle name="20% - Accent3 2 3 2" xfId="664" xr:uid="{00000000-0005-0000-0000-00008F020000}"/>
    <cellStyle name="20% - Accent3 2 3 2 2" xfId="3548" xr:uid="{00000000-0005-0000-0000-000090020000}"/>
    <cellStyle name="20% - Accent3 2 3 2 2 2" xfId="7872" xr:uid="{00000000-0005-0000-0000-000091020000}"/>
    <cellStyle name="20% - Accent3 2 3 2 3" xfId="2106" xr:uid="{00000000-0005-0000-0000-000092020000}"/>
    <cellStyle name="20% - Accent3 2 3 2 3 2" xfId="6431" xr:uid="{00000000-0005-0000-0000-000093020000}"/>
    <cellStyle name="20% - Accent3 2 3 2 4" xfId="4990" xr:uid="{00000000-0005-0000-0000-000094020000}"/>
    <cellStyle name="20% - Accent3 2 3 3" xfId="1024" xr:uid="{00000000-0005-0000-0000-000095020000}"/>
    <cellStyle name="20% - Accent3 2 3 3 2" xfId="3908" xr:uid="{00000000-0005-0000-0000-000096020000}"/>
    <cellStyle name="20% - Accent3 2 3 3 2 2" xfId="8232" xr:uid="{00000000-0005-0000-0000-000097020000}"/>
    <cellStyle name="20% - Accent3 2 3 3 3" xfId="2466" xr:uid="{00000000-0005-0000-0000-000098020000}"/>
    <cellStyle name="20% - Accent3 2 3 3 3 2" xfId="6791" xr:uid="{00000000-0005-0000-0000-000099020000}"/>
    <cellStyle name="20% - Accent3 2 3 3 4" xfId="5350" xr:uid="{00000000-0005-0000-0000-00009A020000}"/>
    <cellStyle name="20% - Accent3 2 3 4" xfId="1384" xr:uid="{00000000-0005-0000-0000-00009B020000}"/>
    <cellStyle name="20% - Accent3 2 3 4 2" xfId="4268" xr:uid="{00000000-0005-0000-0000-00009C020000}"/>
    <cellStyle name="20% - Accent3 2 3 4 2 2" xfId="8592" xr:uid="{00000000-0005-0000-0000-00009D020000}"/>
    <cellStyle name="20% - Accent3 2 3 4 3" xfId="2826" xr:uid="{00000000-0005-0000-0000-00009E020000}"/>
    <cellStyle name="20% - Accent3 2 3 4 3 2" xfId="7151" xr:uid="{00000000-0005-0000-0000-00009F020000}"/>
    <cellStyle name="20% - Accent3 2 3 4 4" xfId="5710" xr:uid="{00000000-0005-0000-0000-0000A0020000}"/>
    <cellStyle name="20% - Accent3 2 3 5" xfId="3188" xr:uid="{00000000-0005-0000-0000-0000A1020000}"/>
    <cellStyle name="20% - Accent3 2 3 5 2" xfId="7512" xr:uid="{00000000-0005-0000-0000-0000A2020000}"/>
    <cellStyle name="20% - Accent3 2 3 6" xfId="1746" xr:uid="{00000000-0005-0000-0000-0000A3020000}"/>
    <cellStyle name="20% - Accent3 2 3 6 2" xfId="6071" xr:uid="{00000000-0005-0000-0000-0000A4020000}"/>
    <cellStyle name="20% - Accent3 2 3 7" xfId="4630" xr:uid="{00000000-0005-0000-0000-0000A5020000}"/>
    <cellStyle name="20% - Accent3 2 4" xfId="184" xr:uid="{00000000-0005-0000-0000-0000A6020000}"/>
    <cellStyle name="20% - Accent3 2 4 2" xfId="544" xr:uid="{00000000-0005-0000-0000-0000A7020000}"/>
    <cellStyle name="20% - Accent3 2 4 2 2" xfId="3428" xr:uid="{00000000-0005-0000-0000-0000A8020000}"/>
    <cellStyle name="20% - Accent3 2 4 2 2 2" xfId="7752" xr:uid="{00000000-0005-0000-0000-0000A9020000}"/>
    <cellStyle name="20% - Accent3 2 4 2 3" xfId="1986" xr:uid="{00000000-0005-0000-0000-0000AA020000}"/>
    <cellStyle name="20% - Accent3 2 4 2 3 2" xfId="6311" xr:uid="{00000000-0005-0000-0000-0000AB020000}"/>
    <cellStyle name="20% - Accent3 2 4 2 4" xfId="4870" xr:uid="{00000000-0005-0000-0000-0000AC020000}"/>
    <cellStyle name="20% - Accent3 2 4 3" xfId="904" xr:uid="{00000000-0005-0000-0000-0000AD020000}"/>
    <cellStyle name="20% - Accent3 2 4 3 2" xfId="3788" xr:uid="{00000000-0005-0000-0000-0000AE020000}"/>
    <cellStyle name="20% - Accent3 2 4 3 2 2" xfId="8112" xr:uid="{00000000-0005-0000-0000-0000AF020000}"/>
    <cellStyle name="20% - Accent3 2 4 3 3" xfId="2346" xr:uid="{00000000-0005-0000-0000-0000B0020000}"/>
    <cellStyle name="20% - Accent3 2 4 3 3 2" xfId="6671" xr:uid="{00000000-0005-0000-0000-0000B1020000}"/>
    <cellStyle name="20% - Accent3 2 4 3 4" xfId="5230" xr:uid="{00000000-0005-0000-0000-0000B2020000}"/>
    <cellStyle name="20% - Accent3 2 4 4" xfId="1264" xr:uid="{00000000-0005-0000-0000-0000B3020000}"/>
    <cellStyle name="20% - Accent3 2 4 4 2" xfId="4148" xr:uid="{00000000-0005-0000-0000-0000B4020000}"/>
    <cellStyle name="20% - Accent3 2 4 4 2 2" xfId="8472" xr:uid="{00000000-0005-0000-0000-0000B5020000}"/>
    <cellStyle name="20% - Accent3 2 4 4 3" xfId="2706" xr:uid="{00000000-0005-0000-0000-0000B6020000}"/>
    <cellStyle name="20% - Accent3 2 4 4 3 2" xfId="7031" xr:uid="{00000000-0005-0000-0000-0000B7020000}"/>
    <cellStyle name="20% - Accent3 2 4 4 4" xfId="5590" xr:uid="{00000000-0005-0000-0000-0000B8020000}"/>
    <cellStyle name="20% - Accent3 2 4 5" xfId="3068" xr:uid="{00000000-0005-0000-0000-0000B9020000}"/>
    <cellStyle name="20% - Accent3 2 4 5 2" xfId="7392" xr:uid="{00000000-0005-0000-0000-0000BA020000}"/>
    <cellStyle name="20% - Accent3 2 4 6" xfId="1626" xr:uid="{00000000-0005-0000-0000-0000BB020000}"/>
    <cellStyle name="20% - Accent3 2 4 6 2" xfId="5951" xr:uid="{00000000-0005-0000-0000-0000BC020000}"/>
    <cellStyle name="20% - Accent3 2 4 7" xfId="4510" xr:uid="{00000000-0005-0000-0000-0000BD020000}"/>
    <cellStyle name="20% - Accent3 2 5" xfId="424" xr:uid="{00000000-0005-0000-0000-0000BE020000}"/>
    <cellStyle name="20% - Accent3 2 5 2" xfId="3308" xr:uid="{00000000-0005-0000-0000-0000BF020000}"/>
    <cellStyle name="20% - Accent3 2 5 2 2" xfId="7632" xr:uid="{00000000-0005-0000-0000-0000C0020000}"/>
    <cellStyle name="20% - Accent3 2 5 3" xfId="1866" xr:uid="{00000000-0005-0000-0000-0000C1020000}"/>
    <cellStyle name="20% - Accent3 2 5 3 2" xfId="6191" xr:uid="{00000000-0005-0000-0000-0000C2020000}"/>
    <cellStyle name="20% - Accent3 2 5 4" xfId="4750" xr:uid="{00000000-0005-0000-0000-0000C3020000}"/>
    <cellStyle name="20% - Accent3 2 6" xfId="784" xr:uid="{00000000-0005-0000-0000-0000C4020000}"/>
    <cellStyle name="20% - Accent3 2 6 2" xfId="3668" xr:uid="{00000000-0005-0000-0000-0000C5020000}"/>
    <cellStyle name="20% - Accent3 2 6 2 2" xfId="7992" xr:uid="{00000000-0005-0000-0000-0000C6020000}"/>
    <cellStyle name="20% - Accent3 2 6 3" xfId="2226" xr:uid="{00000000-0005-0000-0000-0000C7020000}"/>
    <cellStyle name="20% - Accent3 2 6 3 2" xfId="6551" xr:uid="{00000000-0005-0000-0000-0000C8020000}"/>
    <cellStyle name="20% - Accent3 2 6 4" xfId="5110" xr:uid="{00000000-0005-0000-0000-0000C9020000}"/>
    <cellStyle name="20% - Accent3 2 7" xfId="1144" xr:uid="{00000000-0005-0000-0000-0000CA020000}"/>
    <cellStyle name="20% - Accent3 2 7 2" xfId="4028" xr:uid="{00000000-0005-0000-0000-0000CB020000}"/>
    <cellStyle name="20% - Accent3 2 7 2 2" xfId="8352" xr:uid="{00000000-0005-0000-0000-0000CC020000}"/>
    <cellStyle name="20% - Accent3 2 7 3" xfId="2586" xr:uid="{00000000-0005-0000-0000-0000CD020000}"/>
    <cellStyle name="20% - Accent3 2 7 3 2" xfId="6911" xr:uid="{00000000-0005-0000-0000-0000CE020000}"/>
    <cellStyle name="20% - Accent3 2 7 4" xfId="5470" xr:uid="{00000000-0005-0000-0000-0000CF020000}"/>
    <cellStyle name="20% - Accent3 2 8" xfId="2948" xr:uid="{00000000-0005-0000-0000-0000D0020000}"/>
    <cellStyle name="20% - Accent3 2 8 2" xfId="7272" xr:uid="{00000000-0005-0000-0000-0000D1020000}"/>
    <cellStyle name="20% - Accent3 2 9" xfId="1506" xr:uid="{00000000-0005-0000-0000-0000D2020000}"/>
    <cellStyle name="20% - Accent3 2 9 2" xfId="5831" xr:uid="{00000000-0005-0000-0000-0000D3020000}"/>
    <cellStyle name="20% - Accent3 3" xfId="94" xr:uid="{00000000-0005-0000-0000-0000D4020000}"/>
    <cellStyle name="20% - Accent3 3 2" xfId="334" xr:uid="{00000000-0005-0000-0000-0000D5020000}"/>
    <cellStyle name="20% - Accent3 3 2 2" xfId="694" xr:uid="{00000000-0005-0000-0000-0000D6020000}"/>
    <cellStyle name="20% - Accent3 3 2 2 2" xfId="3578" xr:uid="{00000000-0005-0000-0000-0000D7020000}"/>
    <cellStyle name="20% - Accent3 3 2 2 2 2" xfId="7902" xr:uid="{00000000-0005-0000-0000-0000D8020000}"/>
    <cellStyle name="20% - Accent3 3 2 2 3" xfId="2136" xr:uid="{00000000-0005-0000-0000-0000D9020000}"/>
    <cellStyle name="20% - Accent3 3 2 2 3 2" xfId="6461" xr:uid="{00000000-0005-0000-0000-0000DA020000}"/>
    <cellStyle name="20% - Accent3 3 2 2 4" xfId="5020" xr:uid="{00000000-0005-0000-0000-0000DB020000}"/>
    <cellStyle name="20% - Accent3 3 2 3" xfId="1054" xr:uid="{00000000-0005-0000-0000-0000DC020000}"/>
    <cellStyle name="20% - Accent3 3 2 3 2" xfId="3938" xr:uid="{00000000-0005-0000-0000-0000DD020000}"/>
    <cellStyle name="20% - Accent3 3 2 3 2 2" xfId="8262" xr:uid="{00000000-0005-0000-0000-0000DE020000}"/>
    <cellStyle name="20% - Accent3 3 2 3 3" xfId="2496" xr:uid="{00000000-0005-0000-0000-0000DF020000}"/>
    <cellStyle name="20% - Accent3 3 2 3 3 2" xfId="6821" xr:uid="{00000000-0005-0000-0000-0000E0020000}"/>
    <cellStyle name="20% - Accent3 3 2 3 4" xfId="5380" xr:uid="{00000000-0005-0000-0000-0000E1020000}"/>
    <cellStyle name="20% - Accent3 3 2 4" xfId="1414" xr:uid="{00000000-0005-0000-0000-0000E2020000}"/>
    <cellStyle name="20% - Accent3 3 2 4 2" xfId="4298" xr:uid="{00000000-0005-0000-0000-0000E3020000}"/>
    <cellStyle name="20% - Accent3 3 2 4 2 2" xfId="8622" xr:uid="{00000000-0005-0000-0000-0000E4020000}"/>
    <cellStyle name="20% - Accent3 3 2 4 3" xfId="2856" xr:uid="{00000000-0005-0000-0000-0000E5020000}"/>
    <cellStyle name="20% - Accent3 3 2 4 3 2" xfId="7181" xr:uid="{00000000-0005-0000-0000-0000E6020000}"/>
    <cellStyle name="20% - Accent3 3 2 4 4" xfId="5740" xr:uid="{00000000-0005-0000-0000-0000E7020000}"/>
    <cellStyle name="20% - Accent3 3 2 5" xfId="3218" xr:uid="{00000000-0005-0000-0000-0000E8020000}"/>
    <cellStyle name="20% - Accent3 3 2 5 2" xfId="7542" xr:uid="{00000000-0005-0000-0000-0000E9020000}"/>
    <cellStyle name="20% - Accent3 3 2 6" xfId="1776" xr:uid="{00000000-0005-0000-0000-0000EA020000}"/>
    <cellStyle name="20% - Accent3 3 2 6 2" xfId="6101" xr:uid="{00000000-0005-0000-0000-0000EB020000}"/>
    <cellStyle name="20% - Accent3 3 2 7" xfId="4660" xr:uid="{00000000-0005-0000-0000-0000EC020000}"/>
    <cellStyle name="20% - Accent3 3 3" xfId="214" xr:uid="{00000000-0005-0000-0000-0000ED020000}"/>
    <cellStyle name="20% - Accent3 3 3 2" xfId="574" xr:uid="{00000000-0005-0000-0000-0000EE020000}"/>
    <cellStyle name="20% - Accent3 3 3 2 2" xfId="3458" xr:uid="{00000000-0005-0000-0000-0000EF020000}"/>
    <cellStyle name="20% - Accent3 3 3 2 2 2" xfId="7782" xr:uid="{00000000-0005-0000-0000-0000F0020000}"/>
    <cellStyle name="20% - Accent3 3 3 2 3" xfId="2016" xr:uid="{00000000-0005-0000-0000-0000F1020000}"/>
    <cellStyle name="20% - Accent3 3 3 2 3 2" xfId="6341" xr:uid="{00000000-0005-0000-0000-0000F2020000}"/>
    <cellStyle name="20% - Accent3 3 3 2 4" xfId="4900" xr:uid="{00000000-0005-0000-0000-0000F3020000}"/>
    <cellStyle name="20% - Accent3 3 3 3" xfId="934" xr:uid="{00000000-0005-0000-0000-0000F4020000}"/>
    <cellStyle name="20% - Accent3 3 3 3 2" xfId="3818" xr:uid="{00000000-0005-0000-0000-0000F5020000}"/>
    <cellStyle name="20% - Accent3 3 3 3 2 2" xfId="8142" xr:uid="{00000000-0005-0000-0000-0000F6020000}"/>
    <cellStyle name="20% - Accent3 3 3 3 3" xfId="2376" xr:uid="{00000000-0005-0000-0000-0000F7020000}"/>
    <cellStyle name="20% - Accent3 3 3 3 3 2" xfId="6701" xr:uid="{00000000-0005-0000-0000-0000F8020000}"/>
    <cellStyle name="20% - Accent3 3 3 3 4" xfId="5260" xr:uid="{00000000-0005-0000-0000-0000F9020000}"/>
    <cellStyle name="20% - Accent3 3 3 4" xfId="1294" xr:uid="{00000000-0005-0000-0000-0000FA020000}"/>
    <cellStyle name="20% - Accent3 3 3 4 2" xfId="4178" xr:uid="{00000000-0005-0000-0000-0000FB020000}"/>
    <cellStyle name="20% - Accent3 3 3 4 2 2" xfId="8502" xr:uid="{00000000-0005-0000-0000-0000FC020000}"/>
    <cellStyle name="20% - Accent3 3 3 4 3" xfId="2736" xr:uid="{00000000-0005-0000-0000-0000FD020000}"/>
    <cellStyle name="20% - Accent3 3 3 4 3 2" xfId="7061" xr:uid="{00000000-0005-0000-0000-0000FE020000}"/>
    <cellStyle name="20% - Accent3 3 3 4 4" xfId="5620" xr:uid="{00000000-0005-0000-0000-0000FF020000}"/>
    <cellStyle name="20% - Accent3 3 3 5" xfId="3098" xr:uid="{00000000-0005-0000-0000-000000030000}"/>
    <cellStyle name="20% - Accent3 3 3 5 2" xfId="7422" xr:uid="{00000000-0005-0000-0000-000001030000}"/>
    <cellStyle name="20% - Accent3 3 3 6" xfId="1656" xr:uid="{00000000-0005-0000-0000-000002030000}"/>
    <cellStyle name="20% - Accent3 3 3 6 2" xfId="5981" xr:uid="{00000000-0005-0000-0000-000003030000}"/>
    <cellStyle name="20% - Accent3 3 3 7" xfId="4540" xr:uid="{00000000-0005-0000-0000-000004030000}"/>
    <cellStyle name="20% - Accent3 3 4" xfId="454" xr:uid="{00000000-0005-0000-0000-000005030000}"/>
    <cellStyle name="20% - Accent3 3 4 2" xfId="3338" xr:uid="{00000000-0005-0000-0000-000006030000}"/>
    <cellStyle name="20% - Accent3 3 4 2 2" xfId="7662" xr:uid="{00000000-0005-0000-0000-000007030000}"/>
    <cellStyle name="20% - Accent3 3 4 3" xfId="1896" xr:uid="{00000000-0005-0000-0000-000008030000}"/>
    <cellStyle name="20% - Accent3 3 4 3 2" xfId="6221" xr:uid="{00000000-0005-0000-0000-000009030000}"/>
    <cellStyle name="20% - Accent3 3 4 4" xfId="4780" xr:uid="{00000000-0005-0000-0000-00000A030000}"/>
    <cellStyle name="20% - Accent3 3 5" xfId="814" xr:uid="{00000000-0005-0000-0000-00000B030000}"/>
    <cellStyle name="20% - Accent3 3 5 2" xfId="3698" xr:uid="{00000000-0005-0000-0000-00000C030000}"/>
    <cellStyle name="20% - Accent3 3 5 2 2" xfId="8022" xr:uid="{00000000-0005-0000-0000-00000D030000}"/>
    <cellStyle name="20% - Accent3 3 5 3" xfId="2256" xr:uid="{00000000-0005-0000-0000-00000E030000}"/>
    <cellStyle name="20% - Accent3 3 5 3 2" xfId="6581" xr:uid="{00000000-0005-0000-0000-00000F030000}"/>
    <cellStyle name="20% - Accent3 3 5 4" xfId="5140" xr:uid="{00000000-0005-0000-0000-000010030000}"/>
    <cellStyle name="20% - Accent3 3 6" xfId="1174" xr:uid="{00000000-0005-0000-0000-000011030000}"/>
    <cellStyle name="20% - Accent3 3 6 2" xfId="4058" xr:uid="{00000000-0005-0000-0000-000012030000}"/>
    <cellStyle name="20% - Accent3 3 6 2 2" xfId="8382" xr:uid="{00000000-0005-0000-0000-000013030000}"/>
    <cellStyle name="20% - Accent3 3 6 3" xfId="2616" xr:uid="{00000000-0005-0000-0000-000014030000}"/>
    <cellStyle name="20% - Accent3 3 6 3 2" xfId="6941" xr:uid="{00000000-0005-0000-0000-000015030000}"/>
    <cellStyle name="20% - Accent3 3 6 4" xfId="5500" xr:uid="{00000000-0005-0000-0000-000016030000}"/>
    <cellStyle name="20% - Accent3 3 7" xfId="2978" xr:uid="{00000000-0005-0000-0000-000017030000}"/>
    <cellStyle name="20% - Accent3 3 7 2" xfId="7302" xr:uid="{00000000-0005-0000-0000-000018030000}"/>
    <cellStyle name="20% - Accent3 3 8" xfId="1536" xr:uid="{00000000-0005-0000-0000-000019030000}"/>
    <cellStyle name="20% - Accent3 3 8 2" xfId="5861" xr:uid="{00000000-0005-0000-0000-00001A030000}"/>
    <cellStyle name="20% - Accent3 3 9" xfId="4420" xr:uid="{00000000-0005-0000-0000-00001B030000}"/>
    <cellStyle name="20% - Accent3 4" xfId="274" xr:uid="{00000000-0005-0000-0000-00001C030000}"/>
    <cellStyle name="20% - Accent3 4 2" xfId="634" xr:uid="{00000000-0005-0000-0000-00001D030000}"/>
    <cellStyle name="20% - Accent3 4 2 2" xfId="3518" xr:uid="{00000000-0005-0000-0000-00001E030000}"/>
    <cellStyle name="20% - Accent3 4 2 2 2" xfId="7842" xr:uid="{00000000-0005-0000-0000-00001F030000}"/>
    <cellStyle name="20% - Accent3 4 2 3" xfId="2076" xr:uid="{00000000-0005-0000-0000-000020030000}"/>
    <cellStyle name="20% - Accent3 4 2 3 2" xfId="6401" xr:uid="{00000000-0005-0000-0000-000021030000}"/>
    <cellStyle name="20% - Accent3 4 2 4" xfId="4960" xr:uid="{00000000-0005-0000-0000-000022030000}"/>
    <cellStyle name="20% - Accent3 4 3" xfId="994" xr:uid="{00000000-0005-0000-0000-000023030000}"/>
    <cellStyle name="20% - Accent3 4 3 2" xfId="3878" xr:uid="{00000000-0005-0000-0000-000024030000}"/>
    <cellStyle name="20% - Accent3 4 3 2 2" xfId="8202" xr:uid="{00000000-0005-0000-0000-000025030000}"/>
    <cellStyle name="20% - Accent3 4 3 3" xfId="2436" xr:uid="{00000000-0005-0000-0000-000026030000}"/>
    <cellStyle name="20% - Accent3 4 3 3 2" xfId="6761" xr:uid="{00000000-0005-0000-0000-000027030000}"/>
    <cellStyle name="20% - Accent3 4 3 4" xfId="5320" xr:uid="{00000000-0005-0000-0000-000028030000}"/>
    <cellStyle name="20% - Accent3 4 4" xfId="1354" xr:uid="{00000000-0005-0000-0000-000029030000}"/>
    <cellStyle name="20% - Accent3 4 4 2" xfId="4238" xr:uid="{00000000-0005-0000-0000-00002A030000}"/>
    <cellStyle name="20% - Accent3 4 4 2 2" xfId="8562" xr:uid="{00000000-0005-0000-0000-00002B030000}"/>
    <cellStyle name="20% - Accent3 4 4 3" xfId="2796" xr:uid="{00000000-0005-0000-0000-00002C030000}"/>
    <cellStyle name="20% - Accent3 4 4 3 2" xfId="7121" xr:uid="{00000000-0005-0000-0000-00002D030000}"/>
    <cellStyle name="20% - Accent3 4 4 4" xfId="5680" xr:uid="{00000000-0005-0000-0000-00002E030000}"/>
    <cellStyle name="20% - Accent3 4 5" xfId="3158" xr:uid="{00000000-0005-0000-0000-00002F030000}"/>
    <cellStyle name="20% - Accent3 4 5 2" xfId="7482" xr:uid="{00000000-0005-0000-0000-000030030000}"/>
    <cellStyle name="20% - Accent3 4 6" xfId="1716" xr:uid="{00000000-0005-0000-0000-000031030000}"/>
    <cellStyle name="20% - Accent3 4 6 2" xfId="6041" xr:uid="{00000000-0005-0000-0000-000032030000}"/>
    <cellStyle name="20% - Accent3 4 7" xfId="4600" xr:uid="{00000000-0005-0000-0000-000033030000}"/>
    <cellStyle name="20% - Accent3 5" xfId="154" xr:uid="{00000000-0005-0000-0000-000034030000}"/>
    <cellStyle name="20% - Accent3 5 2" xfId="514" xr:uid="{00000000-0005-0000-0000-000035030000}"/>
    <cellStyle name="20% - Accent3 5 2 2" xfId="3398" xr:uid="{00000000-0005-0000-0000-000036030000}"/>
    <cellStyle name="20% - Accent3 5 2 2 2" xfId="7722" xr:uid="{00000000-0005-0000-0000-000037030000}"/>
    <cellStyle name="20% - Accent3 5 2 3" xfId="1956" xr:uid="{00000000-0005-0000-0000-000038030000}"/>
    <cellStyle name="20% - Accent3 5 2 3 2" xfId="6281" xr:uid="{00000000-0005-0000-0000-000039030000}"/>
    <cellStyle name="20% - Accent3 5 2 4" xfId="4840" xr:uid="{00000000-0005-0000-0000-00003A030000}"/>
    <cellStyle name="20% - Accent3 5 3" xfId="874" xr:uid="{00000000-0005-0000-0000-00003B030000}"/>
    <cellStyle name="20% - Accent3 5 3 2" xfId="3758" xr:uid="{00000000-0005-0000-0000-00003C030000}"/>
    <cellStyle name="20% - Accent3 5 3 2 2" xfId="8082" xr:uid="{00000000-0005-0000-0000-00003D030000}"/>
    <cellStyle name="20% - Accent3 5 3 3" xfId="2316" xr:uid="{00000000-0005-0000-0000-00003E030000}"/>
    <cellStyle name="20% - Accent3 5 3 3 2" xfId="6641" xr:uid="{00000000-0005-0000-0000-00003F030000}"/>
    <cellStyle name="20% - Accent3 5 3 4" xfId="5200" xr:uid="{00000000-0005-0000-0000-000040030000}"/>
    <cellStyle name="20% - Accent3 5 4" xfId="1234" xr:uid="{00000000-0005-0000-0000-000041030000}"/>
    <cellStyle name="20% - Accent3 5 4 2" xfId="4118" xr:uid="{00000000-0005-0000-0000-000042030000}"/>
    <cellStyle name="20% - Accent3 5 4 2 2" xfId="8442" xr:uid="{00000000-0005-0000-0000-000043030000}"/>
    <cellStyle name="20% - Accent3 5 4 3" xfId="2676" xr:uid="{00000000-0005-0000-0000-000044030000}"/>
    <cellStyle name="20% - Accent3 5 4 3 2" xfId="7001" xr:uid="{00000000-0005-0000-0000-000045030000}"/>
    <cellStyle name="20% - Accent3 5 4 4" xfId="5560" xr:uid="{00000000-0005-0000-0000-000046030000}"/>
    <cellStyle name="20% - Accent3 5 5" xfId="3038" xr:uid="{00000000-0005-0000-0000-000047030000}"/>
    <cellStyle name="20% - Accent3 5 5 2" xfId="7362" xr:uid="{00000000-0005-0000-0000-000048030000}"/>
    <cellStyle name="20% - Accent3 5 6" xfId="1596" xr:uid="{00000000-0005-0000-0000-000049030000}"/>
    <cellStyle name="20% - Accent3 5 6 2" xfId="5921" xr:uid="{00000000-0005-0000-0000-00004A030000}"/>
    <cellStyle name="20% - Accent3 5 7" xfId="4480" xr:uid="{00000000-0005-0000-0000-00004B030000}"/>
    <cellStyle name="20% - Accent3 6" xfId="394" xr:uid="{00000000-0005-0000-0000-00004C030000}"/>
    <cellStyle name="20% - Accent3 6 2" xfId="3278" xr:uid="{00000000-0005-0000-0000-00004D030000}"/>
    <cellStyle name="20% - Accent3 6 2 2" xfId="7602" xr:uid="{00000000-0005-0000-0000-00004E030000}"/>
    <cellStyle name="20% - Accent3 6 3" xfId="1836" xr:uid="{00000000-0005-0000-0000-00004F030000}"/>
    <cellStyle name="20% - Accent3 6 3 2" xfId="6161" xr:uid="{00000000-0005-0000-0000-000050030000}"/>
    <cellStyle name="20% - Accent3 6 4" xfId="4720" xr:uid="{00000000-0005-0000-0000-000051030000}"/>
    <cellStyle name="20% - Accent3 7" xfId="754" xr:uid="{00000000-0005-0000-0000-000052030000}"/>
    <cellStyle name="20% - Accent3 7 2" xfId="3638" xr:uid="{00000000-0005-0000-0000-000053030000}"/>
    <cellStyle name="20% - Accent3 7 2 2" xfId="7962" xr:uid="{00000000-0005-0000-0000-000054030000}"/>
    <cellStyle name="20% - Accent3 7 3" xfId="2196" xr:uid="{00000000-0005-0000-0000-000055030000}"/>
    <cellStyle name="20% - Accent3 7 3 2" xfId="6521" xr:uid="{00000000-0005-0000-0000-000056030000}"/>
    <cellStyle name="20% - Accent3 7 4" xfId="5080" xr:uid="{00000000-0005-0000-0000-000057030000}"/>
    <cellStyle name="20% - Accent3 8" xfId="1114" xr:uid="{00000000-0005-0000-0000-000058030000}"/>
    <cellStyle name="20% - Accent3 8 2" xfId="3998" xr:uid="{00000000-0005-0000-0000-000059030000}"/>
    <cellStyle name="20% - Accent3 8 2 2" xfId="8322" xr:uid="{00000000-0005-0000-0000-00005A030000}"/>
    <cellStyle name="20% - Accent3 8 3" xfId="2556" xr:uid="{00000000-0005-0000-0000-00005B030000}"/>
    <cellStyle name="20% - Accent3 8 3 2" xfId="6881" xr:uid="{00000000-0005-0000-0000-00005C030000}"/>
    <cellStyle name="20% - Accent3 8 4" xfId="5440" xr:uid="{00000000-0005-0000-0000-00005D030000}"/>
    <cellStyle name="20% - Accent3 9" xfId="2918" xr:uid="{00000000-0005-0000-0000-00005E030000}"/>
    <cellStyle name="20% - Accent3 9 2" xfId="7242" xr:uid="{00000000-0005-0000-0000-00005F030000}"/>
    <cellStyle name="20% - Accent4" xfId="4" builtinId="42" customBuiltin="1"/>
    <cellStyle name="20% - Accent4 10" xfId="1477" xr:uid="{00000000-0005-0000-0000-000061030000}"/>
    <cellStyle name="20% - Accent4 10 2" xfId="5802" xr:uid="{00000000-0005-0000-0000-000062030000}"/>
    <cellStyle name="20% - Accent4 11" xfId="4361" xr:uid="{00000000-0005-0000-0000-000063030000}"/>
    <cellStyle name="20% - Accent4 2" xfId="65" xr:uid="{00000000-0005-0000-0000-000064030000}"/>
    <cellStyle name="20% - Accent4 2 10" xfId="4391" xr:uid="{00000000-0005-0000-0000-000065030000}"/>
    <cellStyle name="20% - Accent4 2 2" xfId="125" xr:uid="{00000000-0005-0000-0000-000066030000}"/>
    <cellStyle name="20% - Accent4 2 2 2" xfId="365" xr:uid="{00000000-0005-0000-0000-000067030000}"/>
    <cellStyle name="20% - Accent4 2 2 2 2" xfId="725" xr:uid="{00000000-0005-0000-0000-000068030000}"/>
    <cellStyle name="20% - Accent4 2 2 2 2 2" xfId="3609" xr:uid="{00000000-0005-0000-0000-000069030000}"/>
    <cellStyle name="20% - Accent4 2 2 2 2 2 2" xfId="7933" xr:uid="{00000000-0005-0000-0000-00006A030000}"/>
    <cellStyle name="20% - Accent4 2 2 2 2 3" xfId="2167" xr:uid="{00000000-0005-0000-0000-00006B030000}"/>
    <cellStyle name="20% - Accent4 2 2 2 2 3 2" xfId="6492" xr:uid="{00000000-0005-0000-0000-00006C030000}"/>
    <cellStyle name="20% - Accent4 2 2 2 2 4" xfId="5051" xr:uid="{00000000-0005-0000-0000-00006D030000}"/>
    <cellStyle name="20% - Accent4 2 2 2 3" xfId="1085" xr:uid="{00000000-0005-0000-0000-00006E030000}"/>
    <cellStyle name="20% - Accent4 2 2 2 3 2" xfId="3969" xr:uid="{00000000-0005-0000-0000-00006F030000}"/>
    <cellStyle name="20% - Accent4 2 2 2 3 2 2" xfId="8293" xr:uid="{00000000-0005-0000-0000-000070030000}"/>
    <cellStyle name="20% - Accent4 2 2 2 3 3" xfId="2527" xr:uid="{00000000-0005-0000-0000-000071030000}"/>
    <cellStyle name="20% - Accent4 2 2 2 3 3 2" xfId="6852" xr:uid="{00000000-0005-0000-0000-000072030000}"/>
    <cellStyle name="20% - Accent4 2 2 2 3 4" xfId="5411" xr:uid="{00000000-0005-0000-0000-000073030000}"/>
    <cellStyle name="20% - Accent4 2 2 2 4" xfId="1445" xr:uid="{00000000-0005-0000-0000-000074030000}"/>
    <cellStyle name="20% - Accent4 2 2 2 4 2" xfId="4329" xr:uid="{00000000-0005-0000-0000-000075030000}"/>
    <cellStyle name="20% - Accent4 2 2 2 4 2 2" xfId="8653" xr:uid="{00000000-0005-0000-0000-000076030000}"/>
    <cellStyle name="20% - Accent4 2 2 2 4 3" xfId="2887" xr:uid="{00000000-0005-0000-0000-000077030000}"/>
    <cellStyle name="20% - Accent4 2 2 2 4 3 2" xfId="7212" xr:uid="{00000000-0005-0000-0000-000078030000}"/>
    <cellStyle name="20% - Accent4 2 2 2 4 4" xfId="5771" xr:uid="{00000000-0005-0000-0000-000079030000}"/>
    <cellStyle name="20% - Accent4 2 2 2 5" xfId="3249" xr:uid="{00000000-0005-0000-0000-00007A030000}"/>
    <cellStyle name="20% - Accent4 2 2 2 5 2" xfId="7573" xr:uid="{00000000-0005-0000-0000-00007B030000}"/>
    <cellStyle name="20% - Accent4 2 2 2 6" xfId="1807" xr:uid="{00000000-0005-0000-0000-00007C030000}"/>
    <cellStyle name="20% - Accent4 2 2 2 6 2" xfId="6132" xr:uid="{00000000-0005-0000-0000-00007D030000}"/>
    <cellStyle name="20% - Accent4 2 2 2 7" xfId="4691" xr:uid="{00000000-0005-0000-0000-00007E030000}"/>
    <cellStyle name="20% - Accent4 2 2 3" xfId="245" xr:uid="{00000000-0005-0000-0000-00007F030000}"/>
    <cellStyle name="20% - Accent4 2 2 3 2" xfId="605" xr:uid="{00000000-0005-0000-0000-000080030000}"/>
    <cellStyle name="20% - Accent4 2 2 3 2 2" xfId="3489" xr:uid="{00000000-0005-0000-0000-000081030000}"/>
    <cellStyle name="20% - Accent4 2 2 3 2 2 2" xfId="7813" xr:uid="{00000000-0005-0000-0000-000082030000}"/>
    <cellStyle name="20% - Accent4 2 2 3 2 3" xfId="2047" xr:uid="{00000000-0005-0000-0000-000083030000}"/>
    <cellStyle name="20% - Accent4 2 2 3 2 3 2" xfId="6372" xr:uid="{00000000-0005-0000-0000-000084030000}"/>
    <cellStyle name="20% - Accent4 2 2 3 2 4" xfId="4931" xr:uid="{00000000-0005-0000-0000-000085030000}"/>
    <cellStyle name="20% - Accent4 2 2 3 3" xfId="965" xr:uid="{00000000-0005-0000-0000-000086030000}"/>
    <cellStyle name="20% - Accent4 2 2 3 3 2" xfId="3849" xr:uid="{00000000-0005-0000-0000-000087030000}"/>
    <cellStyle name="20% - Accent4 2 2 3 3 2 2" xfId="8173" xr:uid="{00000000-0005-0000-0000-000088030000}"/>
    <cellStyle name="20% - Accent4 2 2 3 3 3" xfId="2407" xr:uid="{00000000-0005-0000-0000-000089030000}"/>
    <cellStyle name="20% - Accent4 2 2 3 3 3 2" xfId="6732" xr:uid="{00000000-0005-0000-0000-00008A030000}"/>
    <cellStyle name="20% - Accent4 2 2 3 3 4" xfId="5291" xr:uid="{00000000-0005-0000-0000-00008B030000}"/>
    <cellStyle name="20% - Accent4 2 2 3 4" xfId="1325" xr:uid="{00000000-0005-0000-0000-00008C030000}"/>
    <cellStyle name="20% - Accent4 2 2 3 4 2" xfId="4209" xr:uid="{00000000-0005-0000-0000-00008D030000}"/>
    <cellStyle name="20% - Accent4 2 2 3 4 2 2" xfId="8533" xr:uid="{00000000-0005-0000-0000-00008E030000}"/>
    <cellStyle name="20% - Accent4 2 2 3 4 3" xfId="2767" xr:uid="{00000000-0005-0000-0000-00008F030000}"/>
    <cellStyle name="20% - Accent4 2 2 3 4 3 2" xfId="7092" xr:uid="{00000000-0005-0000-0000-000090030000}"/>
    <cellStyle name="20% - Accent4 2 2 3 4 4" xfId="5651" xr:uid="{00000000-0005-0000-0000-000091030000}"/>
    <cellStyle name="20% - Accent4 2 2 3 5" xfId="3129" xr:uid="{00000000-0005-0000-0000-000092030000}"/>
    <cellStyle name="20% - Accent4 2 2 3 5 2" xfId="7453" xr:uid="{00000000-0005-0000-0000-000093030000}"/>
    <cellStyle name="20% - Accent4 2 2 3 6" xfId="1687" xr:uid="{00000000-0005-0000-0000-000094030000}"/>
    <cellStyle name="20% - Accent4 2 2 3 6 2" xfId="6012" xr:uid="{00000000-0005-0000-0000-000095030000}"/>
    <cellStyle name="20% - Accent4 2 2 3 7" xfId="4571" xr:uid="{00000000-0005-0000-0000-000096030000}"/>
    <cellStyle name="20% - Accent4 2 2 4" xfId="485" xr:uid="{00000000-0005-0000-0000-000097030000}"/>
    <cellStyle name="20% - Accent4 2 2 4 2" xfId="3369" xr:uid="{00000000-0005-0000-0000-000098030000}"/>
    <cellStyle name="20% - Accent4 2 2 4 2 2" xfId="7693" xr:uid="{00000000-0005-0000-0000-000099030000}"/>
    <cellStyle name="20% - Accent4 2 2 4 3" xfId="1927" xr:uid="{00000000-0005-0000-0000-00009A030000}"/>
    <cellStyle name="20% - Accent4 2 2 4 3 2" xfId="6252" xr:uid="{00000000-0005-0000-0000-00009B030000}"/>
    <cellStyle name="20% - Accent4 2 2 4 4" xfId="4811" xr:uid="{00000000-0005-0000-0000-00009C030000}"/>
    <cellStyle name="20% - Accent4 2 2 5" xfId="845" xr:uid="{00000000-0005-0000-0000-00009D030000}"/>
    <cellStyle name="20% - Accent4 2 2 5 2" xfId="3729" xr:uid="{00000000-0005-0000-0000-00009E030000}"/>
    <cellStyle name="20% - Accent4 2 2 5 2 2" xfId="8053" xr:uid="{00000000-0005-0000-0000-00009F030000}"/>
    <cellStyle name="20% - Accent4 2 2 5 3" xfId="2287" xr:uid="{00000000-0005-0000-0000-0000A0030000}"/>
    <cellStyle name="20% - Accent4 2 2 5 3 2" xfId="6612" xr:uid="{00000000-0005-0000-0000-0000A1030000}"/>
    <cellStyle name="20% - Accent4 2 2 5 4" xfId="5171" xr:uid="{00000000-0005-0000-0000-0000A2030000}"/>
    <cellStyle name="20% - Accent4 2 2 6" xfId="1205" xr:uid="{00000000-0005-0000-0000-0000A3030000}"/>
    <cellStyle name="20% - Accent4 2 2 6 2" xfId="4089" xr:uid="{00000000-0005-0000-0000-0000A4030000}"/>
    <cellStyle name="20% - Accent4 2 2 6 2 2" xfId="8413" xr:uid="{00000000-0005-0000-0000-0000A5030000}"/>
    <cellStyle name="20% - Accent4 2 2 6 3" xfId="2647" xr:uid="{00000000-0005-0000-0000-0000A6030000}"/>
    <cellStyle name="20% - Accent4 2 2 6 3 2" xfId="6972" xr:uid="{00000000-0005-0000-0000-0000A7030000}"/>
    <cellStyle name="20% - Accent4 2 2 6 4" xfId="5531" xr:uid="{00000000-0005-0000-0000-0000A8030000}"/>
    <cellStyle name="20% - Accent4 2 2 7" xfId="3009" xr:uid="{00000000-0005-0000-0000-0000A9030000}"/>
    <cellStyle name="20% - Accent4 2 2 7 2" xfId="7333" xr:uid="{00000000-0005-0000-0000-0000AA030000}"/>
    <cellStyle name="20% - Accent4 2 2 8" xfId="1567" xr:uid="{00000000-0005-0000-0000-0000AB030000}"/>
    <cellStyle name="20% - Accent4 2 2 8 2" xfId="5892" xr:uid="{00000000-0005-0000-0000-0000AC030000}"/>
    <cellStyle name="20% - Accent4 2 2 9" xfId="4451" xr:uid="{00000000-0005-0000-0000-0000AD030000}"/>
    <cellStyle name="20% - Accent4 2 3" xfId="305" xr:uid="{00000000-0005-0000-0000-0000AE030000}"/>
    <cellStyle name="20% - Accent4 2 3 2" xfId="665" xr:uid="{00000000-0005-0000-0000-0000AF030000}"/>
    <cellStyle name="20% - Accent4 2 3 2 2" xfId="3549" xr:uid="{00000000-0005-0000-0000-0000B0030000}"/>
    <cellStyle name="20% - Accent4 2 3 2 2 2" xfId="7873" xr:uid="{00000000-0005-0000-0000-0000B1030000}"/>
    <cellStyle name="20% - Accent4 2 3 2 3" xfId="2107" xr:uid="{00000000-0005-0000-0000-0000B2030000}"/>
    <cellStyle name="20% - Accent4 2 3 2 3 2" xfId="6432" xr:uid="{00000000-0005-0000-0000-0000B3030000}"/>
    <cellStyle name="20% - Accent4 2 3 2 4" xfId="4991" xr:uid="{00000000-0005-0000-0000-0000B4030000}"/>
    <cellStyle name="20% - Accent4 2 3 3" xfId="1025" xr:uid="{00000000-0005-0000-0000-0000B5030000}"/>
    <cellStyle name="20% - Accent4 2 3 3 2" xfId="3909" xr:uid="{00000000-0005-0000-0000-0000B6030000}"/>
    <cellStyle name="20% - Accent4 2 3 3 2 2" xfId="8233" xr:uid="{00000000-0005-0000-0000-0000B7030000}"/>
    <cellStyle name="20% - Accent4 2 3 3 3" xfId="2467" xr:uid="{00000000-0005-0000-0000-0000B8030000}"/>
    <cellStyle name="20% - Accent4 2 3 3 3 2" xfId="6792" xr:uid="{00000000-0005-0000-0000-0000B9030000}"/>
    <cellStyle name="20% - Accent4 2 3 3 4" xfId="5351" xr:uid="{00000000-0005-0000-0000-0000BA030000}"/>
    <cellStyle name="20% - Accent4 2 3 4" xfId="1385" xr:uid="{00000000-0005-0000-0000-0000BB030000}"/>
    <cellStyle name="20% - Accent4 2 3 4 2" xfId="4269" xr:uid="{00000000-0005-0000-0000-0000BC030000}"/>
    <cellStyle name="20% - Accent4 2 3 4 2 2" xfId="8593" xr:uid="{00000000-0005-0000-0000-0000BD030000}"/>
    <cellStyle name="20% - Accent4 2 3 4 3" xfId="2827" xr:uid="{00000000-0005-0000-0000-0000BE030000}"/>
    <cellStyle name="20% - Accent4 2 3 4 3 2" xfId="7152" xr:uid="{00000000-0005-0000-0000-0000BF030000}"/>
    <cellStyle name="20% - Accent4 2 3 4 4" xfId="5711" xr:uid="{00000000-0005-0000-0000-0000C0030000}"/>
    <cellStyle name="20% - Accent4 2 3 5" xfId="3189" xr:uid="{00000000-0005-0000-0000-0000C1030000}"/>
    <cellStyle name="20% - Accent4 2 3 5 2" xfId="7513" xr:uid="{00000000-0005-0000-0000-0000C2030000}"/>
    <cellStyle name="20% - Accent4 2 3 6" xfId="1747" xr:uid="{00000000-0005-0000-0000-0000C3030000}"/>
    <cellStyle name="20% - Accent4 2 3 6 2" xfId="6072" xr:uid="{00000000-0005-0000-0000-0000C4030000}"/>
    <cellStyle name="20% - Accent4 2 3 7" xfId="4631" xr:uid="{00000000-0005-0000-0000-0000C5030000}"/>
    <cellStyle name="20% - Accent4 2 4" xfId="185" xr:uid="{00000000-0005-0000-0000-0000C6030000}"/>
    <cellStyle name="20% - Accent4 2 4 2" xfId="545" xr:uid="{00000000-0005-0000-0000-0000C7030000}"/>
    <cellStyle name="20% - Accent4 2 4 2 2" xfId="3429" xr:uid="{00000000-0005-0000-0000-0000C8030000}"/>
    <cellStyle name="20% - Accent4 2 4 2 2 2" xfId="7753" xr:uid="{00000000-0005-0000-0000-0000C9030000}"/>
    <cellStyle name="20% - Accent4 2 4 2 3" xfId="1987" xr:uid="{00000000-0005-0000-0000-0000CA030000}"/>
    <cellStyle name="20% - Accent4 2 4 2 3 2" xfId="6312" xr:uid="{00000000-0005-0000-0000-0000CB030000}"/>
    <cellStyle name="20% - Accent4 2 4 2 4" xfId="4871" xr:uid="{00000000-0005-0000-0000-0000CC030000}"/>
    <cellStyle name="20% - Accent4 2 4 3" xfId="905" xr:uid="{00000000-0005-0000-0000-0000CD030000}"/>
    <cellStyle name="20% - Accent4 2 4 3 2" xfId="3789" xr:uid="{00000000-0005-0000-0000-0000CE030000}"/>
    <cellStyle name="20% - Accent4 2 4 3 2 2" xfId="8113" xr:uid="{00000000-0005-0000-0000-0000CF030000}"/>
    <cellStyle name="20% - Accent4 2 4 3 3" xfId="2347" xr:uid="{00000000-0005-0000-0000-0000D0030000}"/>
    <cellStyle name="20% - Accent4 2 4 3 3 2" xfId="6672" xr:uid="{00000000-0005-0000-0000-0000D1030000}"/>
    <cellStyle name="20% - Accent4 2 4 3 4" xfId="5231" xr:uid="{00000000-0005-0000-0000-0000D2030000}"/>
    <cellStyle name="20% - Accent4 2 4 4" xfId="1265" xr:uid="{00000000-0005-0000-0000-0000D3030000}"/>
    <cellStyle name="20% - Accent4 2 4 4 2" xfId="4149" xr:uid="{00000000-0005-0000-0000-0000D4030000}"/>
    <cellStyle name="20% - Accent4 2 4 4 2 2" xfId="8473" xr:uid="{00000000-0005-0000-0000-0000D5030000}"/>
    <cellStyle name="20% - Accent4 2 4 4 3" xfId="2707" xr:uid="{00000000-0005-0000-0000-0000D6030000}"/>
    <cellStyle name="20% - Accent4 2 4 4 3 2" xfId="7032" xr:uid="{00000000-0005-0000-0000-0000D7030000}"/>
    <cellStyle name="20% - Accent4 2 4 4 4" xfId="5591" xr:uid="{00000000-0005-0000-0000-0000D8030000}"/>
    <cellStyle name="20% - Accent4 2 4 5" xfId="3069" xr:uid="{00000000-0005-0000-0000-0000D9030000}"/>
    <cellStyle name="20% - Accent4 2 4 5 2" xfId="7393" xr:uid="{00000000-0005-0000-0000-0000DA030000}"/>
    <cellStyle name="20% - Accent4 2 4 6" xfId="1627" xr:uid="{00000000-0005-0000-0000-0000DB030000}"/>
    <cellStyle name="20% - Accent4 2 4 6 2" xfId="5952" xr:uid="{00000000-0005-0000-0000-0000DC030000}"/>
    <cellStyle name="20% - Accent4 2 4 7" xfId="4511" xr:uid="{00000000-0005-0000-0000-0000DD030000}"/>
    <cellStyle name="20% - Accent4 2 5" xfId="425" xr:uid="{00000000-0005-0000-0000-0000DE030000}"/>
    <cellStyle name="20% - Accent4 2 5 2" xfId="3309" xr:uid="{00000000-0005-0000-0000-0000DF030000}"/>
    <cellStyle name="20% - Accent4 2 5 2 2" xfId="7633" xr:uid="{00000000-0005-0000-0000-0000E0030000}"/>
    <cellStyle name="20% - Accent4 2 5 3" xfId="1867" xr:uid="{00000000-0005-0000-0000-0000E1030000}"/>
    <cellStyle name="20% - Accent4 2 5 3 2" xfId="6192" xr:uid="{00000000-0005-0000-0000-0000E2030000}"/>
    <cellStyle name="20% - Accent4 2 5 4" xfId="4751" xr:uid="{00000000-0005-0000-0000-0000E3030000}"/>
    <cellStyle name="20% - Accent4 2 6" xfId="785" xr:uid="{00000000-0005-0000-0000-0000E4030000}"/>
    <cellStyle name="20% - Accent4 2 6 2" xfId="3669" xr:uid="{00000000-0005-0000-0000-0000E5030000}"/>
    <cellStyle name="20% - Accent4 2 6 2 2" xfId="7993" xr:uid="{00000000-0005-0000-0000-0000E6030000}"/>
    <cellStyle name="20% - Accent4 2 6 3" xfId="2227" xr:uid="{00000000-0005-0000-0000-0000E7030000}"/>
    <cellStyle name="20% - Accent4 2 6 3 2" xfId="6552" xr:uid="{00000000-0005-0000-0000-0000E8030000}"/>
    <cellStyle name="20% - Accent4 2 6 4" xfId="5111" xr:uid="{00000000-0005-0000-0000-0000E9030000}"/>
    <cellStyle name="20% - Accent4 2 7" xfId="1145" xr:uid="{00000000-0005-0000-0000-0000EA030000}"/>
    <cellStyle name="20% - Accent4 2 7 2" xfId="4029" xr:uid="{00000000-0005-0000-0000-0000EB030000}"/>
    <cellStyle name="20% - Accent4 2 7 2 2" xfId="8353" xr:uid="{00000000-0005-0000-0000-0000EC030000}"/>
    <cellStyle name="20% - Accent4 2 7 3" xfId="2587" xr:uid="{00000000-0005-0000-0000-0000ED030000}"/>
    <cellStyle name="20% - Accent4 2 7 3 2" xfId="6912" xr:uid="{00000000-0005-0000-0000-0000EE030000}"/>
    <cellStyle name="20% - Accent4 2 7 4" xfId="5471" xr:uid="{00000000-0005-0000-0000-0000EF030000}"/>
    <cellStyle name="20% - Accent4 2 8" xfId="2949" xr:uid="{00000000-0005-0000-0000-0000F0030000}"/>
    <cellStyle name="20% - Accent4 2 8 2" xfId="7273" xr:uid="{00000000-0005-0000-0000-0000F1030000}"/>
    <cellStyle name="20% - Accent4 2 9" xfId="1507" xr:uid="{00000000-0005-0000-0000-0000F2030000}"/>
    <cellStyle name="20% - Accent4 2 9 2" xfId="5832" xr:uid="{00000000-0005-0000-0000-0000F3030000}"/>
    <cellStyle name="20% - Accent4 3" xfId="95" xr:uid="{00000000-0005-0000-0000-0000F4030000}"/>
    <cellStyle name="20% - Accent4 3 2" xfId="335" xr:uid="{00000000-0005-0000-0000-0000F5030000}"/>
    <cellStyle name="20% - Accent4 3 2 2" xfId="695" xr:uid="{00000000-0005-0000-0000-0000F6030000}"/>
    <cellStyle name="20% - Accent4 3 2 2 2" xfId="3579" xr:uid="{00000000-0005-0000-0000-0000F7030000}"/>
    <cellStyle name="20% - Accent4 3 2 2 2 2" xfId="7903" xr:uid="{00000000-0005-0000-0000-0000F8030000}"/>
    <cellStyle name="20% - Accent4 3 2 2 3" xfId="2137" xr:uid="{00000000-0005-0000-0000-0000F9030000}"/>
    <cellStyle name="20% - Accent4 3 2 2 3 2" xfId="6462" xr:uid="{00000000-0005-0000-0000-0000FA030000}"/>
    <cellStyle name="20% - Accent4 3 2 2 4" xfId="5021" xr:uid="{00000000-0005-0000-0000-0000FB030000}"/>
    <cellStyle name="20% - Accent4 3 2 3" xfId="1055" xr:uid="{00000000-0005-0000-0000-0000FC030000}"/>
    <cellStyle name="20% - Accent4 3 2 3 2" xfId="3939" xr:uid="{00000000-0005-0000-0000-0000FD030000}"/>
    <cellStyle name="20% - Accent4 3 2 3 2 2" xfId="8263" xr:uid="{00000000-0005-0000-0000-0000FE030000}"/>
    <cellStyle name="20% - Accent4 3 2 3 3" xfId="2497" xr:uid="{00000000-0005-0000-0000-0000FF030000}"/>
    <cellStyle name="20% - Accent4 3 2 3 3 2" xfId="6822" xr:uid="{00000000-0005-0000-0000-000000040000}"/>
    <cellStyle name="20% - Accent4 3 2 3 4" xfId="5381" xr:uid="{00000000-0005-0000-0000-000001040000}"/>
    <cellStyle name="20% - Accent4 3 2 4" xfId="1415" xr:uid="{00000000-0005-0000-0000-000002040000}"/>
    <cellStyle name="20% - Accent4 3 2 4 2" xfId="4299" xr:uid="{00000000-0005-0000-0000-000003040000}"/>
    <cellStyle name="20% - Accent4 3 2 4 2 2" xfId="8623" xr:uid="{00000000-0005-0000-0000-000004040000}"/>
    <cellStyle name="20% - Accent4 3 2 4 3" xfId="2857" xr:uid="{00000000-0005-0000-0000-000005040000}"/>
    <cellStyle name="20% - Accent4 3 2 4 3 2" xfId="7182" xr:uid="{00000000-0005-0000-0000-000006040000}"/>
    <cellStyle name="20% - Accent4 3 2 4 4" xfId="5741" xr:uid="{00000000-0005-0000-0000-000007040000}"/>
    <cellStyle name="20% - Accent4 3 2 5" xfId="3219" xr:uid="{00000000-0005-0000-0000-000008040000}"/>
    <cellStyle name="20% - Accent4 3 2 5 2" xfId="7543" xr:uid="{00000000-0005-0000-0000-000009040000}"/>
    <cellStyle name="20% - Accent4 3 2 6" xfId="1777" xr:uid="{00000000-0005-0000-0000-00000A040000}"/>
    <cellStyle name="20% - Accent4 3 2 6 2" xfId="6102" xr:uid="{00000000-0005-0000-0000-00000B040000}"/>
    <cellStyle name="20% - Accent4 3 2 7" xfId="4661" xr:uid="{00000000-0005-0000-0000-00000C040000}"/>
    <cellStyle name="20% - Accent4 3 3" xfId="215" xr:uid="{00000000-0005-0000-0000-00000D040000}"/>
    <cellStyle name="20% - Accent4 3 3 2" xfId="575" xr:uid="{00000000-0005-0000-0000-00000E040000}"/>
    <cellStyle name="20% - Accent4 3 3 2 2" xfId="3459" xr:uid="{00000000-0005-0000-0000-00000F040000}"/>
    <cellStyle name="20% - Accent4 3 3 2 2 2" xfId="7783" xr:uid="{00000000-0005-0000-0000-000010040000}"/>
    <cellStyle name="20% - Accent4 3 3 2 3" xfId="2017" xr:uid="{00000000-0005-0000-0000-000011040000}"/>
    <cellStyle name="20% - Accent4 3 3 2 3 2" xfId="6342" xr:uid="{00000000-0005-0000-0000-000012040000}"/>
    <cellStyle name="20% - Accent4 3 3 2 4" xfId="4901" xr:uid="{00000000-0005-0000-0000-000013040000}"/>
    <cellStyle name="20% - Accent4 3 3 3" xfId="935" xr:uid="{00000000-0005-0000-0000-000014040000}"/>
    <cellStyle name="20% - Accent4 3 3 3 2" xfId="3819" xr:uid="{00000000-0005-0000-0000-000015040000}"/>
    <cellStyle name="20% - Accent4 3 3 3 2 2" xfId="8143" xr:uid="{00000000-0005-0000-0000-000016040000}"/>
    <cellStyle name="20% - Accent4 3 3 3 3" xfId="2377" xr:uid="{00000000-0005-0000-0000-000017040000}"/>
    <cellStyle name="20% - Accent4 3 3 3 3 2" xfId="6702" xr:uid="{00000000-0005-0000-0000-000018040000}"/>
    <cellStyle name="20% - Accent4 3 3 3 4" xfId="5261" xr:uid="{00000000-0005-0000-0000-000019040000}"/>
    <cellStyle name="20% - Accent4 3 3 4" xfId="1295" xr:uid="{00000000-0005-0000-0000-00001A040000}"/>
    <cellStyle name="20% - Accent4 3 3 4 2" xfId="4179" xr:uid="{00000000-0005-0000-0000-00001B040000}"/>
    <cellStyle name="20% - Accent4 3 3 4 2 2" xfId="8503" xr:uid="{00000000-0005-0000-0000-00001C040000}"/>
    <cellStyle name="20% - Accent4 3 3 4 3" xfId="2737" xr:uid="{00000000-0005-0000-0000-00001D040000}"/>
    <cellStyle name="20% - Accent4 3 3 4 3 2" xfId="7062" xr:uid="{00000000-0005-0000-0000-00001E040000}"/>
    <cellStyle name="20% - Accent4 3 3 4 4" xfId="5621" xr:uid="{00000000-0005-0000-0000-00001F040000}"/>
    <cellStyle name="20% - Accent4 3 3 5" xfId="3099" xr:uid="{00000000-0005-0000-0000-000020040000}"/>
    <cellStyle name="20% - Accent4 3 3 5 2" xfId="7423" xr:uid="{00000000-0005-0000-0000-000021040000}"/>
    <cellStyle name="20% - Accent4 3 3 6" xfId="1657" xr:uid="{00000000-0005-0000-0000-000022040000}"/>
    <cellStyle name="20% - Accent4 3 3 6 2" xfId="5982" xr:uid="{00000000-0005-0000-0000-000023040000}"/>
    <cellStyle name="20% - Accent4 3 3 7" xfId="4541" xr:uid="{00000000-0005-0000-0000-000024040000}"/>
    <cellStyle name="20% - Accent4 3 4" xfId="455" xr:uid="{00000000-0005-0000-0000-000025040000}"/>
    <cellStyle name="20% - Accent4 3 4 2" xfId="3339" xr:uid="{00000000-0005-0000-0000-000026040000}"/>
    <cellStyle name="20% - Accent4 3 4 2 2" xfId="7663" xr:uid="{00000000-0005-0000-0000-000027040000}"/>
    <cellStyle name="20% - Accent4 3 4 3" xfId="1897" xr:uid="{00000000-0005-0000-0000-000028040000}"/>
    <cellStyle name="20% - Accent4 3 4 3 2" xfId="6222" xr:uid="{00000000-0005-0000-0000-000029040000}"/>
    <cellStyle name="20% - Accent4 3 4 4" xfId="4781" xr:uid="{00000000-0005-0000-0000-00002A040000}"/>
    <cellStyle name="20% - Accent4 3 5" xfId="815" xr:uid="{00000000-0005-0000-0000-00002B040000}"/>
    <cellStyle name="20% - Accent4 3 5 2" xfId="3699" xr:uid="{00000000-0005-0000-0000-00002C040000}"/>
    <cellStyle name="20% - Accent4 3 5 2 2" xfId="8023" xr:uid="{00000000-0005-0000-0000-00002D040000}"/>
    <cellStyle name="20% - Accent4 3 5 3" xfId="2257" xr:uid="{00000000-0005-0000-0000-00002E040000}"/>
    <cellStyle name="20% - Accent4 3 5 3 2" xfId="6582" xr:uid="{00000000-0005-0000-0000-00002F040000}"/>
    <cellStyle name="20% - Accent4 3 5 4" xfId="5141" xr:uid="{00000000-0005-0000-0000-000030040000}"/>
    <cellStyle name="20% - Accent4 3 6" xfId="1175" xr:uid="{00000000-0005-0000-0000-000031040000}"/>
    <cellStyle name="20% - Accent4 3 6 2" xfId="4059" xr:uid="{00000000-0005-0000-0000-000032040000}"/>
    <cellStyle name="20% - Accent4 3 6 2 2" xfId="8383" xr:uid="{00000000-0005-0000-0000-000033040000}"/>
    <cellStyle name="20% - Accent4 3 6 3" xfId="2617" xr:uid="{00000000-0005-0000-0000-000034040000}"/>
    <cellStyle name="20% - Accent4 3 6 3 2" xfId="6942" xr:uid="{00000000-0005-0000-0000-000035040000}"/>
    <cellStyle name="20% - Accent4 3 6 4" xfId="5501" xr:uid="{00000000-0005-0000-0000-000036040000}"/>
    <cellStyle name="20% - Accent4 3 7" xfId="2979" xr:uid="{00000000-0005-0000-0000-000037040000}"/>
    <cellStyle name="20% - Accent4 3 7 2" xfId="7303" xr:uid="{00000000-0005-0000-0000-000038040000}"/>
    <cellStyle name="20% - Accent4 3 8" xfId="1537" xr:uid="{00000000-0005-0000-0000-000039040000}"/>
    <cellStyle name="20% - Accent4 3 8 2" xfId="5862" xr:uid="{00000000-0005-0000-0000-00003A040000}"/>
    <cellStyle name="20% - Accent4 3 9" xfId="4421" xr:uid="{00000000-0005-0000-0000-00003B040000}"/>
    <cellStyle name="20% - Accent4 4" xfId="275" xr:uid="{00000000-0005-0000-0000-00003C040000}"/>
    <cellStyle name="20% - Accent4 4 2" xfId="635" xr:uid="{00000000-0005-0000-0000-00003D040000}"/>
    <cellStyle name="20% - Accent4 4 2 2" xfId="3519" xr:uid="{00000000-0005-0000-0000-00003E040000}"/>
    <cellStyle name="20% - Accent4 4 2 2 2" xfId="7843" xr:uid="{00000000-0005-0000-0000-00003F040000}"/>
    <cellStyle name="20% - Accent4 4 2 3" xfId="2077" xr:uid="{00000000-0005-0000-0000-000040040000}"/>
    <cellStyle name="20% - Accent4 4 2 3 2" xfId="6402" xr:uid="{00000000-0005-0000-0000-000041040000}"/>
    <cellStyle name="20% - Accent4 4 2 4" xfId="4961" xr:uid="{00000000-0005-0000-0000-000042040000}"/>
    <cellStyle name="20% - Accent4 4 3" xfId="995" xr:uid="{00000000-0005-0000-0000-000043040000}"/>
    <cellStyle name="20% - Accent4 4 3 2" xfId="3879" xr:uid="{00000000-0005-0000-0000-000044040000}"/>
    <cellStyle name="20% - Accent4 4 3 2 2" xfId="8203" xr:uid="{00000000-0005-0000-0000-000045040000}"/>
    <cellStyle name="20% - Accent4 4 3 3" xfId="2437" xr:uid="{00000000-0005-0000-0000-000046040000}"/>
    <cellStyle name="20% - Accent4 4 3 3 2" xfId="6762" xr:uid="{00000000-0005-0000-0000-000047040000}"/>
    <cellStyle name="20% - Accent4 4 3 4" xfId="5321" xr:uid="{00000000-0005-0000-0000-000048040000}"/>
    <cellStyle name="20% - Accent4 4 4" xfId="1355" xr:uid="{00000000-0005-0000-0000-000049040000}"/>
    <cellStyle name="20% - Accent4 4 4 2" xfId="4239" xr:uid="{00000000-0005-0000-0000-00004A040000}"/>
    <cellStyle name="20% - Accent4 4 4 2 2" xfId="8563" xr:uid="{00000000-0005-0000-0000-00004B040000}"/>
    <cellStyle name="20% - Accent4 4 4 3" xfId="2797" xr:uid="{00000000-0005-0000-0000-00004C040000}"/>
    <cellStyle name="20% - Accent4 4 4 3 2" xfId="7122" xr:uid="{00000000-0005-0000-0000-00004D040000}"/>
    <cellStyle name="20% - Accent4 4 4 4" xfId="5681" xr:uid="{00000000-0005-0000-0000-00004E040000}"/>
    <cellStyle name="20% - Accent4 4 5" xfId="3159" xr:uid="{00000000-0005-0000-0000-00004F040000}"/>
    <cellStyle name="20% - Accent4 4 5 2" xfId="7483" xr:uid="{00000000-0005-0000-0000-000050040000}"/>
    <cellStyle name="20% - Accent4 4 6" xfId="1717" xr:uid="{00000000-0005-0000-0000-000051040000}"/>
    <cellStyle name="20% - Accent4 4 6 2" xfId="6042" xr:uid="{00000000-0005-0000-0000-000052040000}"/>
    <cellStyle name="20% - Accent4 4 7" xfId="4601" xr:uid="{00000000-0005-0000-0000-000053040000}"/>
    <cellStyle name="20% - Accent4 5" xfId="155" xr:uid="{00000000-0005-0000-0000-000054040000}"/>
    <cellStyle name="20% - Accent4 5 2" xfId="515" xr:uid="{00000000-0005-0000-0000-000055040000}"/>
    <cellStyle name="20% - Accent4 5 2 2" xfId="3399" xr:uid="{00000000-0005-0000-0000-000056040000}"/>
    <cellStyle name="20% - Accent4 5 2 2 2" xfId="7723" xr:uid="{00000000-0005-0000-0000-000057040000}"/>
    <cellStyle name="20% - Accent4 5 2 3" xfId="1957" xr:uid="{00000000-0005-0000-0000-000058040000}"/>
    <cellStyle name="20% - Accent4 5 2 3 2" xfId="6282" xr:uid="{00000000-0005-0000-0000-000059040000}"/>
    <cellStyle name="20% - Accent4 5 2 4" xfId="4841" xr:uid="{00000000-0005-0000-0000-00005A040000}"/>
    <cellStyle name="20% - Accent4 5 3" xfId="875" xr:uid="{00000000-0005-0000-0000-00005B040000}"/>
    <cellStyle name="20% - Accent4 5 3 2" xfId="3759" xr:uid="{00000000-0005-0000-0000-00005C040000}"/>
    <cellStyle name="20% - Accent4 5 3 2 2" xfId="8083" xr:uid="{00000000-0005-0000-0000-00005D040000}"/>
    <cellStyle name="20% - Accent4 5 3 3" xfId="2317" xr:uid="{00000000-0005-0000-0000-00005E040000}"/>
    <cellStyle name="20% - Accent4 5 3 3 2" xfId="6642" xr:uid="{00000000-0005-0000-0000-00005F040000}"/>
    <cellStyle name="20% - Accent4 5 3 4" xfId="5201" xr:uid="{00000000-0005-0000-0000-000060040000}"/>
    <cellStyle name="20% - Accent4 5 4" xfId="1235" xr:uid="{00000000-0005-0000-0000-000061040000}"/>
    <cellStyle name="20% - Accent4 5 4 2" xfId="4119" xr:uid="{00000000-0005-0000-0000-000062040000}"/>
    <cellStyle name="20% - Accent4 5 4 2 2" xfId="8443" xr:uid="{00000000-0005-0000-0000-000063040000}"/>
    <cellStyle name="20% - Accent4 5 4 3" xfId="2677" xr:uid="{00000000-0005-0000-0000-000064040000}"/>
    <cellStyle name="20% - Accent4 5 4 3 2" xfId="7002" xr:uid="{00000000-0005-0000-0000-000065040000}"/>
    <cellStyle name="20% - Accent4 5 4 4" xfId="5561" xr:uid="{00000000-0005-0000-0000-000066040000}"/>
    <cellStyle name="20% - Accent4 5 5" xfId="3039" xr:uid="{00000000-0005-0000-0000-000067040000}"/>
    <cellStyle name="20% - Accent4 5 5 2" xfId="7363" xr:uid="{00000000-0005-0000-0000-000068040000}"/>
    <cellStyle name="20% - Accent4 5 6" xfId="1597" xr:uid="{00000000-0005-0000-0000-000069040000}"/>
    <cellStyle name="20% - Accent4 5 6 2" xfId="5922" xr:uid="{00000000-0005-0000-0000-00006A040000}"/>
    <cellStyle name="20% - Accent4 5 7" xfId="4481" xr:uid="{00000000-0005-0000-0000-00006B040000}"/>
    <cellStyle name="20% - Accent4 6" xfId="395" xr:uid="{00000000-0005-0000-0000-00006C040000}"/>
    <cellStyle name="20% - Accent4 6 2" xfId="3279" xr:uid="{00000000-0005-0000-0000-00006D040000}"/>
    <cellStyle name="20% - Accent4 6 2 2" xfId="7603" xr:uid="{00000000-0005-0000-0000-00006E040000}"/>
    <cellStyle name="20% - Accent4 6 3" xfId="1837" xr:uid="{00000000-0005-0000-0000-00006F040000}"/>
    <cellStyle name="20% - Accent4 6 3 2" xfId="6162" xr:uid="{00000000-0005-0000-0000-000070040000}"/>
    <cellStyle name="20% - Accent4 6 4" xfId="4721" xr:uid="{00000000-0005-0000-0000-000071040000}"/>
    <cellStyle name="20% - Accent4 7" xfId="755" xr:uid="{00000000-0005-0000-0000-000072040000}"/>
    <cellStyle name="20% - Accent4 7 2" xfId="3639" xr:uid="{00000000-0005-0000-0000-000073040000}"/>
    <cellStyle name="20% - Accent4 7 2 2" xfId="7963" xr:uid="{00000000-0005-0000-0000-000074040000}"/>
    <cellStyle name="20% - Accent4 7 3" xfId="2197" xr:uid="{00000000-0005-0000-0000-000075040000}"/>
    <cellStyle name="20% - Accent4 7 3 2" xfId="6522" xr:uid="{00000000-0005-0000-0000-000076040000}"/>
    <cellStyle name="20% - Accent4 7 4" xfId="5081" xr:uid="{00000000-0005-0000-0000-000077040000}"/>
    <cellStyle name="20% - Accent4 8" xfId="1115" xr:uid="{00000000-0005-0000-0000-000078040000}"/>
    <cellStyle name="20% - Accent4 8 2" xfId="3999" xr:uid="{00000000-0005-0000-0000-000079040000}"/>
    <cellStyle name="20% - Accent4 8 2 2" xfId="8323" xr:uid="{00000000-0005-0000-0000-00007A040000}"/>
    <cellStyle name="20% - Accent4 8 3" xfId="2557" xr:uid="{00000000-0005-0000-0000-00007B040000}"/>
    <cellStyle name="20% - Accent4 8 3 2" xfId="6882" xr:uid="{00000000-0005-0000-0000-00007C040000}"/>
    <cellStyle name="20% - Accent4 8 4" xfId="5441" xr:uid="{00000000-0005-0000-0000-00007D040000}"/>
    <cellStyle name="20% - Accent4 9" xfId="2919" xr:uid="{00000000-0005-0000-0000-00007E040000}"/>
    <cellStyle name="20% - Accent4 9 2" xfId="7243" xr:uid="{00000000-0005-0000-0000-00007F040000}"/>
    <cellStyle name="20% - Accent5" xfId="5" builtinId="46" customBuiltin="1"/>
    <cellStyle name="20% - Accent5 10" xfId="1478" xr:uid="{00000000-0005-0000-0000-000081040000}"/>
    <cellStyle name="20% - Accent5 10 2" xfId="5803" xr:uid="{00000000-0005-0000-0000-000082040000}"/>
    <cellStyle name="20% - Accent5 11" xfId="4362" xr:uid="{00000000-0005-0000-0000-000083040000}"/>
    <cellStyle name="20% - Accent5 2" xfId="66" xr:uid="{00000000-0005-0000-0000-000084040000}"/>
    <cellStyle name="20% - Accent5 2 10" xfId="4392" xr:uid="{00000000-0005-0000-0000-000085040000}"/>
    <cellStyle name="20% - Accent5 2 2" xfId="126" xr:uid="{00000000-0005-0000-0000-000086040000}"/>
    <cellStyle name="20% - Accent5 2 2 2" xfId="366" xr:uid="{00000000-0005-0000-0000-000087040000}"/>
    <cellStyle name="20% - Accent5 2 2 2 2" xfId="726" xr:uid="{00000000-0005-0000-0000-000088040000}"/>
    <cellStyle name="20% - Accent5 2 2 2 2 2" xfId="3610" xr:uid="{00000000-0005-0000-0000-000089040000}"/>
    <cellStyle name="20% - Accent5 2 2 2 2 2 2" xfId="7934" xr:uid="{00000000-0005-0000-0000-00008A040000}"/>
    <cellStyle name="20% - Accent5 2 2 2 2 3" xfId="2168" xr:uid="{00000000-0005-0000-0000-00008B040000}"/>
    <cellStyle name="20% - Accent5 2 2 2 2 3 2" xfId="6493" xr:uid="{00000000-0005-0000-0000-00008C040000}"/>
    <cellStyle name="20% - Accent5 2 2 2 2 4" xfId="5052" xr:uid="{00000000-0005-0000-0000-00008D040000}"/>
    <cellStyle name="20% - Accent5 2 2 2 3" xfId="1086" xr:uid="{00000000-0005-0000-0000-00008E040000}"/>
    <cellStyle name="20% - Accent5 2 2 2 3 2" xfId="3970" xr:uid="{00000000-0005-0000-0000-00008F040000}"/>
    <cellStyle name="20% - Accent5 2 2 2 3 2 2" xfId="8294" xr:uid="{00000000-0005-0000-0000-000090040000}"/>
    <cellStyle name="20% - Accent5 2 2 2 3 3" xfId="2528" xr:uid="{00000000-0005-0000-0000-000091040000}"/>
    <cellStyle name="20% - Accent5 2 2 2 3 3 2" xfId="6853" xr:uid="{00000000-0005-0000-0000-000092040000}"/>
    <cellStyle name="20% - Accent5 2 2 2 3 4" xfId="5412" xr:uid="{00000000-0005-0000-0000-000093040000}"/>
    <cellStyle name="20% - Accent5 2 2 2 4" xfId="1446" xr:uid="{00000000-0005-0000-0000-000094040000}"/>
    <cellStyle name="20% - Accent5 2 2 2 4 2" xfId="4330" xr:uid="{00000000-0005-0000-0000-000095040000}"/>
    <cellStyle name="20% - Accent5 2 2 2 4 2 2" xfId="8654" xr:uid="{00000000-0005-0000-0000-000096040000}"/>
    <cellStyle name="20% - Accent5 2 2 2 4 3" xfId="2888" xr:uid="{00000000-0005-0000-0000-000097040000}"/>
    <cellStyle name="20% - Accent5 2 2 2 4 3 2" xfId="7213" xr:uid="{00000000-0005-0000-0000-000098040000}"/>
    <cellStyle name="20% - Accent5 2 2 2 4 4" xfId="5772" xr:uid="{00000000-0005-0000-0000-000099040000}"/>
    <cellStyle name="20% - Accent5 2 2 2 5" xfId="3250" xr:uid="{00000000-0005-0000-0000-00009A040000}"/>
    <cellStyle name="20% - Accent5 2 2 2 5 2" xfId="7574" xr:uid="{00000000-0005-0000-0000-00009B040000}"/>
    <cellStyle name="20% - Accent5 2 2 2 6" xfId="1808" xr:uid="{00000000-0005-0000-0000-00009C040000}"/>
    <cellStyle name="20% - Accent5 2 2 2 6 2" xfId="6133" xr:uid="{00000000-0005-0000-0000-00009D040000}"/>
    <cellStyle name="20% - Accent5 2 2 2 7" xfId="4692" xr:uid="{00000000-0005-0000-0000-00009E040000}"/>
    <cellStyle name="20% - Accent5 2 2 3" xfId="246" xr:uid="{00000000-0005-0000-0000-00009F040000}"/>
    <cellStyle name="20% - Accent5 2 2 3 2" xfId="606" xr:uid="{00000000-0005-0000-0000-0000A0040000}"/>
    <cellStyle name="20% - Accent5 2 2 3 2 2" xfId="3490" xr:uid="{00000000-0005-0000-0000-0000A1040000}"/>
    <cellStyle name="20% - Accent5 2 2 3 2 2 2" xfId="7814" xr:uid="{00000000-0005-0000-0000-0000A2040000}"/>
    <cellStyle name="20% - Accent5 2 2 3 2 3" xfId="2048" xr:uid="{00000000-0005-0000-0000-0000A3040000}"/>
    <cellStyle name="20% - Accent5 2 2 3 2 3 2" xfId="6373" xr:uid="{00000000-0005-0000-0000-0000A4040000}"/>
    <cellStyle name="20% - Accent5 2 2 3 2 4" xfId="4932" xr:uid="{00000000-0005-0000-0000-0000A5040000}"/>
    <cellStyle name="20% - Accent5 2 2 3 3" xfId="966" xr:uid="{00000000-0005-0000-0000-0000A6040000}"/>
    <cellStyle name="20% - Accent5 2 2 3 3 2" xfId="3850" xr:uid="{00000000-0005-0000-0000-0000A7040000}"/>
    <cellStyle name="20% - Accent5 2 2 3 3 2 2" xfId="8174" xr:uid="{00000000-0005-0000-0000-0000A8040000}"/>
    <cellStyle name="20% - Accent5 2 2 3 3 3" xfId="2408" xr:uid="{00000000-0005-0000-0000-0000A9040000}"/>
    <cellStyle name="20% - Accent5 2 2 3 3 3 2" xfId="6733" xr:uid="{00000000-0005-0000-0000-0000AA040000}"/>
    <cellStyle name="20% - Accent5 2 2 3 3 4" xfId="5292" xr:uid="{00000000-0005-0000-0000-0000AB040000}"/>
    <cellStyle name="20% - Accent5 2 2 3 4" xfId="1326" xr:uid="{00000000-0005-0000-0000-0000AC040000}"/>
    <cellStyle name="20% - Accent5 2 2 3 4 2" xfId="4210" xr:uid="{00000000-0005-0000-0000-0000AD040000}"/>
    <cellStyle name="20% - Accent5 2 2 3 4 2 2" xfId="8534" xr:uid="{00000000-0005-0000-0000-0000AE040000}"/>
    <cellStyle name="20% - Accent5 2 2 3 4 3" xfId="2768" xr:uid="{00000000-0005-0000-0000-0000AF040000}"/>
    <cellStyle name="20% - Accent5 2 2 3 4 3 2" xfId="7093" xr:uid="{00000000-0005-0000-0000-0000B0040000}"/>
    <cellStyle name="20% - Accent5 2 2 3 4 4" xfId="5652" xr:uid="{00000000-0005-0000-0000-0000B1040000}"/>
    <cellStyle name="20% - Accent5 2 2 3 5" xfId="3130" xr:uid="{00000000-0005-0000-0000-0000B2040000}"/>
    <cellStyle name="20% - Accent5 2 2 3 5 2" xfId="7454" xr:uid="{00000000-0005-0000-0000-0000B3040000}"/>
    <cellStyle name="20% - Accent5 2 2 3 6" xfId="1688" xr:uid="{00000000-0005-0000-0000-0000B4040000}"/>
    <cellStyle name="20% - Accent5 2 2 3 6 2" xfId="6013" xr:uid="{00000000-0005-0000-0000-0000B5040000}"/>
    <cellStyle name="20% - Accent5 2 2 3 7" xfId="4572" xr:uid="{00000000-0005-0000-0000-0000B6040000}"/>
    <cellStyle name="20% - Accent5 2 2 4" xfId="486" xr:uid="{00000000-0005-0000-0000-0000B7040000}"/>
    <cellStyle name="20% - Accent5 2 2 4 2" xfId="3370" xr:uid="{00000000-0005-0000-0000-0000B8040000}"/>
    <cellStyle name="20% - Accent5 2 2 4 2 2" xfId="7694" xr:uid="{00000000-0005-0000-0000-0000B9040000}"/>
    <cellStyle name="20% - Accent5 2 2 4 3" xfId="1928" xr:uid="{00000000-0005-0000-0000-0000BA040000}"/>
    <cellStyle name="20% - Accent5 2 2 4 3 2" xfId="6253" xr:uid="{00000000-0005-0000-0000-0000BB040000}"/>
    <cellStyle name="20% - Accent5 2 2 4 4" xfId="4812" xr:uid="{00000000-0005-0000-0000-0000BC040000}"/>
    <cellStyle name="20% - Accent5 2 2 5" xfId="846" xr:uid="{00000000-0005-0000-0000-0000BD040000}"/>
    <cellStyle name="20% - Accent5 2 2 5 2" xfId="3730" xr:uid="{00000000-0005-0000-0000-0000BE040000}"/>
    <cellStyle name="20% - Accent5 2 2 5 2 2" xfId="8054" xr:uid="{00000000-0005-0000-0000-0000BF040000}"/>
    <cellStyle name="20% - Accent5 2 2 5 3" xfId="2288" xr:uid="{00000000-0005-0000-0000-0000C0040000}"/>
    <cellStyle name="20% - Accent5 2 2 5 3 2" xfId="6613" xr:uid="{00000000-0005-0000-0000-0000C1040000}"/>
    <cellStyle name="20% - Accent5 2 2 5 4" xfId="5172" xr:uid="{00000000-0005-0000-0000-0000C2040000}"/>
    <cellStyle name="20% - Accent5 2 2 6" xfId="1206" xr:uid="{00000000-0005-0000-0000-0000C3040000}"/>
    <cellStyle name="20% - Accent5 2 2 6 2" xfId="4090" xr:uid="{00000000-0005-0000-0000-0000C4040000}"/>
    <cellStyle name="20% - Accent5 2 2 6 2 2" xfId="8414" xr:uid="{00000000-0005-0000-0000-0000C5040000}"/>
    <cellStyle name="20% - Accent5 2 2 6 3" xfId="2648" xr:uid="{00000000-0005-0000-0000-0000C6040000}"/>
    <cellStyle name="20% - Accent5 2 2 6 3 2" xfId="6973" xr:uid="{00000000-0005-0000-0000-0000C7040000}"/>
    <cellStyle name="20% - Accent5 2 2 6 4" xfId="5532" xr:uid="{00000000-0005-0000-0000-0000C8040000}"/>
    <cellStyle name="20% - Accent5 2 2 7" xfId="3010" xr:uid="{00000000-0005-0000-0000-0000C9040000}"/>
    <cellStyle name="20% - Accent5 2 2 7 2" xfId="7334" xr:uid="{00000000-0005-0000-0000-0000CA040000}"/>
    <cellStyle name="20% - Accent5 2 2 8" xfId="1568" xr:uid="{00000000-0005-0000-0000-0000CB040000}"/>
    <cellStyle name="20% - Accent5 2 2 8 2" xfId="5893" xr:uid="{00000000-0005-0000-0000-0000CC040000}"/>
    <cellStyle name="20% - Accent5 2 2 9" xfId="4452" xr:uid="{00000000-0005-0000-0000-0000CD040000}"/>
    <cellStyle name="20% - Accent5 2 3" xfId="306" xr:uid="{00000000-0005-0000-0000-0000CE040000}"/>
    <cellStyle name="20% - Accent5 2 3 2" xfId="666" xr:uid="{00000000-0005-0000-0000-0000CF040000}"/>
    <cellStyle name="20% - Accent5 2 3 2 2" xfId="3550" xr:uid="{00000000-0005-0000-0000-0000D0040000}"/>
    <cellStyle name="20% - Accent5 2 3 2 2 2" xfId="7874" xr:uid="{00000000-0005-0000-0000-0000D1040000}"/>
    <cellStyle name="20% - Accent5 2 3 2 3" xfId="2108" xr:uid="{00000000-0005-0000-0000-0000D2040000}"/>
    <cellStyle name="20% - Accent5 2 3 2 3 2" xfId="6433" xr:uid="{00000000-0005-0000-0000-0000D3040000}"/>
    <cellStyle name="20% - Accent5 2 3 2 4" xfId="4992" xr:uid="{00000000-0005-0000-0000-0000D4040000}"/>
    <cellStyle name="20% - Accent5 2 3 3" xfId="1026" xr:uid="{00000000-0005-0000-0000-0000D5040000}"/>
    <cellStyle name="20% - Accent5 2 3 3 2" xfId="3910" xr:uid="{00000000-0005-0000-0000-0000D6040000}"/>
    <cellStyle name="20% - Accent5 2 3 3 2 2" xfId="8234" xr:uid="{00000000-0005-0000-0000-0000D7040000}"/>
    <cellStyle name="20% - Accent5 2 3 3 3" xfId="2468" xr:uid="{00000000-0005-0000-0000-0000D8040000}"/>
    <cellStyle name="20% - Accent5 2 3 3 3 2" xfId="6793" xr:uid="{00000000-0005-0000-0000-0000D9040000}"/>
    <cellStyle name="20% - Accent5 2 3 3 4" xfId="5352" xr:uid="{00000000-0005-0000-0000-0000DA040000}"/>
    <cellStyle name="20% - Accent5 2 3 4" xfId="1386" xr:uid="{00000000-0005-0000-0000-0000DB040000}"/>
    <cellStyle name="20% - Accent5 2 3 4 2" xfId="4270" xr:uid="{00000000-0005-0000-0000-0000DC040000}"/>
    <cellStyle name="20% - Accent5 2 3 4 2 2" xfId="8594" xr:uid="{00000000-0005-0000-0000-0000DD040000}"/>
    <cellStyle name="20% - Accent5 2 3 4 3" xfId="2828" xr:uid="{00000000-0005-0000-0000-0000DE040000}"/>
    <cellStyle name="20% - Accent5 2 3 4 3 2" xfId="7153" xr:uid="{00000000-0005-0000-0000-0000DF040000}"/>
    <cellStyle name="20% - Accent5 2 3 4 4" xfId="5712" xr:uid="{00000000-0005-0000-0000-0000E0040000}"/>
    <cellStyle name="20% - Accent5 2 3 5" xfId="3190" xr:uid="{00000000-0005-0000-0000-0000E1040000}"/>
    <cellStyle name="20% - Accent5 2 3 5 2" xfId="7514" xr:uid="{00000000-0005-0000-0000-0000E2040000}"/>
    <cellStyle name="20% - Accent5 2 3 6" xfId="1748" xr:uid="{00000000-0005-0000-0000-0000E3040000}"/>
    <cellStyle name="20% - Accent5 2 3 6 2" xfId="6073" xr:uid="{00000000-0005-0000-0000-0000E4040000}"/>
    <cellStyle name="20% - Accent5 2 3 7" xfId="4632" xr:uid="{00000000-0005-0000-0000-0000E5040000}"/>
    <cellStyle name="20% - Accent5 2 4" xfId="186" xr:uid="{00000000-0005-0000-0000-0000E6040000}"/>
    <cellStyle name="20% - Accent5 2 4 2" xfId="546" xr:uid="{00000000-0005-0000-0000-0000E7040000}"/>
    <cellStyle name="20% - Accent5 2 4 2 2" xfId="3430" xr:uid="{00000000-0005-0000-0000-0000E8040000}"/>
    <cellStyle name="20% - Accent5 2 4 2 2 2" xfId="7754" xr:uid="{00000000-0005-0000-0000-0000E9040000}"/>
    <cellStyle name="20% - Accent5 2 4 2 3" xfId="1988" xr:uid="{00000000-0005-0000-0000-0000EA040000}"/>
    <cellStyle name="20% - Accent5 2 4 2 3 2" xfId="6313" xr:uid="{00000000-0005-0000-0000-0000EB040000}"/>
    <cellStyle name="20% - Accent5 2 4 2 4" xfId="4872" xr:uid="{00000000-0005-0000-0000-0000EC040000}"/>
    <cellStyle name="20% - Accent5 2 4 3" xfId="906" xr:uid="{00000000-0005-0000-0000-0000ED040000}"/>
    <cellStyle name="20% - Accent5 2 4 3 2" xfId="3790" xr:uid="{00000000-0005-0000-0000-0000EE040000}"/>
    <cellStyle name="20% - Accent5 2 4 3 2 2" xfId="8114" xr:uid="{00000000-0005-0000-0000-0000EF040000}"/>
    <cellStyle name="20% - Accent5 2 4 3 3" xfId="2348" xr:uid="{00000000-0005-0000-0000-0000F0040000}"/>
    <cellStyle name="20% - Accent5 2 4 3 3 2" xfId="6673" xr:uid="{00000000-0005-0000-0000-0000F1040000}"/>
    <cellStyle name="20% - Accent5 2 4 3 4" xfId="5232" xr:uid="{00000000-0005-0000-0000-0000F2040000}"/>
    <cellStyle name="20% - Accent5 2 4 4" xfId="1266" xr:uid="{00000000-0005-0000-0000-0000F3040000}"/>
    <cellStyle name="20% - Accent5 2 4 4 2" xfId="4150" xr:uid="{00000000-0005-0000-0000-0000F4040000}"/>
    <cellStyle name="20% - Accent5 2 4 4 2 2" xfId="8474" xr:uid="{00000000-0005-0000-0000-0000F5040000}"/>
    <cellStyle name="20% - Accent5 2 4 4 3" xfId="2708" xr:uid="{00000000-0005-0000-0000-0000F6040000}"/>
    <cellStyle name="20% - Accent5 2 4 4 3 2" xfId="7033" xr:uid="{00000000-0005-0000-0000-0000F7040000}"/>
    <cellStyle name="20% - Accent5 2 4 4 4" xfId="5592" xr:uid="{00000000-0005-0000-0000-0000F8040000}"/>
    <cellStyle name="20% - Accent5 2 4 5" xfId="3070" xr:uid="{00000000-0005-0000-0000-0000F9040000}"/>
    <cellStyle name="20% - Accent5 2 4 5 2" xfId="7394" xr:uid="{00000000-0005-0000-0000-0000FA040000}"/>
    <cellStyle name="20% - Accent5 2 4 6" xfId="1628" xr:uid="{00000000-0005-0000-0000-0000FB040000}"/>
    <cellStyle name="20% - Accent5 2 4 6 2" xfId="5953" xr:uid="{00000000-0005-0000-0000-0000FC040000}"/>
    <cellStyle name="20% - Accent5 2 4 7" xfId="4512" xr:uid="{00000000-0005-0000-0000-0000FD040000}"/>
    <cellStyle name="20% - Accent5 2 5" xfId="426" xr:uid="{00000000-0005-0000-0000-0000FE040000}"/>
    <cellStyle name="20% - Accent5 2 5 2" xfId="3310" xr:uid="{00000000-0005-0000-0000-0000FF040000}"/>
    <cellStyle name="20% - Accent5 2 5 2 2" xfId="7634" xr:uid="{00000000-0005-0000-0000-000000050000}"/>
    <cellStyle name="20% - Accent5 2 5 3" xfId="1868" xr:uid="{00000000-0005-0000-0000-000001050000}"/>
    <cellStyle name="20% - Accent5 2 5 3 2" xfId="6193" xr:uid="{00000000-0005-0000-0000-000002050000}"/>
    <cellStyle name="20% - Accent5 2 5 4" xfId="4752" xr:uid="{00000000-0005-0000-0000-000003050000}"/>
    <cellStyle name="20% - Accent5 2 6" xfId="786" xr:uid="{00000000-0005-0000-0000-000004050000}"/>
    <cellStyle name="20% - Accent5 2 6 2" xfId="3670" xr:uid="{00000000-0005-0000-0000-000005050000}"/>
    <cellStyle name="20% - Accent5 2 6 2 2" xfId="7994" xr:uid="{00000000-0005-0000-0000-000006050000}"/>
    <cellStyle name="20% - Accent5 2 6 3" xfId="2228" xr:uid="{00000000-0005-0000-0000-000007050000}"/>
    <cellStyle name="20% - Accent5 2 6 3 2" xfId="6553" xr:uid="{00000000-0005-0000-0000-000008050000}"/>
    <cellStyle name="20% - Accent5 2 6 4" xfId="5112" xr:uid="{00000000-0005-0000-0000-000009050000}"/>
    <cellStyle name="20% - Accent5 2 7" xfId="1146" xr:uid="{00000000-0005-0000-0000-00000A050000}"/>
    <cellStyle name="20% - Accent5 2 7 2" xfId="4030" xr:uid="{00000000-0005-0000-0000-00000B050000}"/>
    <cellStyle name="20% - Accent5 2 7 2 2" xfId="8354" xr:uid="{00000000-0005-0000-0000-00000C050000}"/>
    <cellStyle name="20% - Accent5 2 7 3" xfId="2588" xr:uid="{00000000-0005-0000-0000-00000D050000}"/>
    <cellStyle name="20% - Accent5 2 7 3 2" xfId="6913" xr:uid="{00000000-0005-0000-0000-00000E050000}"/>
    <cellStyle name="20% - Accent5 2 7 4" xfId="5472" xr:uid="{00000000-0005-0000-0000-00000F050000}"/>
    <cellStyle name="20% - Accent5 2 8" xfId="2950" xr:uid="{00000000-0005-0000-0000-000010050000}"/>
    <cellStyle name="20% - Accent5 2 8 2" xfId="7274" xr:uid="{00000000-0005-0000-0000-000011050000}"/>
    <cellStyle name="20% - Accent5 2 9" xfId="1508" xr:uid="{00000000-0005-0000-0000-000012050000}"/>
    <cellStyle name="20% - Accent5 2 9 2" xfId="5833" xr:uid="{00000000-0005-0000-0000-000013050000}"/>
    <cellStyle name="20% - Accent5 3" xfId="96" xr:uid="{00000000-0005-0000-0000-000014050000}"/>
    <cellStyle name="20% - Accent5 3 2" xfId="336" xr:uid="{00000000-0005-0000-0000-000015050000}"/>
    <cellStyle name="20% - Accent5 3 2 2" xfId="696" xr:uid="{00000000-0005-0000-0000-000016050000}"/>
    <cellStyle name="20% - Accent5 3 2 2 2" xfId="3580" xr:uid="{00000000-0005-0000-0000-000017050000}"/>
    <cellStyle name="20% - Accent5 3 2 2 2 2" xfId="7904" xr:uid="{00000000-0005-0000-0000-000018050000}"/>
    <cellStyle name="20% - Accent5 3 2 2 3" xfId="2138" xr:uid="{00000000-0005-0000-0000-000019050000}"/>
    <cellStyle name="20% - Accent5 3 2 2 3 2" xfId="6463" xr:uid="{00000000-0005-0000-0000-00001A050000}"/>
    <cellStyle name="20% - Accent5 3 2 2 4" xfId="5022" xr:uid="{00000000-0005-0000-0000-00001B050000}"/>
    <cellStyle name="20% - Accent5 3 2 3" xfId="1056" xr:uid="{00000000-0005-0000-0000-00001C050000}"/>
    <cellStyle name="20% - Accent5 3 2 3 2" xfId="3940" xr:uid="{00000000-0005-0000-0000-00001D050000}"/>
    <cellStyle name="20% - Accent5 3 2 3 2 2" xfId="8264" xr:uid="{00000000-0005-0000-0000-00001E050000}"/>
    <cellStyle name="20% - Accent5 3 2 3 3" xfId="2498" xr:uid="{00000000-0005-0000-0000-00001F050000}"/>
    <cellStyle name="20% - Accent5 3 2 3 3 2" xfId="6823" xr:uid="{00000000-0005-0000-0000-000020050000}"/>
    <cellStyle name="20% - Accent5 3 2 3 4" xfId="5382" xr:uid="{00000000-0005-0000-0000-000021050000}"/>
    <cellStyle name="20% - Accent5 3 2 4" xfId="1416" xr:uid="{00000000-0005-0000-0000-000022050000}"/>
    <cellStyle name="20% - Accent5 3 2 4 2" xfId="4300" xr:uid="{00000000-0005-0000-0000-000023050000}"/>
    <cellStyle name="20% - Accent5 3 2 4 2 2" xfId="8624" xr:uid="{00000000-0005-0000-0000-000024050000}"/>
    <cellStyle name="20% - Accent5 3 2 4 3" xfId="2858" xr:uid="{00000000-0005-0000-0000-000025050000}"/>
    <cellStyle name="20% - Accent5 3 2 4 3 2" xfId="7183" xr:uid="{00000000-0005-0000-0000-000026050000}"/>
    <cellStyle name="20% - Accent5 3 2 4 4" xfId="5742" xr:uid="{00000000-0005-0000-0000-000027050000}"/>
    <cellStyle name="20% - Accent5 3 2 5" xfId="3220" xr:uid="{00000000-0005-0000-0000-000028050000}"/>
    <cellStyle name="20% - Accent5 3 2 5 2" xfId="7544" xr:uid="{00000000-0005-0000-0000-000029050000}"/>
    <cellStyle name="20% - Accent5 3 2 6" xfId="1778" xr:uid="{00000000-0005-0000-0000-00002A050000}"/>
    <cellStyle name="20% - Accent5 3 2 6 2" xfId="6103" xr:uid="{00000000-0005-0000-0000-00002B050000}"/>
    <cellStyle name="20% - Accent5 3 2 7" xfId="4662" xr:uid="{00000000-0005-0000-0000-00002C050000}"/>
    <cellStyle name="20% - Accent5 3 3" xfId="216" xr:uid="{00000000-0005-0000-0000-00002D050000}"/>
    <cellStyle name="20% - Accent5 3 3 2" xfId="576" xr:uid="{00000000-0005-0000-0000-00002E050000}"/>
    <cellStyle name="20% - Accent5 3 3 2 2" xfId="3460" xr:uid="{00000000-0005-0000-0000-00002F050000}"/>
    <cellStyle name="20% - Accent5 3 3 2 2 2" xfId="7784" xr:uid="{00000000-0005-0000-0000-000030050000}"/>
    <cellStyle name="20% - Accent5 3 3 2 3" xfId="2018" xr:uid="{00000000-0005-0000-0000-000031050000}"/>
    <cellStyle name="20% - Accent5 3 3 2 3 2" xfId="6343" xr:uid="{00000000-0005-0000-0000-000032050000}"/>
    <cellStyle name="20% - Accent5 3 3 2 4" xfId="4902" xr:uid="{00000000-0005-0000-0000-000033050000}"/>
    <cellStyle name="20% - Accent5 3 3 3" xfId="936" xr:uid="{00000000-0005-0000-0000-000034050000}"/>
    <cellStyle name="20% - Accent5 3 3 3 2" xfId="3820" xr:uid="{00000000-0005-0000-0000-000035050000}"/>
    <cellStyle name="20% - Accent5 3 3 3 2 2" xfId="8144" xr:uid="{00000000-0005-0000-0000-000036050000}"/>
    <cellStyle name="20% - Accent5 3 3 3 3" xfId="2378" xr:uid="{00000000-0005-0000-0000-000037050000}"/>
    <cellStyle name="20% - Accent5 3 3 3 3 2" xfId="6703" xr:uid="{00000000-0005-0000-0000-000038050000}"/>
    <cellStyle name="20% - Accent5 3 3 3 4" xfId="5262" xr:uid="{00000000-0005-0000-0000-000039050000}"/>
    <cellStyle name="20% - Accent5 3 3 4" xfId="1296" xr:uid="{00000000-0005-0000-0000-00003A050000}"/>
    <cellStyle name="20% - Accent5 3 3 4 2" xfId="4180" xr:uid="{00000000-0005-0000-0000-00003B050000}"/>
    <cellStyle name="20% - Accent5 3 3 4 2 2" xfId="8504" xr:uid="{00000000-0005-0000-0000-00003C050000}"/>
    <cellStyle name="20% - Accent5 3 3 4 3" xfId="2738" xr:uid="{00000000-0005-0000-0000-00003D050000}"/>
    <cellStyle name="20% - Accent5 3 3 4 3 2" xfId="7063" xr:uid="{00000000-0005-0000-0000-00003E050000}"/>
    <cellStyle name="20% - Accent5 3 3 4 4" xfId="5622" xr:uid="{00000000-0005-0000-0000-00003F050000}"/>
    <cellStyle name="20% - Accent5 3 3 5" xfId="3100" xr:uid="{00000000-0005-0000-0000-000040050000}"/>
    <cellStyle name="20% - Accent5 3 3 5 2" xfId="7424" xr:uid="{00000000-0005-0000-0000-000041050000}"/>
    <cellStyle name="20% - Accent5 3 3 6" xfId="1658" xr:uid="{00000000-0005-0000-0000-000042050000}"/>
    <cellStyle name="20% - Accent5 3 3 6 2" xfId="5983" xr:uid="{00000000-0005-0000-0000-000043050000}"/>
    <cellStyle name="20% - Accent5 3 3 7" xfId="4542" xr:uid="{00000000-0005-0000-0000-000044050000}"/>
    <cellStyle name="20% - Accent5 3 4" xfId="456" xr:uid="{00000000-0005-0000-0000-000045050000}"/>
    <cellStyle name="20% - Accent5 3 4 2" xfId="3340" xr:uid="{00000000-0005-0000-0000-000046050000}"/>
    <cellStyle name="20% - Accent5 3 4 2 2" xfId="7664" xr:uid="{00000000-0005-0000-0000-000047050000}"/>
    <cellStyle name="20% - Accent5 3 4 3" xfId="1898" xr:uid="{00000000-0005-0000-0000-000048050000}"/>
    <cellStyle name="20% - Accent5 3 4 3 2" xfId="6223" xr:uid="{00000000-0005-0000-0000-000049050000}"/>
    <cellStyle name="20% - Accent5 3 4 4" xfId="4782" xr:uid="{00000000-0005-0000-0000-00004A050000}"/>
    <cellStyle name="20% - Accent5 3 5" xfId="816" xr:uid="{00000000-0005-0000-0000-00004B050000}"/>
    <cellStyle name="20% - Accent5 3 5 2" xfId="3700" xr:uid="{00000000-0005-0000-0000-00004C050000}"/>
    <cellStyle name="20% - Accent5 3 5 2 2" xfId="8024" xr:uid="{00000000-0005-0000-0000-00004D050000}"/>
    <cellStyle name="20% - Accent5 3 5 3" xfId="2258" xr:uid="{00000000-0005-0000-0000-00004E050000}"/>
    <cellStyle name="20% - Accent5 3 5 3 2" xfId="6583" xr:uid="{00000000-0005-0000-0000-00004F050000}"/>
    <cellStyle name="20% - Accent5 3 5 4" xfId="5142" xr:uid="{00000000-0005-0000-0000-000050050000}"/>
    <cellStyle name="20% - Accent5 3 6" xfId="1176" xr:uid="{00000000-0005-0000-0000-000051050000}"/>
    <cellStyle name="20% - Accent5 3 6 2" xfId="4060" xr:uid="{00000000-0005-0000-0000-000052050000}"/>
    <cellStyle name="20% - Accent5 3 6 2 2" xfId="8384" xr:uid="{00000000-0005-0000-0000-000053050000}"/>
    <cellStyle name="20% - Accent5 3 6 3" xfId="2618" xr:uid="{00000000-0005-0000-0000-000054050000}"/>
    <cellStyle name="20% - Accent5 3 6 3 2" xfId="6943" xr:uid="{00000000-0005-0000-0000-000055050000}"/>
    <cellStyle name="20% - Accent5 3 6 4" xfId="5502" xr:uid="{00000000-0005-0000-0000-000056050000}"/>
    <cellStyle name="20% - Accent5 3 7" xfId="2980" xr:uid="{00000000-0005-0000-0000-000057050000}"/>
    <cellStyle name="20% - Accent5 3 7 2" xfId="7304" xr:uid="{00000000-0005-0000-0000-000058050000}"/>
    <cellStyle name="20% - Accent5 3 8" xfId="1538" xr:uid="{00000000-0005-0000-0000-000059050000}"/>
    <cellStyle name="20% - Accent5 3 8 2" xfId="5863" xr:uid="{00000000-0005-0000-0000-00005A050000}"/>
    <cellStyle name="20% - Accent5 3 9" xfId="4422" xr:uid="{00000000-0005-0000-0000-00005B050000}"/>
    <cellStyle name="20% - Accent5 4" xfId="276" xr:uid="{00000000-0005-0000-0000-00005C050000}"/>
    <cellStyle name="20% - Accent5 4 2" xfId="636" xr:uid="{00000000-0005-0000-0000-00005D050000}"/>
    <cellStyle name="20% - Accent5 4 2 2" xfId="3520" xr:uid="{00000000-0005-0000-0000-00005E050000}"/>
    <cellStyle name="20% - Accent5 4 2 2 2" xfId="7844" xr:uid="{00000000-0005-0000-0000-00005F050000}"/>
    <cellStyle name="20% - Accent5 4 2 3" xfId="2078" xr:uid="{00000000-0005-0000-0000-000060050000}"/>
    <cellStyle name="20% - Accent5 4 2 3 2" xfId="6403" xr:uid="{00000000-0005-0000-0000-000061050000}"/>
    <cellStyle name="20% - Accent5 4 2 4" xfId="4962" xr:uid="{00000000-0005-0000-0000-000062050000}"/>
    <cellStyle name="20% - Accent5 4 3" xfId="996" xr:uid="{00000000-0005-0000-0000-000063050000}"/>
    <cellStyle name="20% - Accent5 4 3 2" xfId="3880" xr:uid="{00000000-0005-0000-0000-000064050000}"/>
    <cellStyle name="20% - Accent5 4 3 2 2" xfId="8204" xr:uid="{00000000-0005-0000-0000-000065050000}"/>
    <cellStyle name="20% - Accent5 4 3 3" xfId="2438" xr:uid="{00000000-0005-0000-0000-000066050000}"/>
    <cellStyle name="20% - Accent5 4 3 3 2" xfId="6763" xr:uid="{00000000-0005-0000-0000-000067050000}"/>
    <cellStyle name="20% - Accent5 4 3 4" xfId="5322" xr:uid="{00000000-0005-0000-0000-000068050000}"/>
    <cellStyle name="20% - Accent5 4 4" xfId="1356" xr:uid="{00000000-0005-0000-0000-000069050000}"/>
    <cellStyle name="20% - Accent5 4 4 2" xfId="4240" xr:uid="{00000000-0005-0000-0000-00006A050000}"/>
    <cellStyle name="20% - Accent5 4 4 2 2" xfId="8564" xr:uid="{00000000-0005-0000-0000-00006B050000}"/>
    <cellStyle name="20% - Accent5 4 4 3" xfId="2798" xr:uid="{00000000-0005-0000-0000-00006C050000}"/>
    <cellStyle name="20% - Accent5 4 4 3 2" xfId="7123" xr:uid="{00000000-0005-0000-0000-00006D050000}"/>
    <cellStyle name="20% - Accent5 4 4 4" xfId="5682" xr:uid="{00000000-0005-0000-0000-00006E050000}"/>
    <cellStyle name="20% - Accent5 4 5" xfId="3160" xr:uid="{00000000-0005-0000-0000-00006F050000}"/>
    <cellStyle name="20% - Accent5 4 5 2" xfId="7484" xr:uid="{00000000-0005-0000-0000-000070050000}"/>
    <cellStyle name="20% - Accent5 4 6" xfId="1718" xr:uid="{00000000-0005-0000-0000-000071050000}"/>
    <cellStyle name="20% - Accent5 4 6 2" xfId="6043" xr:uid="{00000000-0005-0000-0000-000072050000}"/>
    <cellStyle name="20% - Accent5 4 7" xfId="4602" xr:uid="{00000000-0005-0000-0000-000073050000}"/>
    <cellStyle name="20% - Accent5 5" xfId="156" xr:uid="{00000000-0005-0000-0000-000074050000}"/>
    <cellStyle name="20% - Accent5 5 2" xfId="516" xr:uid="{00000000-0005-0000-0000-000075050000}"/>
    <cellStyle name="20% - Accent5 5 2 2" xfId="3400" xr:uid="{00000000-0005-0000-0000-000076050000}"/>
    <cellStyle name="20% - Accent5 5 2 2 2" xfId="7724" xr:uid="{00000000-0005-0000-0000-000077050000}"/>
    <cellStyle name="20% - Accent5 5 2 3" xfId="1958" xr:uid="{00000000-0005-0000-0000-000078050000}"/>
    <cellStyle name="20% - Accent5 5 2 3 2" xfId="6283" xr:uid="{00000000-0005-0000-0000-000079050000}"/>
    <cellStyle name="20% - Accent5 5 2 4" xfId="4842" xr:uid="{00000000-0005-0000-0000-00007A050000}"/>
    <cellStyle name="20% - Accent5 5 3" xfId="876" xr:uid="{00000000-0005-0000-0000-00007B050000}"/>
    <cellStyle name="20% - Accent5 5 3 2" xfId="3760" xr:uid="{00000000-0005-0000-0000-00007C050000}"/>
    <cellStyle name="20% - Accent5 5 3 2 2" xfId="8084" xr:uid="{00000000-0005-0000-0000-00007D050000}"/>
    <cellStyle name="20% - Accent5 5 3 3" xfId="2318" xr:uid="{00000000-0005-0000-0000-00007E050000}"/>
    <cellStyle name="20% - Accent5 5 3 3 2" xfId="6643" xr:uid="{00000000-0005-0000-0000-00007F050000}"/>
    <cellStyle name="20% - Accent5 5 3 4" xfId="5202" xr:uid="{00000000-0005-0000-0000-000080050000}"/>
    <cellStyle name="20% - Accent5 5 4" xfId="1236" xr:uid="{00000000-0005-0000-0000-000081050000}"/>
    <cellStyle name="20% - Accent5 5 4 2" xfId="4120" xr:uid="{00000000-0005-0000-0000-000082050000}"/>
    <cellStyle name="20% - Accent5 5 4 2 2" xfId="8444" xr:uid="{00000000-0005-0000-0000-000083050000}"/>
    <cellStyle name="20% - Accent5 5 4 3" xfId="2678" xr:uid="{00000000-0005-0000-0000-000084050000}"/>
    <cellStyle name="20% - Accent5 5 4 3 2" xfId="7003" xr:uid="{00000000-0005-0000-0000-000085050000}"/>
    <cellStyle name="20% - Accent5 5 4 4" xfId="5562" xr:uid="{00000000-0005-0000-0000-000086050000}"/>
    <cellStyle name="20% - Accent5 5 5" xfId="3040" xr:uid="{00000000-0005-0000-0000-000087050000}"/>
    <cellStyle name="20% - Accent5 5 5 2" xfId="7364" xr:uid="{00000000-0005-0000-0000-000088050000}"/>
    <cellStyle name="20% - Accent5 5 6" xfId="1598" xr:uid="{00000000-0005-0000-0000-000089050000}"/>
    <cellStyle name="20% - Accent5 5 6 2" xfId="5923" xr:uid="{00000000-0005-0000-0000-00008A050000}"/>
    <cellStyle name="20% - Accent5 5 7" xfId="4482" xr:uid="{00000000-0005-0000-0000-00008B050000}"/>
    <cellStyle name="20% - Accent5 6" xfId="396" xr:uid="{00000000-0005-0000-0000-00008C050000}"/>
    <cellStyle name="20% - Accent5 6 2" xfId="3280" xr:uid="{00000000-0005-0000-0000-00008D050000}"/>
    <cellStyle name="20% - Accent5 6 2 2" xfId="7604" xr:uid="{00000000-0005-0000-0000-00008E050000}"/>
    <cellStyle name="20% - Accent5 6 3" xfId="1838" xr:uid="{00000000-0005-0000-0000-00008F050000}"/>
    <cellStyle name="20% - Accent5 6 3 2" xfId="6163" xr:uid="{00000000-0005-0000-0000-000090050000}"/>
    <cellStyle name="20% - Accent5 6 4" xfId="4722" xr:uid="{00000000-0005-0000-0000-000091050000}"/>
    <cellStyle name="20% - Accent5 7" xfId="756" xr:uid="{00000000-0005-0000-0000-000092050000}"/>
    <cellStyle name="20% - Accent5 7 2" xfId="3640" xr:uid="{00000000-0005-0000-0000-000093050000}"/>
    <cellStyle name="20% - Accent5 7 2 2" xfId="7964" xr:uid="{00000000-0005-0000-0000-000094050000}"/>
    <cellStyle name="20% - Accent5 7 3" xfId="2198" xr:uid="{00000000-0005-0000-0000-000095050000}"/>
    <cellStyle name="20% - Accent5 7 3 2" xfId="6523" xr:uid="{00000000-0005-0000-0000-000096050000}"/>
    <cellStyle name="20% - Accent5 7 4" xfId="5082" xr:uid="{00000000-0005-0000-0000-000097050000}"/>
    <cellStyle name="20% - Accent5 8" xfId="1116" xr:uid="{00000000-0005-0000-0000-000098050000}"/>
    <cellStyle name="20% - Accent5 8 2" xfId="4000" xr:uid="{00000000-0005-0000-0000-000099050000}"/>
    <cellStyle name="20% - Accent5 8 2 2" xfId="8324" xr:uid="{00000000-0005-0000-0000-00009A050000}"/>
    <cellStyle name="20% - Accent5 8 3" xfId="2558" xr:uid="{00000000-0005-0000-0000-00009B050000}"/>
    <cellStyle name="20% - Accent5 8 3 2" xfId="6883" xr:uid="{00000000-0005-0000-0000-00009C050000}"/>
    <cellStyle name="20% - Accent5 8 4" xfId="5442" xr:uid="{00000000-0005-0000-0000-00009D050000}"/>
    <cellStyle name="20% - Accent5 9" xfId="2920" xr:uid="{00000000-0005-0000-0000-00009E050000}"/>
    <cellStyle name="20% - Accent5 9 2" xfId="7244" xr:uid="{00000000-0005-0000-0000-00009F050000}"/>
    <cellStyle name="20% - Accent6" xfId="6" builtinId="50" customBuiltin="1"/>
    <cellStyle name="20% - Accent6 10" xfId="1479" xr:uid="{00000000-0005-0000-0000-0000A1050000}"/>
    <cellStyle name="20% - Accent6 10 2" xfId="5804" xr:uid="{00000000-0005-0000-0000-0000A2050000}"/>
    <cellStyle name="20% - Accent6 11" xfId="4363" xr:uid="{00000000-0005-0000-0000-0000A3050000}"/>
    <cellStyle name="20% - Accent6 2" xfId="67" xr:uid="{00000000-0005-0000-0000-0000A4050000}"/>
    <cellStyle name="20% - Accent6 2 10" xfId="4393" xr:uid="{00000000-0005-0000-0000-0000A5050000}"/>
    <cellStyle name="20% - Accent6 2 2" xfId="127" xr:uid="{00000000-0005-0000-0000-0000A6050000}"/>
    <cellStyle name="20% - Accent6 2 2 2" xfId="367" xr:uid="{00000000-0005-0000-0000-0000A7050000}"/>
    <cellStyle name="20% - Accent6 2 2 2 2" xfId="727" xr:uid="{00000000-0005-0000-0000-0000A8050000}"/>
    <cellStyle name="20% - Accent6 2 2 2 2 2" xfId="3611" xr:uid="{00000000-0005-0000-0000-0000A9050000}"/>
    <cellStyle name="20% - Accent6 2 2 2 2 2 2" xfId="7935" xr:uid="{00000000-0005-0000-0000-0000AA050000}"/>
    <cellStyle name="20% - Accent6 2 2 2 2 3" xfId="2169" xr:uid="{00000000-0005-0000-0000-0000AB050000}"/>
    <cellStyle name="20% - Accent6 2 2 2 2 3 2" xfId="6494" xr:uid="{00000000-0005-0000-0000-0000AC050000}"/>
    <cellStyle name="20% - Accent6 2 2 2 2 4" xfId="5053" xr:uid="{00000000-0005-0000-0000-0000AD050000}"/>
    <cellStyle name="20% - Accent6 2 2 2 3" xfId="1087" xr:uid="{00000000-0005-0000-0000-0000AE050000}"/>
    <cellStyle name="20% - Accent6 2 2 2 3 2" xfId="3971" xr:uid="{00000000-0005-0000-0000-0000AF050000}"/>
    <cellStyle name="20% - Accent6 2 2 2 3 2 2" xfId="8295" xr:uid="{00000000-0005-0000-0000-0000B0050000}"/>
    <cellStyle name="20% - Accent6 2 2 2 3 3" xfId="2529" xr:uid="{00000000-0005-0000-0000-0000B1050000}"/>
    <cellStyle name="20% - Accent6 2 2 2 3 3 2" xfId="6854" xr:uid="{00000000-0005-0000-0000-0000B2050000}"/>
    <cellStyle name="20% - Accent6 2 2 2 3 4" xfId="5413" xr:uid="{00000000-0005-0000-0000-0000B3050000}"/>
    <cellStyle name="20% - Accent6 2 2 2 4" xfId="1447" xr:uid="{00000000-0005-0000-0000-0000B4050000}"/>
    <cellStyle name="20% - Accent6 2 2 2 4 2" xfId="4331" xr:uid="{00000000-0005-0000-0000-0000B5050000}"/>
    <cellStyle name="20% - Accent6 2 2 2 4 2 2" xfId="8655" xr:uid="{00000000-0005-0000-0000-0000B6050000}"/>
    <cellStyle name="20% - Accent6 2 2 2 4 3" xfId="2889" xr:uid="{00000000-0005-0000-0000-0000B7050000}"/>
    <cellStyle name="20% - Accent6 2 2 2 4 3 2" xfId="7214" xr:uid="{00000000-0005-0000-0000-0000B8050000}"/>
    <cellStyle name="20% - Accent6 2 2 2 4 4" xfId="5773" xr:uid="{00000000-0005-0000-0000-0000B9050000}"/>
    <cellStyle name="20% - Accent6 2 2 2 5" xfId="3251" xr:uid="{00000000-0005-0000-0000-0000BA050000}"/>
    <cellStyle name="20% - Accent6 2 2 2 5 2" xfId="7575" xr:uid="{00000000-0005-0000-0000-0000BB050000}"/>
    <cellStyle name="20% - Accent6 2 2 2 6" xfId="1809" xr:uid="{00000000-0005-0000-0000-0000BC050000}"/>
    <cellStyle name="20% - Accent6 2 2 2 6 2" xfId="6134" xr:uid="{00000000-0005-0000-0000-0000BD050000}"/>
    <cellStyle name="20% - Accent6 2 2 2 7" xfId="4693" xr:uid="{00000000-0005-0000-0000-0000BE050000}"/>
    <cellStyle name="20% - Accent6 2 2 3" xfId="247" xr:uid="{00000000-0005-0000-0000-0000BF050000}"/>
    <cellStyle name="20% - Accent6 2 2 3 2" xfId="607" xr:uid="{00000000-0005-0000-0000-0000C0050000}"/>
    <cellStyle name="20% - Accent6 2 2 3 2 2" xfId="3491" xr:uid="{00000000-0005-0000-0000-0000C1050000}"/>
    <cellStyle name="20% - Accent6 2 2 3 2 2 2" xfId="7815" xr:uid="{00000000-0005-0000-0000-0000C2050000}"/>
    <cellStyle name="20% - Accent6 2 2 3 2 3" xfId="2049" xr:uid="{00000000-0005-0000-0000-0000C3050000}"/>
    <cellStyle name="20% - Accent6 2 2 3 2 3 2" xfId="6374" xr:uid="{00000000-0005-0000-0000-0000C4050000}"/>
    <cellStyle name="20% - Accent6 2 2 3 2 4" xfId="4933" xr:uid="{00000000-0005-0000-0000-0000C5050000}"/>
    <cellStyle name="20% - Accent6 2 2 3 3" xfId="967" xr:uid="{00000000-0005-0000-0000-0000C6050000}"/>
    <cellStyle name="20% - Accent6 2 2 3 3 2" xfId="3851" xr:uid="{00000000-0005-0000-0000-0000C7050000}"/>
    <cellStyle name="20% - Accent6 2 2 3 3 2 2" xfId="8175" xr:uid="{00000000-0005-0000-0000-0000C8050000}"/>
    <cellStyle name="20% - Accent6 2 2 3 3 3" xfId="2409" xr:uid="{00000000-0005-0000-0000-0000C9050000}"/>
    <cellStyle name="20% - Accent6 2 2 3 3 3 2" xfId="6734" xr:uid="{00000000-0005-0000-0000-0000CA050000}"/>
    <cellStyle name="20% - Accent6 2 2 3 3 4" xfId="5293" xr:uid="{00000000-0005-0000-0000-0000CB050000}"/>
    <cellStyle name="20% - Accent6 2 2 3 4" xfId="1327" xr:uid="{00000000-0005-0000-0000-0000CC050000}"/>
    <cellStyle name="20% - Accent6 2 2 3 4 2" xfId="4211" xr:uid="{00000000-0005-0000-0000-0000CD050000}"/>
    <cellStyle name="20% - Accent6 2 2 3 4 2 2" xfId="8535" xr:uid="{00000000-0005-0000-0000-0000CE050000}"/>
    <cellStyle name="20% - Accent6 2 2 3 4 3" xfId="2769" xr:uid="{00000000-0005-0000-0000-0000CF050000}"/>
    <cellStyle name="20% - Accent6 2 2 3 4 3 2" xfId="7094" xr:uid="{00000000-0005-0000-0000-0000D0050000}"/>
    <cellStyle name="20% - Accent6 2 2 3 4 4" xfId="5653" xr:uid="{00000000-0005-0000-0000-0000D1050000}"/>
    <cellStyle name="20% - Accent6 2 2 3 5" xfId="3131" xr:uid="{00000000-0005-0000-0000-0000D2050000}"/>
    <cellStyle name="20% - Accent6 2 2 3 5 2" xfId="7455" xr:uid="{00000000-0005-0000-0000-0000D3050000}"/>
    <cellStyle name="20% - Accent6 2 2 3 6" xfId="1689" xr:uid="{00000000-0005-0000-0000-0000D4050000}"/>
    <cellStyle name="20% - Accent6 2 2 3 6 2" xfId="6014" xr:uid="{00000000-0005-0000-0000-0000D5050000}"/>
    <cellStyle name="20% - Accent6 2 2 3 7" xfId="4573" xr:uid="{00000000-0005-0000-0000-0000D6050000}"/>
    <cellStyle name="20% - Accent6 2 2 4" xfId="487" xr:uid="{00000000-0005-0000-0000-0000D7050000}"/>
    <cellStyle name="20% - Accent6 2 2 4 2" xfId="3371" xr:uid="{00000000-0005-0000-0000-0000D8050000}"/>
    <cellStyle name="20% - Accent6 2 2 4 2 2" xfId="7695" xr:uid="{00000000-0005-0000-0000-0000D9050000}"/>
    <cellStyle name="20% - Accent6 2 2 4 3" xfId="1929" xr:uid="{00000000-0005-0000-0000-0000DA050000}"/>
    <cellStyle name="20% - Accent6 2 2 4 3 2" xfId="6254" xr:uid="{00000000-0005-0000-0000-0000DB050000}"/>
    <cellStyle name="20% - Accent6 2 2 4 4" xfId="4813" xr:uid="{00000000-0005-0000-0000-0000DC050000}"/>
    <cellStyle name="20% - Accent6 2 2 5" xfId="847" xr:uid="{00000000-0005-0000-0000-0000DD050000}"/>
    <cellStyle name="20% - Accent6 2 2 5 2" xfId="3731" xr:uid="{00000000-0005-0000-0000-0000DE050000}"/>
    <cellStyle name="20% - Accent6 2 2 5 2 2" xfId="8055" xr:uid="{00000000-0005-0000-0000-0000DF050000}"/>
    <cellStyle name="20% - Accent6 2 2 5 3" xfId="2289" xr:uid="{00000000-0005-0000-0000-0000E0050000}"/>
    <cellStyle name="20% - Accent6 2 2 5 3 2" xfId="6614" xr:uid="{00000000-0005-0000-0000-0000E1050000}"/>
    <cellStyle name="20% - Accent6 2 2 5 4" xfId="5173" xr:uid="{00000000-0005-0000-0000-0000E2050000}"/>
    <cellStyle name="20% - Accent6 2 2 6" xfId="1207" xr:uid="{00000000-0005-0000-0000-0000E3050000}"/>
    <cellStyle name="20% - Accent6 2 2 6 2" xfId="4091" xr:uid="{00000000-0005-0000-0000-0000E4050000}"/>
    <cellStyle name="20% - Accent6 2 2 6 2 2" xfId="8415" xr:uid="{00000000-0005-0000-0000-0000E5050000}"/>
    <cellStyle name="20% - Accent6 2 2 6 3" xfId="2649" xr:uid="{00000000-0005-0000-0000-0000E6050000}"/>
    <cellStyle name="20% - Accent6 2 2 6 3 2" xfId="6974" xr:uid="{00000000-0005-0000-0000-0000E7050000}"/>
    <cellStyle name="20% - Accent6 2 2 6 4" xfId="5533" xr:uid="{00000000-0005-0000-0000-0000E8050000}"/>
    <cellStyle name="20% - Accent6 2 2 7" xfId="3011" xr:uid="{00000000-0005-0000-0000-0000E9050000}"/>
    <cellStyle name="20% - Accent6 2 2 7 2" xfId="7335" xr:uid="{00000000-0005-0000-0000-0000EA050000}"/>
    <cellStyle name="20% - Accent6 2 2 8" xfId="1569" xr:uid="{00000000-0005-0000-0000-0000EB050000}"/>
    <cellStyle name="20% - Accent6 2 2 8 2" xfId="5894" xr:uid="{00000000-0005-0000-0000-0000EC050000}"/>
    <cellStyle name="20% - Accent6 2 2 9" xfId="4453" xr:uid="{00000000-0005-0000-0000-0000ED050000}"/>
    <cellStyle name="20% - Accent6 2 3" xfId="307" xr:uid="{00000000-0005-0000-0000-0000EE050000}"/>
    <cellStyle name="20% - Accent6 2 3 2" xfId="667" xr:uid="{00000000-0005-0000-0000-0000EF050000}"/>
    <cellStyle name="20% - Accent6 2 3 2 2" xfId="3551" xr:uid="{00000000-0005-0000-0000-0000F0050000}"/>
    <cellStyle name="20% - Accent6 2 3 2 2 2" xfId="7875" xr:uid="{00000000-0005-0000-0000-0000F1050000}"/>
    <cellStyle name="20% - Accent6 2 3 2 3" xfId="2109" xr:uid="{00000000-0005-0000-0000-0000F2050000}"/>
    <cellStyle name="20% - Accent6 2 3 2 3 2" xfId="6434" xr:uid="{00000000-0005-0000-0000-0000F3050000}"/>
    <cellStyle name="20% - Accent6 2 3 2 4" xfId="4993" xr:uid="{00000000-0005-0000-0000-0000F4050000}"/>
    <cellStyle name="20% - Accent6 2 3 3" xfId="1027" xr:uid="{00000000-0005-0000-0000-0000F5050000}"/>
    <cellStyle name="20% - Accent6 2 3 3 2" xfId="3911" xr:uid="{00000000-0005-0000-0000-0000F6050000}"/>
    <cellStyle name="20% - Accent6 2 3 3 2 2" xfId="8235" xr:uid="{00000000-0005-0000-0000-0000F7050000}"/>
    <cellStyle name="20% - Accent6 2 3 3 3" xfId="2469" xr:uid="{00000000-0005-0000-0000-0000F8050000}"/>
    <cellStyle name="20% - Accent6 2 3 3 3 2" xfId="6794" xr:uid="{00000000-0005-0000-0000-0000F9050000}"/>
    <cellStyle name="20% - Accent6 2 3 3 4" xfId="5353" xr:uid="{00000000-0005-0000-0000-0000FA050000}"/>
    <cellStyle name="20% - Accent6 2 3 4" xfId="1387" xr:uid="{00000000-0005-0000-0000-0000FB050000}"/>
    <cellStyle name="20% - Accent6 2 3 4 2" xfId="4271" xr:uid="{00000000-0005-0000-0000-0000FC050000}"/>
    <cellStyle name="20% - Accent6 2 3 4 2 2" xfId="8595" xr:uid="{00000000-0005-0000-0000-0000FD050000}"/>
    <cellStyle name="20% - Accent6 2 3 4 3" xfId="2829" xr:uid="{00000000-0005-0000-0000-0000FE050000}"/>
    <cellStyle name="20% - Accent6 2 3 4 3 2" xfId="7154" xr:uid="{00000000-0005-0000-0000-0000FF050000}"/>
    <cellStyle name="20% - Accent6 2 3 4 4" xfId="5713" xr:uid="{00000000-0005-0000-0000-000000060000}"/>
    <cellStyle name="20% - Accent6 2 3 5" xfId="3191" xr:uid="{00000000-0005-0000-0000-000001060000}"/>
    <cellStyle name="20% - Accent6 2 3 5 2" xfId="7515" xr:uid="{00000000-0005-0000-0000-000002060000}"/>
    <cellStyle name="20% - Accent6 2 3 6" xfId="1749" xr:uid="{00000000-0005-0000-0000-000003060000}"/>
    <cellStyle name="20% - Accent6 2 3 6 2" xfId="6074" xr:uid="{00000000-0005-0000-0000-000004060000}"/>
    <cellStyle name="20% - Accent6 2 3 7" xfId="4633" xr:uid="{00000000-0005-0000-0000-000005060000}"/>
    <cellStyle name="20% - Accent6 2 4" xfId="187" xr:uid="{00000000-0005-0000-0000-000006060000}"/>
    <cellStyle name="20% - Accent6 2 4 2" xfId="547" xr:uid="{00000000-0005-0000-0000-000007060000}"/>
    <cellStyle name="20% - Accent6 2 4 2 2" xfId="3431" xr:uid="{00000000-0005-0000-0000-000008060000}"/>
    <cellStyle name="20% - Accent6 2 4 2 2 2" xfId="7755" xr:uid="{00000000-0005-0000-0000-000009060000}"/>
    <cellStyle name="20% - Accent6 2 4 2 3" xfId="1989" xr:uid="{00000000-0005-0000-0000-00000A060000}"/>
    <cellStyle name="20% - Accent6 2 4 2 3 2" xfId="6314" xr:uid="{00000000-0005-0000-0000-00000B060000}"/>
    <cellStyle name="20% - Accent6 2 4 2 4" xfId="4873" xr:uid="{00000000-0005-0000-0000-00000C060000}"/>
    <cellStyle name="20% - Accent6 2 4 3" xfId="907" xr:uid="{00000000-0005-0000-0000-00000D060000}"/>
    <cellStyle name="20% - Accent6 2 4 3 2" xfId="3791" xr:uid="{00000000-0005-0000-0000-00000E060000}"/>
    <cellStyle name="20% - Accent6 2 4 3 2 2" xfId="8115" xr:uid="{00000000-0005-0000-0000-00000F060000}"/>
    <cellStyle name="20% - Accent6 2 4 3 3" xfId="2349" xr:uid="{00000000-0005-0000-0000-000010060000}"/>
    <cellStyle name="20% - Accent6 2 4 3 3 2" xfId="6674" xr:uid="{00000000-0005-0000-0000-000011060000}"/>
    <cellStyle name="20% - Accent6 2 4 3 4" xfId="5233" xr:uid="{00000000-0005-0000-0000-000012060000}"/>
    <cellStyle name="20% - Accent6 2 4 4" xfId="1267" xr:uid="{00000000-0005-0000-0000-000013060000}"/>
    <cellStyle name="20% - Accent6 2 4 4 2" xfId="4151" xr:uid="{00000000-0005-0000-0000-000014060000}"/>
    <cellStyle name="20% - Accent6 2 4 4 2 2" xfId="8475" xr:uid="{00000000-0005-0000-0000-000015060000}"/>
    <cellStyle name="20% - Accent6 2 4 4 3" xfId="2709" xr:uid="{00000000-0005-0000-0000-000016060000}"/>
    <cellStyle name="20% - Accent6 2 4 4 3 2" xfId="7034" xr:uid="{00000000-0005-0000-0000-000017060000}"/>
    <cellStyle name="20% - Accent6 2 4 4 4" xfId="5593" xr:uid="{00000000-0005-0000-0000-000018060000}"/>
    <cellStyle name="20% - Accent6 2 4 5" xfId="3071" xr:uid="{00000000-0005-0000-0000-000019060000}"/>
    <cellStyle name="20% - Accent6 2 4 5 2" xfId="7395" xr:uid="{00000000-0005-0000-0000-00001A060000}"/>
    <cellStyle name="20% - Accent6 2 4 6" xfId="1629" xr:uid="{00000000-0005-0000-0000-00001B060000}"/>
    <cellStyle name="20% - Accent6 2 4 6 2" xfId="5954" xr:uid="{00000000-0005-0000-0000-00001C060000}"/>
    <cellStyle name="20% - Accent6 2 4 7" xfId="4513" xr:uid="{00000000-0005-0000-0000-00001D060000}"/>
    <cellStyle name="20% - Accent6 2 5" xfId="427" xr:uid="{00000000-0005-0000-0000-00001E060000}"/>
    <cellStyle name="20% - Accent6 2 5 2" xfId="3311" xr:uid="{00000000-0005-0000-0000-00001F060000}"/>
    <cellStyle name="20% - Accent6 2 5 2 2" xfId="7635" xr:uid="{00000000-0005-0000-0000-000020060000}"/>
    <cellStyle name="20% - Accent6 2 5 3" xfId="1869" xr:uid="{00000000-0005-0000-0000-000021060000}"/>
    <cellStyle name="20% - Accent6 2 5 3 2" xfId="6194" xr:uid="{00000000-0005-0000-0000-000022060000}"/>
    <cellStyle name="20% - Accent6 2 5 4" xfId="4753" xr:uid="{00000000-0005-0000-0000-000023060000}"/>
    <cellStyle name="20% - Accent6 2 6" xfId="787" xr:uid="{00000000-0005-0000-0000-000024060000}"/>
    <cellStyle name="20% - Accent6 2 6 2" xfId="3671" xr:uid="{00000000-0005-0000-0000-000025060000}"/>
    <cellStyle name="20% - Accent6 2 6 2 2" xfId="7995" xr:uid="{00000000-0005-0000-0000-000026060000}"/>
    <cellStyle name="20% - Accent6 2 6 3" xfId="2229" xr:uid="{00000000-0005-0000-0000-000027060000}"/>
    <cellStyle name="20% - Accent6 2 6 3 2" xfId="6554" xr:uid="{00000000-0005-0000-0000-000028060000}"/>
    <cellStyle name="20% - Accent6 2 6 4" xfId="5113" xr:uid="{00000000-0005-0000-0000-000029060000}"/>
    <cellStyle name="20% - Accent6 2 7" xfId="1147" xr:uid="{00000000-0005-0000-0000-00002A060000}"/>
    <cellStyle name="20% - Accent6 2 7 2" xfId="4031" xr:uid="{00000000-0005-0000-0000-00002B060000}"/>
    <cellStyle name="20% - Accent6 2 7 2 2" xfId="8355" xr:uid="{00000000-0005-0000-0000-00002C060000}"/>
    <cellStyle name="20% - Accent6 2 7 3" xfId="2589" xr:uid="{00000000-0005-0000-0000-00002D060000}"/>
    <cellStyle name="20% - Accent6 2 7 3 2" xfId="6914" xr:uid="{00000000-0005-0000-0000-00002E060000}"/>
    <cellStyle name="20% - Accent6 2 7 4" xfId="5473" xr:uid="{00000000-0005-0000-0000-00002F060000}"/>
    <cellStyle name="20% - Accent6 2 8" xfId="2951" xr:uid="{00000000-0005-0000-0000-000030060000}"/>
    <cellStyle name="20% - Accent6 2 8 2" xfId="7275" xr:uid="{00000000-0005-0000-0000-000031060000}"/>
    <cellStyle name="20% - Accent6 2 9" xfId="1509" xr:uid="{00000000-0005-0000-0000-000032060000}"/>
    <cellStyle name="20% - Accent6 2 9 2" xfId="5834" xr:uid="{00000000-0005-0000-0000-000033060000}"/>
    <cellStyle name="20% - Accent6 3" xfId="97" xr:uid="{00000000-0005-0000-0000-000034060000}"/>
    <cellStyle name="20% - Accent6 3 2" xfId="337" xr:uid="{00000000-0005-0000-0000-000035060000}"/>
    <cellStyle name="20% - Accent6 3 2 2" xfId="697" xr:uid="{00000000-0005-0000-0000-000036060000}"/>
    <cellStyle name="20% - Accent6 3 2 2 2" xfId="3581" xr:uid="{00000000-0005-0000-0000-000037060000}"/>
    <cellStyle name="20% - Accent6 3 2 2 2 2" xfId="7905" xr:uid="{00000000-0005-0000-0000-000038060000}"/>
    <cellStyle name="20% - Accent6 3 2 2 3" xfId="2139" xr:uid="{00000000-0005-0000-0000-000039060000}"/>
    <cellStyle name="20% - Accent6 3 2 2 3 2" xfId="6464" xr:uid="{00000000-0005-0000-0000-00003A060000}"/>
    <cellStyle name="20% - Accent6 3 2 2 4" xfId="5023" xr:uid="{00000000-0005-0000-0000-00003B060000}"/>
    <cellStyle name="20% - Accent6 3 2 3" xfId="1057" xr:uid="{00000000-0005-0000-0000-00003C060000}"/>
    <cellStyle name="20% - Accent6 3 2 3 2" xfId="3941" xr:uid="{00000000-0005-0000-0000-00003D060000}"/>
    <cellStyle name="20% - Accent6 3 2 3 2 2" xfId="8265" xr:uid="{00000000-0005-0000-0000-00003E060000}"/>
    <cellStyle name="20% - Accent6 3 2 3 3" xfId="2499" xr:uid="{00000000-0005-0000-0000-00003F060000}"/>
    <cellStyle name="20% - Accent6 3 2 3 3 2" xfId="6824" xr:uid="{00000000-0005-0000-0000-000040060000}"/>
    <cellStyle name="20% - Accent6 3 2 3 4" xfId="5383" xr:uid="{00000000-0005-0000-0000-000041060000}"/>
    <cellStyle name="20% - Accent6 3 2 4" xfId="1417" xr:uid="{00000000-0005-0000-0000-000042060000}"/>
    <cellStyle name="20% - Accent6 3 2 4 2" xfId="4301" xr:uid="{00000000-0005-0000-0000-000043060000}"/>
    <cellStyle name="20% - Accent6 3 2 4 2 2" xfId="8625" xr:uid="{00000000-0005-0000-0000-000044060000}"/>
    <cellStyle name="20% - Accent6 3 2 4 3" xfId="2859" xr:uid="{00000000-0005-0000-0000-000045060000}"/>
    <cellStyle name="20% - Accent6 3 2 4 3 2" xfId="7184" xr:uid="{00000000-0005-0000-0000-000046060000}"/>
    <cellStyle name="20% - Accent6 3 2 4 4" xfId="5743" xr:uid="{00000000-0005-0000-0000-000047060000}"/>
    <cellStyle name="20% - Accent6 3 2 5" xfId="3221" xr:uid="{00000000-0005-0000-0000-000048060000}"/>
    <cellStyle name="20% - Accent6 3 2 5 2" xfId="7545" xr:uid="{00000000-0005-0000-0000-000049060000}"/>
    <cellStyle name="20% - Accent6 3 2 6" xfId="1779" xr:uid="{00000000-0005-0000-0000-00004A060000}"/>
    <cellStyle name="20% - Accent6 3 2 6 2" xfId="6104" xr:uid="{00000000-0005-0000-0000-00004B060000}"/>
    <cellStyle name="20% - Accent6 3 2 7" xfId="4663" xr:uid="{00000000-0005-0000-0000-00004C060000}"/>
    <cellStyle name="20% - Accent6 3 3" xfId="217" xr:uid="{00000000-0005-0000-0000-00004D060000}"/>
    <cellStyle name="20% - Accent6 3 3 2" xfId="577" xr:uid="{00000000-0005-0000-0000-00004E060000}"/>
    <cellStyle name="20% - Accent6 3 3 2 2" xfId="3461" xr:uid="{00000000-0005-0000-0000-00004F060000}"/>
    <cellStyle name="20% - Accent6 3 3 2 2 2" xfId="7785" xr:uid="{00000000-0005-0000-0000-000050060000}"/>
    <cellStyle name="20% - Accent6 3 3 2 3" xfId="2019" xr:uid="{00000000-0005-0000-0000-000051060000}"/>
    <cellStyle name="20% - Accent6 3 3 2 3 2" xfId="6344" xr:uid="{00000000-0005-0000-0000-000052060000}"/>
    <cellStyle name="20% - Accent6 3 3 2 4" xfId="4903" xr:uid="{00000000-0005-0000-0000-000053060000}"/>
    <cellStyle name="20% - Accent6 3 3 3" xfId="937" xr:uid="{00000000-0005-0000-0000-000054060000}"/>
    <cellStyle name="20% - Accent6 3 3 3 2" xfId="3821" xr:uid="{00000000-0005-0000-0000-000055060000}"/>
    <cellStyle name="20% - Accent6 3 3 3 2 2" xfId="8145" xr:uid="{00000000-0005-0000-0000-000056060000}"/>
    <cellStyle name="20% - Accent6 3 3 3 3" xfId="2379" xr:uid="{00000000-0005-0000-0000-000057060000}"/>
    <cellStyle name="20% - Accent6 3 3 3 3 2" xfId="6704" xr:uid="{00000000-0005-0000-0000-000058060000}"/>
    <cellStyle name="20% - Accent6 3 3 3 4" xfId="5263" xr:uid="{00000000-0005-0000-0000-000059060000}"/>
    <cellStyle name="20% - Accent6 3 3 4" xfId="1297" xr:uid="{00000000-0005-0000-0000-00005A060000}"/>
    <cellStyle name="20% - Accent6 3 3 4 2" xfId="4181" xr:uid="{00000000-0005-0000-0000-00005B060000}"/>
    <cellStyle name="20% - Accent6 3 3 4 2 2" xfId="8505" xr:uid="{00000000-0005-0000-0000-00005C060000}"/>
    <cellStyle name="20% - Accent6 3 3 4 3" xfId="2739" xr:uid="{00000000-0005-0000-0000-00005D060000}"/>
    <cellStyle name="20% - Accent6 3 3 4 3 2" xfId="7064" xr:uid="{00000000-0005-0000-0000-00005E060000}"/>
    <cellStyle name="20% - Accent6 3 3 4 4" xfId="5623" xr:uid="{00000000-0005-0000-0000-00005F060000}"/>
    <cellStyle name="20% - Accent6 3 3 5" xfId="3101" xr:uid="{00000000-0005-0000-0000-000060060000}"/>
    <cellStyle name="20% - Accent6 3 3 5 2" xfId="7425" xr:uid="{00000000-0005-0000-0000-000061060000}"/>
    <cellStyle name="20% - Accent6 3 3 6" xfId="1659" xr:uid="{00000000-0005-0000-0000-000062060000}"/>
    <cellStyle name="20% - Accent6 3 3 6 2" xfId="5984" xr:uid="{00000000-0005-0000-0000-000063060000}"/>
    <cellStyle name="20% - Accent6 3 3 7" xfId="4543" xr:uid="{00000000-0005-0000-0000-000064060000}"/>
    <cellStyle name="20% - Accent6 3 4" xfId="457" xr:uid="{00000000-0005-0000-0000-000065060000}"/>
    <cellStyle name="20% - Accent6 3 4 2" xfId="3341" xr:uid="{00000000-0005-0000-0000-000066060000}"/>
    <cellStyle name="20% - Accent6 3 4 2 2" xfId="7665" xr:uid="{00000000-0005-0000-0000-000067060000}"/>
    <cellStyle name="20% - Accent6 3 4 3" xfId="1899" xr:uid="{00000000-0005-0000-0000-000068060000}"/>
    <cellStyle name="20% - Accent6 3 4 3 2" xfId="6224" xr:uid="{00000000-0005-0000-0000-000069060000}"/>
    <cellStyle name="20% - Accent6 3 4 4" xfId="4783" xr:uid="{00000000-0005-0000-0000-00006A060000}"/>
    <cellStyle name="20% - Accent6 3 5" xfId="817" xr:uid="{00000000-0005-0000-0000-00006B060000}"/>
    <cellStyle name="20% - Accent6 3 5 2" xfId="3701" xr:uid="{00000000-0005-0000-0000-00006C060000}"/>
    <cellStyle name="20% - Accent6 3 5 2 2" xfId="8025" xr:uid="{00000000-0005-0000-0000-00006D060000}"/>
    <cellStyle name="20% - Accent6 3 5 3" xfId="2259" xr:uid="{00000000-0005-0000-0000-00006E060000}"/>
    <cellStyle name="20% - Accent6 3 5 3 2" xfId="6584" xr:uid="{00000000-0005-0000-0000-00006F060000}"/>
    <cellStyle name="20% - Accent6 3 5 4" xfId="5143" xr:uid="{00000000-0005-0000-0000-000070060000}"/>
    <cellStyle name="20% - Accent6 3 6" xfId="1177" xr:uid="{00000000-0005-0000-0000-000071060000}"/>
    <cellStyle name="20% - Accent6 3 6 2" xfId="4061" xr:uid="{00000000-0005-0000-0000-000072060000}"/>
    <cellStyle name="20% - Accent6 3 6 2 2" xfId="8385" xr:uid="{00000000-0005-0000-0000-000073060000}"/>
    <cellStyle name="20% - Accent6 3 6 3" xfId="2619" xr:uid="{00000000-0005-0000-0000-000074060000}"/>
    <cellStyle name="20% - Accent6 3 6 3 2" xfId="6944" xr:uid="{00000000-0005-0000-0000-000075060000}"/>
    <cellStyle name="20% - Accent6 3 6 4" xfId="5503" xr:uid="{00000000-0005-0000-0000-000076060000}"/>
    <cellStyle name="20% - Accent6 3 7" xfId="2981" xr:uid="{00000000-0005-0000-0000-000077060000}"/>
    <cellStyle name="20% - Accent6 3 7 2" xfId="7305" xr:uid="{00000000-0005-0000-0000-000078060000}"/>
    <cellStyle name="20% - Accent6 3 8" xfId="1539" xr:uid="{00000000-0005-0000-0000-000079060000}"/>
    <cellStyle name="20% - Accent6 3 8 2" xfId="5864" xr:uid="{00000000-0005-0000-0000-00007A060000}"/>
    <cellStyle name="20% - Accent6 3 9" xfId="4423" xr:uid="{00000000-0005-0000-0000-00007B060000}"/>
    <cellStyle name="20% - Accent6 4" xfId="277" xr:uid="{00000000-0005-0000-0000-00007C060000}"/>
    <cellStyle name="20% - Accent6 4 2" xfId="637" xr:uid="{00000000-0005-0000-0000-00007D060000}"/>
    <cellStyle name="20% - Accent6 4 2 2" xfId="3521" xr:uid="{00000000-0005-0000-0000-00007E060000}"/>
    <cellStyle name="20% - Accent6 4 2 2 2" xfId="7845" xr:uid="{00000000-0005-0000-0000-00007F060000}"/>
    <cellStyle name="20% - Accent6 4 2 3" xfId="2079" xr:uid="{00000000-0005-0000-0000-000080060000}"/>
    <cellStyle name="20% - Accent6 4 2 3 2" xfId="6404" xr:uid="{00000000-0005-0000-0000-000081060000}"/>
    <cellStyle name="20% - Accent6 4 2 4" xfId="4963" xr:uid="{00000000-0005-0000-0000-000082060000}"/>
    <cellStyle name="20% - Accent6 4 3" xfId="997" xr:uid="{00000000-0005-0000-0000-000083060000}"/>
    <cellStyle name="20% - Accent6 4 3 2" xfId="3881" xr:uid="{00000000-0005-0000-0000-000084060000}"/>
    <cellStyle name="20% - Accent6 4 3 2 2" xfId="8205" xr:uid="{00000000-0005-0000-0000-000085060000}"/>
    <cellStyle name="20% - Accent6 4 3 3" xfId="2439" xr:uid="{00000000-0005-0000-0000-000086060000}"/>
    <cellStyle name="20% - Accent6 4 3 3 2" xfId="6764" xr:uid="{00000000-0005-0000-0000-000087060000}"/>
    <cellStyle name="20% - Accent6 4 3 4" xfId="5323" xr:uid="{00000000-0005-0000-0000-000088060000}"/>
    <cellStyle name="20% - Accent6 4 4" xfId="1357" xr:uid="{00000000-0005-0000-0000-000089060000}"/>
    <cellStyle name="20% - Accent6 4 4 2" xfId="4241" xr:uid="{00000000-0005-0000-0000-00008A060000}"/>
    <cellStyle name="20% - Accent6 4 4 2 2" xfId="8565" xr:uid="{00000000-0005-0000-0000-00008B060000}"/>
    <cellStyle name="20% - Accent6 4 4 3" xfId="2799" xr:uid="{00000000-0005-0000-0000-00008C060000}"/>
    <cellStyle name="20% - Accent6 4 4 3 2" xfId="7124" xr:uid="{00000000-0005-0000-0000-00008D060000}"/>
    <cellStyle name="20% - Accent6 4 4 4" xfId="5683" xr:uid="{00000000-0005-0000-0000-00008E060000}"/>
    <cellStyle name="20% - Accent6 4 5" xfId="3161" xr:uid="{00000000-0005-0000-0000-00008F060000}"/>
    <cellStyle name="20% - Accent6 4 5 2" xfId="7485" xr:uid="{00000000-0005-0000-0000-000090060000}"/>
    <cellStyle name="20% - Accent6 4 6" xfId="1719" xr:uid="{00000000-0005-0000-0000-000091060000}"/>
    <cellStyle name="20% - Accent6 4 6 2" xfId="6044" xr:uid="{00000000-0005-0000-0000-000092060000}"/>
    <cellStyle name="20% - Accent6 4 7" xfId="4603" xr:uid="{00000000-0005-0000-0000-000093060000}"/>
    <cellStyle name="20% - Accent6 5" xfId="157" xr:uid="{00000000-0005-0000-0000-000094060000}"/>
    <cellStyle name="20% - Accent6 5 2" xfId="517" xr:uid="{00000000-0005-0000-0000-000095060000}"/>
    <cellStyle name="20% - Accent6 5 2 2" xfId="3401" xr:uid="{00000000-0005-0000-0000-000096060000}"/>
    <cellStyle name="20% - Accent6 5 2 2 2" xfId="7725" xr:uid="{00000000-0005-0000-0000-000097060000}"/>
    <cellStyle name="20% - Accent6 5 2 3" xfId="1959" xr:uid="{00000000-0005-0000-0000-000098060000}"/>
    <cellStyle name="20% - Accent6 5 2 3 2" xfId="6284" xr:uid="{00000000-0005-0000-0000-000099060000}"/>
    <cellStyle name="20% - Accent6 5 2 4" xfId="4843" xr:uid="{00000000-0005-0000-0000-00009A060000}"/>
    <cellStyle name="20% - Accent6 5 3" xfId="877" xr:uid="{00000000-0005-0000-0000-00009B060000}"/>
    <cellStyle name="20% - Accent6 5 3 2" xfId="3761" xr:uid="{00000000-0005-0000-0000-00009C060000}"/>
    <cellStyle name="20% - Accent6 5 3 2 2" xfId="8085" xr:uid="{00000000-0005-0000-0000-00009D060000}"/>
    <cellStyle name="20% - Accent6 5 3 3" xfId="2319" xr:uid="{00000000-0005-0000-0000-00009E060000}"/>
    <cellStyle name="20% - Accent6 5 3 3 2" xfId="6644" xr:uid="{00000000-0005-0000-0000-00009F060000}"/>
    <cellStyle name="20% - Accent6 5 3 4" xfId="5203" xr:uid="{00000000-0005-0000-0000-0000A0060000}"/>
    <cellStyle name="20% - Accent6 5 4" xfId="1237" xr:uid="{00000000-0005-0000-0000-0000A1060000}"/>
    <cellStyle name="20% - Accent6 5 4 2" xfId="4121" xr:uid="{00000000-0005-0000-0000-0000A2060000}"/>
    <cellStyle name="20% - Accent6 5 4 2 2" xfId="8445" xr:uid="{00000000-0005-0000-0000-0000A3060000}"/>
    <cellStyle name="20% - Accent6 5 4 3" xfId="2679" xr:uid="{00000000-0005-0000-0000-0000A4060000}"/>
    <cellStyle name="20% - Accent6 5 4 3 2" xfId="7004" xr:uid="{00000000-0005-0000-0000-0000A5060000}"/>
    <cellStyle name="20% - Accent6 5 4 4" xfId="5563" xr:uid="{00000000-0005-0000-0000-0000A6060000}"/>
    <cellStyle name="20% - Accent6 5 5" xfId="3041" xr:uid="{00000000-0005-0000-0000-0000A7060000}"/>
    <cellStyle name="20% - Accent6 5 5 2" xfId="7365" xr:uid="{00000000-0005-0000-0000-0000A8060000}"/>
    <cellStyle name="20% - Accent6 5 6" xfId="1599" xr:uid="{00000000-0005-0000-0000-0000A9060000}"/>
    <cellStyle name="20% - Accent6 5 6 2" xfId="5924" xr:uid="{00000000-0005-0000-0000-0000AA060000}"/>
    <cellStyle name="20% - Accent6 5 7" xfId="4483" xr:uid="{00000000-0005-0000-0000-0000AB060000}"/>
    <cellStyle name="20% - Accent6 6" xfId="397" xr:uid="{00000000-0005-0000-0000-0000AC060000}"/>
    <cellStyle name="20% - Accent6 6 2" xfId="3281" xr:uid="{00000000-0005-0000-0000-0000AD060000}"/>
    <cellStyle name="20% - Accent6 6 2 2" xfId="7605" xr:uid="{00000000-0005-0000-0000-0000AE060000}"/>
    <cellStyle name="20% - Accent6 6 3" xfId="1839" xr:uid="{00000000-0005-0000-0000-0000AF060000}"/>
    <cellStyle name="20% - Accent6 6 3 2" xfId="6164" xr:uid="{00000000-0005-0000-0000-0000B0060000}"/>
    <cellStyle name="20% - Accent6 6 4" xfId="4723" xr:uid="{00000000-0005-0000-0000-0000B1060000}"/>
    <cellStyle name="20% - Accent6 7" xfId="757" xr:uid="{00000000-0005-0000-0000-0000B2060000}"/>
    <cellStyle name="20% - Accent6 7 2" xfId="3641" xr:uid="{00000000-0005-0000-0000-0000B3060000}"/>
    <cellStyle name="20% - Accent6 7 2 2" xfId="7965" xr:uid="{00000000-0005-0000-0000-0000B4060000}"/>
    <cellStyle name="20% - Accent6 7 3" xfId="2199" xr:uid="{00000000-0005-0000-0000-0000B5060000}"/>
    <cellStyle name="20% - Accent6 7 3 2" xfId="6524" xr:uid="{00000000-0005-0000-0000-0000B6060000}"/>
    <cellStyle name="20% - Accent6 7 4" xfId="5083" xr:uid="{00000000-0005-0000-0000-0000B7060000}"/>
    <cellStyle name="20% - Accent6 8" xfId="1117" xr:uid="{00000000-0005-0000-0000-0000B8060000}"/>
    <cellStyle name="20% - Accent6 8 2" xfId="4001" xr:uid="{00000000-0005-0000-0000-0000B9060000}"/>
    <cellStyle name="20% - Accent6 8 2 2" xfId="8325" xr:uid="{00000000-0005-0000-0000-0000BA060000}"/>
    <cellStyle name="20% - Accent6 8 3" xfId="2559" xr:uid="{00000000-0005-0000-0000-0000BB060000}"/>
    <cellStyle name="20% - Accent6 8 3 2" xfId="6884" xr:uid="{00000000-0005-0000-0000-0000BC060000}"/>
    <cellStyle name="20% - Accent6 8 4" xfId="5443" xr:uid="{00000000-0005-0000-0000-0000BD060000}"/>
    <cellStyle name="20% - Accent6 9" xfId="2921" xr:uid="{00000000-0005-0000-0000-0000BE060000}"/>
    <cellStyle name="20% - Accent6 9 2" xfId="7245" xr:uid="{00000000-0005-0000-0000-0000BF060000}"/>
    <cellStyle name="40% - Accent1" xfId="7" builtinId="31" customBuiltin="1"/>
    <cellStyle name="40% - Accent1 10" xfId="1480" xr:uid="{00000000-0005-0000-0000-0000C1060000}"/>
    <cellStyle name="40% - Accent1 10 2" xfId="5805" xr:uid="{00000000-0005-0000-0000-0000C2060000}"/>
    <cellStyle name="40% - Accent1 11" xfId="4364" xr:uid="{00000000-0005-0000-0000-0000C3060000}"/>
    <cellStyle name="40% - Accent1 2" xfId="68" xr:uid="{00000000-0005-0000-0000-0000C4060000}"/>
    <cellStyle name="40% - Accent1 2 10" xfId="4394" xr:uid="{00000000-0005-0000-0000-0000C5060000}"/>
    <cellStyle name="40% - Accent1 2 2" xfId="128" xr:uid="{00000000-0005-0000-0000-0000C6060000}"/>
    <cellStyle name="40% - Accent1 2 2 2" xfId="368" xr:uid="{00000000-0005-0000-0000-0000C7060000}"/>
    <cellStyle name="40% - Accent1 2 2 2 2" xfId="728" xr:uid="{00000000-0005-0000-0000-0000C8060000}"/>
    <cellStyle name="40% - Accent1 2 2 2 2 2" xfId="3612" xr:uid="{00000000-0005-0000-0000-0000C9060000}"/>
    <cellStyle name="40% - Accent1 2 2 2 2 2 2" xfId="7936" xr:uid="{00000000-0005-0000-0000-0000CA060000}"/>
    <cellStyle name="40% - Accent1 2 2 2 2 3" xfId="2170" xr:uid="{00000000-0005-0000-0000-0000CB060000}"/>
    <cellStyle name="40% - Accent1 2 2 2 2 3 2" xfId="6495" xr:uid="{00000000-0005-0000-0000-0000CC060000}"/>
    <cellStyle name="40% - Accent1 2 2 2 2 4" xfId="5054" xr:uid="{00000000-0005-0000-0000-0000CD060000}"/>
    <cellStyle name="40% - Accent1 2 2 2 3" xfId="1088" xr:uid="{00000000-0005-0000-0000-0000CE060000}"/>
    <cellStyle name="40% - Accent1 2 2 2 3 2" xfId="3972" xr:uid="{00000000-0005-0000-0000-0000CF060000}"/>
    <cellStyle name="40% - Accent1 2 2 2 3 2 2" xfId="8296" xr:uid="{00000000-0005-0000-0000-0000D0060000}"/>
    <cellStyle name="40% - Accent1 2 2 2 3 3" xfId="2530" xr:uid="{00000000-0005-0000-0000-0000D1060000}"/>
    <cellStyle name="40% - Accent1 2 2 2 3 3 2" xfId="6855" xr:uid="{00000000-0005-0000-0000-0000D2060000}"/>
    <cellStyle name="40% - Accent1 2 2 2 3 4" xfId="5414" xr:uid="{00000000-0005-0000-0000-0000D3060000}"/>
    <cellStyle name="40% - Accent1 2 2 2 4" xfId="1448" xr:uid="{00000000-0005-0000-0000-0000D4060000}"/>
    <cellStyle name="40% - Accent1 2 2 2 4 2" xfId="4332" xr:uid="{00000000-0005-0000-0000-0000D5060000}"/>
    <cellStyle name="40% - Accent1 2 2 2 4 2 2" xfId="8656" xr:uid="{00000000-0005-0000-0000-0000D6060000}"/>
    <cellStyle name="40% - Accent1 2 2 2 4 3" xfId="2890" xr:uid="{00000000-0005-0000-0000-0000D7060000}"/>
    <cellStyle name="40% - Accent1 2 2 2 4 3 2" xfId="7215" xr:uid="{00000000-0005-0000-0000-0000D8060000}"/>
    <cellStyle name="40% - Accent1 2 2 2 4 4" xfId="5774" xr:uid="{00000000-0005-0000-0000-0000D9060000}"/>
    <cellStyle name="40% - Accent1 2 2 2 5" xfId="3252" xr:uid="{00000000-0005-0000-0000-0000DA060000}"/>
    <cellStyle name="40% - Accent1 2 2 2 5 2" xfId="7576" xr:uid="{00000000-0005-0000-0000-0000DB060000}"/>
    <cellStyle name="40% - Accent1 2 2 2 6" xfId="1810" xr:uid="{00000000-0005-0000-0000-0000DC060000}"/>
    <cellStyle name="40% - Accent1 2 2 2 6 2" xfId="6135" xr:uid="{00000000-0005-0000-0000-0000DD060000}"/>
    <cellStyle name="40% - Accent1 2 2 2 7" xfId="4694" xr:uid="{00000000-0005-0000-0000-0000DE060000}"/>
    <cellStyle name="40% - Accent1 2 2 3" xfId="248" xr:uid="{00000000-0005-0000-0000-0000DF060000}"/>
    <cellStyle name="40% - Accent1 2 2 3 2" xfId="608" xr:uid="{00000000-0005-0000-0000-0000E0060000}"/>
    <cellStyle name="40% - Accent1 2 2 3 2 2" xfId="3492" xr:uid="{00000000-0005-0000-0000-0000E1060000}"/>
    <cellStyle name="40% - Accent1 2 2 3 2 2 2" xfId="7816" xr:uid="{00000000-0005-0000-0000-0000E2060000}"/>
    <cellStyle name="40% - Accent1 2 2 3 2 3" xfId="2050" xr:uid="{00000000-0005-0000-0000-0000E3060000}"/>
    <cellStyle name="40% - Accent1 2 2 3 2 3 2" xfId="6375" xr:uid="{00000000-0005-0000-0000-0000E4060000}"/>
    <cellStyle name="40% - Accent1 2 2 3 2 4" xfId="4934" xr:uid="{00000000-0005-0000-0000-0000E5060000}"/>
    <cellStyle name="40% - Accent1 2 2 3 3" xfId="968" xr:uid="{00000000-0005-0000-0000-0000E6060000}"/>
    <cellStyle name="40% - Accent1 2 2 3 3 2" xfId="3852" xr:uid="{00000000-0005-0000-0000-0000E7060000}"/>
    <cellStyle name="40% - Accent1 2 2 3 3 2 2" xfId="8176" xr:uid="{00000000-0005-0000-0000-0000E8060000}"/>
    <cellStyle name="40% - Accent1 2 2 3 3 3" xfId="2410" xr:uid="{00000000-0005-0000-0000-0000E9060000}"/>
    <cellStyle name="40% - Accent1 2 2 3 3 3 2" xfId="6735" xr:uid="{00000000-0005-0000-0000-0000EA060000}"/>
    <cellStyle name="40% - Accent1 2 2 3 3 4" xfId="5294" xr:uid="{00000000-0005-0000-0000-0000EB060000}"/>
    <cellStyle name="40% - Accent1 2 2 3 4" xfId="1328" xr:uid="{00000000-0005-0000-0000-0000EC060000}"/>
    <cellStyle name="40% - Accent1 2 2 3 4 2" xfId="4212" xr:uid="{00000000-0005-0000-0000-0000ED060000}"/>
    <cellStyle name="40% - Accent1 2 2 3 4 2 2" xfId="8536" xr:uid="{00000000-0005-0000-0000-0000EE060000}"/>
    <cellStyle name="40% - Accent1 2 2 3 4 3" xfId="2770" xr:uid="{00000000-0005-0000-0000-0000EF060000}"/>
    <cellStyle name="40% - Accent1 2 2 3 4 3 2" xfId="7095" xr:uid="{00000000-0005-0000-0000-0000F0060000}"/>
    <cellStyle name="40% - Accent1 2 2 3 4 4" xfId="5654" xr:uid="{00000000-0005-0000-0000-0000F1060000}"/>
    <cellStyle name="40% - Accent1 2 2 3 5" xfId="3132" xr:uid="{00000000-0005-0000-0000-0000F2060000}"/>
    <cellStyle name="40% - Accent1 2 2 3 5 2" xfId="7456" xr:uid="{00000000-0005-0000-0000-0000F3060000}"/>
    <cellStyle name="40% - Accent1 2 2 3 6" xfId="1690" xr:uid="{00000000-0005-0000-0000-0000F4060000}"/>
    <cellStyle name="40% - Accent1 2 2 3 6 2" xfId="6015" xr:uid="{00000000-0005-0000-0000-0000F5060000}"/>
    <cellStyle name="40% - Accent1 2 2 3 7" xfId="4574" xr:uid="{00000000-0005-0000-0000-0000F6060000}"/>
    <cellStyle name="40% - Accent1 2 2 4" xfId="488" xr:uid="{00000000-0005-0000-0000-0000F7060000}"/>
    <cellStyle name="40% - Accent1 2 2 4 2" xfId="3372" xr:uid="{00000000-0005-0000-0000-0000F8060000}"/>
    <cellStyle name="40% - Accent1 2 2 4 2 2" xfId="7696" xr:uid="{00000000-0005-0000-0000-0000F9060000}"/>
    <cellStyle name="40% - Accent1 2 2 4 3" xfId="1930" xr:uid="{00000000-0005-0000-0000-0000FA060000}"/>
    <cellStyle name="40% - Accent1 2 2 4 3 2" xfId="6255" xr:uid="{00000000-0005-0000-0000-0000FB060000}"/>
    <cellStyle name="40% - Accent1 2 2 4 4" xfId="4814" xr:uid="{00000000-0005-0000-0000-0000FC060000}"/>
    <cellStyle name="40% - Accent1 2 2 5" xfId="848" xr:uid="{00000000-0005-0000-0000-0000FD060000}"/>
    <cellStyle name="40% - Accent1 2 2 5 2" xfId="3732" xr:uid="{00000000-0005-0000-0000-0000FE060000}"/>
    <cellStyle name="40% - Accent1 2 2 5 2 2" xfId="8056" xr:uid="{00000000-0005-0000-0000-0000FF060000}"/>
    <cellStyle name="40% - Accent1 2 2 5 3" xfId="2290" xr:uid="{00000000-0005-0000-0000-000000070000}"/>
    <cellStyle name="40% - Accent1 2 2 5 3 2" xfId="6615" xr:uid="{00000000-0005-0000-0000-000001070000}"/>
    <cellStyle name="40% - Accent1 2 2 5 4" xfId="5174" xr:uid="{00000000-0005-0000-0000-000002070000}"/>
    <cellStyle name="40% - Accent1 2 2 6" xfId="1208" xr:uid="{00000000-0005-0000-0000-000003070000}"/>
    <cellStyle name="40% - Accent1 2 2 6 2" xfId="4092" xr:uid="{00000000-0005-0000-0000-000004070000}"/>
    <cellStyle name="40% - Accent1 2 2 6 2 2" xfId="8416" xr:uid="{00000000-0005-0000-0000-000005070000}"/>
    <cellStyle name="40% - Accent1 2 2 6 3" xfId="2650" xr:uid="{00000000-0005-0000-0000-000006070000}"/>
    <cellStyle name="40% - Accent1 2 2 6 3 2" xfId="6975" xr:uid="{00000000-0005-0000-0000-000007070000}"/>
    <cellStyle name="40% - Accent1 2 2 6 4" xfId="5534" xr:uid="{00000000-0005-0000-0000-000008070000}"/>
    <cellStyle name="40% - Accent1 2 2 7" xfId="3012" xr:uid="{00000000-0005-0000-0000-000009070000}"/>
    <cellStyle name="40% - Accent1 2 2 7 2" xfId="7336" xr:uid="{00000000-0005-0000-0000-00000A070000}"/>
    <cellStyle name="40% - Accent1 2 2 8" xfId="1570" xr:uid="{00000000-0005-0000-0000-00000B070000}"/>
    <cellStyle name="40% - Accent1 2 2 8 2" xfId="5895" xr:uid="{00000000-0005-0000-0000-00000C070000}"/>
    <cellStyle name="40% - Accent1 2 2 9" xfId="4454" xr:uid="{00000000-0005-0000-0000-00000D070000}"/>
    <cellStyle name="40% - Accent1 2 3" xfId="308" xr:uid="{00000000-0005-0000-0000-00000E070000}"/>
    <cellStyle name="40% - Accent1 2 3 2" xfId="668" xr:uid="{00000000-0005-0000-0000-00000F070000}"/>
    <cellStyle name="40% - Accent1 2 3 2 2" xfId="3552" xr:uid="{00000000-0005-0000-0000-000010070000}"/>
    <cellStyle name="40% - Accent1 2 3 2 2 2" xfId="7876" xr:uid="{00000000-0005-0000-0000-000011070000}"/>
    <cellStyle name="40% - Accent1 2 3 2 3" xfId="2110" xr:uid="{00000000-0005-0000-0000-000012070000}"/>
    <cellStyle name="40% - Accent1 2 3 2 3 2" xfId="6435" xr:uid="{00000000-0005-0000-0000-000013070000}"/>
    <cellStyle name="40% - Accent1 2 3 2 4" xfId="4994" xr:uid="{00000000-0005-0000-0000-000014070000}"/>
    <cellStyle name="40% - Accent1 2 3 3" xfId="1028" xr:uid="{00000000-0005-0000-0000-000015070000}"/>
    <cellStyle name="40% - Accent1 2 3 3 2" xfId="3912" xr:uid="{00000000-0005-0000-0000-000016070000}"/>
    <cellStyle name="40% - Accent1 2 3 3 2 2" xfId="8236" xr:uid="{00000000-0005-0000-0000-000017070000}"/>
    <cellStyle name="40% - Accent1 2 3 3 3" xfId="2470" xr:uid="{00000000-0005-0000-0000-000018070000}"/>
    <cellStyle name="40% - Accent1 2 3 3 3 2" xfId="6795" xr:uid="{00000000-0005-0000-0000-000019070000}"/>
    <cellStyle name="40% - Accent1 2 3 3 4" xfId="5354" xr:uid="{00000000-0005-0000-0000-00001A070000}"/>
    <cellStyle name="40% - Accent1 2 3 4" xfId="1388" xr:uid="{00000000-0005-0000-0000-00001B070000}"/>
    <cellStyle name="40% - Accent1 2 3 4 2" xfId="4272" xr:uid="{00000000-0005-0000-0000-00001C070000}"/>
    <cellStyle name="40% - Accent1 2 3 4 2 2" xfId="8596" xr:uid="{00000000-0005-0000-0000-00001D070000}"/>
    <cellStyle name="40% - Accent1 2 3 4 3" xfId="2830" xr:uid="{00000000-0005-0000-0000-00001E070000}"/>
    <cellStyle name="40% - Accent1 2 3 4 3 2" xfId="7155" xr:uid="{00000000-0005-0000-0000-00001F070000}"/>
    <cellStyle name="40% - Accent1 2 3 4 4" xfId="5714" xr:uid="{00000000-0005-0000-0000-000020070000}"/>
    <cellStyle name="40% - Accent1 2 3 5" xfId="3192" xr:uid="{00000000-0005-0000-0000-000021070000}"/>
    <cellStyle name="40% - Accent1 2 3 5 2" xfId="7516" xr:uid="{00000000-0005-0000-0000-000022070000}"/>
    <cellStyle name="40% - Accent1 2 3 6" xfId="1750" xr:uid="{00000000-0005-0000-0000-000023070000}"/>
    <cellStyle name="40% - Accent1 2 3 6 2" xfId="6075" xr:uid="{00000000-0005-0000-0000-000024070000}"/>
    <cellStyle name="40% - Accent1 2 3 7" xfId="4634" xr:uid="{00000000-0005-0000-0000-000025070000}"/>
    <cellStyle name="40% - Accent1 2 4" xfId="188" xr:uid="{00000000-0005-0000-0000-000026070000}"/>
    <cellStyle name="40% - Accent1 2 4 2" xfId="548" xr:uid="{00000000-0005-0000-0000-000027070000}"/>
    <cellStyle name="40% - Accent1 2 4 2 2" xfId="3432" xr:uid="{00000000-0005-0000-0000-000028070000}"/>
    <cellStyle name="40% - Accent1 2 4 2 2 2" xfId="7756" xr:uid="{00000000-0005-0000-0000-000029070000}"/>
    <cellStyle name="40% - Accent1 2 4 2 3" xfId="1990" xr:uid="{00000000-0005-0000-0000-00002A070000}"/>
    <cellStyle name="40% - Accent1 2 4 2 3 2" xfId="6315" xr:uid="{00000000-0005-0000-0000-00002B070000}"/>
    <cellStyle name="40% - Accent1 2 4 2 4" xfId="4874" xr:uid="{00000000-0005-0000-0000-00002C070000}"/>
    <cellStyle name="40% - Accent1 2 4 3" xfId="908" xr:uid="{00000000-0005-0000-0000-00002D070000}"/>
    <cellStyle name="40% - Accent1 2 4 3 2" xfId="3792" xr:uid="{00000000-0005-0000-0000-00002E070000}"/>
    <cellStyle name="40% - Accent1 2 4 3 2 2" xfId="8116" xr:uid="{00000000-0005-0000-0000-00002F070000}"/>
    <cellStyle name="40% - Accent1 2 4 3 3" xfId="2350" xr:uid="{00000000-0005-0000-0000-000030070000}"/>
    <cellStyle name="40% - Accent1 2 4 3 3 2" xfId="6675" xr:uid="{00000000-0005-0000-0000-000031070000}"/>
    <cellStyle name="40% - Accent1 2 4 3 4" xfId="5234" xr:uid="{00000000-0005-0000-0000-000032070000}"/>
    <cellStyle name="40% - Accent1 2 4 4" xfId="1268" xr:uid="{00000000-0005-0000-0000-000033070000}"/>
    <cellStyle name="40% - Accent1 2 4 4 2" xfId="4152" xr:uid="{00000000-0005-0000-0000-000034070000}"/>
    <cellStyle name="40% - Accent1 2 4 4 2 2" xfId="8476" xr:uid="{00000000-0005-0000-0000-000035070000}"/>
    <cellStyle name="40% - Accent1 2 4 4 3" xfId="2710" xr:uid="{00000000-0005-0000-0000-000036070000}"/>
    <cellStyle name="40% - Accent1 2 4 4 3 2" xfId="7035" xr:uid="{00000000-0005-0000-0000-000037070000}"/>
    <cellStyle name="40% - Accent1 2 4 4 4" xfId="5594" xr:uid="{00000000-0005-0000-0000-000038070000}"/>
    <cellStyle name="40% - Accent1 2 4 5" xfId="3072" xr:uid="{00000000-0005-0000-0000-000039070000}"/>
    <cellStyle name="40% - Accent1 2 4 5 2" xfId="7396" xr:uid="{00000000-0005-0000-0000-00003A070000}"/>
    <cellStyle name="40% - Accent1 2 4 6" xfId="1630" xr:uid="{00000000-0005-0000-0000-00003B070000}"/>
    <cellStyle name="40% - Accent1 2 4 6 2" xfId="5955" xr:uid="{00000000-0005-0000-0000-00003C070000}"/>
    <cellStyle name="40% - Accent1 2 4 7" xfId="4514" xr:uid="{00000000-0005-0000-0000-00003D070000}"/>
    <cellStyle name="40% - Accent1 2 5" xfId="428" xr:uid="{00000000-0005-0000-0000-00003E070000}"/>
    <cellStyle name="40% - Accent1 2 5 2" xfId="3312" xr:uid="{00000000-0005-0000-0000-00003F070000}"/>
    <cellStyle name="40% - Accent1 2 5 2 2" xfId="7636" xr:uid="{00000000-0005-0000-0000-000040070000}"/>
    <cellStyle name="40% - Accent1 2 5 3" xfId="1870" xr:uid="{00000000-0005-0000-0000-000041070000}"/>
    <cellStyle name="40% - Accent1 2 5 3 2" xfId="6195" xr:uid="{00000000-0005-0000-0000-000042070000}"/>
    <cellStyle name="40% - Accent1 2 5 4" xfId="4754" xr:uid="{00000000-0005-0000-0000-000043070000}"/>
    <cellStyle name="40% - Accent1 2 6" xfId="788" xr:uid="{00000000-0005-0000-0000-000044070000}"/>
    <cellStyle name="40% - Accent1 2 6 2" xfId="3672" xr:uid="{00000000-0005-0000-0000-000045070000}"/>
    <cellStyle name="40% - Accent1 2 6 2 2" xfId="7996" xr:uid="{00000000-0005-0000-0000-000046070000}"/>
    <cellStyle name="40% - Accent1 2 6 3" xfId="2230" xr:uid="{00000000-0005-0000-0000-000047070000}"/>
    <cellStyle name="40% - Accent1 2 6 3 2" xfId="6555" xr:uid="{00000000-0005-0000-0000-000048070000}"/>
    <cellStyle name="40% - Accent1 2 6 4" xfId="5114" xr:uid="{00000000-0005-0000-0000-000049070000}"/>
    <cellStyle name="40% - Accent1 2 7" xfId="1148" xr:uid="{00000000-0005-0000-0000-00004A070000}"/>
    <cellStyle name="40% - Accent1 2 7 2" xfId="4032" xr:uid="{00000000-0005-0000-0000-00004B070000}"/>
    <cellStyle name="40% - Accent1 2 7 2 2" xfId="8356" xr:uid="{00000000-0005-0000-0000-00004C070000}"/>
    <cellStyle name="40% - Accent1 2 7 3" xfId="2590" xr:uid="{00000000-0005-0000-0000-00004D070000}"/>
    <cellStyle name="40% - Accent1 2 7 3 2" xfId="6915" xr:uid="{00000000-0005-0000-0000-00004E070000}"/>
    <cellStyle name="40% - Accent1 2 7 4" xfId="5474" xr:uid="{00000000-0005-0000-0000-00004F070000}"/>
    <cellStyle name="40% - Accent1 2 8" xfId="2952" xr:uid="{00000000-0005-0000-0000-000050070000}"/>
    <cellStyle name="40% - Accent1 2 8 2" xfId="7276" xr:uid="{00000000-0005-0000-0000-000051070000}"/>
    <cellStyle name="40% - Accent1 2 9" xfId="1510" xr:uid="{00000000-0005-0000-0000-000052070000}"/>
    <cellStyle name="40% - Accent1 2 9 2" xfId="5835" xr:uid="{00000000-0005-0000-0000-000053070000}"/>
    <cellStyle name="40% - Accent1 3" xfId="98" xr:uid="{00000000-0005-0000-0000-000054070000}"/>
    <cellStyle name="40% - Accent1 3 2" xfId="338" xr:uid="{00000000-0005-0000-0000-000055070000}"/>
    <cellStyle name="40% - Accent1 3 2 2" xfId="698" xr:uid="{00000000-0005-0000-0000-000056070000}"/>
    <cellStyle name="40% - Accent1 3 2 2 2" xfId="3582" xr:uid="{00000000-0005-0000-0000-000057070000}"/>
    <cellStyle name="40% - Accent1 3 2 2 2 2" xfId="7906" xr:uid="{00000000-0005-0000-0000-000058070000}"/>
    <cellStyle name="40% - Accent1 3 2 2 3" xfId="2140" xr:uid="{00000000-0005-0000-0000-000059070000}"/>
    <cellStyle name="40% - Accent1 3 2 2 3 2" xfId="6465" xr:uid="{00000000-0005-0000-0000-00005A070000}"/>
    <cellStyle name="40% - Accent1 3 2 2 4" xfId="5024" xr:uid="{00000000-0005-0000-0000-00005B070000}"/>
    <cellStyle name="40% - Accent1 3 2 3" xfId="1058" xr:uid="{00000000-0005-0000-0000-00005C070000}"/>
    <cellStyle name="40% - Accent1 3 2 3 2" xfId="3942" xr:uid="{00000000-0005-0000-0000-00005D070000}"/>
    <cellStyle name="40% - Accent1 3 2 3 2 2" xfId="8266" xr:uid="{00000000-0005-0000-0000-00005E070000}"/>
    <cellStyle name="40% - Accent1 3 2 3 3" xfId="2500" xr:uid="{00000000-0005-0000-0000-00005F070000}"/>
    <cellStyle name="40% - Accent1 3 2 3 3 2" xfId="6825" xr:uid="{00000000-0005-0000-0000-000060070000}"/>
    <cellStyle name="40% - Accent1 3 2 3 4" xfId="5384" xr:uid="{00000000-0005-0000-0000-000061070000}"/>
    <cellStyle name="40% - Accent1 3 2 4" xfId="1418" xr:uid="{00000000-0005-0000-0000-000062070000}"/>
    <cellStyle name="40% - Accent1 3 2 4 2" xfId="4302" xr:uid="{00000000-0005-0000-0000-000063070000}"/>
    <cellStyle name="40% - Accent1 3 2 4 2 2" xfId="8626" xr:uid="{00000000-0005-0000-0000-000064070000}"/>
    <cellStyle name="40% - Accent1 3 2 4 3" xfId="2860" xr:uid="{00000000-0005-0000-0000-000065070000}"/>
    <cellStyle name="40% - Accent1 3 2 4 3 2" xfId="7185" xr:uid="{00000000-0005-0000-0000-000066070000}"/>
    <cellStyle name="40% - Accent1 3 2 4 4" xfId="5744" xr:uid="{00000000-0005-0000-0000-000067070000}"/>
    <cellStyle name="40% - Accent1 3 2 5" xfId="3222" xr:uid="{00000000-0005-0000-0000-000068070000}"/>
    <cellStyle name="40% - Accent1 3 2 5 2" xfId="7546" xr:uid="{00000000-0005-0000-0000-000069070000}"/>
    <cellStyle name="40% - Accent1 3 2 6" xfId="1780" xr:uid="{00000000-0005-0000-0000-00006A070000}"/>
    <cellStyle name="40% - Accent1 3 2 6 2" xfId="6105" xr:uid="{00000000-0005-0000-0000-00006B070000}"/>
    <cellStyle name="40% - Accent1 3 2 7" xfId="4664" xr:uid="{00000000-0005-0000-0000-00006C070000}"/>
    <cellStyle name="40% - Accent1 3 3" xfId="218" xr:uid="{00000000-0005-0000-0000-00006D070000}"/>
    <cellStyle name="40% - Accent1 3 3 2" xfId="578" xr:uid="{00000000-0005-0000-0000-00006E070000}"/>
    <cellStyle name="40% - Accent1 3 3 2 2" xfId="3462" xr:uid="{00000000-0005-0000-0000-00006F070000}"/>
    <cellStyle name="40% - Accent1 3 3 2 2 2" xfId="7786" xr:uid="{00000000-0005-0000-0000-000070070000}"/>
    <cellStyle name="40% - Accent1 3 3 2 3" xfId="2020" xr:uid="{00000000-0005-0000-0000-000071070000}"/>
    <cellStyle name="40% - Accent1 3 3 2 3 2" xfId="6345" xr:uid="{00000000-0005-0000-0000-000072070000}"/>
    <cellStyle name="40% - Accent1 3 3 2 4" xfId="4904" xr:uid="{00000000-0005-0000-0000-000073070000}"/>
    <cellStyle name="40% - Accent1 3 3 3" xfId="938" xr:uid="{00000000-0005-0000-0000-000074070000}"/>
    <cellStyle name="40% - Accent1 3 3 3 2" xfId="3822" xr:uid="{00000000-0005-0000-0000-000075070000}"/>
    <cellStyle name="40% - Accent1 3 3 3 2 2" xfId="8146" xr:uid="{00000000-0005-0000-0000-000076070000}"/>
    <cellStyle name="40% - Accent1 3 3 3 3" xfId="2380" xr:uid="{00000000-0005-0000-0000-000077070000}"/>
    <cellStyle name="40% - Accent1 3 3 3 3 2" xfId="6705" xr:uid="{00000000-0005-0000-0000-000078070000}"/>
    <cellStyle name="40% - Accent1 3 3 3 4" xfId="5264" xr:uid="{00000000-0005-0000-0000-000079070000}"/>
    <cellStyle name="40% - Accent1 3 3 4" xfId="1298" xr:uid="{00000000-0005-0000-0000-00007A070000}"/>
    <cellStyle name="40% - Accent1 3 3 4 2" xfId="4182" xr:uid="{00000000-0005-0000-0000-00007B070000}"/>
    <cellStyle name="40% - Accent1 3 3 4 2 2" xfId="8506" xr:uid="{00000000-0005-0000-0000-00007C070000}"/>
    <cellStyle name="40% - Accent1 3 3 4 3" xfId="2740" xr:uid="{00000000-0005-0000-0000-00007D070000}"/>
    <cellStyle name="40% - Accent1 3 3 4 3 2" xfId="7065" xr:uid="{00000000-0005-0000-0000-00007E070000}"/>
    <cellStyle name="40% - Accent1 3 3 4 4" xfId="5624" xr:uid="{00000000-0005-0000-0000-00007F070000}"/>
    <cellStyle name="40% - Accent1 3 3 5" xfId="3102" xr:uid="{00000000-0005-0000-0000-000080070000}"/>
    <cellStyle name="40% - Accent1 3 3 5 2" xfId="7426" xr:uid="{00000000-0005-0000-0000-000081070000}"/>
    <cellStyle name="40% - Accent1 3 3 6" xfId="1660" xr:uid="{00000000-0005-0000-0000-000082070000}"/>
    <cellStyle name="40% - Accent1 3 3 6 2" xfId="5985" xr:uid="{00000000-0005-0000-0000-000083070000}"/>
    <cellStyle name="40% - Accent1 3 3 7" xfId="4544" xr:uid="{00000000-0005-0000-0000-000084070000}"/>
    <cellStyle name="40% - Accent1 3 4" xfId="458" xr:uid="{00000000-0005-0000-0000-000085070000}"/>
    <cellStyle name="40% - Accent1 3 4 2" xfId="3342" xr:uid="{00000000-0005-0000-0000-000086070000}"/>
    <cellStyle name="40% - Accent1 3 4 2 2" xfId="7666" xr:uid="{00000000-0005-0000-0000-000087070000}"/>
    <cellStyle name="40% - Accent1 3 4 3" xfId="1900" xr:uid="{00000000-0005-0000-0000-000088070000}"/>
    <cellStyle name="40% - Accent1 3 4 3 2" xfId="6225" xr:uid="{00000000-0005-0000-0000-000089070000}"/>
    <cellStyle name="40% - Accent1 3 4 4" xfId="4784" xr:uid="{00000000-0005-0000-0000-00008A070000}"/>
    <cellStyle name="40% - Accent1 3 5" xfId="818" xr:uid="{00000000-0005-0000-0000-00008B070000}"/>
    <cellStyle name="40% - Accent1 3 5 2" xfId="3702" xr:uid="{00000000-0005-0000-0000-00008C070000}"/>
    <cellStyle name="40% - Accent1 3 5 2 2" xfId="8026" xr:uid="{00000000-0005-0000-0000-00008D070000}"/>
    <cellStyle name="40% - Accent1 3 5 3" xfId="2260" xr:uid="{00000000-0005-0000-0000-00008E070000}"/>
    <cellStyle name="40% - Accent1 3 5 3 2" xfId="6585" xr:uid="{00000000-0005-0000-0000-00008F070000}"/>
    <cellStyle name="40% - Accent1 3 5 4" xfId="5144" xr:uid="{00000000-0005-0000-0000-000090070000}"/>
    <cellStyle name="40% - Accent1 3 6" xfId="1178" xr:uid="{00000000-0005-0000-0000-000091070000}"/>
    <cellStyle name="40% - Accent1 3 6 2" xfId="4062" xr:uid="{00000000-0005-0000-0000-000092070000}"/>
    <cellStyle name="40% - Accent1 3 6 2 2" xfId="8386" xr:uid="{00000000-0005-0000-0000-000093070000}"/>
    <cellStyle name="40% - Accent1 3 6 3" xfId="2620" xr:uid="{00000000-0005-0000-0000-000094070000}"/>
    <cellStyle name="40% - Accent1 3 6 3 2" xfId="6945" xr:uid="{00000000-0005-0000-0000-000095070000}"/>
    <cellStyle name="40% - Accent1 3 6 4" xfId="5504" xr:uid="{00000000-0005-0000-0000-000096070000}"/>
    <cellStyle name="40% - Accent1 3 7" xfId="2982" xr:uid="{00000000-0005-0000-0000-000097070000}"/>
    <cellStyle name="40% - Accent1 3 7 2" xfId="7306" xr:uid="{00000000-0005-0000-0000-000098070000}"/>
    <cellStyle name="40% - Accent1 3 8" xfId="1540" xr:uid="{00000000-0005-0000-0000-000099070000}"/>
    <cellStyle name="40% - Accent1 3 8 2" xfId="5865" xr:uid="{00000000-0005-0000-0000-00009A070000}"/>
    <cellStyle name="40% - Accent1 3 9" xfId="4424" xr:uid="{00000000-0005-0000-0000-00009B070000}"/>
    <cellStyle name="40% - Accent1 4" xfId="278" xr:uid="{00000000-0005-0000-0000-00009C070000}"/>
    <cellStyle name="40% - Accent1 4 2" xfId="638" xr:uid="{00000000-0005-0000-0000-00009D070000}"/>
    <cellStyle name="40% - Accent1 4 2 2" xfId="3522" xr:uid="{00000000-0005-0000-0000-00009E070000}"/>
    <cellStyle name="40% - Accent1 4 2 2 2" xfId="7846" xr:uid="{00000000-0005-0000-0000-00009F070000}"/>
    <cellStyle name="40% - Accent1 4 2 3" xfId="2080" xr:uid="{00000000-0005-0000-0000-0000A0070000}"/>
    <cellStyle name="40% - Accent1 4 2 3 2" xfId="6405" xr:uid="{00000000-0005-0000-0000-0000A1070000}"/>
    <cellStyle name="40% - Accent1 4 2 4" xfId="4964" xr:uid="{00000000-0005-0000-0000-0000A2070000}"/>
    <cellStyle name="40% - Accent1 4 3" xfId="998" xr:uid="{00000000-0005-0000-0000-0000A3070000}"/>
    <cellStyle name="40% - Accent1 4 3 2" xfId="3882" xr:uid="{00000000-0005-0000-0000-0000A4070000}"/>
    <cellStyle name="40% - Accent1 4 3 2 2" xfId="8206" xr:uid="{00000000-0005-0000-0000-0000A5070000}"/>
    <cellStyle name="40% - Accent1 4 3 3" xfId="2440" xr:uid="{00000000-0005-0000-0000-0000A6070000}"/>
    <cellStyle name="40% - Accent1 4 3 3 2" xfId="6765" xr:uid="{00000000-0005-0000-0000-0000A7070000}"/>
    <cellStyle name="40% - Accent1 4 3 4" xfId="5324" xr:uid="{00000000-0005-0000-0000-0000A8070000}"/>
    <cellStyle name="40% - Accent1 4 4" xfId="1358" xr:uid="{00000000-0005-0000-0000-0000A9070000}"/>
    <cellStyle name="40% - Accent1 4 4 2" xfId="4242" xr:uid="{00000000-0005-0000-0000-0000AA070000}"/>
    <cellStyle name="40% - Accent1 4 4 2 2" xfId="8566" xr:uid="{00000000-0005-0000-0000-0000AB070000}"/>
    <cellStyle name="40% - Accent1 4 4 3" xfId="2800" xr:uid="{00000000-0005-0000-0000-0000AC070000}"/>
    <cellStyle name="40% - Accent1 4 4 3 2" xfId="7125" xr:uid="{00000000-0005-0000-0000-0000AD070000}"/>
    <cellStyle name="40% - Accent1 4 4 4" xfId="5684" xr:uid="{00000000-0005-0000-0000-0000AE070000}"/>
    <cellStyle name="40% - Accent1 4 5" xfId="3162" xr:uid="{00000000-0005-0000-0000-0000AF070000}"/>
    <cellStyle name="40% - Accent1 4 5 2" xfId="7486" xr:uid="{00000000-0005-0000-0000-0000B0070000}"/>
    <cellStyle name="40% - Accent1 4 6" xfId="1720" xr:uid="{00000000-0005-0000-0000-0000B1070000}"/>
    <cellStyle name="40% - Accent1 4 6 2" xfId="6045" xr:uid="{00000000-0005-0000-0000-0000B2070000}"/>
    <cellStyle name="40% - Accent1 4 7" xfId="4604" xr:uid="{00000000-0005-0000-0000-0000B3070000}"/>
    <cellStyle name="40% - Accent1 5" xfId="158" xr:uid="{00000000-0005-0000-0000-0000B4070000}"/>
    <cellStyle name="40% - Accent1 5 2" xfId="518" xr:uid="{00000000-0005-0000-0000-0000B5070000}"/>
    <cellStyle name="40% - Accent1 5 2 2" xfId="3402" xr:uid="{00000000-0005-0000-0000-0000B6070000}"/>
    <cellStyle name="40% - Accent1 5 2 2 2" xfId="7726" xr:uid="{00000000-0005-0000-0000-0000B7070000}"/>
    <cellStyle name="40% - Accent1 5 2 3" xfId="1960" xr:uid="{00000000-0005-0000-0000-0000B8070000}"/>
    <cellStyle name="40% - Accent1 5 2 3 2" xfId="6285" xr:uid="{00000000-0005-0000-0000-0000B9070000}"/>
    <cellStyle name="40% - Accent1 5 2 4" xfId="4844" xr:uid="{00000000-0005-0000-0000-0000BA070000}"/>
    <cellStyle name="40% - Accent1 5 3" xfId="878" xr:uid="{00000000-0005-0000-0000-0000BB070000}"/>
    <cellStyle name="40% - Accent1 5 3 2" xfId="3762" xr:uid="{00000000-0005-0000-0000-0000BC070000}"/>
    <cellStyle name="40% - Accent1 5 3 2 2" xfId="8086" xr:uid="{00000000-0005-0000-0000-0000BD070000}"/>
    <cellStyle name="40% - Accent1 5 3 3" xfId="2320" xr:uid="{00000000-0005-0000-0000-0000BE070000}"/>
    <cellStyle name="40% - Accent1 5 3 3 2" xfId="6645" xr:uid="{00000000-0005-0000-0000-0000BF070000}"/>
    <cellStyle name="40% - Accent1 5 3 4" xfId="5204" xr:uid="{00000000-0005-0000-0000-0000C0070000}"/>
    <cellStyle name="40% - Accent1 5 4" xfId="1238" xr:uid="{00000000-0005-0000-0000-0000C1070000}"/>
    <cellStyle name="40% - Accent1 5 4 2" xfId="4122" xr:uid="{00000000-0005-0000-0000-0000C2070000}"/>
    <cellStyle name="40% - Accent1 5 4 2 2" xfId="8446" xr:uid="{00000000-0005-0000-0000-0000C3070000}"/>
    <cellStyle name="40% - Accent1 5 4 3" xfId="2680" xr:uid="{00000000-0005-0000-0000-0000C4070000}"/>
    <cellStyle name="40% - Accent1 5 4 3 2" xfId="7005" xr:uid="{00000000-0005-0000-0000-0000C5070000}"/>
    <cellStyle name="40% - Accent1 5 4 4" xfId="5564" xr:uid="{00000000-0005-0000-0000-0000C6070000}"/>
    <cellStyle name="40% - Accent1 5 5" xfId="3042" xr:uid="{00000000-0005-0000-0000-0000C7070000}"/>
    <cellStyle name="40% - Accent1 5 5 2" xfId="7366" xr:uid="{00000000-0005-0000-0000-0000C8070000}"/>
    <cellStyle name="40% - Accent1 5 6" xfId="1600" xr:uid="{00000000-0005-0000-0000-0000C9070000}"/>
    <cellStyle name="40% - Accent1 5 6 2" xfId="5925" xr:uid="{00000000-0005-0000-0000-0000CA070000}"/>
    <cellStyle name="40% - Accent1 5 7" xfId="4484" xr:uid="{00000000-0005-0000-0000-0000CB070000}"/>
    <cellStyle name="40% - Accent1 6" xfId="398" xr:uid="{00000000-0005-0000-0000-0000CC070000}"/>
    <cellStyle name="40% - Accent1 6 2" xfId="3282" xr:uid="{00000000-0005-0000-0000-0000CD070000}"/>
    <cellStyle name="40% - Accent1 6 2 2" xfId="7606" xr:uid="{00000000-0005-0000-0000-0000CE070000}"/>
    <cellStyle name="40% - Accent1 6 3" xfId="1840" xr:uid="{00000000-0005-0000-0000-0000CF070000}"/>
    <cellStyle name="40% - Accent1 6 3 2" xfId="6165" xr:uid="{00000000-0005-0000-0000-0000D0070000}"/>
    <cellStyle name="40% - Accent1 6 4" xfId="4724" xr:uid="{00000000-0005-0000-0000-0000D1070000}"/>
    <cellStyle name="40% - Accent1 7" xfId="758" xr:uid="{00000000-0005-0000-0000-0000D2070000}"/>
    <cellStyle name="40% - Accent1 7 2" xfId="3642" xr:uid="{00000000-0005-0000-0000-0000D3070000}"/>
    <cellStyle name="40% - Accent1 7 2 2" xfId="7966" xr:uid="{00000000-0005-0000-0000-0000D4070000}"/>
    <cellStyle name="40% - Accent1 7 3" xfId="2200" xr:uid="{00000000-0005-0000-0000-0000D5070000}"/>
    <cellStyle name="40% - Accent1 7 3 2" xfId="6525" xr:uid="{00000000-0005-0000-0000-0000D6070000}"/>
    <cellStyle name="40% - Accent1 7 4" xfId="5084" xr:uid="{00000000-0005-0000-0000-0000D7070000}"/>
    <cellStyle name="40% - Accent1 8" xfId="1118" xr:uid="{00000000-0005-0000-0000-0000D8070000}"/>
    <cellStyle name="40% - Accent1 8 2" xfId="4002" xr:uid="{00000000-0005-0000-0000-0000D9070000}"/>
    <cellStyle name="40% - Accent1 8 2 2" xfId="8326" xr:uid="{00000000-0005-0000-0000-0000DA070000}"/>
    <cellStyle name="40% - Accent1 8 3" xfId="2560" xr:uid="{00000000-0005-0000-0000-0000DB070000}"/>
    <cellStyle name="40% - Accent1 8 3 2" xfId="6885" xr:uid="{00000000-0005-0000-0000-0000DC070000}"/>
    <cellStyle name="40% - Accent1 8 4" xfId="5444" xr:uid="{00000000-0005-0000-0000-0000DD070000}"/>
    <cellStyle name="40% - Accent1 9" xfId="2922" xr:uid="{00000000-0005-0000-0000-0000DE070000}"/>
    <cellStyle name="40% - Accent1 9 2" xfId="7246" xr:uid="{00000000-0005-0000-0000-0000DF070000}"/>
    <cellStyle name="40% - Accent2" xfId="8" builtinId="35" customBuiltin="1"/>
    <cellStyle name="40% - Accent2 10" xfId="1481" xr:uid="{00000000-0005-0000-0000-0000E1070000}"/>
    <cellStyle name="40% - Accent2 10 2" xfId="5806" xr:uid="{00000000-0005-0000-0000-0000E2070000}"/>
    <cellStyle name="40% - Accent2 11" xfId="4365" xr:uid="{00000000-0005-0000-0000-0000E3070000}"/>
    <cellStyle name="40% - Accent2 2" xfId="69" xr:uid="{00000000-0005-0000-0000-0000E4070000}"/>
    <cellStyle name="40% - Accent2 2 10" xfId="4395" xr:uid="{00000000-0005-0000-0000-0000E5070000}"/>
    <cellStyle name="40% - Accent2 2 2" xfId="129" xr:uid="{00000000-0005-0000-0000-0000E6070000}"/>
    <cellStyle name="40% - Accent2 2 2 2" xfId="369" xr:uid="{00000000-0005-0000-0000-0000E7070000}"/>
    <cellStyle name="40% - Accent2 2 2 2 2" xfId="729" xr:uid="{00000000-0005-0000-0000-0000E8070000}"/>
    <cellStyle name="40% - Accent2 2 2 2 2 2" xfId="3613" xr:uid="{00000000-0005-0000-0000-0000E9070000}"/>
    <cellStyle name="40% - Accent2 2 2 2 2 2 2" xfId="7937" xr:uid="{00000000-0005-0000-0000-0000EA070000}"/>
    <cellStyle name="40% - Accent2 2 2 2 2 3" xfId="2171" xr:uid="{00000000-0005-0000-0000-0000EB070000}"/>
    <cellStyle name="40% - Accent2 2 2 2 2 3 2" xfId="6496" xr:uid="{00000000-0005-0000-0000-0000EC070000}"/>
    <cellStyle name="40% - Accent2 2 2 2 2 4" xfId="5055" xr:uid="{00000000-0005-0000-0000-0000ED070000}"/>
    <cellStyle name="40% - Accent2 2 2 2 3" xfId="1089" xr:uid="{00000000-0005-0000-0000-0000EE070000}"/>
    <cellStyle name="40% - Accent2 2 2 2 3 2" xfId="3973" xr:uid="{00000000-0005-0000-0000-0000EF070000}"/>
    <cellStyle name="40% - Accent2 2 2 2 3 2 2" xfId="8297" xr:uid="{00000000-0005-0000-0000-0000F0070000}"/>
    <cellStyle name="40% - Accent2 2 2 2 3 3" xfId="2531" xr:uid="{00000000-0005-0000-0000-0000F1070000}"/>
    <cellStyle name="40% - Accent2 2 2 2 3 3 2" xfId="6856" xr:uid="{00000000-0005-0000-0000-0000F2070000}"/>
    <cellStyle name="40% - Accent2 2 2 2 3 4" xfId="5415" xr:uid="{00000000-0005-0000-0000-0000F3070000}"/>
    <cellStyle name="40% - Accent2 2 2 2 4" xfId="1449" xr:uid="{00000000-0005-0000-0000-0000F4070000}"/>
    <cellStyle name="40% - Accent2 2 2 2 4 2" xfId="4333" xr:uid="{00000000-0005-0000-0000-0000F5070000}"/>
    <cellStyle name="40% - Accent2 2 2 2 4 2 2" xfId="8657" xr:uid="{00000000-0005-0000-0000-0000F6070000}"/>
    <cellStyle name="40% - Accent2 2 2 2 4 3" xfId="2891" xr:uid="{00000000-0005-0000-0000-0000F7070000}"/>
    <cellStyle name="40% - Accent2 2 2 2 4 3 2" xfId="7216" xr:uid="{00000000-0005-0000-0000-0000F8070000}"/>
    <cellStyle name="40% - Accent2 2 2 2 4 4" xfId="5775" xr:uid="{00000000-0005-0000-0000-0000F9070000}"/>
    <cellStyle name="40% - Accent2 2 2 2 5" xfId="3253" xr:uid="{00000000-0005-0000-0000-0000FA070000}"/>
    <cellStyle name="40% - Accent2 2 2 2 5 2" xfId="7577" xr:uid="{00000000-0005-0000-0000-0000FB070000}"/>
    <cellStyle name="40% - Accent2 2 2 2 6" xfId="1811" xr:uid="{00000000-0005-0000-0000-0000FC070000}"/>
    <cellStyle name="40% - Accent2 2 2 2 6 2" xfId="6136" xr:uid="{00000000-0005-0000-0000-0000FD070000}"/>
    <cellStyle name="40% - Accent2 2 2 2 7" xfId="4695" xr:uid="{00000000-0005-0000-0000-0000FE070000}"/>
    <cellStyle name="40% - Accent2 2 2 3" xfId="249" xr:uid="{00000000-0005-0000-0000-0000FF070000}"/>
    <cellStyle name="40% - Accent2 2 2 3 2" xfId="609" xr:uid="{00000000-0005-0000-0000-000000080000}"/>
    <cellStyle name="40% - Accent2 2 2 3 2 2" xfId="3493" xr:uid="{00000000-0005-0000-0000-000001080000}"/>
    <cellStyle name="40% - Accent2 2 2 3 2 2 2" xfId="7817" xr:uid="{00000000-0005-0000-0000-000002080000}"/>
    <cellStyle name="40% - Accent2 2 2 3 2 3" xfId="2051" xr:uid="{00000000-0005-0000-0000-000003080000}"/>
    <cellStyle name="40% - Accent2 2 2 3 2 3 2" xfId="6376" xr:uid="{00000000-0005-0000-0000-000004080000}"/>
    <cellStyle name="40% - Accent2 2 2 3 2 4" xfId="4935" xr:uid="{00000000-0005-0000-0000-000005080000}"/>
    <cellStyle name="40% - Accent2 2 2 3 3" xfId="969" xr:uid="{00000000-0005-0000-0000-000006080000}"/>
    <cellStyle name="40% - Accent2 2 2 3 3 2" xfId="3853" xr:uid="{00000000-0005-0000-0000-000007080000}"/>
    <cellStyle name="40% - Accent2 2 2 3 3 2 2" xfId="8177" xr:uid="{00000000-0005-0000-0000-000008080000}"/>
    <cellStyle name="40% - Accent2 2 2 3 3 3" xfId="2411" xr:uid="{00000000-0005-0000-0000-000009080000}"/>
    <cellStyle name="40% - Accent2 2 2 3 3 3 2" xfId="6736" xr:uid="{00000000-0005-0000-0000-00000A080000}"/>
    <cellStyle name="40% - Accent2 2 2 3 3 4" xfId="5295" xr:uid="{00000000-0005-0000-0000-00000B080000}"/>
    <cellStyle name="40% - Accent2 2 2 3 4" xfId="1329" xr:uid="{00000000-0005-0000-0000-00000C080000}"/>
    <cellStyle name="40% - Accent2 2 2 3 4 2" xfId="4213" xr:uid="{00000000-0005-0000-0000-00000D080000}"/>
    <cellStyle name="40% - Accent2 2 2 3 4 2 2" xfId="8537" xr:uid="{00000000-0005-0000-0000-00000E080000}"/>
    <cellStyle name="40% - Accent2 2 2 3 4 3" xfId="2771" xr:uid="{00000000-0005-0000-0000-00000F080000}"/>
    <cellStyle name="40% - Accent2 2 2 3 4 3 2" xfId="7096" xr:uid="{00000000-0005-0000-0000-000010080000}"/>
    <cellStyle name="40% - Accent2 2 2 3 4 4" xfId="5655" xr:uid="{00000000-0005-0000-0000-000011080000}"/>
    <cellStyle name="40% - Accent2 2 2 3 5" xfId="3133" xr:uid="{00000000-0005-0000-0000-000012080000}"/>
    <cellStyle name="40% - Accent2 2 2 3 5 2" xfId="7457" xr:uid="{00000000-0005-0000-0000-000013080000}"/>
    <cellStyle name="40% - Accent2 2 2 3 6" xfId="1691" xr:uid="{00000000-0005-0000-0000-000014080000}"/>
    <cellStyle name="40% - Accent2 2 2 3 6 2" xfId="6016" xr:uid="{00000000-0005-0000-0000-000015080000}"/>
    <cellStyle name="40% - Accent2 2 2 3 7" xfId="4575" xr:uid="{00000000-0005-0000-0000-000016080000}"/>
    <cellStyle name="40% - Accent2 2 2 4" xfId="489" xr:uid="{00000000-0005-0000-0000-000017080000}"/>
    <cellStyle name="40% - Accent2 2 2 4 2" xfId="3373" xr:uid="{00000000-0005-0000-0000-000018080000}"/>
    <cellStyle name="40% - Accent2 2 2 4 2 2" xfId="7697" xr:uid="{00000000-0005-0000-0000-000019080000}"/>
    <cellStyle name="40% - Accent2 2 2 4 3" xfId="1931" xr:uid="{00000000-0005-0000-0000-00001A080000}"/>
    <cellStyle name="40% - Accent2 2 2 4 3 2" xfId="6256" xr:uid="{00000000-0005-0000-0000-00001B080000}"/>
    <cellStyle name="40% - Accent2 2 2 4 4" xfId="4815" xr:uid="{00000000-0005-0000-0000-00001C080000}"/>
    <cellStyle name="40% - Accent2 2 2 5" xfId="849" xr:uid="{00000000-0005-0000-0000-00001D080000}"/>
    <cellStyle name="40% - Accent2 2 2 5 2" xfId="3733" xr:uid="{00000000-0005-0000-0000-00001E080000}"/>
    <cellStyle name="40% - Accent2 2 2 5 2 2" xfId="8057" xr:uid="{00000000-0005-0000-0000-00001F080000}"/>
    <cellStyle name="40% - Accent2 2 2 5 3" xfId="2291" xr:uid="{00000000-0005-0000-0000-000020080000}"/>
    <cellStyle name="40% - Accent2 2 2 5 3 2" xfId="6616" xr:uid="{00000000-0005-0000-0000-000021080000}"/>
    <cellStyle name="40% - Accent2 2 2 5 4" xfId="5175" xr:uid="{00000000-0005-0000-0000-000022080000}"/>
    <cellStyle name="40% - Accent2 2 2 6" xfId="1209" xr:uid="{00000000-0005-0000-0000-000023080000}"/>
    <cellStyle name="40% - Accent2 2 2 6 2" xfId="4093" xr:uid="{00000000-0005-0000-0000-000024080000}"/>
    <cellStyle name="40% - Accent2 2 2 6 2 2" xfId="8417" xr:uid="{00000000-0005-0000-0000-000025080000}"/>
    <cellStyle name="40% - Accent2 2 2 6 3" xfId="2651" xr:uid="{00000000-0005-0000-0000-000026080000}"/>
    <cellStyle name="40% - Accent2 2 2 6 3 2" xfId="6976" xr:uid="{00000000-0005-0000-0000-000027080000}"/>
    <cellStyle name="40% - Accent2 2 2 6 4" xfId="5535" xr:uid="{00000000-0005-0000-0000-000028080000}"/>
    <cellStyle name="40% - Accent2 2 2 7" xfId="3013" xr:uid="{00000000-0005-0000-0000-000029080000}"/>
    <cellStyle name="40% - Accent2 2 2 7 2" xfId="7337" xr:uid="{00000000-0005-0000-0000-00002A080000}"/>
    <cellStyle name="40% - Accent2 2 2 8" xfId="1571" xr:uid="{00000000-0005-0000-0000-00002B080000}"/>
    <cellStyle name="40% - Accent2 2 2 8 2" xfId="5896" xr:uid="{00000000-0005-0000-0000-00002C080000}"/>
    <cellStyle name="40% - Accent2 2 2 9" xfId="4455" xr:uid="{00000000-0005-0000-0000-00002D080000}"/>
    <cellStyle name="40% - Accent2 2 3" xfId="309" xr:uid="{00000000-0005-0000-0000-00002E080000}"/>
    <cellStyle name="40% - Accent2 2 3 2" xfId="669" xr:uid="{00000000-0005-0000-0000-00002F080000}"/>
    <cellStyle name="40% - Accent2 2 3 2 2" xfId="3553" xr:uid="{00000000-0005-0000-0000-000030080000}"/>
    <cellStyle name="40% - Accent2 2 3 2 2 2" xfId="7877" xr:uid="{00000000-0005-0000-0000-000031080000}"/>
    <cellStyle name="40% - Accent2 2 3 2 3" xfId="2111" xr:uid="{00000000-0005-0000-0000-000032080000}"/>
    <cellStyle name="40% - Accent2 2 3 2 3 2" xfId="6436" xr:uid="{00000000-0005-0000-0000-000033080000}"/>
    <cellStyle name="40% - Accent2 2 3 2 4" xfId="4995" xr:uid="{00000000-0005-0000-0000-000034080000}"/>
    <cellStyle name="40% - Accent2 2 3 3" xfId="1029" xr:uid="{00000000-0005-0000-0000-000035080000}"/>
    <cellStyle name="40% - Accent2 2 3 3 2" xfId="3913" xr:uid="{00000000-0005-0000-0000-000036080000}"/>
    <cellStyle name="40% - Accent2 2 3 3 2 2" xfId="8237" xr:uid="{00000000-0005-0000-0000-000037080000}"/>
    <cellStyle name="40% - Accent2 2 3 3 3" xfId="2471" xr:uid="{00000000-0005-0000-0000-000038080000}"/>
    <cellStyle name="40% - Accent2 2 3 3 3 2" xfId="6796" xr:uid="{00000000-0005-0000-0000-000039080000}"/>
    <cellStyle name="40% - Accent2 2 3 3 4" xfId="5355" xr:uid="{00000000-0005-0000-0000-00003A080000}"/>
    <cellStyle name="40% - Accent2 2 3 4" xfId="1389" xr:uid="{00000000-0005-0000-0000-00003B080000}"/>
    <cellStyle name="40% - Accent2 2 3 4 2" xfId="4273" xr:uid="{00000000-0005-0000-0000-00003C080000}"/>
    <cellStyle name="40% - Accent2 2 3 4 2 2" xfId="8597" xr:uid="{00000000-0005-0000-0000-00003D080000}"/>
    <cellStyle name="40% - Accent2 2 3 4 3" xfId="2831" xr:uid="{00000000-0005-0000-0000-00003E080000}"/>
    <cellStyle name="40% - Accent2 2 3 4 3 2" xfId="7156" xr:uid="{00000000-0005-0000-0000-00003F080000}"/>
    <cellStyle name="40% - Accent2 2 3 4 4" xfId="5715" xr:uid="{00000000-0005-0000-0000-000040080000}"/>
    <cellStyle name="40% - Accent2 2 3 5" xfId="3193" xr:uid="{00000000-0005-0000-0000-000041080000}"/>
    <cellStyle name="40% - Accent2 2 3 5 2" xfId="7517" xr:uid="{00000000-0005-0000-0000-000042080000}"/>
    <cellStyle name="40% - Accent2 2 3 6" xfId="1751" xr:uid="{00000000-0005-0000-0000-000043080000}"/>
    <cellStyle name="40% - Accent2 2 3 6 2" xfId="6076" xr:uid="{00000000-0005-0000-0000-000044080000}"/>
    <cellStyle name="40% - Accent2 2 3 7" xfId="4635" xr:uid="{00000000-0005-0000-0000-000045080000}"/>
    <cellStyle name="40% - Accent2 2 4" xfId="189" xr:uid="{00000000-0005-0000-0000-000046080000}"/>
    <cellStyle name="40% - Accent2 2 4 2" xfId="549" xr:uid="{00000000-0005-0000-0000-000047080000}"/>
    <cellStyle name="40% - Accent2 2 4 2 2" xfId="3433" xr:uid="{00000000-0005-0000-0000-000048080000}"/>
    <cellStyle name="40% - Accent2 2 4 2 2 2" xfId="7757" xr:uid="{00000000-0005-0000-0000-000049080000}"/>
    <cellStyle name="40% - Accent2 2 4 2 3" xfId="1991" xr:uid="{00000000-0005-0000-0000-00004A080000}"/>
    <cellStyle name="40% - Accent2 2 4 2 3 2" xfId="6316" xr:uid="{00000000-0005-0000-0000-00004B080000}"/>
    <cellStyle name="40% - Accent2 2 4 2 4" xfId="4875" xr:uid="{00000000-0005-0000-0000-00004C080000}"/>
    <cellStyle name="40% - Accent2 2 4 3" xfId="909" xr:uid="{00000000-0005-0000-0000-00004D080000}"/>
    <cellStyle name="40% - Accent2 2 4 3 2" xfId="3793" xr:uid="{00000000-0005-0000-0000-00004E080000}"/>
    <cellStyle name="40% - Accent2 2 4 3 2 2" xfId="8117" xr:uid="{00000000-0005-0000-0000-00004F080000}"/>
    <cellStyle name="40% - Accent2 2 4 3 3" xfId="2351" xr:uid="{00000000-0005-0000-0000-000050080000}"/>
    <cellStyle name="40% - Accent2 2 4 3 3 2" xfId="6676" xr:uid="{00000000-0005-0000-0000-000051080000}"/>
    <cellStyle name="40% - Accent2 2 4 3 4" xfId="5235" xr:uid="{00000000-0005-0000-0000-000052080000}"/>
    <cellStyle name="40% - Accent2 2 4 4" xfId="1269" xr:uid="{00000000-0005-0000-0000-000053080000}"/>
    <cellStyle name="40% - Accent2 2 4 4 2" xfId="4153" xr:uid="{00000000-0005-0000-0000-000054080000}"/>
    <cellStyle name="40% - Accent2 2 4 4 2 2" xfId="8477" xr:uid="{00000000-0005-0000-0000-000055080000}"/>
    <cellStyle name="40% - Accent2 2 4 4 3" xfId="2711" xr:uid="{00000000-0005-0000-0000-000056080000}"/>
    <cellStyle name="40% - Accent2 2 4 4 3 2" xfId="7036" xr:uid="{00000000-0005-0000-0000-000057080000}"/>
    <cellStyle name="40% - Accent2 2 4 4 4" xfId="5595" xr:uid="{00000000-0005-0000-0000-000058080000}"/>
    <cellStyle name="40% - Accent2 2 4 5" xfId="3073" xr:uid="{00000000-0005-0000-0000-000059080000}"/>
    <cellStyle name="40% - Accent2 2 4 5 2" xfId="7397" xr:uid="{00000000-0005-0000-0000-00005A080000}"/>
    <cellStyle name="40% - Accent2 2 4 6" xfId="1631" xr:uid="{00000000-0005-0000-0000-00005B080000}"/>
    <cellStyle name="40% - Accent2 2 4 6 2" xfId="5956" xr:uid="{00000000-0005-0000-0000-00005C080000}"/>
    <cellStyle name="40% - Accent2 2 4 7" xfId="4515" xr:uid="{00000000-0005-0000-0000-00005D080000}"/>
    <cellStyle name="40% - Accent2 2 5" xfId="429" xr:uid="{00000000-0005-0000-0000-00005E080000}"/>
    <cellStyle name="40% - Accent2 2 5 2" xfId="3313" xr:uid="{00000000-0005-0000-0000-00005F080000}"/>
    <cellStyle name="40% - Accent2 2 5 2 2" xfId="7637" xr:uid="{00000000-0005-0000-0000-000060080000}"/>
    <cellStyle name="40% - Accent2 2 5 3" xfId="1871" xr:uid="{00000000-0005-0000-0000-000061080000}"/>
    <cellStyle name="40% - Accent2 2 5 3 2" xfId="6196" xr:uid="{00000000-0005-0000-0000-000062080000}"/>
    <cellStyle name="40% - Accent2 2 5 4" xfId="4755" xr:uid="{00000000-0005-0000-0000-000063080000}"/>
    <cellStyle name="40% - Accent2 2 6" xfId="789" xr:uid="{00000000-0005-0000-0000-000064080000}"/>
    <cellStyle name="40% - Accent2 2 6 2" xfId="3673" xr:uid="{00000000-0005-0000-0000-000065080000}"/>
    <cellStyle name="40% - Accent2 2 6 2 2" xfId="7997" xr:uid="{00000000-0005-0000-0000-000066080000}"/>
    <cellStyle name="40% - Accent2 2 6 3" xfId="2231" xr:uid="{00000000-0005-0000-0000-000067080000}"/>
    <cellStyle name="40% - Accent2 2 6 3 2" xfId="6556" xr:uid="{00000000-0005-0000-0000-000068080000}"/>
    <cellStyle name="40% - Accent2 2 6 4" xfId="5115" xr:uid="{00000000-0005-0000-0000-000069080000}"/>
    <cellStyle name="40% - Accent2 2 7" xfId="1149" xr:uid="{00000000-0005-0000-0000-00006A080000}"/>
    <cellStyle name="40% - Accent2 2 7 2" xfId="4033" xr:uid="{00000000-0005-0000-0000-00006B080000}"/>
    <cellStyle name="40% - Accent2 2 7 2 2" xfId="8357" xr:uid="{00000000-0005-0000-0000-00006C080000}"/>
    <cellStyle name="40% - Accent2 2 7 3" xfId="2591" xr:uid="{00000000-0005-0000-0000-00006D080000}"/>
    <cellStyle name="40% - Accent2 2 7 3 2" xfId="6916" xr:uid="{00000000-0005-0000-0000-00006E080000}"/>
    <cellStyle name="40% - Accent2 2 7 4" xfId="5475" xr:uid="{00000000-0005-0000-0000-00006F080000}"/>
    <cellStyle name="40% - Accent2 2 8" xfId="2953" xr:uid="{00000000-0005-0000-0000-000070080000}"/>
    <cellStyle name="40% - Accent2 2 8 2" xfId="7277" xr:uid="{00000000-0005-0000-0000-000071080000}"/>
    <cellStyle name="40% - Accent2 2 9" xfId="1511" xr:uid="{00000000-0005-0000-0000-000072080000}"/>
    <cellStyle name="40% - Accent2 2 9 2" xfId="5836" xr:uid="{00000000-0005-0000-0000-000073080000}"/>
    <cellStyle name="40% - Accent2 3" xfId="99" xr:uid="{00000000-0005-0000-0000-000074080000}"/>
    <cellStyle name="40% - Accent2 3 2" xfId="339" xr:uid="{00000000-0005-0000-0000-000075080000}"/>
    <cellStyle name="40% - Accent2 3 2 2" xfId="699" xr:uid="{00000000-0005-0000-0000-000076080000}"/>
    <cellStyle name="40% - Accent2 3 2 2 2" xfId="3583" xr:uid="{00000000-0005-0000-0000-000077080000}"/>
    <cellStyle name="40% - Accent2 3 2 2 2 2" xfId="7907" xr:uid="{00000000-0005-0000-0000-000078080000}"/>
    <cellStyle name="40% - Accent2 3 2 2 3" xfId="2141" xr:uid="{00000000-0005-0000-0000-000079080000}"/>
    <cellStyle name="40% - Accent2 3 2 2 3 2" xfId="6466" xr:uid="{00000000-0005-0000-0000-00007A080000}"/>
    <cellStyle name="40% - Accent2 3 2 2 4" xfId="5025" xr:uid="{00000000-0005-0000-0000-00007B080000}"/>
    <cellStyle name="40% - Accent2 3 2 3" xfId="1059" xr:uid="{00000000-0005-0000-0000-00007C080000}"/>
    <cellStyle name="40% - Accent2 3 2 3 2" xfId="3943" xr:uid="{00000000-0005-0000-0000-00007D080000}"/>
    <cellStyle name="40% - Accent2 3 2 3 2 2" xfId="8267" xr:uid="{00000000-0005-0000-0000-00007E080000}"/>
    <cellStyle name="40% - Accent2 3 2 3 3" xfId="2501" xr:uid="{00000000-0005-0000-0000-00007F080000}"/>
    <cellStyle name="40% - Accent2 3 2 3 3 2" xfId="6826" xr:uid="{00000000-0005-0000-0000-000080080000}"/>
    <cellStyle name="40% - Accent2 3 2 3 4" xfId="5385" xr:uid="{00000000-0005-0000-0000-000081080000}"/>
    <cellStyle name="40% - Accent2 3 2 4" xfId="1419" xr:uid="{00000000-0005-0000-0000-000082080000}"/>
    <cellStyle name="40% - Accent2 3 2 4 2" xfId="4303" xr:uid="{00000000-0005-0000-0000-000083080000}"/>
    <cellStyle name="40% - Accent2 3 2 4 2 2" xfId="8627" xr:uid="{00000000-0005-0000-0000-000084080000}"/>
    <cellStyle name="40% - Accent2 3 2 4 3" xfId="2861" xr:uid="{00000000-0005-0000-0000-000085080000}"/>
    <cellStyle name="40% - Accent2 3 2 4 3 2" xfId="7186" xr:uid="{00000000-0005-0000-0000-000086080000}"/>
    <cellStyle name="40% - Accent2 3 2 4 4" xfId="5745" xr:uid="{00000000-0005-0000-0000-000087080000}"/>
    <cellStyle name="40% - Accent2 3 2 5" xfId="3223" xr:uid="{00000000-0005-0000-0000-000088080000}"/>
    <cellStyle name="40% - Accent2 3 2 5 2" xfId="7547" xr:uid="{00000000-0005-0000-0000-000089080000}"/>
    <cellStyle name="40% - Accent2 3 2 6" xfId="1781" xr:uid="{00000000-0005-0000-0000-00008A080000}"/>
    <cellStyle name="40% - Accent2 3 2 6 2" xfId="6106" xr:uid="{00000000-0005-0000-0000-00008B080000}"/>
    <cellStyle name="40% - Accent2 3 2 7" xfId="4665" xr:uid="{00000000-0005-0000-0000-00008C080000}"/>
    <cellStyle name="40% - Accent2 3 3" xfId="219" xr:uid="{00000000-0005-0000-0000-00008D080000}"/>
    <cellStyle name="40% - Accent2 3 3 2" xfId="579" xr:uid="{00000000-0005-0000-0000-00008E080000}"/>
    <cellStyle name="40% - Accent2 3 3 2 2" xfId="3463" xr:uid="{00000000-0005-0000-0000-00008F080000}"/>
    <cellStyle name="40% - Accent2 3 3 2 2 2" xfId="7787" xr:uid="{00000000-0005-0000-0000-000090080000}"/>
    <cellStyle name="40% - Accent2 3 3 2 3" xfId="2021" xr:uid="{00000000-0005-0000-0000-000091080000}"/>
    <cellStyle name="40% - Accent2 3 3 2 3 2" xfId="6346" xr:uid="{00000000-0005-0000-0000-000092080000}"/>
    <cellStyle name="40% - Accent2 3 3 2 4" xfId="4905" xr:uid="{00000000-0005-0000-0000-000093080000}"/>
    <cellStyle name="40% - Accent2 3 3 3" xfId="939" xr:uid="{00000000-0005-0000-0000-000094080000}"/>
    <cellStyle name="40% - Accent2 3 3 3 2" xfId="3823" xr:uid="{00000000-0005-0000-0000-000095080000}"/>
    <cellStyle name="40% - Accent2 3 3 3 2 2" xfId="8147" xr:uid="{00000000-0005-0000-0000-000096080000}"/>
    <cellStyle name="40% - Accent2 3 3 3 3" xfId="2381" xr:uid="{00000000-0005-0000-0000-000097080000}"/>
    <cellStyle name="40% - Accent2 3 3 3 3 2" xfId="6706" xr:uid="{00000000-0005-0000-0000-000098080000}"/>
    <cellStyle name="40% - Accent2 3 3 3 4" xfId="5265" xr:uid="{00000000-0005-0000-0000-000099080000}"/>
    <cellStyle name="40% - Accent2 3 3 4" xfId="1299" xr:uid="{00000000-0005-0000-0000-00009A080000}"/>
    <cellStyle name="40% - Accent2 3 3 4 2" xfId="4183" xr:uid="{00000000-0005-0000-0000-00009B080000}"/>
    <cellStyle name="40% - Accent2 3 3 4 2 2" xfId="8507" xr:uid="{00000000-0005-0000-0000-00009C080000}"/>
    <cellStyle name="40% - Accent2 3 3 4 3" xfId="2741" xr:uid="{00000000-0005-0000-0000-00009D080000}"/>
    <cellStyle name="40% - Accent2 3 3 4 3 2" xfId="7066" xr:uid="{00000000-0005-0000-0000-00009E080000}"/>
    <cellStyle name="40% - Accent2 3 3 4 4" xfId="5625" xr:uid="{00000000-0005-0000-0000-00009F080000}"/>
    <cellStyle name="40% - Accent2 3 3 5" xfId="3103" xr:uid="{00000000-0005-0000-0000-0000A0080000}"/>
    <cellStyle name="40% - Accent2 3 3 5 2" xfId="7427" xr:uid="{00000000-0005-0000-0000-0000A1080000}"/>
    <cellStyle name="40% - Accent2 3 3 6" xfId="1661" xr:uid="{00000000-0005-0000-0000-0000A2080000}"/>
    <cellStyle name="40% - Accent2 3 3 6 2" xfId="5986" xr:uid="{00000000-0005-0000-0000-0000A3080000}"/>
    <cellStyle name="40% - Accent2 3 3 7" xfId="4545" xr:uid="{00000000-0005-0000-0000-0000A4080000}"/>
    <cellStyle name="40% - Accent2 3 4" xfId="459" xr:uid="{00000000-0005-0000-0000-0000A5080000}"/>
    <cellStyle name="40% - Accent2 3 4 2" xfId="3343" xr:uid="{00000000-0005-0000-0000-0000A6080000}"/>
    <cellStyle name="40% - Accent2 3 4 2 2" xfId="7667" xr:uid="{00000000-0005-0000-0000-0000A7080000}"/>
    <cellStyle name="40% - Accent2 3 4 3" xfId="1901" xr:uid="{00000000-0005-0000-0000-0000A8080000}"/>
    <cellStyle name="40% - Accent2 3 4 3 2" xfId="6226" xr:uid="{00000000-0005-0000-0000-0000A9080000}"/>
    <cellStyle name="40% - Accent2 3 4 4" xfId="4785" xr:uid="{00000000-0005-0000-0000-0000AA080000}"/>
    <cellStyle name="40% - Accent2 3 5" xfId="819" xr:uid="{00000000-0005-0000-0000-0000AB080000}"/>
    <cellStyle name="40% - Accent2 3 5 2" xfId="3703" xr:uid="{00000000-0005-0000-0000-0000AC080000}"/>
    <cellStyle name="40% - Accent2 3 5 2 2" xfId="8027" xr:uid="{00000000-0005-0000-0000-0000AD080000}"/>
    <cellStyle name="40% - Accent2 3 5 3" xfId="2261" xr:uid="{00000000-0005-0000-0000-0000AE080000}"/>
    <cellStyle name="40% - Accent2 3 5 3 2" xfId="6586" xr:uid="{00000000-0005-0000-0000-0000AF080000}"/>
    <cellStyle name="40% - Accent2 3 5 4" xfId="5145" xr:uid="{00000000-0005-0000-0000-0000B0080000}"/>
    <cellStyle name="40% - Accent2 3 6" xfId="1179" xr:uid="{00000000-0005-0000-0000-0000B1080000}"/>
    <cellStyle name="40% - Accent2 3 6 2" xfId="4063" xr:uid="{00000000-0005-0000-0000-0000B2080000}"/>
    <cellStyle name="40% - Accent2 3 6 2 2" xfId="8387" xr:uid="{00000000-0005-0000-0000-0000B3080000}"/>
    <cellStyle name="40% - Accent2 3 6 3" xfId="2621" xr:uid="{00000000-0005-0000-0000-0000B4080000}"/>
    <cellStyle name="40% - Accent2 3 6 3 2" xfId="6946" xr:uid="{00000000-0005-0000-0000-0000B5080000}"/>
    <cellStyle name="40% - Accent2 3 6 4" xfId="5505" xr:uid="{00000000-0005-0000-0000-0000B6080000}"/>
    <cellStyle name="40% - Accent2 3 7" xfId="2983" xr:uid="{00000000-0005-0000-0000-0000B7080000}"/>
    <cellStyle name="40% - Accent2 3 7 2" xfId="7307" xr:uid="{00000000-0005-0000-0000-0000B8080000}"/>
    <cellStyle name="40% - Accent2 3 8" xfId="1541" xr:uid="{00000000-0005-0000-0000-0000B9080000}"/>
    <cellStyle name="40% - Accent2 3 8 2" xfId="5866" xr:uid="{00000000-0005-0000-0000-0000BA080000}"/>
    <cellStyle name="40% - Accent2 3 9" xfId="4425" xr:uid="{00000000-0005-0000-0000-0000BB080000}"/>
    <cellStyle name="40% - Accent2 4" xfId="279" xr:uid="{00000000-0005-0000-0000-0000BC080000}"/>
    <cellStyle name="40% - Accent2 4 2" xfId="639" xr:uid="{00000000-0005-0000-0000-0000BD080000}"/>
    <cellStyle name="40% - Accent2 4 2 2" xfId="3523" xr:uid="{00000000-0005-0000-0000-0000BE080000}"/>
    <cellStyle name="40% - Accent2 4 2 2 2" xfId="7847" xr:uid="{00000000-0005-0000-0000-0000BF080000}"/>
    <cellStyle name="40% - Accent2 4 2 3" xfId="2081" xr:uid="{00000000-0005-0000-0000-0000C0080000}"/>
    <cellStyle name="40% - Accent2 4 2 3 2" xfId="6406" xr:uid="{00000000-0005-0000-0000-0000C1080000}"/>
    <cellStyle name="40% - Accent2 4 2 4" xfId="4965" xr:uid="{00000000-0005-0000-0000-0000C2080000}"/>
    <cellStyle name="40% - Accent2 4 3" xfId="999" xr:uid="{00000000-0005-0000-0000-0000C3080000}"/>
    <cellStyle name="40% - Accent2 4 3 2" xfId="3883" xr:uid="{00000000-0005-0000-0000-0000C4080000}"/>
    <cellStyle name="40% - Accent2 4 3 2 2" xfId="8207" xr:uid="{00000000-0005-0000-0000-0000C5080000}"/>
    <cellStyle name="40% - Accent2 4 3 3" xfId="2441" xr:uid="{00000000-0005-0000-0000-0000C6080000}"/>
    <cellStyle name="40% - Accent2 4 3 3 2" xfId="6766" xr:uid="{00000000-0005-0000-0000-0000C7080000}"/>
    <cellStyle name="40% - Accent2 4 3 4" xfId="5325" xr:uid="{00000000-0005-0000-0000-0000C8080000}"/>
    <cellStyle name="40% - Accent2 4 4" xfId="1359" xr:uid="{00000000-0005-0000-0000-0000C9080000}"/>
    <cellStyle name="40% - Accent2 4 4 2" xfId="4243" xr:uid="{00000000-0005-0000-0000-0000CA080000}"/>
    <cellStyle name="40% - Accent2 4 4 2 2" xfId="8567" xr:uid="{00000000-0005-0000-0000-0000CB080000}"/>
    <cellStyle name="40% - Accent2 4 4 3" xfId="2801" xr:uid="{00000000-0005-0000-0000-0000CC080000}"/>
    <cellStyle name="40% - Accent2 4 4 3 2" xfId="7126" xr:uid="{00000000-0005-0000-0000-0000CD080000}"/>
    <cellStyle name="40% - Accent2 4 4 4" xfId="5685" xr:uid="{00000000-0005-0000-0000-0000CE080000}"/>
    <cellStyle name="40% - Accent2 4 5" xfId="3163" xr:uid="{00000000-0005-0000-0000-0000CF080000}"/>
    <cellStyle name="40% - Accent2 4 5 2" xfId="7487" xr:uid="{00000000-0005-0000-0000-0000D0080000}"/>
    <cellStyle name="40% - Accent2 4 6" xfId="1721" xr:uid="{00000000-0005-0000-0000-0000D1080000}"/>
    <cellStyle name="40% - Accent2 4 6 2" xfId="6046" xr:uid="{00000000-0005-0000-0000-0000D2080000}"/>
    <cellStyle name="40% - Accent2 4 7" xfId="4605" xr:uid="{00000000-0005-0000-0000-0000D3080000}"/>
    <cellStyle name="40% - Accent2 5" xfId="159" xr:uid="{00000000-0005-0000-0000-0000D4080000}"/>
    <cellStyle name="40% - Accent2 5 2" xfId="519" xr:uid="{00000000-0005-0000-0000-0000D5080000}"/>
    <cellStyle name="40% - Accent2 5 2 2" xfId="3403" xr:uid="{00000000-0005-0000-0000-0000D6080000}"/>
    <cellStyle name="40% - Accent2 5 2 2 2" xfId="7727" xr:uid="{00000000-0005-0000-0000-0000D7080000}"/>
    <cellStyle name="40% - Accent2 5 2 3" xfId="1961" xr:uid="{00000000-0005-0000-0000-0000D8080000}"/>
    <cellStyle name="40% - Accent2 5 2 3 2" xfId="6286" xr:uid="{00000000-0005-0000-0000-0000D9080000}"/>
    <cellStyle name="40% - Accent2 5 2 4" xfId="4845" xr:uid="{00000000-0005-0000-0000-0000DA080000}"/>
    <cellStyle name="40% - Accent2 5 3" xfId="879" xr:uid="{00000000-0005-0000-0000-0000DB080000}"/>
    <cellStyle name="40% - Accent2 5 3 2" xfId="3763" xr:uid="{00000000-0005-0000-0000-0000DC080000}"/>
    <cellStyle name="40% - Accent2 5 3 2 2" xfId="8087" xr:uid="{00000000-0005-0000-0000-0000DD080000}"/>
    <cellStyle name="40% - Accent2 5 3 3" xfId="2321" xr:uid="{00000000-0005-0000-0000-0000DE080000}"/>
    <cellStyle name="40% - Accent2 5 3 3 2" xfId="6646" xr:uid="{00000000-0005-0000-0000-0000DF080000}"/>
    <cellStyle name="40% - Accent2 5 3 4" xfId="5205" xr:uid="{00000000-0005-0000-0000-0000E0080000}"/>
    <cellStyle name="40% - Accent2 5 4" xfId="1239" xr:uid="{00000000-0005-0000-0000-0000E1080000}"/>
    <cellStyle name="40% - Accent2 5 4 2" xfId="4123" xr:uid="{00000000-0005-0000-0000-0000E2080000}"/>
    <cellStyle name="40% - Accent2 5 4 2 2" xfId="8447" xr:uid="{00000000-0005-0000-0000-0000E3080000}"/>
    <cellStyle name="40% - Accent2 5 4 3" xfId="2681" xr:uid="{00000000-0005-0000-0000-0000E4080000}"/>
    <cellStyle name="40% - Accent2 5 4 3 2" xfId="7006" xr:uid="{00000000-0005-0000-0000-0000E5080000}"/>
    <cellStyle name="40% - Accent2 5 4 4" xfId="5565" xr:uid="{00000000-0005-0000-0000-0000E6080000}"/>
    <cellStyle name="40% - Accent2 5 5" xfId="3043" xr:uid="{00000000-0005-0000-0000-0000E7080000}"/>
    <cellStyle name="40% - Accent2 5 5 2" xfId="7367" xr:uid="{00000000-0005-0000-0000-0000E8080000}"/>
    <cellStyle name="40% - Accent2 5 6" xfId="1601" xr:uid="{00000000-0005-0000-0000-0000E9080000}"/>
    <cellStyle name="40% - Accent2 5 6 2" xfId="5926" xr:uid="{00000000-0005-0000-0000-0000EA080000}"/>
    <cellStyle name="40% - Accent2 5 7" xfId="4485" xr:uid="{00000000-0005-0000-0000-0000EB080000}"/>
    <cellStyle name="40% - Accent2 6" xfId="399" xr:uid="{00000000-0005-0000-0000-0000EC080000}"/>
    <cellStyle name="40% - Accent2 6 2" xfId="3283" xr:uid="{00000000-0005-0000-0000-0000ED080000}"/>
    <cellStyle name="40% - Accent2 6 2 2" xfId="7607" xr:uid="{00000000-0005-0000-0000-0000EE080000}"/>
    <cellStyle name="40% - Accent2 6 3" xfId="1841" xr:uid="{00000000-0005-0000-0000-0000EF080000}"/>
    <cellStyle name="40% - Accent2 6 3 2" xfId="6166" xr:uid="{00000000-0005-0000-0000-0000F0080000}"/>
    <cellStyle name="40% - Accent2 6 4" xfId="4725" xr:uid="{00000000-0005-0000-0000-0000F1080000}"/>
    <cellStyle name="40% - Accent2 7" xfId="759" xr:uid="{00000000-0005-0000-0000-0000F2080000}"/>
    <cellStyle name="40% - Accent2 7 2" xfId="3643" xr:uid="{00000000-0005-0000-0000-0000F3080000}"/>
    <cellStyle name="40% - Accent2 7 2 2" xfId="7967" xr:uid="{00000000-0005-0000-0000-0000F4080000}"/>
    <cellStyle name="40% - Accent2 7 3" xfId="2201" xr:uid="{00000000-0005-0000-0000-0000F5080000}"/>
    <cellStyle name="40% - Accent2 7 3 2" xfId="6526" xr:uid="{00000000-0005-0000-0000-0000F6080000}"/>
    <cellStyle name="40% - Accent2 7 4" xfId="5085" xr:uid="{00000000-0005-0000-0000-0000F7080000}"/>
    <cellStyle name="40% - Accent2 8" xfId="1119" xr:uid="{00000000-0005-0000-0000-0000F8080000}"/>
    <cellStyle name="40% - Accent2 8 2" xfId="4003" xr:uid="{00000000-0005-0000-0000-0000F9080000}"/>
    <cellStyle name="40% - Accent2 8 2 2" xfId="8327" xr:uid="{00000000-0005-0000-0000-0000FA080000}"/>
    <cellStyle name="40% - Accent2 8 3" xfId="2561" xr:uid="{00000000-0005-0000-0000-0000FB080000}"/>
    <cellStyle name="40% - Accent2 8 3 2" xfId="6886" xr:uid="{00000000-0005-0000-0000-0000FC080000}"/>
    <cellStyle name="40% - Accent2 8 4" xfId="5445" xr:uid="{00000000-0005-0000-0000-0000FD080000}"/>
    <cellStyle name="40% - Accent2 9" xfId="2923" xr:uid="{00000000-0005-0000-0000-0000FE080000}"/>
    <cellStyle name="40% - Accent2 9 2" xfId="7247" xr:uid="{00000000-0005-0000-0000-0000FF080000}"/>
    <cellStyle name="40% - Accent3" xfId="9" builtinId="39" customBuiltin="1"/>
    <cellStyle name="40% - Accent3 10" xfId="1482" xr:uid="{00000000-0005-0000-0000-000001090000}"/>
    <cellStyle name="40% - Accent3 10 2" xfId="5807" xr:uid="{00000000-0005-0000-0000-000002090000}"/>
    <cellStyle name="40% - Accent3 11" xfId="4366" xr:uid="{00000000-0005-0000-0000-000003090000}"/>
    <cellStyle name="40% - Accent3 2" xfId="70" xr:uid="{00000000-0005-0000-0000-000004090000}"/>
    <cellStyle name="40% - Accent3 2 10" xfId="4396" xr:uid="{00000000-0005-0000-0000-000005090000}"/>
    <cellStyle name="40% - Accent3 2 2" xfId="130" xr:uid="{00000000-0005-0000-0000-000006090000}"/>
    <cellStyle name="40% - Accent3 2 2 2" xfId="370" xr:uid="{00000000-0005-0000-0000-000007090000}"/>
    <cellStyle name="40% - Accent3 2 2 2 2" xfId="730" xr:uid="{00000000-0005-0000-0000-000008090000}"/>
    <cellStyle name="40% - Accent3 2 2 2 2 2" xfId="3614" xr:uid="{00000000-0005-0000-0000-000009090000}"/>
    <cellStyle name="40% - Accent3 2 2 2 2 2 2" xfId="7938" xr:uid="{00000000-0005-0000-0000-00000A090000}"/>
    <cellStyle name="40% - Accent3 2 2 2 2 3" xfId="2172" xr:uid="{00000000-0005-0000-0000-00000B090000}"/>
    <cellStyle name="40% - Accent3 2 2 2 2 3 2" xfId="6497" xr:uid="{00000000-0005-0000-0000-00000C090000}"/>
    <cellStyle name="40% - Accent3 2 2 2 2 4" xfId="5056" xr:uid="{00000000-0005-0000-0000-00000D090000}"/>
    <cellStyle name="40% - Accent3 2 2 2 3" xfId="1090" xr:uid="{00000000-0005-0000-0000-00000E090000}"/>
    <cellStyle name="40% - Accent3 2 2 2 3 2" xfId="3974" xr:uid="{00000000-0005-0000-0000-00000F090000}"/>
    <cellStyle name="40% - Accent3 2 2 2 3 2 2" xfId="8298" xr:uid="{00000000-0005-0000-0000-000010090000}"/>
    <cellStyle name="40% - Accent3 2 2 2 3 3" xfId="2532" xr:uid="{00000000-0005-0000-0000-000011090000}"/>
    <cellStyle name="40% - Accent3 2 2 2 3 3 2" xfId="6857" xr:uid="{00000000-0005-0000-0000-000012090000}"/>
    <cellStyle name="40% - Accent3 2 2 2 3 4" xfId="5416" xr:uid="{00000000-0005-0000-0000-000013090000}"/>
    <cellStyle name="40% - Accent3 2 2 2 4" xfId="1450" xr:uid="{00000000-0005-0000-0000-000014090000}"/>
    <cellStyle name="40% - Accent3 2 2 2 4 2" xfId="4334" xr:uid="{00000000-0005-0000-0000-000015090000}"/>
    <cellStyle name="40% - Accent3 2 2 2 4 2 2" xfId="8658" xr:uid="{00000000-0005-0000-0000-000016090000}"/>
    <cellStyle name="40% - Accent3 2 2 2 4 3" xfId="2892" xr:uid="{00000000-0005-0000-0000-000017090000}"/>
    <cellStyle name="40% - Accent3 2 2 2 4 3 2" xfId="7217" xr:uid="{00000000-0005-0000-0000-000018090000}"/>
    <cellStyle name="40% - Accent3 2 2 2 4 4" xfId="5776" xr:uid="{00000000-0005-0000-0000-000019090000}"/>
    <cellStyle name="40% - Accent3 2 2 2 5" xfId="3254" xr:uid="{00000000-0005-0000-0000-00001A090000}"/>
    <cellStyle name="40% - Accent3 2 2 2 5 2" xfId="7578" xr:uid="{00000000-0005-0000-0000-00001B090000}"/>
    <cellStyle name="40% - Accent3 2 2 2 6" xfId="1812" xr:uid="{00000000-0005-0000-0000-00001C090000}"/>
    <cellStyle name="40% - Accent3 2 2 2 6 2" xfId="6137" xr:uid="{00000000-0005-0000-0000-00001D090000}"/>
    <cellStyle name="40% - Accent3 2 2 2 7" xfId="4696" xr:uid="{00000000-0005-0000-0000-00001E090000}"/>
    <cellStyle name="40% - Accent3 2 2 3" xfId="250" xr:uid="{00000000-0005-0000-0000-00001F090000}"/>
    <cellStyle name="40% - Accent3 2 2 3 2" xfId="610" xr:uid="{00000000-0005-0000-0000-000020090000}"/>
    <cellStyle name="40% - Accent3 2 2 3 2 2" xfId="3494" xr:uid="{00000000-0005-0000-0000-000021090000}"/>
    <cellStyle name="40% - Accent3 2 2 3 2 2 2" xfId="7818" xr:uid="{00000000-0005-0000-0000-000022090000}"/>
    <cellStyle name="40% - Accent3 2 2 3 2 3" xfId="2052" xr:uid="{00000000-0005-0000-0000-000023090000}"/>
    <cellStyle name="40% - Accent3 2 2 3 2 3 2" xfId="6377" xr:uid="{00000000-0005-0000-0000-000024090000}"/>
    <cellStyle name="40% - Accent3 2 2 3 2 4" xfId="4936" xr:uid="{00000000-0005-0000-0000-000025090000}"/>
    <cellStyle name="40% - Accent3 2 2 3 3" xfId="970" xr:uid="{00000000-0005-0000-0000-000026090000}"/>
    <cellStyle name="40% - Accent3 2 2 3 3 2" xfId="3854" xr:uid="{00000000-0005-0000-0000-000027090000}"/>
    <cellStyle name="40% - Accent3 2 2 3 3 2 2" xfId="8178" xr:uid="{00000000-0005-0000-0000-000028090000}"/>
    <cellStyle name="40% - Accent3 2 2 3 3 3" xfId="2412" xr:uid="{00000000-0005-0000-0000-000029090000}"/>
    <cellStyle name="40% - Accent3 2 2 3 3 3 2" xfId="6737" xr:uid="{00000000-0005-0000-0000-00002A090000}"/>
    <cellStyle name="40% - Accent3 2 2 3 3 4" xfId="5296" xr:uid="{00000000-0005-0000-0000-00002B090000}"/>
    <cellStyle name="40% - Accent3 2 2 3 4" xfId="1330" xr:uid="{00000000-0005-0000-0000-00002C090000}"/>
    <cellStyle name="40% - Accent3 2 2 3 4 2" xfId="4214" xr:uid="{00000000-0005-0000-0000-00002D090000}"/>
    <cellStyle name="40% - Accent3 2 2 3 4 2 2" xfId="8538" xr:uid="{00000000-0005-0000-0000-00002E090000}"/>
    <cellStyle name="40% - Accent3 2 2 3 4 3" xfId="2772" xr:uid="{00000000-0005-0000-0000-00002F090000}"/>
    <cellStyle name="40% - Accent3 2 2 3 4 3 2" xfId="7097" xr:uid="{00000000-0005-0000-0000-000030090000}"/>
    <cellStyle name="40% - Accent3 2 2 3 4 4" xfId="5656" xr:uid="{00000000-0005-0000-0000-000031090000}"/>
    <cellStyle name="40% - Accent3 2 2 3 5" xfId="3134" xr:uid="{00000000-0005-0000-0000-000032090000}"/>
    <cellStyle name="40% - Accent3 2 2 3 5 2" xfId="7458" xr:uid="{00000000-0005-0000-0000-000033090000}"/>
    <cellStyle name="40% - Accent3 2 2 3 6" xfId="1692" xr:uid="{00000000-0005-0000-0000-000034090000}"/>
    <cellStyle name="40% - Accent3 2 2 3 6 2" xfId="6017" xr:uid="{00000000-0005-0000-0000-000035090000}"/>
    <cellStyle name="40% - Accent3 2 2 3 7" xfId="4576" xr:uid="{00000000-0005-0000-0000-000036090000}"/>
    <cellStyle name="40% - Accent3 2 2 4" xfId="490" xr:uid="{00000000-0005-0000-0000-000037090000}"/>
    <cellStyle name="40% - Accent3 2 2 4 2" xfId="3374" xr:uid="{00000000-0005-0000-0000-000038090000}"/>
    <cellStyle name="40% - Accent3 2 2 4 2 2" xfId="7698" xr:uid="{00000000-0005-0000-0000-000039090000}"/>
    <cellStyle name="40% - Accent3 2 2 4 3" xfId="1932" xr:uid="{00000000-0005-0000-0000-00003A090000}"/>
    <cellStyle name="40% - Accent3 2 2 4 3 2" xfId="6257" xr:uid="{00000000-0005-0000-0000-00003B090000}"/>
    <cellStyle name="40% - Accent3 2 2 4 4" xfId="4816" xr:uid="{00000000-0005-0000-0000-00003C090000}"/>
    <cellStyle name="40% - Accent3 2 2 5" xfId="850" xr:uid="{00000000-0005-0000-0000-00003D090000}"/>
    <cellStyle name="40% - Accent3 2 2 5 2" xfId="3734" xr:uid="{00000000-0005-0000-0000-00003E090000}"/>
    <cellStyle name="40% - Accent3 2 2 5 2 2" xfId="8058" xr:uid="{00000000-0005-0000-0000-00003F090000}"/>
    <cellStyle name="40% - Accent3 2 2 5 3" xfId="2292" xr:uid="{00000000-0005-0000-0000-000040090000}"/>
    <cellStyle name="40% - Accent3 2 2 5 3 2" xfId="6617" xr:uid="{00000000-0005-0000-0000-000041090000}"/>
    <cellStyle name="40% - Accent3 2 2 5 4" xfId="5176" xr:uid="{00000000-0005-0000-0000-000042090000}"/>
    <cellStyle name="40% - Accent3 2 2 6" xfId="1210" xr:uid="{00000000-0005-0000-0000-000043090000}"/>
    <cellStyle name="40% - Accent3 2 2 6 2" xfId="4094" xr:uid="{00000000-0005-0000-0000-000044090000}"/>
    <cellStyle name="40% - Accent3 2 2 6 2 2" xfId="8418" xr:uid="{00000000-0005-0000-0000-000045090000}"/>
    <cellStyle name="40% - Accent3 2 2 6 3" xfId="2652" xr:uid="{00000000-0005-0000-0000-000046090000}"/>
    <cellStyle name="40% - Accent3 2 2 6 3 2" xfId="6977" xr:uid="{00000000-0005-0000-0000-000047090000}"/>
    <cellStyle name="40% - Accent3 2 2 6 4" xfId="5536" xr:uid="{00000000-0005-0000-0000-000048090000}"/>
    <cellStyle name="40% - Accent3 2 2 7" xfId="3014" xr:uid="{00000000-0005-0000-0000-000049090000}"/>
    <cellStyle name="40% - Accent3 2 2 7 2" xfId="7338" xr:uid="{00000000-0005-0000-0000-00004A090000}"/>
    <cellStyle name="40% - Accent3 2 2 8" xfId="1572" xr:uid="{00000000-0005-0000-0000-00004B090000}"/>
    <cellStyle name="40% - Accent3 2 2 8 2" xfId="5897" xr:uid="{00000000-0005-0000-0000-00004C090000}"/>
    <cellStyle name="40% - Accent3 2 2 9" xfId="4456" xr:uid="{00000000-0005-0000-0000-00004D090000}"/>
    <cellStyle name="40% - Accent3 2 3" xfId="310" xr:uid="{00000000-0005-0000-0000-00004E090000}"/>
    <cellStyle name="40% - Accent3 2 3 2" xfId="670" xr:uid="{00000000-0005-0000-0000-00004F090000}"/>
    <cellStyle name="40% - Accent3 2 3 2 2" xfId="3554" xr:uid="{00000000-0005-0000-0000-000050090000}"/>
    <cellStyle name="40% - Accent3 2 3 2 2 2" xfId="7878" xr:uid="{00000000-0005-0000-0000-000051090000}"/>
    <cellStyle name="40% - Accent3 2 3 2 3" xfId="2112" xr:uid="{00000000-0005-0000-0000-000052090000}"/>
    <cellStyle name="40% - Accent3 2 3 2 3 2" xfId="6437" xr:uid="{00000000-0005-0000-0000-000053090000}"/>
    <cellStyle name="40% - Accent3 2 3 2 4" xfId="4996" xr:uid="{00000000-0005-0000-0000-000054090000}"/>
    <cellStyle name="40% - Accent3 2 3 3" xfId="1030" xr:uid="{00000000-0005-0000-0000-000055090000}"/>
    <cellStyle name="40% - Accent3 2 3 3 2" xfId="3914" xr:uid="{00000000-0005-0000-0000-000056090000}"/>
    <cellStyle name="40% - Accent3 2 3 3 2 2" xfId="8238" xr:uid="{00000000-0005-0000-0000-000057090000}"/>
    <cellStyle name="40% - Accent3 2 3 3 3" xfId="2472" xr:uid="{00000000-0005-0000-0000-000058090000}"/>
    <cellStyle name="40% - Accent3 2 3 3 3 2" xfId="6797" xr:uid="{00000000-0005-0000-0000-000059090000}"/>
    <cellStyle name="40% - Accent3 2 3 3 4" xfId="5356" xr:uid="{00000000-0005-0000-0000-00005A090000}"/>
    <cellStyle name="40% - Accent3 2 3 4" xfId="1390" xr:uid="{00000000-0005-0000-0000-00005B090000}"/>
    <cellStyle name="40% - Accent3 2 3 4 2" xfId="4274" xr:uid="{00000000-0005-0000-0000-00005C090000}"/>
    <cellStyle name="40% - Accent3 2 3 4 2 2" xfId="8598" xr:uid="{00000000-0005-0000-0000-00005D090000}"/>
    <cellStyle name="40% - Accent3 2 3 4 3" xfId="2832" xr:uid="{00000000-0005-0000-0000-00005E090000}"/>
    <cellStyle name="40% - Accent3 2 3 4 3 2" xfId="7157" xr:uid="{00000000-0005-0000-0000-00005F090000}"/>
    <cellStyle name="40% - Accent3 2 3 4 4" xfId="5716" xr:uid="{00000000-0005-0000-0000-000060090000}"/>
    <cellStyle name="40% - Accent3 2 3 5" xfId="3194" xr:uid="{00000000-0005-0000-0000-000061090000}"/>
    <cellStyle name="40% - Accent3 2 3 5 2" xfId="7518" xr:uid="{00000000-0005-0000-0000-000062090000}"/>
    <cellStyle name="40% - Accent3 2 3 6" xfId="1752" xr:uid="{00000000-0005-0000-0000-000063090000}"/>
    <cellStyle name="40% - Accent3 2 3 6 2" xfId="6077" xr:uid="{00000000-0005-0000-0000-000064090000}"/>
    <cellStyle name="40% - Accent3 2 3 7" xfId="4636" xr:uid="{00000000-0005-0000-0000-000065090000}"/>
    <cellStyle name="40% - Accent3 2 4" xfId="190" xr:uid="{00000000-0005-0000-0000-000066090000}"/>
    <cellStyle name="40% - Accent3 2 4 2" xfId="550" xr:uid="{00000000-0005-0000-0000-000067090000}"/>
    <cellStyle name="40% - Accent3 2 4 2 2" xfId="3434" xr:uid="{00000000-0005-0000-0000-000068090000}"/>
    <cellStyle name="40% - Accent3 2 4 2 2 2" xfId="7758" xr:uid="{00000000-0005-0000-0000-000069090000}"/>
    <cellStyle name="40% - Accent3 2 4 2 3" xfId="1992" xr:uid="{00000000-0005-0000-0000-00006A090000}"/>
    <cellStyle name="40% - Accent3 2 4 2 3 2" xfId="6317" xr:uid="{00000000-0005-0000-0000-00006B090000}"/>
    <cellStyle name="40% - Accent3 2 4 2 4" xfId="4876" xr:uid="{00000000-0005-0000-0000-00006C090000}"/>
    <cellStyle name="40% - Accent3 2 4 3" xfId="910" xr:uid="{00000000-0005-0000-0000-00006D090000}"/>
    <cellStyle name="40% - Accent3 2 4 3 2" xfId="3794" xr:uid="{00000000-0005-0000-0000-00006E090000}"/>
    <cellStyle name="40% - Accent3 2 4 3 2 2" xfId="8118" xr:uid="{00000000-0005-0000-0000-00006F090000}"/>
    <cellStyle name="40% - Accent3 2 4 3 3" xfId="2352" xr:uid="{00000000-0005-0000-0000-000070090000}"/>
    <cellStyle name="40% - Accent3 2 4 3 3 2" xfId="6677" xr:uid="{00000000-0005-0000-0000-000071090000}"/>
    <cellStyle name="40% - Accent3 2 4 3 4" xfId="5236" xr:uid="{00000000-0005-0000-0000-000072090000}"/>
    <cellStyle name="40% - Accent3 2 4 4" xfId="1270" xr:uid="{00000000-0005-0000-0000-000073090000}"/>
    <cellStyle name="40% - Accent3 2 4 4 2" xfId="4154" xr:uid="{00000000-0005-0000-0000-000074090000}"/>
    <cellStyle name="40% - Accent3 2 4 4 2 2" xfId="8478" xr:uid="{00000000-0005-0000-0000-000075090000}"/>
    <cellStyle name="40% - Accent3 2 4 4 3" xfId="2712" xr:uid="{00000000-0005-0000-0000-000076090000}"/>
    <cellStyle name="40% - Accent3 2 4 4 3 2" xfId="7037" xr:uid="{00000000-0005-0000-0000-000077090000}"/>
    <cellStyle name="40% - Accent3 2 4 4 4" xfId="5596" xr:uid="{00000000-0005-0000-0000-000078090000}"/>
    <cellStyle name="40% - Accent3 2 4 5" xfId="3074" xr:uid="{00000000-0005-0000-0000-000079090000}"/>
    <cellStyle name="40% - Accent3 2 4 5 2" xfId="7398" xr:uid="{00000000-0005-0000-0000-00007A090000}"/>
    <cellStyle name="40% - Accent3 2 4 6" xfId="1632" xr:uid="{00000000-0005-0000-0000-00007B090000}"/>
    <cellStyle name="40% - Accent3 2 4 6 2" xfId="5957" xr:uid="{00000000-0005-0000-0000-00007C090000}"/>
    <cellStyle name="40% - Accent3 2 4 7" xfId="4516" xr:uid="{00000000-0005-0000-0000-00007D090000}"/>
    <cellStyle name="40% - Accent3 2 5" xfId="430" xr:uid="{00000000-0005-0000-0000-00007E090000}"/>
    <cellStyle name="40% - Accent3 2 5 2" xfId="3314" xr:uid="{00000000-0005-0000-0000-00007F090000}"/>
    <cellStyle name="40% - Accent3 2 5 2 2" xfId="7638" xr:uid="{00000000-0005-0000-0000-000080090000}"/>
    <cellStyle name="40% - Accent3 2 5 3" xfId="1872" xr:uid="{00000000-0005-0000-0000-000081090000}"/>
    <cellStyle name="40% - Accent3 2 5 3 2" xfId="6197" xr:uid="{00000000-0005-0000-0000-000082090000}"/>
    <cellStyle name="40% - Accent3 2 5 4" xfId="4756" xr:uid="{00000000-0005-0000-0000-000083090000}"/>
    <cellStyle name="40% - Accent3 2 6" xfId="790" xr:uid="{00000000-0005-0000-0000-000084090000}"/>
    <cellStyle name="40% - Accent3 2 6 2" xfId="3674" xr:uid="{00000000-0005-0000-0000-000085090000}"/>
    <cellStyle name="40% - Accent3 2 6 2 2" xfId="7998" xr:uid="{00000000-0005-0000-0000-000086090000}"/>
    <cellStyle name="40% - Accent3 2 6 3" xfId="2232" xr:uid="{00000000-0005-0000-0000-000087090000}"/>
    <cellStyle name="40% - Accent3 2 6 3 2" xfId="6557" xr:uid="{00000000-0005-0000-0000-000088090000}"/>
    <cellStyle name="40% - Accent3 2 6 4" xfId="5116" xr:uid="{00000000-0005-0000-0000-000089090000}"/>
    <cellStyle name="40% - Accent3 2 7" xfId="1150" xr:uid="{00000000-0005-0000-0000-00008A090000}"/>
    <cellStyle name="40% - Accent3 2 7 2" xfId="4034" xr:uid="{00000000-0005-0000-0000-00008B090000}"/>
    <cellStyle name="40% - Accent3 2 7 2 2" xfId="8358" xr:uid="{00000000-0005-0000-0000-00008C090000}"/>
    <cellStyle name="40% - Accent3 2 7 3" xfId="2592" xr:uid="{00000000-0005-0000-0000-00008D090000}"/>
    <cellStyle name="40% - Accent3 2 7 3 2" xfId="6917" xr:uid="{00000000-0005-0000-0000-00008E090000}"/>
    <cellStyle name="40% - Accent3 2 7 4" xfId="5476" xr:uid="{00000000-0005-0000-0000-00008F090000}"/>
    <cellStyle name="40% - Accent3 2 8" xfId="2954" xr:uid="{00000000-0005-0000-0000-000090090000}"/>
    <cellStyle name="40% - Accent3 2 8 2" xfId="7278" xr:uid="{00000000-0005-0000-0000-000091090000}"/>
    <cellStyle name="40% - Accent3 2 9" xfId="1512" xr:uid="{00000000-0005-0000-0000-000092090000}"/>
    <cellStyle name="40% - Accent3 2 9 2" xfId="5837" xr:uid="{00000000-0005-0000-0000-000093090000}"/>
    <cellStyle name="40% - Accent3 3" xfId="100" xr:uid="{00000000-0005-0000-0000-000094090000}"/>
    <cellStyle name="40% - Accent3 3 2" xfId="340" xr:uid="{00000000-0005-0000-0000-000095090000}"/>
    <cellStyle name="40% - Accent3 3 2 2" xfId="700" xr:uid="{00000000-0005-0000-0000-000096090000}"/>
    <cellStyle name="40% - Accent3 3 2 2 2" xfId="3584" xr:uid="{00000000-0005-0000-0000-000097090000}"/>
    <cellStyle name="40% - Accent3 3 2 2 2 2" xfId="7908" xr:uid="{00000000-0005-0000-0000-000098090000}"/>
    <cellStyle name="40% - Accent3 3 2 2 3" xfId="2142" xr:uid="{00000000-0005-0000-0000-000099090000}"/>
    <cellStyle name="40% - Accent3 3 2 2 3 2" xfId="6467" xr:uid="{00000000-0005-0000-0000-00009A090000}"/>
    <cellStyle name="40% - Accent3 3 2 2 4" xfId="5026" xr:uid="{00000000-0005-0000-0000-00009B090000}"/>
    <cellStyle name="40% - Accent3 3 2 3" xfId="1060" xr:uid="{00000000-0005-0000-0000-00009C090000}"/>
    <cellStyle name="40% - Accent3 3 2 3 2" xfId="3944" xr:uid="{00000000-0005-0000-0000-00009D090000}"/>
    <cellStyle name="40% - Accent3 3 2 3 2 2" xfId="8268" xr:uid="{00000000-0005-0000-0000-00009E090000}"/>
    <cellStyle name="40% - Accent3 3 2 3 3" xfId="2502" xr:uid="{00000000-0005-0000-0000-00009F090000}"/>
    <cellStyle name="40% - Accent3 3 2 3 3 2" xfId="6827" xr:uid="{00000000-0005-0000-0000-0000A0090000}"/>
    <cellStyle name="40% - Accent3 3 2 3 4" xfId="5386" xr:uid="{00000000-0005-0000-0000-0000A1090000}"/>
    <cellStyle name="40% - Accent3 3 2 4" xfId="1420" xr:uid="{00000000-0005-0000-0000-0000A2090000}"/>
    <cellStyle name="40% - Accent3 3 2 4 2" xfId="4304" xr:uid="{00000000-0005-0000-0000-0000A3090000}"/>
    <cellStyle name="40% - Accent3 3 2 4 2 2" xfId="8628" xr:uid="{00000000-0005-0000-0000-0000A4090000}"/>
    <cellStyle name="40% - Accent3 3 2 4 3" xfId="2862" xr:uid="{00000000-0005-0000-0000-0000A5090000}"/>
    <cellStyle name="40% - Accent3 3 2 4 3 2" xfId="7187" xr:uid="{00000000-0005-0000-0000-0000A6090000}"/>
    <cellStyle name="40% - Accent3 3 2 4 4" xfId="5746" xr:uid="{00000000-0005-0000-0000-0000A7090000}"/>
    <cellStyle name="40% - Accent3 3 2 5" xfId="3224" xr:uid="{00000000-0005-0000-0000-0000A8090000}"/>
    <cellStyle name="40% - Accent3 3 2 5 2" xfId="7548" xr:uid="{00000000-0005-0000-0000-0000A9090000}"/>
    <cellStyle name="40% - Accent3 3 2 6" xfId="1782" xr:uid="{00000000-0005-0000-0000-0000AA090000}"/>
    <cellStyle name="40% - Accent3 3 2 6 2" xfId="6107" xr:uid="{00000000-0005-0000-0000-0000AB090000}"/>
    <cellStyle name="40% - Accent3 3 2 7" xfId="4666" xr:uid="{00000000-0005-0000-0000-0000AC090000}"/>
    <cellStyle name="40% - Accent3 3 3" xfId="220" xr:uid="{00000000-0005-0000-0000-0000AD090000}"/>
    <cellStyle name="40% - Accent3 3 3 2" xfId="580" xr:uid="{00000000-0005-0000-0000-0000AE090000}"/>
    <cellStyle name="40% - Accent3 3 3 2 2" xfId="3464" xr:uid="{00000000-0005-0000-0000-0000AF090000}"/>
    <cellStyle name="40% - Accent3 3 3 2 2 2" xfId="7788" xr:uid="{00000000-0005-0000-0000-0000B0090000}"/>
    <cellStyle name="40% - Accent3 3 3 2 3" xfId="2022" xr:uid="{00000000-0005-0000-0000-0000B1090000}"/>
    <cellStyle name="40% - Accent3 3 3 2 3 2" xfId="6347" xr:uid="{00000000-0005-0000-0000-0000B2090000}"/>
    <cellStyle name="40% - Accent3 3 3 2 4" xfId="4906" xr:uid="{00000000-0005-0000-0000-0000B3090000}"/>
    <cellStyle name="40% - Accent3 3 3 3" xfId="940" xr:uid="{00000000-0005-0000-0000-0000B4090000}"/>
    <cellStyle name="40% - Accent3 3 3 3 2" xfId="3824" xr:uid="{00000000-0005-0000-0000-0000B5090000}"/>
    <cellStyle name="40% - Accent3 3 3 3 2 2" xfId="8148" xr:uid="{00000000-0005-0000-0000-0000B6090000}"/>
    <cellStyle name="40% - Accent3 3 3 3 3" xfId="2382" xr:uid="{00000000-0005-0000-0000-0000B7090000}"/>
    <cellStyle name="40% - Accent3 3 3 3 3 2" xfId="6707" xr:uid="{00000000-0005-0000-0000-0000B8090000}"/>
    <cellStyle name="40% - Accent3 3 3 3 4" xfId="5266" xr:uid="{00000000-0005-0000-0000-0000B9090000}"/>
    <cellStyle name="40% - Accent3 3 3 4" xfId="1300" xr:uid="{00000000-0005-0000-0000-0000BA090000}"/>
    <cellStyle name="40% - Accent3 3 3 4 2" xfId="4184" xr:uid="{00000000-0005-0000-0000-0000BB090000}"/>
    <cellStyle name="40% - Accent3 3 3 4 2 2" xfId="8508" xr:uid="{00000000-0005-0000-0000-0000BC090000}"/>
    <cellStyle name="40% - Accent3 3 3 4 3" xfId="2742" xr:uid="{00000000-0005-0000-0000-0000BD090000}"/>
    <cellStyle name="40% - Accent3 3 3 4 3 2" xfId="7067" xr:uid="{00000000-0005-0000-0000-0000BE090000}"/>
    <cellStyle name="40% - Accent3 3 3 4 4" xfId="5626" xr:uid="{00000000-0005-0000-0000-0000BF090000}"/>
    <cellStyle name="40% - Accent3 3 3 5" xfId="3104" xr:uid="{00000000-0005-0000-0000-0000C0090000}"/>
    <cellStyle name="40% - Accent3 3 3 5 2" xfId="7428" xr:uid="{00000000-0005-0000-0000-0000C1090000}"/>
    <cellStyle name="40% - Accent3 3 3 6" xfId="1662" xr:uid="{00000000-0005-0000-0000-0000C2090000}"/>
    <cellStyle name="40% - Accent3 3 3 6 2" xfId="5987" xr:uid="{00000000-0005-0000-0000-0000C3090000}"/>
    <cellStyle name="40% - Accent3 3 3 7" xfId="4546" xr:uid="{00000000-0005-0000-0000-0000C4090000}"/>
    <cellStyle name="40% - Accent3 3 4" xfId="460" xr:uid="{00000000-0005-0000-0000-0000C5090000}"/>
    <cellStyle name="40% - Accent3 3 4 2" xfId="3344" xr:uid="{00000000-0005-0000-0000-0000C6090000}"/>
    <cellStyle name="40% - Accent3 3 4 2 2" xfId="7668" xr:uid="{00000000-0005-0000-0000-0000C7090000}"/>
    <cellStyle name="40% - Accent3 3 4 3" xfId="1902" xr:uid="{00000000-0005-0000-0000-0000C8090000}"/>
    <cellStyle name="40% - Accent3 3 4 3 2" xfId="6227" xr:uid="{00000000-0005-0000-0000-0000C9090000}"/>
    <cellStyle name="40% - Accent3 3 4 4" xfId="4786" xr:uid="{00000000-0005-0000-0000-0000CA090000}"/>
    <cellStyle name="40% - Accent3 3 5" xfId="820" xr:uid="{00000000-0005-0000-0000-0000CB090000}"/>
    <cellStyle name="40% - Accent3 3 5 2" xfId="3704" xr:uid="{00000000-0005-0000-0000-0000CC090000}"/>
    <cellStyle name="40% - Accent3 3 5 2 2" xfId="8028" xr:uid="{00000000-0005-0000-0000-0000CD090000}"/>
    <cellStyle name="40% - Accent3 3 5 3" xfId="2262" xr:uid="{00000000-0005-0000-0000-0000CE090000}"/>
    <cellStyle name="40% - Accent3 3 5 3 2" xfId="6587" xr:uid="{00000000-0005-0000-0000-0000CF090000}"/>
    <cellStyle name="40% - Accent3 3 5 4" xfId="5146" xr:uid="{00000000-0005-0000-0000-0000D0090000}"/>
    <cellStyle name="40% - Accent3 3 6" xfId="1180" xr:uid="{00000000-0005-0000-0000-0000D1090000}"/>
    <cellStyle name="40% - Accent3 3 6 2" xfId="4064" xr:uid="{00000000-0005-0000-0000-0000D2090000}"/>
    <cellStyle name="40% - Accent3 3 6 2 2" xfId="8388" xr:uid="{00000000-0005-0000-0000-0000D3090000}"/>
    <cellStyle name="40% - Accent3 3 6 3" xfId="2622" xr:uid="{00000000-0005-0000-0000-0000D4090000}"/>
    <cellStyle name="40% - Accent3 3 6 3 2" xfId="6947" xr:uid="{00000000-0005-0000-0000-0000D5090000}"/>
    <cellStyle name="40% - Accent3 3 6 4" xfId="5506" xr:uid="{00000000-0005-0000-0000-0000D6090000}"/>
    <cellStyle name="40% - Accent3 3 7" xfId="2984" xr:uid="{00000000-0005-0000-0000-0000D7090000}"/>
    <cellStyle name="40% - Accent3 3 7 2" xfId="7308" xr:uid="{00000000-0005-0000-0000-0000D8090000}"/>
    <cellStyle name="40% - Accent3 3 8" xfId="1542" xr:uid="{00000000-0005-0000-0000-0000D9090000}"/>
    <cellStyle name="40% - Accent3 3 8 2" xfId="5867" xr:uid="{00000000-0005-0000-0000-0000DA090000}"/>
    <cellStyle name="40% - Accent3 3 9" xfId="4426" xr:uid="{00000000-0005-0000-0000-0000DB090000}"/>
    <cellStyle name="40% - Accent3 4" xfId="280" xr:uid="{00000000-0005-0000-0000-0000DC090000}"/>
    <cellStyle name="40% - Accent3 4 2" xfId="640" xr:uid="{00000000-0005-0000-0000-0000DD090000}"/>
    <cellStyle name="40% - Accent3 4 2 2" xfId="3524" xr:uid="{00000000-0005-0000-0000-0000DE090000}"/>
    <cellStyle name="40% - Accent3 4 2 2 2" xfId="7848" xr:uid="{00000000-0005-0000-0000-0000DF090000}"/>
    <cellStyle name="40% - Accent3 4 2 3" xfId="2082" xr:uid="{00000000-0005-0000-0000-0000E0090000}"/>
    <cellStyle name="40% - Accent3 4 2 3 2" xfId="6407" xr:uid="{00000000-0005-0000-0000-0000E1090000}"/>
    <cellStyle name="40% - Accent3 4 2 4" xfId="4966" xr:uid="{00000000-0005-0000-0000-0000E2090000}"/>
    <cellStyle name="40% - Accent3 4 3" xfId="1000" xr:uid="{00000000-0005-0000-0000-0000E3090000}"/>
    <cellStyle name="40% - Accent3 4 3 2" xfId="3884" xr:uid="{00000000-0005-0000-0000-0000E4090000}"/>
    <cellStyle name="40% - Accent3 4 3 2 2" xfId="8208" xr:uid="{00000000-0005-0000-0000-0000E5090000}"/>
    <cellStyle name="40% - Accent3 4 3 3" xfId="2442" xr:uid="{00000000-0005-0000-0000-0000E6090000}"/>
    <cellStyle name="40% - Accent3 4 3 3 2" xfId="6767" xr:uid="{00000000-0005-0000-0000-0000E7090000}"/>
    <cellStyle name="40% - Accent3 4 3 4" xfId="5326" xr:uid="{00000000-0005-0000-0000-0000E8090000}"/>
    <cellStyle name="40% - Accent3 4 4" xfId="1360" xr:uid="{00000000-0005-0000-0000-0000E9090000}"/>
    <cellStyle name="40% - Accent3 4 4 2" xfId="4244" xr:uid="{00000000-0005-0000-0000-0000EA090000}"/>
    <cellStyle name="40% - Accent3 4 4 2 2" xfId="8568" xr:uid="{00000000-0005-0000-0000-0000EB090000}"/>
    <cellStyle name="40% - Accent3 4 4 3" xfId="2802" xr:uid="{00000000-0005-0000-0000-0000EC090000}"/>
    <cellStyle name="40% - Accent3 4 4 3 2" xfId="7127" xr:uid="{00000000-0005-0000-0000-0000ED090000}"/>
    <cellStyle name="40% - Accent3 4 4 4" xfId="5686" xr:uid="{00000000-0005-0000-0000-0000EE090000}"/>
    <cellStyle name="40% - Accent3 4 5" xfId="3164" xr:uid="{00000000-0005-0000-0000-0000EF090000}"/>
    <cellStyle name="40% - Accent3 4 5 2" xfId="7488" xr:uid="{00000000-0005-0000-0000-0000F0090000}"/>
    <cellStyle name="40% - Accent3 4 6" xfId="1722" xr:uid="{00000000-0005-0000-0000-0000F1090000}"/>
    <cellStyle name="40% - Accent3 4 6 2" xfId="6047" xr:uid="{00000000-0005-0000-0000-0000F2090000}"/>
    <cellStyle name="40% - Accent3 4 7" xfId="4606" xr:uid="{00000000-0005-0000-0000-0000F3090000}"/>
    <cellStyle name="40% - Accent3 5" xfId="160" xr:uid="{00000000-0005-0000-0000-0000F4090000}"/>
    <cellStyle name="40% - Accent3 5 2" xfId="520" xr:uid="{00000000-0005-0000-0000-0000F5090000}"/>
    <cellStyle name="40% - Accent3 5 2 2" xfId="3404" xr:uid="{00000000-0005-0000-0000-0000F6090000}"/>
    <cellStyle name="40% - Accent3 5 2 2 2" xfId="7728" xr:uid="{00000000-0005-0000-0000-0000F7090000}"/>
    <cellStyle name="40% - Accent3 5 2 3" xfId="1962" xr:uid="{00000000-0005-0000-0000-0000F8090000}"/>
    <cellStyle name="40% - Accent3 5 2 3 2" xfId="6287" xr:uid="{00000000-0005-0000-0000-0000F9090000}"/>
    <cellStyle name="40% - Accent3 5 2 4" xfId="4846" xr:uid="{00000000-0005-0000-0000-0000FA090000}"/>
    <cellStyle name="40% - Accent3 5 3" xfId="880" xr:uid="{00000000-0005-0000-0000-0000FB090000}"/>
    <cellStyle name="40% - Accent3 5 3 2" xfId="3764" xr:uid="{00000000-0005-0000-0000-0000FC090000}"/>
    <cellStyle name="40% - Accent3 5 3 2 2" xfId="8088" xr:uid="{00000000-0005-0000-0000-0000FD090000}"/>
    <cellStyle name="40% - Accent3 5 3 3" xfId="2322" xr:uid="{00000000-0005-0000-0000-0000FE090000}"/>
    <cellStyle name="40% - Accent3 5 3 3 2" xfId="6647" xr:uid="{00000000-0005-0000-0000-0000FF090000}"/>
    <cellStyle name="40% - Accent3 5 3 4" xfId="5206" xr:uid="{00000000-0005-0000-0000-0000000A0000}"/>
    <cellStyle name="40% - Accent3 5 4" xfId="1240" xr:uid="{00000000-0005-0000-0000-0000010A0000}"/>
    <cellStyle name="40% - Accent3 5 4 2" xfId="4124" xr:uid="{00000000-0005-0000-0000-0000020A0000}"/>
    <cellStyle name="40% - Accent3 5 4 2 2" xfId="8448" xr:uid="{00000000-0005-0000-0000-0000030A0000}"/>
    <cellStyle name="40% - Accent3 5 4 3" xfId="2682" xr:uid="{00000000-0005-0000-0000-0000040A0000}"/>
    <cellStyle name="40% - Accent3 5 4 3 2" xfId="7007" xr:uid="{00000000-0005-0000-0000-0000050A0000}"/>
    <cellStyle name="40% - Accent3 5 4 4" xfId="5566" xr:uid="{00000000-0005-0000-0000-0000060A0000}"/>
    <cellStyle name="40% - Accent3 5 5" xfId="3044" xr:uid="{00000000-0005-0000-0000-0000070A0000}"/>
    <cellStyle name="40% - Accent3 5 5 2" xfId="7368" xr:uid="{00000000-0005-0000-0000-0000080A0000}"/>
    <cellStyle name="40% - Accent3 5 6" xfId="1602" xr:uid="{00000000-0005-0000-0000-0000090A0000}"/>
    <cellStyle name="40% - Accent3 5 6 2" xfId="5927" xr:uid="{00000000-0005-0000-0000-00000A0A0000}"/>
    <cellStyle name="40% - Accent3 5 7" xfId="4486" xr:uid="{00000000-0005-0000-0000-00000B0A0000}"/>
    <cellStyle name="40% - Accent3 6" xfId="400" xr:uid="{00000000-0005-0000-0000-00000C0A0000}"/>
    <cellStyle name="40% - Accent3 6 2" xfId="3284" xr:uid="{00000000-0005-0000-0000-00000D0A0000}"/>
    <cellStyle name="40% - Accent3 6 2 2" xfId="7608" xr:uid="{00000000-0005-0000-0000-00000E0A0000}"/>
    <cellStyle name="40% - Accent3 6 3" xfId="1842" xr:uid="{00000000-0005-0000-0000-00000F0A0000}"/>
    <cellStyle name="40% - Accent3 6 3 2" xfId="6167" xr:uid="{00000000-0005-0000-0000-0000100A0000}"/>
    <cellStyle name="40% - Accent3 6 4" xfId="4726" xr:uid="{00000000-0005-0000-0000-0000110A0000}"/>
    <cellStyle name="40% - Accent3 7" xfId="760" xr:uid="{00000000-0005-0000-0000-0000120A0000}"/>
    <cellStyle name="40% - Accent3 7 2" xfId="3644" xr:uid="{00000000-0005-0000-0000-0000130A0000}"/>
    <cellStyle name="40% - Accent3 7 2 2" xfId="7968" xr:uid="{00000000-0005-0000-0000-0000140A0000}"/>
    <cellStyle name="40% - Accent3 7 3" xfId="2202" xr:uid="{00000000-0005-0000-0000-0000150A0000}"/>
    <cellStyle name="40% - Accent3 7 3 2" xfId="6527" xr:uid="{00000000-0005-0000-0000-0000160A0000}"/>
    <cellStyle name="40% - Accent3 7 4" xfId="5086" xr:uid="{00000000-0005-0000-0000-0000170A0000}"/>
    <cellStyle name="40% - Accent3 8" xfId="1120" xr:uid="{00000000-0005-0000-0000-0000180A0000}"/>
    <cellStyle name="40% - Accent3 8 2" xfId="4004" xr:uid="{00000000-0005-0000-0000-0000190A0000}"/>
    <cellStyle name="40% - Accent3 8 2 2" xfId="8328" xr:uid="{00000000-0005-0000-0000-00001A0A0000}"/>
    <cellStyle name="40% - Accent3 8 3" xfId="2562" xr:uid="{00000000-0005-0000-0000-00001B0A0000}"/>
    <cellStyle name="40% - Accent3 8 3 2" xfId="6887" xr:uid="{00000000-0005-0000-0000-00001C0A0000}"/>
    <cellStyle name="40% - Accent3 8 4" xfId="5446" xr:uid="{00000000-0005-0000-0000-00001D0A0000}"/>
    <cellStyle name="40% - Accent3 9" xfId="2924" xr:uid="{00000000-0005-0000-0000-00001E0A0000}"/>
    <cellStyle name="40% - Accent3 9 2" xfId="7248" xr:uid="{00000000-0005-0000-0000-00001F0A0000}"/>
    <cellStyle name="40% - Accent4" xfId="10" builtinId="43" customBuiltin="1"/>
    <cellStyle name="40% - Accent4 10" xfId="1483" xr:uid="{00000000-0005-0000-0000-0000210A0000}"/>
    <cellStyle name="40% - Accent4 10 2" xfId="5808" xr:uid="{00000000-0005-0000-0000-0000220A0000}"/>
    <cellStyle name="40% - Accent4 11" xfId="4367" xr:uid="{00000000-0005-0000-0000-0000230A0000}"/>
    <cellStyle name="40% - Accent4 2" xfId="71" xr:uid="{00000000-0005-0000-0000-0000240A0000}"/>
    <cellStyle name="40% - Accent4 2 10" xfId="4397" xr:uid="{00000000-0005-0000-0000-0000250A0000}"/>
    <cellStyle name="40% - Accent4 2 2" xfId="131" xr:uid="{00000000-0005-0000-0000-0000260A0000}"/>
    <cellStyle name="40% - Accent4 2 2 2" xfId="371" xr:uid="{00000000-0005-0000-0000-0000270A0000}"/>
    <cellStyle name="40% - Accent4 2 2 2 2" xfId="731" xr:uid="{00000000-0005-0000-0000-0000280A0000}"/>
    <cellStyle name="40% - Accent4 2 2 2 2 2" xfId="3615" xr:uid="{00000000-0005-0000-0000-0000290A0000}"/>
    <cellStyle name="40% - Accent4 2 2 2 2 2 2" xfId="7939" xr:uid="{00000000-0005-0000-0000-00002A0A0000}"/>
    <cellStyle name="40% - Accent4 2 2 2 2 3" xfId="2173" xr:uid="{00000000-0005-0000-0000-00002B0A0000}"/>
    <cellStyle name="40% - Accent4 2 2 2 2 3 2" xfId="6498" xr:uid="{00000000-0005-0000-0000-00002C0A0000}"/>
    <cellStyle name="40% - Accent4 2 2 2 2 4" xfId="5057" xr:uid="{00000000-0005-0000-0000-00002D0A0000}"/>
    <cellStyle name="40% - Accent4 2 2 2 3" xfId="1091" xr:uid="{00000000-0005-0000-0000-00002E0A0000}"/>
    <cellStyle name="40% - Accent4 2 2 2 3 2" xfId="3975" xr:uid="{00000000-0005-0000-0000-00002F0A0000}"/>
    <cellStyle name="40% - Accent4 2 2 2 3 2 2" xfId="8299" xr:uid="{00000000-0005-0000-0000-0000300A0000}"/>
    <cellStyle name="40% - Accent4 2 2 2 3 3" xfId="2533" xr:uid="{00000000-0005-0000-0000-0000310A0000}"/>
    <cellStyle name="40% - Accent4 2 2 2 3 3 2" xfId="6858" xr:uid="{00000000-0005-0000-0000-0000320A0000}"/>
    <cellStyle name="40% - Accent4 2 2 2 3 4" xfId="5417" xr:uid="{00000000-0005-0000-0000-0000330A0000}"/>
    <cellStyle name="40% - Accent4 2 2 2 4" xfId="1451" xr:uid="{00000000-0005-0000-0000-0000340A0000}"/>
    <cellStyle name="40% - Accent4 2 2 2 4 2" xfId="4335" xr:uid="{00000000-0005-0000-0000-0000350A0000}"/>
    <cellStyle name="40% - Accent4 2 2 2 4 2 2" xfId="8659" xr:uid="{00000000-0005-0000-0000-0000360A0000}"/>
    <cellStyle name="40% - Accent4 2 2 2 4 3" xfId="2893" xr:uid="{00000000-0005-0000-0000-0000370A0000}"/>
    <cellStyle name="40% - Accent4 2 2 2 4 3 2" xfId="7218" xr:uid="{00000000-0005-0000-0000-0000380A0000}"/>
    <cellStyle name="40% - Accent4 2 2 2 4 4" xfId="5777" xr:uid="{00000000-0005-0000-0000-0000390A0000}"/>
    <cellStyle name="40% - Accent4 2 2 2 5" xfId="3255" xr:uid="{00000000-0005-0000-0000-00003A0A0000}"/>
    <cellStyle name="40% - Accent4 2 2 2 5 2" xfId="7579" xr:uid="{00000000-0005-0000-0000-00003B0A0000}"/>
    <cellStyle name="40% - Accent4 2 2 2 6" xfId="1813" xr:uid="{00000000-0005-0000-0000-00003C0A0000}"/>
    <cellStyle name="40% - Accent4 2 2 2 6 2" xfId="6138" xr:uid="{00000000-0005-0000-0000-00003D0A0000}"/>
    <cellStyle name="40% - Accent4 2 2 2 7" xfId="4697" xr:uid="{00000000-0005-0000-0000-00003E0A0000}"/>
    <cellStyle name="40% - Accent4 2 2 3" xfId="251" xr:uid="{00000000-0005-0000-0000-00003F0A0000}"/>
    <cellStyle name="40% - Accent4 2 2 3 2" xfId="611" xr:uid="{00000000-0005-0000-0000-0000400A0000}"/>
    <cellStyle name="40% - Accent4 2 2 3 2 2" xfId="3495" xr:uid="{00000000-0005-0000-0000-0000410A0000}"/>
    <cellStyle name="40% - Accent4 2 2 3 2 2 2" xfId="7819" xr:uid="{00000000-0005-0000-0000-0000420A0000}"/>
    <cellStyle name="40% - Accent4 2 2 3 2 3" xfId="2053" xr:uid="{00000000-0005-0000-0000-0000430A0000}"/>
    <cellStyle name="40% - Accent4 2 2 3 2 3 2" xfId="6378" xr:uid="{00000000-0005-0000-0000-0000440A0000}"/>
    <cellStyle name="40% - Accent4 2 2 3 2 4" xfId="4937" xr:uid="{00000000-0005-0000-0000-0000450A0000}"/>
    <cellStyle name="40% - Accent4 2 2 3 3" xfId="971" xr:uid="{00000000-0005-0000-0000-0000460A0000}"/>
    <cellStyle name="40% - Accent4 2 2 3 3 2" xfId="3855" xr:uid="{00000000-0005-0000-0000-0000470A0000}"/>
    <cellStyle name="40% - Accent4 2 2 3 3 2 2" xfId="8179" xr:uid="{00000000-0005-0000-0000-0000480A0000}"/>
    <cellStyle name="40% - Accent4 2 2 3 3 3" xfId="2413" xr:uid="{00000000-0005-0000-0000-0000490A0000}"/>
    <cellStyle name="40% - Accent4 2 2 3 3 3 2" xfId="6738" xr:uid="{00000000-0005-0000-0000-00004A0A0000}"/>
    <cellStyle name="40% - Accent4 2 2 3 3 4" xfId="5297" xr:uid="{00000000-0005-0000-0000-00004B0A0000}"/>
    <cellStyle name="40% - Accent4 2 2 3 4" xfId="1331" xr:uid="{00000000-0005-0000-0000-00004C0A0000}"/>
    <cellStyle name="40% - Accent4 2 2 3 4 2" xfId="4215" xr:uid="{00000000-0005-0000-0000-00004D0A0000}"/>
    <cellStyle name="40% - Accent4 2 2 3 4 2 2" xfId="8539" xr:uid="{00000000-0005-0000-0000-00004E0A0000}"/>
    <cellStyle name="40% - Accent4 2 2 3 4 3" xfId="2773" xr:uid="{00000000-0005-0000-0000-00004F0A0000}"/>
    <cellStyle name="40% - Accent4 2 2 3 4 3 2" xfId="7098" xr:uid="{00000000-0005-0000-0000-0000500A0000}"/>
    <cellStyle name="40% - Accent4 2 2 3 4 4" xfId="5657" xr:uid="{00000000-0005-0000-0000-0000510A0000}"/>
    <cellStyle name="40% - Accent4 2 2 3 5" xfId="3135" xr:uid="{00000000-0005-0000-0000-0000520A0000}"/>
    <cellStyle name="40% - Accent4 2 2 3 5 2" xfId="7459" xr:uid="{00000000-0005-0000-0000-0000530A0000}"/>
    <cellStyle name="40% - Accent4 2 2 3 6" xfId="1693" xr:uid="{00000000-0005-0000-0000-0000540A0000}"/>
    <cellStyle name="40% - Accent4 2 2 3 6 2" xfId="6018" xr:uid="{00000000-0005-0000-0000-0000550A0000}"/>
    <cellStyle name="40% - Accent4 2 2 3 7" xfId="4577" xr:uid="{00000000-0005-0000-0000-0000560A0000}"/>
    <cellStyle name="40% - Accent4 2 2 4" xfId="491" xr:uid="{00000000-0005-0000-0000-0000570A0000}"/>
    <cellStyle name="40% - Accent4 2 2 4 2" xfId="3375" xr:uid="{00000000-0005-0000-0000-0000580A0000}"/>
    <cellStyle name="40% - Accent4 2 2 4 2 2" xfId="7699" xr:uid="{00000000-0005-0000-0000-0000590A0000}"/>
    <cellStyle name="40% - Accent4 2 2 4 3" xfId="1933" xr:uid="{00000000-0005-0000-0000-00005A0A0000}"/>
    <cellStyle name="40% - Accent4 2 2 4 3 2" xfId="6258" xr:uid="{00000000-0005-0000-0000-00005B0A0000}"/>
    <cellStyle name="40% - Accent4 2 2 4 4" xfId="4817" xr:uid="{00000000-0005-0000-0000-00005C0A0000}"/>
    <cellStyle name="40% - Accent4 2 2 5" xfId="851" xr:uid="{00000000-0005-0000-0000-00005D0A0000}"/>
    <cellStyle name="40% - Accent4 2 2 5 2" xfId="3735" xr:uid="{00000000-0005-0000-0000-00005E0A0000}"/>
    <cellStyle name="40% - Accent4 2 2 5 2 2" xfId="8059" xr:uid="{00000000-0005-0000-0000-00005F0A0000}"/>
    <cellStyle name="40% - Accent4 2 2 5 3" xfId="2293" xr:uid="{00000000-0005-0000-0000-0000600A0000}"/>
    <cellStyle name="40% - Accent4 2 2 5 3 2" xfId="6618" xr:uid="{00000000-0005-0000-0000-0000610A0000}"/>
    <cellStyle name="40% - Accent4 2 2 5 4" xfId="5177" xr:uid="{00000000-0005-0000-0000-0000620A0000}"/>
    <cellStyle name="40% - Accent4 2 2 6" xfId="1211" xr:uid="{00000000-0005-0000-0000-0000630A0000}"/>
    <cellStyle name="40% - Accent4 2 2 6 2" xfId="4095" xr:uid="{00000000-0005-0000-0000-0000640A0000}"/>
    <cellStyle name="40% - Accent4 2 2 6 2 2" xfId="8419" xr:uid="{00000000-0005-0000-0000-0000650A0000}"/>
    <cellStyle name="40% - Accent4 2 2 6 3" xfId="2653" xr:uid="{00000000-0005-0000-0000-0000660A0000}"/>
    <cellStyle name="40% - Accent4 2 2 6 3 2" xfId="6978" xr:uid="{00000000-0005-0000-0000-0000670A0000}"/>
    <cellStyle name="40% - Accent4 2 2 6 4" xfId="5537" xr:uid="{00000000-0005-0000-0000-0000680A0000}"/>
    <cellStyle name="40% - Accent4 2 2 7" xfId="3015" xr:uid="{00000000-0005-0000-0000-0000690A0000}"/>
    <cellStyle name="40% - Accent4 2 2 7 2" xfId="7339" xr:uid="{00000000-0005-0000-0000-00006A0A0000}"/>
    <cellStyle name="40% - Accent4 2 2 8" xfId="1573" xr:uid="{00000000-0005-0000-0000-00006B0A0000}"/>
    <cellStyle name="40% - Accent4 2 2 8 2" xfId="5898" xr:uid="{00000000-0005-0000-0000-00006C0A0000}"/>
    <cellStyle name="40% - Accent4 2 2 9" xfId="4457" xr:uid="{00000000-0005-0000-0000-00006D0A0000}"/>
    <cellStyle name="40% - Accent4 2 3" xfId="311" xr:uid="{00000000-0005-0000-0000-00006E0A0000}"/>
    <cellStyle name="40% - Accent4 2 3 2" xfId="671" xr:uid="{00000000-0005-0000-0000-00006F0A0000}"/>
    <cellStyle name="40% - Accent4 2 3 2 2" xfId="3555" xr:uid="{00000000-0005-0000-0000-0000700A0000}"/>
    <cellStyle name="40% - Accent4 2 3 2 2 2" xfId="7879" xr:uid="{00000000-0005-0000-0000-0000710A0000}"/>
    <cellStyle name="40% - Accent4 2 3 2 3" xfId="2113" xr:uid="{00000000-0005-0000-0000-0000720A0000}"/>
    <cellStyle name="40% - Accent4 2 3 2 3 2" xfId="6438" xr:uid="{00000000-0005-0000-0000-0000730A0000}"/>
    <cellStyle name="40% - Accent4 2 3 2 4" xfId="4997" xr:uid="{00000000-0005-0000-0000-0000740A0000}"/>
    <cellStyle name="40% - Accent4 2 3 3" xfId="1031" xr:uid="{00000000-0005-0000-0000-0000750A0000}"/>
    <cellStyle name="40% - Accent4 2 3 3 2" xfId="3915" xr:uid="{00000000-0005-0000-0000-0000760A0000}"/>
    <cellStyle name="40% - Accent4 2 3 3 2 2" xfId="8239" xr:uid="{00000000-0005-0000-0000-0000770A0000}"/>
    <cellStyle name="40% - Accent4 2 3 3 3" xfId="2473" xr:uid="{00000000-0005-0000-0000-0000780A0000}"/>
    <cellStyle name="40% - Accent4 2 3 3 3 2" xfId="6798" xr:uid="{00000000-0005-0000-0000-0000790A0000}"/>
    <cellStyle name="40% - Accent4 2 3 3 4" xfId="5357" xr:uid="{00000000-0005-0000-0000-00007A0A0000}"/>
    <cellStyle name="40% - Accent4 2 3 4" xfId="1391" xr:uid="{00000000-0005-0000-0000-00007B0A0000}"/>
    <cellStyle name="40% - Accent4 2 3 4 2" xfId="4275" xr:uid="{00000000-0005-0000-0000-00007C0A0000}"/>
    <cellStyle name="40% - Accent4 2 3 4 2 2" xfId="8599" xr:uid="{00000000-0005-0000-0000-00007D0A0000}"/>
    <cellStyle name="40% - Accent4 2 3 4 3" xfId="2833" xr:uid="{00000000-0005-0000-0000-00007E0A0000}"/>
    <cellStyle name="40% - Accent4 2 3 4 3 2" xfId="7158" xr:uid="{00000000-0005-0000-0000-00007F0A0000}"/>
    <cellStyle name="40% - Accent4 2 3 4 4" xfId="5717" xr:uid="{00000000-0005-0000-0000-0000800A0000}"/>
    <cellStyle name="40% - Accent4 2 3 5" xfId="3195" xr:uid="{00000000-0005-0000-0000-0000810A0000}"/>
    <cellStyle name="40% - Accent4 2 3 5 2" xfId="7519" xr:uid="{00000000-0005-0000-0000-0000820A0000}"/>
    <cellStyle name="40% - Accent4 2 3 6" xfId="1753" xr:uid="{00000000-0005-0000-0000-0000830A0000}"/>
    <cellStyle name="40% - Accent4 2 3 6 2" xfId="6078" xr:uid="{00000000-0005-0000-0000-0000840A0000}"/>
    <cellStyle name="40% - Accent4 2 3 7" xfId="4637" xr:uid="{00000000-0005-0000-0000-0000850A0000}"/>
    <cellStyle name="40% - Accent4 2 4" xfId="191" xr:uid="{00000000-0005-0000-0000-0000860A0000}"/>
    <cellStyle name="40% - Accent4 2 4 2" xfId="551" xr:uid="{00000000-0005-0000-0000-0000870A0000}"/>
    <cellStyle name="40% - Accent4 2 4 2 2" xfId="3435" xr:uid="{00000000-0005-0000-0000-0000880A0000}"/>
    <cellStyle name="40% - Accent4 2 4 2 2 2" xfId="7759" xr:uid="{00000000-0005-0000-0000-0000890A0000}"/>
    <cellStyle name="40% - Accent4 2 4 2 3" xfId="1993" xr:uid="{00000000-0005-0000-0000-00008A0A0000}"/>
    <cellStyle name="40% - Accent4 2 4 2 3 2" xfId="6318" xr:uid="{00000000-0005-0000-0000-00008B0A0000}"/>
    <cellStyle name="40% - Accent4 2 4 2 4" xfId="4877" xr:uid="{00000000-0005-0000-0000-00008C0A0000}"/>
    <cellStyle name="40% - Accent4 2 4 3" xfId="911" xr:uid="{00000000-0005-0000-0000-00008D0A0000}"/>
    <cellStyle name="40% - Accent4 2 4 3 2" xfId="3795" xr:uid="{00000000-0005-0000-0000-00008E0A0000}"/>
    <cellStyle name="40% - Accent4 2 4 3 2 2" xfId="8119" xr:uid="{00000000-0005-0000-0000-00008F0A0000}"/>
    <cellStyle name="40% - Accent4 2 4 3 3" xfId="2353" xr:uid="{00000000-0005-0000-0000-0000900A0000}"/>
    <cellStyle name="40% - Accent4 2 4 3 3 2" xfId="6678" xr:uid="{00000000-0005-0000-0000-0000910A0000}"/>
    <cellStyle name="40% - Accent4 2 4 3 4" xfId="5237" xr:uid="{00000000-0005-0000-0000-0000920A0000}"/>
    <cellStyle name="40% - Accent4 2 4 4" xfId="1271" xr:uid="{00000000-0005-0000-0000-0000930A0000}"/>
    <cellStyle name="40% - Accent4 2 4 4 2" xfId="4155" xr:uid="{00000000-0005-0000-0000-0000940A0000}"/>
    <cellStyle name="40% - Accent4 2 4 4 2 2" xfId="8479" xr:uid="{00000000-0005-0000-0000-0000950A0000}"/>
    <cellStyle name="40% - Accent4 2 4 4 3" xfId="2713" xr:uid="{00000000-0005-0000-0000-0000960A0000}"/>
    <cellStyle name="40% - Accent4 2 4 4 3 2" xfId="7038" xr:uid="{00000000-0005-0000-0000-0000970A0000}"/>
    <cellStyle name="40% - Accent4 2 4 4 4" xfId="5597" xr:uid="{00000000-0005-0000-0000-0000980A0000}"/>
    <cellStyle name="40% - Accent4 2 4 5" xfId="3075" xr:uid="{00000000-0005-0000-0000-0000990A0000}"/>
    <cellStyle name="40% - Accent4 2 4 5 2" xfId="7399" xr:uid="{00000000-0005-0000-0000-00009A0A0000}"/>
    <cellStyle name="40% - Accent4 2 4 6" xfId="1633" xr:uid="{00000000-0005-0000-0000-00009B0A0000}"/>
    <cellStyle name="40% - Accent4 2 4 6 2" xfId="5958" xr:uid="{00000000-0005-0000-0000-00009C0A0000}"/>
    <cellStyle name="40% - Accent4 2 4 7" xfId="4517" xr:uid="{00000000-0005-0000-0000-00009D0A0000}"/>
    <cellStyle name="40% - Accent4 2 5" xfId="431" xr:uid="{00000000-0005-0000-0000-00009E0A0000}"/>
    <cellStyle name="40% - Accent4 2 5 2" xfId="3315" xr:uid="{00000000-0005-0000-0000-00009F0A0000}"/>
    <cellStyle name="40% - Accent4 2 5 2 2" xfId="7639" xr:uid="{00000000-0005-0000-0000-0000A00A0000}"/>
    <cellStyle name="40% - Accent4 2 5 3" xfId="1873" xr:uid="{00000000-0005-0000-0000-0000A10A0000}"/>
    <cellStyle name="40% - Accent4 2 5 3 2" xfId="6198" xr:uid="{00000000-0005-0000-0000-0000A20A0000}"/>
    <cellStyle name="40% - Accent4 2 5 4" xfId="4757" xr:uid="{00000000-0005-0000-0000-0000A30A0000}"/>
    <cellStyle name="40% - Accent4 2 6" xfId="791" xr:uid="{00000000-0005-0000-0000-0000A40A0000}"/>
    <cellStyle name="40% - Accent4 2 6 2" xfId="3675" xr:uid="{00000000-0005-0000-0000-0000A50A0000}"/>
    <cellStyle name="40% - Accent4 2 6 2 2" xfId="7999" xr:uid="{00000000-0005-0000-0000-0000A60A0000}"/>
    <cellStyle name="40% - Accent4 2 6 3" xfId="2233" xr:uid="{00000000-0005-0000-0000-0000A70A0000}"/>
    <cellStyle name="40% - Accent4 2 6 3 2" xfId="6558" xr:uid="{00000000-0005-0000-0000-0000A80A0000}"/>
    <cellStyle name="40% - Accent4 2 6 4" xfId="5117" xr:uid="{00000000-0005-0000-0000-0000A90A0000}"/>
    <cellStyle name="40% - Accent4 2 7" xfId="1151" xr:uid="{00000000-0005-0000-0000-0000AA0A0000}"/>
    <cellStyle name="40% - Accent4 2 7 2" xfId="4035" xr:uid="{00000000-0005-0000-0000-0000AB0A0000}"/>
    <cellStyle name="40% - Accent4 2 7 2 2" xfId="8359" xr:uid="{00000000-0005-0000-0000-0000AC0A0000}"/>
    <cellStyle name="40% - Accent4 2 7 3" xfId="2593" xr:uid="{00000000-0005-0000-0000-0000AD0A0000}"/>
    <cellStyle name="40% - Accent4 2 7 3 2" xfId="6918" xr:uid="{00000000-0005-0000-0000-0000AE0A0000}"/>
    <cellStyle name="40% - Accent4 2 7 4" xfId="5477" xr:uid="{00000000-0005-0000-0000-0000AF0A0000}"/>
    <cellStyle name="40% - Accent4 2 8" xfId="2955" xr:uid="{00000000-0005-0000-0000-0000B00A0000}"/>
    <cellStyle name="40% - Accent4 2 8 2" xfId="7279" xr:uid="{00000000-0005-0000-0000-0000B10A0000}"/>
    <cellStyle name="40% - Accent4 2 9" xfId="1513" xr:uid="{00000000-0005-0000-0000-0000B20A0000}"/>
    <cellStyle name="40% - Accent4 2 9 2" xfId="5838" xr:uid="{00000000-0005-0000-0000-0000B30A0000}"/>
    <cellStyle name="40% - Accent4 3" xfId="101" xr:uid="{00000000-0005-0000-0000-0000B40A0000}"/>
    <cellStyle name="40% - Accent4 3 2" xfId="341" xr:uid="{00000000-0005-0000-0000-0000B50A0000}"/>
    <cellStyle name="40% - Accent4 3 2 2" xfId="701" xr:uid="{00000000-0005-0000-0000-0000B60A0000}"/>
    <cellStyle name="40% - Accent4 3 2 2 2" xfId="3585" xr:uid="{00000000-0005-0000-0000-0000B70A0000}"/>
    <cellStyle name="40% - Accent4 3 2 2 2 2" xfId="7909" xr:uid="{00000000-0005-0000-0000-0000B80A0000}"/>
    <cellStyle name="40% - Accent4 3 2 2 3" xfId="2143" xr:uid="{00000000-0005-0000-0000-0000B90A0000}"/>
    <cellStyle name="40% - Accent4 3 2 2 3 2" xfId="6468" xr:uid="{00000000-0005-0000-0000-0000BA0A0000}"/>
    <cellStyle name="40% - Accent4 3 2 2 4" xfId="5027" xr:uid="{00000000-0005-0000-0000-0000BB0A0000}"/>
    <cellStyle name="40% - Accent4 3 2 3" xfId="1061" xr:uid="{00000000-0005-0000-0000-0000BC0A0000}"/>
    <cellStyle name="40% - Accent4 3 2 3 2" xfId="3945" xr:uid="{00000000-0005-0000-0000-0000BD0A0000}"/>
    <cellStyle name="40% - Accent4 3 2 3 2 2" xfId="8269" xr:uid="{00000000-0005-0000-0000-0000BE0A0000}"/>
    <cellStyle name="40% - Accent4 3 2 3 3" xfId="2503" xr:uid="{00000000-0005-0000-0000-0000BF0A0000}"/>
    <cellStyle name="40% - Accent4 3 2 3 3 2" xfId="6828" xr:uid="{00000000-0005-0000-0000-0000C00A0000}"/>
    <cellStyle name="40% - Accent4 3 2 3 4" xfId="5387" xr:uid="{00000000-0005-0000-0000-0000C10A0000}"/>
    <cellStyle name="40% - Accent4 3 2 4" xfId="1421" xr:uid="{00000000-0005-0000-0000-0000C20A0000}"/>
    <cellStyle name="40% - Accent4 3 2 4 2" xfId="4305" xr:uid="{00000000-0005-0000-0000-0000C30A0000}"/>
    <cellStyle name="40% - Accent4 3 2 4 2 2" xfId="8629" xr:uid="{00000000-0005-0000-0000-0000C40A0000}"/>
    <cellStyle name="40% - Accent4 3 2 4 3" xfId="2863" xr:uid="{00000000-0005-0000-0000-0000C50A0000}"/>
    <cellStyle name="40% - Accent4 3 2 4 3 2" xfId="7188" xr:uid="{00000000-0005-0000-0000-0000C60A0000}"/>
    <cellStyle name="40% - Accent4 3 2 4 4" xfId="5747" xr:uid="{00000000-0005-0000-0000-0000C70A0000}"/>
    <cellStyle name="40% - Accent4 3 2 5" xfId="3225" xr:uid="{00000000-0005-0000-0000-0000C80A0000}"/>
    <cellStyle name="40% - Accent4 3 2 5 2" xfId="7549" xr:uid="{00000000-0005-0000-0000-0000C90A0000}"/>
    <cellStyle name="40% - Accent4 3 2 6" xfId="1783" xr:uid="{00000000-0005-0000-0000-0000CA0A0000}"/>
    <cellStyle name="40% - Accent4 3 2 6 2" xfId="6108" xr:uid="{00000000-0005-0000-0000-0000CB0A0000}"/>
    <cellStyle name="40% - Accent4 3 2 7" xfId="4667" xr:uid="{00000000-0005-0000-0000-0000CC0A0000}"/>
    <cellStyle name="40% - Accent4 3 3" xfId="221" xr:uid="{00000000-0005-0000-0000-0000CD0A0000}"/>
    <cellStyle name="40% - Accent4 3 3 2" xfId="581" xr:uid="{00000000-0005-0000-0000-0000CE0A0000}"/>
    <cellStyle name="40% - Accent4 3 3 2 2" xfId="3465" xr:uid="{00000000-0005-0000-0000-0000CF0A0000}"/>
    <cellStyle name="40% - Accent4 3 3 2 2 2" xfId="7789" xr:uid="{00000000-0005-0000-0000-0000D00A0000}"/>
    <cellStyle name="40% - Accent4 3 3 2 3" xfId="2023" xr:uid="{00000000-0005-0000-0000-0000D10A0000}"/>
    <cellStyle name="40% - Accent4 3 3 2 3 2" xfId="6348" xr:uid="{00000000-0005-0000-0000-0000D20A0000}"/>
    <cellStyle name="40% - Accent4 3 3 2 4" xfId="4907" xr:uid="{00000000-0005-0000-0000-0000D30A0000}"/>
    <cellStyle name="40% - Accent4 3 3 3" xfId="941" xr:uid="{00000000-0005-0000-0000-0000D40A0000}"/>
    <cellStyle name="40% - Accent4 3 3 3 2" xfId="3825" xr:uid="{00000000-0005-0000-0000-0000D50A0000}"/>
    <cellStyle name="40% - Accent4 3 3 3 2 2" xfId="8149" xr:uid="{00000000-0005-0000-0000-0000D60A0000}"/>
    <cellStyle name="40% - Accent4 3 3 3 3" xfId="2383" xr:uid="{00000000-0005-0000-0000-0000D70A0000}"/>
    <cellStyle name="40% - Accent4 3 3 3 3 2" xfId="6708" xr:uid="{00000000-0005-0000-0000-0000D80A0000}"/>
    <cellStyle name="40% - Accent4 3 3 3 4" xfId="5267" xr:uid="{00000000-0005-0000-0000-0000D90A0000}"/>
    <cellStyle name="40% - Accent4 3 3 4" xfId="1301" xr:uid="{00000000-0005-0000-0000-0000DA0A0000}"/>
    <cellStyle name="40% - Accent4 3 3 4 2" xfId="4185" xr:uid="{00000000-0005-0000-0000-0000DB0A0000}"/>
    <cellStyle name="40% - Accent4 3 3 4 2 2" xfId="8509" xr:uid="{00000000-0005-0000-0000-0000DC0A0000}"/>
    <cellStyle name="40% - Accent4 3 3 4 3" xfId="2743" xr:uid="{00000000-0005-0000-0000-0000DD0A0000}"/>
    <cellStyle name="40% - Accent4 3 3 4 3 2" xfId="7068" xr:uid="{00000000-0005-0000-0000-0000DE0A0000}"/>
    <cellStyle name="40% - Accent4 3 3 4 4" xfId="5627" xr:uid="{00000000-0005-0000-0000-0000DF0A0000}"/>
    <cellStyle name="40% - Accent4 3 3 5" xfId="3105" xr:uid="{00000000-0005-0000-0000-0000E00A0000}"/>
    <cellStyle name="40% - Accent4 3 3 5 2" xfId="7429" xr:uid="{00000000-0005-0000-0000-0000E10A0000}"/>
    <cellStyle name="40% - Accent4 3 3 6" xfId="1663" xr:uid="{00000000-0005-0000-0000-0000E20A0000}"/>
    <cellStyle name="40% - Accent4 3 3 6 2" xfId="5988" xr:uid="{00000000-0005-0000-0000-0000E30A0000}"/>
    <cellStyle name="40% - Accent4 3 3 7" xfId="4547" xr:uid="{00000000-0005-0000-0000-0000E40A0000}"/>
    <cellStyle name="40% - Accent4 3 4" xfId="461" xr:uid="{00000000-0005-0000-0000-0000E50A0000}"/>
    <cellStyle name="40% - Accent4 3 4 2" xfId="3345" xr:uid="{00000000-0005-0000-0000-0000E60A0000}"/>
    <cellStyle name="40% - Accent4 3 4 2 2" xfId="7669" xr:uid="{00000000-0005-0000-0000-0000E70A0000}"/>
    <cellStyle name="40% - Accent4 3 4 3" xfId="1903" xr:uid="{00000000-0005-0000-0000-0000E80A0000}"/>
    <cellStyle name="40% - Accent4 3 4 3 2" xfId="6228" xr:uid="{00000000-0005-0000-0000-0000E90A0000}"/>
    <cellStyle name="40% - Accent4 3 4 4" xfId="4787" xr:uid="{00000000-0005-0000-0000-0000EA0A0000}"/>
    <cellStyle name="40% - Accent4 3 5" xfId="821" xr:uid="{00000000-0005-0000-0000-0000EB0A0000}"/>
    <cellStyle name="40% - Accent4 3 5 2" xfId="3705" xr:uid="{00000000-0005-0000-0000-0000EC0A0000}"/>
    <cellStyle name="40% - Accent4 3 5 2 2" xfId="8029" xr:uid="{00000000-0005-0000-0000-0000ED0A0000}"/>
    <cellStyle name="40% - Accent4 3 5 3" xfId="2263" xr:uid="{00000000-0005-0000-0000-0000EE0A0000}"/>
    <cellStyle name="40% - Accent4 3 5 3 2" xfId="6588" xr:uid="{00000000-0005-0000-0000-0000EF0A0000}"/>
    <cellStyle name="40% - Accent4 3 5 4" xfId="5147" xr:uid="{00000000-0005-0000-0000-0000F00A0000}"/>
    <cellStyle name="40% - Accent4 3 6" xfId="1181" xr:uid="{00000000-0005-0000-0000-0000F10A0000}"/>
    <cellStyle name="40% - Accent4 3 6 2" xfId="4065" xr:uid="{00000000-0005-0000-0000-0000F20A0000}"/>
    <cellStyle name="40% - Accent4 3 6 2 2" xfId="8389" xr:uid="{00000000-0005-0000-0000-0000F30A0000}"/>
    <cellStyle name="40% - Accent4 3 6 3" xfId="2623" xr:uid="{00000000-0005-0000-0000-0000F40A0000}"/>
    <cellStyle name="40% - Accent4 3 6 3 2" xfId="6948" xr:uid="{00000000-0005-0000-0000-0000F50A0000}"/>
    <cellStyle name="40% - Accent4 3 6 4" xfId="5507" xr:uid="{00000000-0005-0000-0000-0000F60A0000}"/>
    <cellStyle name="40% - Accent4 3 7" xfId="2985" xr:uid="{00000000-0005-0000-0000-0000F70A0000}"/>
    <cellStyle name="40% - Accent4 3 7 2" xfId="7309" xr:uid="{00000000-0005-0000-0000-0000F80A0000}"/>
    <cellStyle name="40% - Accent4 3 8" xfId="1543" xr:uid="{00000000-0005-0000-0000-0000F90A0000}"/>
    <cellStyle name="40% - Accent4 3 8 2" xfId="5868" xr:uid="{00000000-0005-0000-0000-0000FA0A0000}"/>
    <cellStyle name="40% - Accent4 3 9" xfId="4427" xr:uid="{00000000-0005-0000-0000-0000FB0A0000}"/>
    <cellStyle name="40% - Accent4 4" xfId="281" xr:uid="{00000000-0005-0000-0000-0000FC0A0000}"/>
    <cellStyle name="40% - Accent4 4 2" xfId="641" xr:uid="{00000000-0005-0000-0000-0000FD0A0000}"/>
    <cellStyle name="40% - Accent4 4 2 2" xfId="3525" xr:uid="{00000000-0005-0000-0000-0000FE0A0000}"/>
    <cellStyle name="40% - Accent4 4 2 2 2" xfId="7849" xr:uid="{00000000-0005-0000-0000-0000FF0A0000}"/>
    <cellStyle name="40% - Accent4 4 2 3" xfId="2083" xr:uid="{00000000-0005-0000-0000-0000000B0000}"/>
    <cellStyle name="40% - Accent4 4 2 3 2" xfId="6408" xr:uid="{00000000-0005-0000-0000-0000010B0000}"/>
    <cellStyle name="40% - Accent4 4 2 4" xfId="4967" xr:uid="{00000000-0005-0000-0000-0000020B0000}"/>
    <cellStyle name="40% - Accent4 4 3" xfId="1001" xr:uid="{00000000-0005-0000-0000-0000030B0000}"/>
    <cellStyle name="40% - Accent4 4 3 2" xfId="3885" xr:uid="{00000000-0005-0000-0000-0000040B0000}"/>
    <cellStyle name="40% - Accent4 4 3 2 2" xfId="8209" xr:uid="{00000000-0005-0000-0000-0000050B0000}"/>
    <cellStyle name="40% - Accent4 4 3 3" xfId="2443" xr:uid="{00000000-0005-0000-0000-0000060B0000}"/>
    <cellStyle name="40% - Accent4 4 3 3 2" xfId="6768" xr:uid="{00000000-0005-0000-0000-0000070B0000}"/>
    <cellStyle name="40% - Accent4 4 3 4" xfId="5327" xr:uid="{00000000-0005-0000-0000-0000080B0000}"/>
    <cellStyle name="40% - Accent4 4 4" xfId="1361" xr:uid="{00000000-0005-0000-0000-0000090B0000}"/>
    <cellStyle name="40% - Accent4 4 4 2" xfId="4245" xr:uid="{00000000-0005-0000-0000-00000A0B0000}"/>
    <cellStyle name="40% - Accent4 4 4 2 2" xfId="8569" xr:uid="{00000000-0005-0000-0000-00000B0B0000}"/>
    <cellStyle name="40% - Accent4 4 4 3" xfId="2803" xr:uid="{00000000-0005-0000-0000-00000C0B0000}"/>
    <cellStyle name="40% - Accent4 4 4 3 2" xfId="7128" xr:uid="{00000000-0005-0000-0000-00000D0B0000}"/>
    <cellStyle name="40% - Accent4 4 4 4" xfId="5687" xr:uid="{00000000-0005-0000-0000-00000E0B0000}"/>
    <cellStyle name="40% - Accent4 4 5" xfId="3165" xr:uid="{00000000-0005-0000-0000-00000F0B0000}"/>
    <cellStyle name="40% - Accent4 4 5 2" xfId="7489" xr:uid="{00000000-0005-0000-0000-0000100B0000}"/>
    <cellStyle name="40% - Accent4 4 6" xfId="1723" xr:uid="{00000000-0005-0000-0000-0000110B0000}"/>
    <cellStyle name="40% - Accent4 4 6 2" xfId="6048" xr:uid="{00000000-0005-0000-0000-0000120B0000}"/>
    <cellStyle name="40% - Accent4 4 7" xfId="4607" xr:uid="{00000000-0005-0000-0000-0000130B0000}"/>
    <cellStyle name="40% - Accent4 5" xfId="161" xr:uid="{00000000-0005-0000-0000-0000140B0000}"/>
    <cellStyle name="40% - Accent4 5 2" xfId="521" xr:uid="{00000000-0005-0000-0000-0000150B0000}"/>
    <cellStyle name="40% - Accent4 5 2 2" xfId="3405" xr:uid="{00000000-0005-0000-0000-0000160B0000}"/>
    <cellStyle name="40% - Accent4 5 2 2 2" xfId="7729" xr:uid="{00000000-0005-0000-0000-0000170B0000}"/>
    <cellStyle name="40% - Accent4 5 2 3" xfId="1963" xr:uid="{00000000-0005-0000-0000-0000180B0000}"/>
    <cellStyle name="40% - Accent4 5 2 3 2" xfId="6288" xr:uid="{00000000-0005-0000-0000-0000190B0000}"/>
    <cellStyle name="40% - Accent4 5 2 4" xfId="4847" xr:uid="{00000000-0005-0000-0000-00001A0B0000}"/>
    <cellStyle name="40% - Accent4 5 3" xfId="881" xr:uid="{00000000-0005-0000-0000-00001B0B0000}"/>
    <cellStyle name="40% - Accent4 5 3 2" xfId="3765" xr:uid="{00000000-0005-0000-0000-00001C0B0000}"/>
    <cellStyle name="40% - Accent4 5 3 2 2" xfId="8089" xr:uid="{00000000-0005-0000-0000-00001D0B0000}"/>
    <cellStyle name="40% - Accent4 5 3 3" xfId="2323" xr:uid="{00000000-0005-0000-0000-00001E0B0000}"/>
    <cellStyle name="40% - Accent4 5 3 3 2" xfId="6648" xr:uid="{00000000-0005-0000-0000-00001F0B0000}"/>
    <cellStyle name="40% - Accent4 5 3 4" xfId="5207" xr:uid="{00000000-0005-0000-0000-0000200B0000}"/>
    <cellStyle name="40% - Accent4 5 4" xfId="1241" xr:uid="{00000000-0005-0000-0000-0000210B0000}"/>
    <cellStyle name="40% - Accent4 5 4 2" xfId="4125" xr:uid="{00000000-0005-0000-0000-0000220B0000}"/>
    <cellStyle name="40% - Accent4 5 4 2 2" xfId="8449" xr:uid="{00000000-0005-0000-0000-0000230B0000}"/>
    <cellStyle name="40% - Accent4 5 4 3" xfId="2683" xr:uid="{00000000-0005-0000-0000-0000240B0000}"/>
    <cellStyle name="40% - Accent4 5 4 3 2" xfId="7008" xr:uid="{00000000-0005-0000-0000-0000250B0000}"/>
    <cellStyle name="40% - Accent4 5 4 4" xfId="5567" xr:uid="{00000000-0005-0000-0000-0000260B0000}"/>
    <cellStyle name="40% - Accent4 5 5" xfId="3045" xr:uid="{00000000-0005-0000-0000-0000270B0000}"/>
    <cellStyle name="40% - Accent4 5 5 2" xfId="7369" xr:uid="{00000000-0005-0000-0000-0000280B0000}"/>
    <cellStyle name="40% - Accent4 5 6" xfId="1603" xr:uid="{00000000-0005-0000-0000-0000290B0000}"/>
    <cellStyle name="40% - Accent4 5 6 2" xfId="5928" xr:uid="{00000000-0005-0000-0000-00002A0B0000}"/>
    <cellStyle name="40% - Accent4 5 7" xfId="4487" xr:uid="{00000000-0005-0000-0000-00002B0B0000}"/>
    <cellStyle name="40% - Accent4 6" xfId="401" xr:uid="{00000000-0005-0000-0000-00002C0B0000}"/>
    <cellStyle name="40% - Accent4 6 2" xfId="3285" xr:uid="{00000000-0005-0000-0000-00002D0B0000}"/>
    <cellStyle name="40% - Accent4 6 2 2" xfId="7609" xr:uid="{00000000-0005-0000-0000-00002E0B0000}"/>
    <cellStyle name="40% - Accent4 6 3" xfId="1843" xr:uid="{00000000-0005-0000-0000-00002F0B0000}"/>
    <cellStyle name="40% - Accent4 6 3 2" xfId="6168" xr:uid="{00000000-0005-0000-0000-0000300B0000}"/>
    <cellStyle name="40% - Accent4 6 4" xfId="4727" xr:uid="{00000000-0005-0000-0000-0000310B0000}"/>
    <cellStyle name="40% - Accent4 7" xfId="761" xr:uid="{00000000-0005-0000-0000-0000320B0000}"/>
    <cellStyle name="40% - Accent4 7 2" xfId="3645" xr:uid="{00000000-0005-0000-0000-0000330B0000}"/>
    <cellStyle name="40% - Accent4 7 2 2" xfId="7969" xr:uid="{00000000-0005-0000-0000-0000340B0000}"/>
    <cellStyle name="40% - Accent4 7 3" xfId="2203" xr:uid="{00000000-0005-0000-0000-0000350B0000}"/>
    <cellStyle name="40% - Accent4 7 3 2" xfId="6528" xr:uid="{00000000-0005-0000-0000-0000360B0000}"/>
    <cellStyle name="40% - Accent4 7 4" xfId="5087" xr:uid="{00000000-0005-0000-0000-0000370B0000}"/>
    <cellStyle name="40% - Accent4 8" xfId="1121" xr:uid="{00000000-0005-0000-0000-0000380B0000}"/>
    <cellStyle name="40% - Accent4 8 2" xfId="4005" xr:uid="{00000000-0005-0000-0000-0000390B0000}"/>
    <cellStyle name="40% - Accent4 8 2 2" xfId="8329" xr:uid="{00000000-0005-0000-0000-00003A0B0000}"/>
    <cellStyle name="40% - Accent4 8 3" xfId="2563" xr:uid="{00000000-0005-0000-0000-00003B0B0000}"/>
    <cellStyle name="40% - Accent4 8 3 2" xfId="6888" xr:uid="{00000000-0005-0000-0000-00003C0B0000}"/>
    <cellStyle name="40% - Accent4 8 4" xfId="5447" xr:uid="{00000000-0005-0000-0000-00003D0B0000}"/>
    <cellStyle name="40% - Accent4 9" xfId="2925" xr:uid="{00000000-0005-0000-0000-00003E0B0000}"/>
    <cellStyle name="40% - Accent4 9 2" xfId="7249" xr:uid="{00000000-0005-0000-0000-00003F0B0000}"/>
    <cellStyle name="40% - Accent5" xfId="11" builtinId="47" customBuiltin="1"/>
    <cellStyle name="40% - Accent5 10" xfId="1484" xr:uid="{00000000-0005-0000-0000-0000410B0000}"/>
    <cellStyle name="40% - Accent5 10 2" xfId="5809" xr:uid="{00000000-0005-0000-0000-0000420B0000}"/>
    <cellStyle name="40% - Accent5 11" xfId="4368" xr:uid="{00000000-0005-0000-0000-0000430B0000}"/>
    <cellStyle name="40% - Accent5 2" xfId="72" xr:uid="{00000000-0005-0000-0000-0000440B0000}"/>
    <cellStyle name="40% - Accent5 2 10" xfId="4398" xr:uid="{00000000-0005-0000-0000-0000450B0000}"/>
    <cellStyle name="40% - Accent5 2 2" xfId="132" xr:uid="{00000000-0005-0000-0000-0000460B0000}"/>
    <cellStyle name="40% - Accent5 2 2 2" xfId="372" xr:uid="{00000000-0005-0000-0000-0000470B0000}"/>
    <cellStyle name="40% - Accent5 2 2 2 2" xfId="732" xr:uid="{00000000-0005-0000-0000-0000480B0000}"/>
    <cellStyle name="40% - Accent5 2 2 2 2 2" xfId="3616" xr:uid="{00000000-0005-0000-0000-0000490B0000}"/>
    <cellStyle name="40% - Accent5 2 2 2 2 2 2" xfId="7940" xr:uid="{00000000-0005-0000-0000-00004A0B0000}"/>
    <cellStyle name="40% - Accent5 2 2 2 2 3" xfId="2174" xr:uid="{00000000-0005-0000-0000-00004B0B0000}"/>
    <cellStyle name="40% - Accent5 2 2 2 2 3 2" xfId="6499" xr:uid="{00000000-0005-0000-0000-00004C0B0000}"/>
    <cellStyle name="40% - Accent5 2 2 2 2 4" xfId="5058" xr:uid="{00000000-0005-0000-0000-00004D0B0000}"/>
    <cellStyle name="40% - Accent5 2 2 2 3" xfId="1092" xr:uid="{00000000-0005-0000-0000-00004E0B0000}"/>
    <cellStyle name="40% - Accent5 2 2 2 3 2" xfId="3976" xr:uid="{00000000-0005-0000-0000-00004F0B0000}"/>
    <cellStyle name="40% - Accent5 2 2 2 3 2 2" xfId="8300" xr:uid="{00000000-0005-0000-0000-0000500B0000}"/>
    <cellStyle name="40% - Accent5 2 2 2 3 3" xfId="2534" xr:uid="{00000000-0005-0000-0000-0000510B0000}"/>
    <cellStyle name="40% - Accent5 2 2 2 3 3 2" xfId="6859" xr:uid="{00000000-0005-0000-0000-0000520B0000}"/>
    <cellStyle name="40% - Accent5 2 2 2 3 4" xfId="5418" xr:uid="{00000000-0005-0000-0000-0000530B0000}"/>
    <cellStyle name="40% - Accent5 2 2 2 4" xfId="1452" xr:uid="{00000000-0005-0000-0000-0000540B0000}"/>
    <cellStyle name="40% - Accent5 2 2 2 4 2" xfId="4336" xr:uid="{00000000-0005-0000-0000-0000550B0000}"/>
    <cellStyle name="40% - Accent5 2 2 2 4 2 2" xfId="8660" xr:uid="{00000000-0005-0000-0000-0000560B0000}"/>
    <cellStyle name="40% - Accent5 2 2 2 4 3" xfId="2894" xr:uid="{00000000-0005-0000-0000-0000570B0000}"/>
    <cellStyle name="40% - Accent5 2 2 2 4 3 2" xfId="7219" xr:uid="{00000000-0005-0000-0000-0000580B0000}"/>
    <cellStyle name="40% - Accent5 2 2 2 4 4" xfId="5778" xr:uid="{00000000-0005-0000-0000-0000590B0000}"/>
    <cellStyle name="40% - Accent5 2 2 2 5" xfId="3256" xr:uid="{00000000-0005-0000-0000-00005A0B0000}"/>
    <cellStyle name="40% - Accent5 2 2 2 5 2" xfId="7580" xr:uid="{00000000-0005-0000-0000-00005B0B0000}"/>
    <cellStyle name="40% - Accent5 2 2 2 6" xfId="1814" xr:uid="{00000000-0005-0000-0000-00005C0B0000}"/>
    <cellStyle name="40% - Accent5 2 2 2 6 2" xfId="6139" xr:uid="{00000000-0005-0000-0000-00005D0B0000}"/>
    <cellStyle name="40% - Accent5 2 2 2 7" xfId="4698" xr:uid="{00000000-0005-0000-0000-00005E0B0000}"/>
    <cellStyle name="40% - Accent5 2 2 3" xfId="252" xr:uid="{00000000-0005-0000-0000-00005F0B0000}"/>
    <cellStyle name="40% - Accent5 2 2 3 2" xfId="612" xr:uid="{00000000-0005-0000-0000-0000600B0000}"/>
    <cellStyle name="40% - Accent5 2 2 3 2 2" xfId="3496" xr:uid="{00000000-0005-0000-0000-0000610B0000}"/>
    <cellStyle name="40% - Accent5 2 2 3 2 2 2" xfId="7820" xr:uid="{00000000-0005-0000-0000-0000620B0000}"/>
    <cellStyle name="40% - Accent5 2 2 3 2 3" xfId="2054" xr:uid="{00000000-0005-0000-0000-0000630B0000}"/>
    <cellStyle name="40% - Accent5 2 2 3 2 3 2" xfId="6379" xr:uid="{00000000-0005-0000-0000-0000640B0000}"/>
    <cellStyle name="40% - Accent5 2 2 3 2 4" xfId="4938" xr:uid="{00000000-0005-0000-0000-0000650B0000}"/>
    <cellStyle name="40% - Accent5 2 2 3 3" xfId="972" xr:uid="{00000000-0005-0000-0000-0000660B0000}"/>
    <cellStyle name="40% - Accent5 2 2 3 3 2" xfId="3856" xr:uid="{00000000-0005-0000-0000-0000670B0000}"/>
    <cellStyle name="40% - Accent5 2 2 3 3 2 2" xfId="8180" xr:uid="{00000000-0005-0000-0000-0000680B0000}"/>
    <cellStyle name="40% - Accent5 2 2 3 3 3" xfId="2414" xr:uid="{00000000-0005-0000-0000-0000690B0000}"/>
    <cellStyle name="40% - Accent5 2 2 3 3 3 2" xfId="6739" xr:uid="{00000000-0005-0000-0000-00006A0B0000}"/>
    <cellStyle name="40% - Accent5 2 2 3 3 4" xfId="5298" xr:uid="{00000000-0005-0000-0000-00006B0B0000}"/>
    <cellStyle name="40% - Accent5 2 2 3 4" xfId="1332" xr:uid="{00000000-0005-0000-0000-00006C0B0000}"/>
    <cellStyle name="40% - Accent5 2 2 3 4 2" xfId="4216" xr:uid="{00000000-0005-0000-0000-00006D0B0000}"/>
    <cellStyle name="40% - Accent5 2 2 3 4 2 2" xfId="8540" xr:uid="{00000000-0005-0000-0000-00006E0B0000}"/>
    <cellStyle name="40% - Accent5 2 2 3 4 3" xfId="2774" xr:uid="{00000000-0005-0000-0000-00006F0B0000}"/>
    <cellStyle name="40% - Accent5 2 2 3 4 3 2" xfId="7099" xr:uid="{00000000-0005-0000-0000-0000700B0000}"/>
    <cellStyle name="40% - Accent5 2 2 3 4 4" xfId="5658" xr:uid="{00000000-0005-0000-0000-0000710B0000}"/>
    <cellStyle name="40% - Accent5 2 2 3 5" xfId="3136" xr:uid="{00000000-0005-0000-0000-0000720B0000}"/>
    <cellStyle name="40% - Accent5 2 2 3 5 2" xfId="7460" xr:uid="{00000000-0005-0000-0000-0000730B0000}"/>
    <cellStyle name="40% - Accent5 2 2 3 6" xfId="1694" xr:uid="{00000000-0005-0000-0000-0000740B0000}"/>
    <cellStyle name="40% - Accent5 2 2 3 6 2" xfId="6019" xr:uid="{00000000-0005-0000-0000-0000750B0000}"/>
    <cellStyle name="40% - Accent5 2 2 3 7" xfId="4578" xr:uid="{00000000-0005-0000-0000-0000760B0000}"/>
    <cellStyle name="40% - Accent5 2 2 4" xfId="492" xr:uid="{00000000-0005-0000-0000-0000770B0000}"/>
    <cellStyle name="40% - Accent5 2 2 4 2" xfId="3376" xr:uid="{00000000-0005-0000-0000-0000780B0000}"/>
    <cellStyle name="40% - Accent5 2 2 4 2 2" xfId="7700" xr:uid="{00000000-0005-0000-0000-0000790B0000}"/>
    <cellStyle name="40% - Accent5 2 2 4 3" xfId="1934" xr:uid="{00000000-0005-0000-0000-00007A0B0000}"/>
    <cellStyle name="40% - Accent5 2 2 4 3 2" xfId="6259" xr:uid="{00000000-0005-0000-0000-00007B0B0000}"/>
    <cellStyle name="40% - Accent5 2 2 4 4" xfId="4818" xr:uid="{00000000-0005-0000-0000-00007C0B0000}"/>
    <cellStyle name="40% - Accent5 2 2 5" xfId="852" xr:uid="{00000000-0005-0000-0000-00007D0B0000}"/>
    <cellStyle name="40% - Accent5 2 2 5 2" xfId="3736" xr:uid="{00000000-0005-0000-0000-00007E0B0000}"/>
    <cellStyle name="40% - Accent5 2 2 5 2 2" xfId="8060" xr:uid="{00000000-0005-0000-0000-00007F0B0000}"/>
    <cellStyle name="40% - Accent5 2 2 5 3" xfId="2294" xr:uid="{00000000-0005-0000-0000-0000800B0000}"/>
    <cellStyle name="40% - Accent5 2 2 5 3 2" xfId="6619" xr:uid="{00000000-0005-0000-0000-0000810B0000}"/>
    <cellStyle name="40% - Accent5 2 2 5 4" xfId="5178" xr:uid="{00000000-0005-0000-0000-0000820B0000}"/>
    <cellStyle name="40% - Accent5 2 2 6" xfId="1212" xr:uid="{00000000-0005-0000-0000-0000830B0000}"/>
    <cellStyle name="40% - Accent5 2 2 6 2" xfId="4096" xr:uid="{00000000-0005-0000-0000-0000840B0000}"/>
    <cellStyle name="40% - Accent5 2 2 6 2 2" xfId="8420" xr:uid="{00000000-0005-0000-0000-0000850B0000}"/>
    <cellStyle name="40% - Accent5 2 2 6 3" xfId="2654" xr:uid="{00000000-0005-0000-0000-0000860B0000}"/>
    <cellStyle name="40% - Accent5 2 2 6 3 2" xfId="6979" xr:uid="{00000000-0005-0000-0000-0000870B0000}"/>
    <cellStyle name="40% - Accent5 2 2 6 4" xfId="5538" xr:uid="{00000000-0005-0000-0000-0000880B0000}"/>
    <cellStyle name="40% - Accent5 2 2 7" xfId="3016" xr:uid="{00000000-0005-0000-0000-0000890B0000}"/>
    <cellStyle name="40% - Accent5 2 2 7 2" xfId="7340" xr:uid="{00000000-0005-0000-0000-00008A0B0000}"/>
    <cellStyle name="40% - Accent5 2 2 8" xfId="1574" xr:uid="{00000000-0005-0000-0000-00008B0B0000}"/>
    <cellStyle name="40% - Accent5 2 2 8 2" xfId="5899" xr:uid="{00000000-0005-0000-0000-00008C0B0000}"/>
    <cellStyle name="40% - Accent5 2 2 9" xfId="4458" xr:uid="{00000000-0005-0000-0000-00008D0B0000}"/>
    <cellStyle name="40% - Accent5 2 3" xfId="312" xr:uid="{00000000-0005-0000-0000-00008E0B0000}"/>
    <cellStyle name="40% - Accent5 2 3 2" xfId="672" xr:uid="{00000000-0005-0000-0000-00008F0B0000}"/>
    <cellStyle name="40% - Accent5 2 3 2 2" xfId="3556" xr:uid="{00000000-0005-0000-0000-0000900B0000}"/>
    <cellStyle name="40% - Accent5 2 3 2 2 2" xfId="7880" xr:uid="{00000000-0005-0000-0000-0000910B0000}"/>
    <cellStyle name="40% - Accent5 2 3 2 3" xfId="2114" xr:uid="{00000000-0005-0000-0000-0000920B0000}"/>
    <cellStyle name="40% - Accent5 2 3 2 3 2" xfId="6439" xr:uid="{00000000-0005-0000-0000-0000930B0000}"/>
    <cellStyle name="40% - Accent5 2 3 2 4" xfId="4998" xr:uid="{00000000-0005-0000-0000-0000940B0000}"/>
    <cellStyle name="40% - Accent5 2 3 3" xfId="1032" xr:uid="{00000000-0005-0000-0000-0000950B0000}"/>
    <cellStyle name="40% - Accent5 2 3 3 2" xfId="3916" xr:uid="{00000000-0005-0000-0000-0000960B0000}"/>
    <cellStyle name="40% - Accent5 2 3 3 2 2" xfId="8240" xr:uid="{00000000-0005-0000-0000-0000970B0000}"/>
    <cellStyle name="40% - Accent5 2 3 3 3" xfId="2474" xr:uid="{00000000-0005-0000-0000-0000980B0000}"/>
    <cellStyle name="40% - Accent5 2 3 3 3 2" xfId="6799" xr:uid="{00000000-0005-0000-0000-0000990B0000}"/>
    <cellStyle name="40% - Accent5 2 3 3 4" xfId="5358" xr:uid="{00000000-0005-0000-0000-00009A0B0000}"/>
    <cellStyle name="40% - Accent5 2 3 4" xfId="1392" xr:uid="{00000000-0005-0000-0000-00009B0B0000}"/>
    <cellStyle name="40% - Accent5 2 3 4 2" xfId="4276" xr:uid="{00000000-0005-0000-0000-00009C0B0000}"/>
    <cellStyle name="40% - Accent5 2 3 4 2 2" xfId="8600" xr:uid="{00000000-0005-0000-0000-00009D0B0000}"/>
    <cellStyle name="40% - Accent5 2 3 4 3" xfId="2834" xr:uid="{00000000-0005-0000-0000-00009E0B0000}"/>
    <cellStyle name="40% - Accent5 2 3 4 3 2" xfId="7159" xr:uid="{00000000-0005-0000-0000-00009F0B0000}"/>
    <cellStyle name="40% - Accent5 2 3 4 4" xfId="5718" xr:uid="{00000000-0005-0000-0000-0000A00B0000}"/>
    <cellStyle name="40% - Accent5 2 3 5" xfId="3196" xr:uid="{00000000-0005-0000-0000-0000A10B0000}"/>
    <cellStyle name="40% - Accent5 2 3 5 2" xfId="7520" xr:uid="{00000000-0005-0000-0000-0000A20B0000}"/>
    <cellStyle name="40% - Accent5 2 3 6" xfId="1754" xr:uid="{00000000-0005-0000-0000-0000A30B0000}"/>
    <cellStyle name="40% - Accent5 2 3 6 2" xfId="6079" xr:uid="{00000000-0005-0000-0000-0000A40B0000}"/>
    <cellStyle name="40% - Accent5 2 3 7" xfId="4638" xr:uid="{00000000-0005-0000-0000-0000A50B0000}"/>
    <cellStyle name="40% - Accent5 2 4" xfId="192" xr:uid="{00000000-0005-0000-0000-0000A60B0000}"/>
    <cellStyle name="40% - Accent5 2 4 2" xfId="552" xr:uid="{00000000-0005-0000-0000-0000A70B0000}"/>
    <cellStyle name="40% - Accent5 2 4 2 2" xfId="3436" xr:uid="{00000000-0005-0000-0000-0000A80B0000}"/>
    <cellStyle name="40% - Accent5 2 4 2 2 2" xfId="7760" xr:uid="{00000000-0005-0000-0000-0000A90B0000}"/>
    <cellStyle name="40% - Accent5 2 4 2 3" xfId="1994" xr:uid="{00000000-0005-0000-0000-0000AA0B0000}"/>
    <cellStyle name="40% - Accent5 2 4 2 3 2" xfId="6319" xr:uid="{00000000-0005-0000-0000-0000AB0B0000}"/>
    <cellStyle name="40% - Accent5 2 4 2 4" xfId="4878" xr:uid="{00000000-0005-0000-0000-0000AC0B0000}"/>
    <cellStyle name="40% - Accent5 2 4 3" xfId="912" xr:uid="{00000000-0005-0000-0000-0000AD0B0000}"/>
    <cellStyle name="40% - Accent5 2 4 3 2" xfId="3796" xr:uid="{00000000-0005-0000-0000-0000AE0B0000}"/>
    <cellStyle name="40% - Accent5 2 4 3 2 2" xfId="8120" xr:uid="{00000000-0005-0000-0000-0000AF0B0000}"/>
    <cellStyle name="40% - Accent5 2 4 3 3" xfId="2354" xr:uid="{00000000-0005-0000-0000-0000B00B0000}"/>
    <cellStyle name="40% - Accent5 2 4 3 3 2" xfId="6679" xr:uid="{00000000-0005-0000-0000-0000B10B0000}"/>
    <cellStyle name="40% - Accent5 2 4 3 4" xfId="5238" xr:uid="{00000000-0005-0000-0000-0000B20B0000}"/>
    <cellStyle name="40% - Accent5 2 4 4" xfId="1272" xr:uid="{00000000-0005-0000-0000-0000B30B0000}"/>
    <cellStyle name="40% - Accent5 2 4 4 2" xfId="4156" xr:uid="{00000000-0005-0000-0000-0000B40B0000}"/>
    <cellStyle name="40% - Accent5 2 4 4 2 2" xfId="8480" xr:uid="{00000000-0005-0000-0000-0000B50B0000}"/>
    <cellStyle name="40% - Accent5 2 4 4 3" xfId="2714" xr:uid="{00000000-0005-0000-0000-0000B60B0000}"/>
    <cellStyle name="40% - Accent5 2 4 4 3 2" xfId="7039" xr:uid="{00000000-0005-0000-0000-0000B70B0000}"/>
    <cellStyle name="40% - Accent5 2 4 4 4" xfId="5598" xr:uid="{00000000-0005-0000-0000-0000B80B0000}"/>
    <cellStyle name="40% - Accent5 2 4 5" xfId="3076" xr:uid="{00000000-0005-0000-0000-0000B90B0000}"/>
    <cellStyle name="40% - Accent5 2 4 5 2" xfId="7400" xr:uid="{00000000-0005-0000-0000-0000BA0B0000}"/>
    <cellStyle name="40% - Accent5 2 4 6" xfId="1634" xr:uid="{00000000-0005-0000-0000-0000BB0B0000}"/>
    <cellStyle name="40% - Accent5 2 4 6 2" xfId="5959" xr:uid="{00000000-0005-0000-0000-0000BC0B0000}"/>
    <cellStyle name="40% - Accent5 2 4 7" xfId="4518" xr:uid="{00000000-0005-0000-0000-0000BD0B0000}"/>
    <cellStyle name="40% - Accent5 2 5" xfId="432" xr:uid="{00000000-0005-0000-0000-0000BE0B0000}"/>
    <cellStyle name="40% - Accent5 2 5 2" xfId="3316" xr:uid="{00000000-0005-0000-0000-0000BF0B0000}"/>
    <cellStyle name="40% - Accent5 2 5 2 2" xfId="7640" xr:uid="{00000000-0005-0000-0000-0000C00B0000}"/>
    <cellStyle name="40% - Accent5 2 5 3" xfId="1874" xr:uid="{00000000-0005-0000-0000-0000C10B0000}"/>
    <cellStyle name="40% - Accent5 2 5 3 2" xfId="6199" xr:uid="{00000000-0005-0000-0000-0000C20B0000}"/>
    <cellStyle name="40% - Accent5 2 5 4" xfId="4758" xr:uid="{00000000-0005-0000-0000-0000C30B0000}"/>
    <cellStyle name="40% - Accent5 2 6" xfId="792" xr:uid="{00000000-0005-0000-0000-0000C40B0000}"/>
    <cellStyle name="40% - Accent5 2 6 2" xfId="3676" xr:uid="{00000000-0005-0000-0000-0000C50B0000}"/>
    <cellStyle name="40% - Accent5 2 6 2 2" xfId="8000" xr:uid="{00000000-0005-0000-0000-0000C60B0000}"/>
    <cellStyle name="40% - Accent5 2 6 3" xfId="2234" xr:uid="{00000000-0005-0000-0000-0000C70B0000}"/>
    <cellStyle name="40% - Accent5 2 6 3 2" xfId="6559" xr:uid="{00000000-0005-0000-0000-0000C80B0000}"/>
    <cellStyle name="40% - Accent5 2 6 4" xfId="5118" xr:uid="{00000000-0005-0000-0000-0000C90B0000}"/>
    <cellStyle name="40% - Accent5 2 7" xfId="1152" xr:uid="{00000000-0005-0000-0000-0000CA0B0000}"/>
    <cellStyle name="40% - Accent5 2 7 2" xfId="4036" xr:uid="{00000000-0005-0000-0000-0000CB0B0000}"/>
    <cellStyle name="40% - Accent5 2 7 2 2" xfId="8360" xr:uid="{00000000-0005-0000-0000-0000CC0B0000}"/>
    <cellStyle name="40% - Accent5 2 7 3" xfId="2594" xr:uid="{00000000-0005-0000-0000-0000CD0B0000}"/>
    <cellStyle name="40% - Accent5 2 7 3 2" xfId="6919" xr:uid="{00000000-0005-0000-0000-0000CE0B0000}"/>
    <cellStyle name="40% - Accent5 2 7 4" xfId="5478" xr:uid="{00000000-0005-0000-0000-0000CF0B0000}"/>
    <cellStyle name="40% - Accent5 2 8" xfId="2956" xr:uid="{00000000-0005-0000-0000-0000D00B0000}"/>
    <cellStyle name="40% - Accent5 2 8 2" xfId="7280" xr:uid="{00000000-0005-0000-0000-0000D10B0000}"/>
    <cellStyle name="40% - Accent5 2 9" xfId="1514" xr:uid="{00000000-0005-0000-0000-0000D20B0000}"/>
    <cellStyle name="40% - Accent5 2 9 2" xfId="5839" xr:uid="{00000000-0005-0000-0000-0000D30B0000}"/>
    <cellStyle name="40% - Accent5 3" xfId="102" xr:uid="{00000000-0005-0000-0000-0000D40B0000}"/>
    <cellStyle name="40% - Accent5 3 2" xfId="342" xr:uid="{00000000-0005-0000-0000-0000D50B0000}"/>
    <cellStyle name="40% - Accent5 3 2 2" xfId="702" xr:uid="{00000000-0005-0000-0000-0000D60B0000}"/>
    <cellStyle name="40% - Accent5 3 2 2 2" xfId="3586" xr:uid="{00000000-0005-0000-0000-0000D70B0000}"/>
    <cellStyle name="40% - Accent5 3 2 2 2 2" xfId="7910" xr:uid="{00000000-0005-0000-0000-0000D80B0000}"/>
    <cellStyle name="40% - Accent5 3 2 2 3" xfId="2144" xr:uid="{00000000-0005-0000-0000-0000D90B0000}"/>
    <cellStyle name="40% - Accent5 3 2 2 3 2" xfId="6469" xr:uid="{00000000-0005-0000-0000-0000DA0B0000}"/>
    <cellStyle name="40% - Accent5 3 2 2 4" xfId="5028" xr:uid="{00000000-0005-0000-0000-0000DB0B0000}"/>
    <cellStyle name="40% - Accent5 3 2 3" xfId="1062" xr:uid="{00000000-0005-0000-0000-0000DC0B0000}"/>
    <cellStyle name="40% - Accent5 3 2 3 2" xfId="3946" xr:uid="{00000000-0005-0000-0000-0000DD0B0000}"/>
    <cellStyle name="40% - Accent5 3 2 3 2 2" xfId="8270" xr:uid="{00000000-0005-0000-0000-0000DE0B0000}"/>
    <cellStyle name="40% - Accent5 3 2 3 3" xfId="2504" xr:uid="{00000000-0005-0000-0000-0000DF0B0000}"/>
    <cellStyle name="40% - Accent5 3 2 3 3 2" xfId="6829" xr:uid="{00000000-0005-0000-0000-0000E00B0000}"/>
    <cellStyle name="40% - Accent5 3 2 3 4" xfId="5388" xr:uid="{00000000-0005-0000-0000-0000E10B0000}"/>
    <cellStyle name="40% - Accent5 3 2 4" xfId="1422" xr:uid="{00000000-0005-0000-0000-0000E20B0000}"/>
    <cellStyle name="40% - Accent5 3 2 4 2" xfId="4306" xr:uid="{00000000-0005-0000-0000-0000E30B0000}"/>
    <cellStyle name="40% - Accent5 3 2 4 2 2" xfId="8630" xr:uid="{00000000-0005-0000-0000-0000E40B0000}"/>
    <cellStyle name="40% - Accent5 3 2 4 3" xfId="2864" xr:uid="{00000000-0005-0000-0000-0000E50B0000}"/>
    <cellStyle name="40% - Accent5 3 2 4 3 2" xfId="7189" xr:uid="{00000000-0005-0000-0000-0000E60B0000}"/>
    <cellStyle name="40% - Accent5 3 2 4 4" xfId="5748" xr:uid="{00000000-0005-0000-0000-0000E70B0000}"/>
    <cellStyle name="40% - Accent5 3 2 5" xfId="3226" xr:uid="{00000000-0005-0000-0000-0000E80B0000}"/>
    <cellStyle name="40% - Accent5 3 2 5 2" xfId="7550" xr:uid="{00000000-0005-0000-0000-0000E90B0000}"/>
    <cellStyle name="40% - Accent5 3 2 6" xfId="1784" xr:uid="{00000000-0005-0000-0000-0000EA0B0000}"/>
    <cellStyle name="40% - Accent5 3 2 6 2" xfId="6109" xr:uid="{00000000-0005-0000-0000-0000EB0B0000}"/>
    <cellStyle name="40% - Accent5 3 2 7" xfId="4668" xr:uid="{00000000-0005-0000-0000-0000EC0B0000}"/>
    <cellStyle name="40% - Accent5 3 3" xfId="222" xr:uid="{00000000-0005-0000-0000-0000ED0B0000}"/>
    <cellStyle name="40% - Accent5 3 3 2" xfId="582" xr:uid="{00000000-0005-0000-0000-0000EE0B0000}"/>
    <cellStyle name="40% - Accent5 3 3 2 2" xfId="3466" xr:uid="{00000000-0005-0000-0000-0000EF0B0000}"/>
    <cellStyle name="40% - Accent5 3 3 2 2 2" xfId="7790" xr:uid="{00000000-0005-0000-0000-0000F00B0000}"/>
    <cellStyle name="40% - Accent5 3 3 2 3" xfId="2024" xr:uid="{00000000-0005-0000-0000-0000F10B0000}"/>
    <cellStyle name="40% - Accent5 3 3 2 3 2" xfId="6349" xr:uid="{00000000-0005-0000-0000-0000F20B0000}"/>
    <cellStyle name="40% - Accent5 3 3 2 4" xfId="4908" xr:uid="{00000000-0005-0000-0000-0000F30B0000}"/>
    <cellStyle name="40% - Accent5 3 3 3" xfId="942" xr:uid="{00000000-0005-0000-0000-0000F40B0000}"/>
    <cellStyle name="40% - Accent5 3 3 3 2" xfId="3826" xr:uid="{00000000-0005-0000-0000-0000F50B0000}"/>
    <cellStyle name="40% - Accent5 3 3 3 2 2" xfId="8150" xr:uid="{00000000-0005-0000-0000-0000F60B0000}"/>
    <cellStyle name="40% - Accent5 3 3 3 3" xfId="2384" xr:uid="{00000000-0005-0000-0000-0000F70B0000}"/>
    <cellStyle name="40% - Accent5 3 3 3 3 2" xfId="6709" xr:uid="{00000000-0005-0000-0000-0000F80B0000}"/>
    <cellStyle name="40% - Accent5 3 3 3 4" xfId="5268" xr:uid="{00000000-0005-0000-0000-0000F90B0000}"/>
    <cellStyle name="40% - Accent5 3 3 4" xfId="1302" xr:uid="{00000000-0005-0000-0000-0000FA0B0000}"/>
    <cellStyle name="40% - Accent5 3 3 4 2" xfId="4186" xr:uid="{00000000-0005-0000-0000-0000FB0B0000}"/>
    <cellStyle name="40% - Accent5 3 3 4 2 2" xfId="8510" xr:uid="{00000000-0005-0000-0000-0000FC0B0000}"/>
    <cellStyle name="40% - Accent5 3 3 4 3" xfId="2744" xr:uid="{00000000-0005-0000-0000-0000FD0B0000}"/>
    <cellStyle name="40% - Accent5 3 3 4 3 2" xfId="7069" xr:uid="{00000000-0005-0000-0000-0000FE0B0000}"/>
    <cellStyle name="40% - Accent5 3 3 4 4" xfId="5628" xr:uid="{00000000-0005-0000-0000-0000FF0B0000}"/>
    <cellStyle name="40% - Accent5 3 3 5" xfId="3106" xr:uid="{00000000-0005-0000-0000-0000000C0000}"/>
    <cellStyle name="40% - Accent5 3 3 5 2" xfId="7430" xr:uid="{00000000-0005-0000-0000-0000010C0000}"/>
    <cellStyle name="40% - Accent5 3 3 6" xfId="1664" xr:uid="{00000000-0005-0000-0000-0000020C0000}"/>
    <cellStyle name="40% - Accent5 3 3 6 2" xfId="5989" xr:uid="{00000000-0005-0000-0000-0000030C0000}"/>
    <cellStyle name="40% - Accent5 3 3 7" xfId="4548" xr:uid="{00000000-0005-0000-0000-0000040C0000}"/>
    <cellStyle name="40% - Accent5 3 4" xfId="462" xr:uid="{00000000-0005-0000-0000-0000050C0000}"/>
    <cellStyle name="40% - Accent5 3 4 2" xfId="3346" xr:uid="{00000000-0005-0000-0000-0000060C0000}"/>
    <cellStyle name="40% - Accent5 3 4 2 2" xfId="7670" xr:uid="{00000000-0005-0000-0000-0000070C0000}"/>
    <cellStyle name="40% - Accent5 3 4 3" xfId="1904" xr:uid="{00000000-0005-0000-0000-0000080C0000}"/>
    <cellStyle name="40% - Accent5 3 4 3 2" xfId="6229" xr:uid="{00000000-0005-0000-0000-0000090C0000}"/>
    <cellStyle name="40% - Accent5 3 4 4" xfId="4788" xr:uid="{00000000-0005-0000-0000-00000A0C0000}"/>
    <cellStyle name="40% - Accent5 3 5" xfId="822" xr:uid="{00000000-0005-0000-0000-00000B0C0000}"/>
    <cellStyle name="40% - Accent5 3 5 2" xfId="3706" xr:uid="{00000000-0005-0000-0000-00000C0C0000}"/>
    <cellStyle name="40% - Accent5 3 5 2 2" xfId="8030" xr:uid="{00000000-0005-0000-0000-00000D0C0000}"/>
    <cellStyle name="40% - Accent5 3 5 3" xfId="2264" xr:uid="{00000000-0005-0000-0000-00000E0C0000}"/>
    <cellStyle name="40% - Accent5 3 5 3 2" xfId="6589" xr:uid="{00000000-0005-0000-0000-00000F0C0000}"/>
    <cellStyle name="40% - Accent5 3 5 4" xfId="5148" xr:uid="{00000000-0005-0000-0000-0000100C0000}"/>
    <cellStyle name="40% - Accent5 3 6" xfId="1182" xr:uid="{00000000-0005-0000-0000-0000110C0000}"/>
    <cellStyle name="40% - Accent5 3 6 2" xfId="4066" xr:uid="{00000000-0005-0000-0000-0000120C0000}"/>
    <cellStyle name="40% - Accent5 3 6 2 2" xfId="8390" xr:uid="{00000000-0005-0000-0000-0000130C0000}"/>
    <cellStyle name="40% - Accent5 3 6 3" xfId="2624" xr:uid="{00000000-0005-0000-0000-0000140C0000}"/>
    <cellStyle name="40% - Accent5 3 6 3 2" xfId="6949" xr:uid="{00000000-0005-0000-0000-0000150C0000}"/>
    <cellStyle name="40% - Accent5 3 6 4" xfId="5508" xr:uid="{00000000-0005-0000-0000-0000160C0000}"/>
    <cellStyle name="40% - Accent5 3 7" xfId="2986" xr:uid="{00000000-0005-0000-0000-0000170C0000}"/>
    <cellStyle name="40% - Accent5 3 7 2" xfId="7310" xr:uid="{00000000-0005-0000-0000-0000180C0000}"/>
    <cellStyle name="40% - Accent5 3 8" xfId="1544" xr:uid="{00000000-0005-0000-0000-0000190C0000}"/>
    <cellStyle name="40% - Accent5 3 8 2" xfId="5869" xr:uid="{00000000-0005-0000-0000-00001A0C0000}"/>
    <cellStyle name="40% - Accent5 3 9" xfId="4428" xr:uid="{00000000-0005-0000-0000-00001B0C0000}"/>
    <cellStyle name="40% - Accent5 4" xfId="282" xr:uid="{00000000-0005-0000-0000-00001C0C0000}"/>
    <cellStyle name="40% - Accent5 4 2" xfId="642" xr:uid="{00000000-0005-0000-0000-00001D0C0000}"/>
    <cellStyle name="40% - Accent5 4 2 2" xfId="3526" xr:uid="{00000000-0005-0000-0000-00001E0C0000}"/>
    <cellStyle name="40% - Accent5 4 2 2 2" xfId="7850" xr:uid="{00000000-0005-0000-0000-00001F0C0000}"/>
    <cellStyle name="40% - Accent5 4 2 3" xfId="2084" xr:uid="{00000000-0005-0000-0000-0000200C0000}"/>
    <cellStyle name="40% - Accent5 4 2 3 2" xfId="6409" xr:uid="{00000000-0005-0000-0000-0000210C0000}"/>
    <cellStyle name="40% - Accent5 4 2 4" xfId="4968" xr:uid="{00000000-0005-0000-0000-0000220C0000}"/>
    <cellStyle name="40% - Accent5 4 3" xfId="1002" xr:uid="{00000000-0005-0000-0000-0000230C0000}"/>
    <cellStyle name="40% - Accent5 4 3 2" xfId="3886" xr:uid="{00000000-0005-0000-0000-0000240C0000}"/>
    <cellStyle name="40% - Accent5 4 3 2 2" xfId="8210" xr:uid="{00000000-0005-0000-0000-0000250C0000}"/>
    <cellStyle name="40% - Accent5 4 3 3" xfId="2444" xr:uid="{00000000-0005-0000-0000-0000260C0000}"/>
    <cellStyle name="40% - Accent5 4 3 3 2" xfId="6769" xr:uid="{00000000-0005-0000-0000-0000270C0000}"/>
    <cellStyle name="40% - Accent5 4 3 4" xfId="5328" xr:uid="{00000000-0005-0000-0000-0000280C0000}"/>
    <cellStyle name="40% - Accent5 4 4" xfId="1362" xr:uid="{00000000-0005-0000-0000-0000290C0000}"/>
    <cellStyle name="40% - Accent5 4 4 2" xfId="4246" xr:uid="{00000000-0005-0000-0000-00002A0C0000}"/>
    <cellStyle name="40% - Accent5 4 4 2 2" xfId="8570" xr:uid="{00000000-0005-0000-0000-00002B0C0000}"/>
    <cellStyle name="40% - Accent5 4 4 3" xfId="2804" xr:uid="{00000000-0005-0000-0000-00002C0C0000}"/>
    <cellStyle name="40% - Accent5 4 4 3 2" xfId="7129" xr:uid="{00000000-0005-0000-0000-00002D0C0000}"/>
    <cellStyle name="40% - Accent5 4 4 4" xfId="5688" xr:uid="{00000000-0005-0000-0000-00002E0C0000}"/>
    <cellStyle name="40% - Accent5 4 5" xfId="3166" xr:uid="{00000000-0005-0000-0000-00002F0C0000}"/>
    <cellStyle name="40% - Accent5 4 5 2" xfId="7490" xr:uid="{00000000-0005-0000-0000-0000300C0000}"/>
    <cellStyle name="40% - Accent5 4 6" xfId="1724" xr:uid="{00000000-0005-0000-0000-0000310C0000}"/>
    <cellStyle name="40% - Accent5 4 6 2" xfId="6049" xr:uid="{00000000-0005-0000-0000-0000320C0000}"/>
    <cellStyle name="40% - Accent5 4 7" xfId="4608" xr:uid="{00000000-0005-0000-0000-0000330C0000}"/>
    <cellStyle name="40% - Accent5 5" xfId="162" xr:uid="{00000000-0005-0000-0000-0000340C0000}"/>
    <cellStyle name="40% - Accent5 5 2" xfId="522" xr:uid="{00000000-0005-0000-0000-0000350C0000}"/>
    <cellStyle name="40% - Accent5 5 2 2" xfId="3406" xr:uid="{00000000-0005-0000-0000-0000360C0000}"/>
    <cellStyle name="40% - Accent5 5 2 2 2" xfId="7730" xr:uid="{00000000-0005-0000-0000-0000370C0000}"/>
    <cellStyle name="40% - Accent5 5 2 3" xfId="1964" xr:uid="{00000000-0005-0000-0000-0000380C0000}"/>
    <cellStyle name="40% - Accent5 5 2 3 2" xfId="6289" xr:uid="{00000000-0005-0000-0000-0000390C0000}"/>
    <cellStyle name="40% - Accent5 5 2 4" xfId="4848" xr:uid="{00000000-0005-0000-0000-00003A0C0000}"/>
    <cellStyle name="40% - Accent5 5 3" xfId="882" xr:uid="{00000000-0005-0000-0000-00003B0C0000}"/>
    <cellStyle name="40% - Accent5 5 3 2" xfId="3766" xr:uid="{00000000-0005-0000-0000-00003C0C0000}"/>
    <cellStyle name="40% - Accent5 5 3 2 2" xfId="8090" xr:uid="{00000000-0005-0000-0000-00003D0C0000}"/>
    <cellStyle name="40% - Accent5 5 3 3" xfId="2324" xr:uid="{00000000-0005-0000-0000-00003E0C0000}"/>
    <cellStyle name="40% - Accent5 5 3 3 2" xfId="6649" xr:uid="{00000000-0005-0000-0000-00003F0C0000}"/>
    <cellStyle name="40% - Accent5 5 3 4" xfId="5208" xr:uid="{00000000-0005-0000-0000-0000400C0000}"/>
    <cellStyle name="40% - Accent5 5 4" xfId="1242" xr:uid="{00000000-0005-0000-0000-0000410C0000}"/>
    <cellStyle name="40% - Accent5 5 4 2" xfId="4126" xr:uid="{00000000-0005-0000-0000-0000420C0000}"/>
    <cellStyle name="40% - Accent5 5 4 2 2" xfId="8450" xr:uid="{00000000-0005-0000-0000-0000430C0000}"/>
    <cellStyle name="40% - Accent5 5 4 3" xfId="2684" xr:uid="{00000000-0005-0000-0000-0000440C0000}"/>
    <cellStyle name="40% - Accent5 5 4 3 2" xfId="7009" xr:uid="{00000000-0005-0000-0000-0000450C0000}"/>
    <cellStyle name="40% - Accent5 5 4 4" xfId="5568" xr:uid="{00000000-0005-0000-0000-0000460C0000}"/>
    <cellStyle name="40% - Accent5 5 5" xfId="3046" xr:uid="{00000000-0005-0000-0000-0000470C0000}"/>
    <cellStyle name="40% - Accent5 5 5 2" xfId="7370" xr:uid="{00000000-0005-0000-0000-0000480C0000}"/>
    <cellStyle name="40% - Accent5 5 6" xfId="1604" xr:uid="{00000000-0005-0000-0000-0000490C0000}"/>
    <cellStyle name="40% - Accent5 5 6 2" xfId="5929" xr:uid="{00000000-0005-0000-0000-00004A0C0000}"/>
    <cellStyle name="40% - Accent5 5 7" xfId="4488" xr:uid="{00000000-0005-0000-0000-00004B0C0000}"/>
    <cellStyle name="40% - Accent5 6" xfId="402" xr:uid="{00000000-0005-0000-0000-00004C0C0000}"/>
    <cellStyle name="40% - Accent5 6 2" xfId="3286" xr:uid="{00000000-0005-0000-0000-00004D0C0000}"/>
    <cellStyle name="40% - Accent5 6 2 2" xfId="7610" xr:uid="{00000000-0005-0000-0000-00004E0C0000}"/>
    <cellStyle name="40% - Accent5 6 3" xfId="1844" xr:uid="{00000000-0005-0000-0000-00004F0C0000}"/>
    <cellStyle name="40% - Accent5 6 3 2" xfId="6169" xr:uid="{00000000-0005-0000-0000-0000500C0000}"/>
    <cellStyle name="40% - Accent5 6 4" xfId="4728" xr:uid="{00000000-0005-0000-0000-0000510C0000}"/>
    <cellStyle name="40% - Accent5 7" xfId="762" xr:uid="{00000000-0005-0000-0000-0000520C0000}"/>
    <cellStyle name="40% - Accent5 7 2" xfId="3646" xr:uid="{00000000-0005-0000-0000-0000530C0000}"/>
    <cellStyle name="40% - Accent5 7 2 2" xfId="7970" xr:uid="{00000000-0005-0000-0000-0000540C0000}"/>
    <cellStyle name="40% - Accent5 7 3" xfId="2204" xr:uid="{00000000-0005-0000-0000-0000550C0000}"/>
    <cellStyle name="40% - Accent5 7 3 2" xfId="6529" xr:uid="{00000000-0005-0000-0000-0000560C0000}"/>
    <cellStyle name="40% - Accent5 7 4" xfId="5088" xr:uid="{00000000-0005-0000-0000-0000570C0000}"/>
    <cellStyle name="40% - Accent5 8" xfId="1122" xr:uid="{00000000-0005-0000-0000-0000580C0000}"/>
    <cellStyle name="40% - Accent5 8 2" xfId="4006" xr:uid="{00000000-0005-0000-0000-0000590C0000}"/>
    <cellStyle name="40% - Accent5 8 2 2" xfId="8330" xr:uid="{00000000-0005-0000-0000-00005A0C0000}"/>
    <cellStyle name="40% - Accent5 8 3" xfId="2564" xr:uid="{00000000-0005-0000-0000-00005B0C0000}"/>
    <cellStyle name="40% - Accent5 8 3 2" xfId="6889" xr:uid="{00000000-0005-0000-0000-00005C0C0000}"/>
    <cellStyle name="40% - Accent5 8 4" xfId="5448" xr:uid="{00000000-0005-0000-0000-00005D0C0000}"/>
    <cellStyle name="40% - Accent5 9" xfId="2926" xr:uid="{00000000-0005-0000-0000-00005E0C0000}"/>
    <cellStyle name="40% - Accent5 9 2" xfId="7250" xr:uid="{00000000-0005-0000-0000-00005F0C0000}"/>
    <cellStyle name="40% - Accent6" xfId="12" builtinId="51" customBuiltin="1"/>
    <cellStyle name="40% - Accent6 10" xfId="1485" xr:uid="{00000000-0005-0000-0000-0000610C0000}"/>
    <cellStyle name="40% - Accent6 10 2" xfId="5810" xr:uid="{00000000-0005-0000-0000-0000620C0000}"/>
    <cellStyle name="40% - Accent6 11" xfId="4369" xr:uid="{00000000-0005-0000-0000-0000630C0000}"/>
    <cellStyle name="40% - Accent6 2" xfId="73" xr:uid="{00000000-0005-0000-0000-0000640C0000}"/>
    <cellStyle name="40% - Accent6 2 10" xfId="4399" xr:uid="{00000000-0005-0000-0000-0000650C0000}"/>
    <cellStyle name="40% - Accent6 2 2" xfId="133" xr:uid="{00000000-0005-0000-0000-0000660C0000}"/>
    <cellStyle name="40% - Accent6 2 2 2" xfId="373" xr:uid="{00000000-0005-0000-0000-0000670C0000}"/>
    <cellStyle name="40% - Accent6 2 2 2 2" xfId="733" xr:uid="{00000000-0005-0000-0000-0000680C0000}"/>
    <cellStyle name="40% - Accent6 2 2 2 2 2" xfId="3617" xr:uid="{00000000-0005-0000-0000-0000690C0000}"/>
    <cellStyle name="40% - Accent6 2 2 2 2 2 2" xfId="7941" xr:uid="{00000000-0005-0000-0000-00006A0C0000}"/>
    <cellStyle name="40% - Accent6 2 2 2 2 3" xfId="2175" xr:uid="{00000000-0005-0000-0000-00006B0C0000}"/>
    <cellStyle name="40% - Accent6 2 2 2 2 3 2" xfId="6500" xr:uid="{00000000-0005-0000-0000-00006C0C0000}"/>
    <cellStyle name="40% - Accent6 2 2 2 2 4" xfId="5059" xr:uid="{00000000-0005-0000-0000-00006D0C0000}"/>
    <cellStyle name="40% - Accent6 2 2 2 3" xfId="1093" xr:uid="{00000000-0005-0000-0000-00006E0C0000}"/>
    <cellStyle name="40% - Accent6 2 2 2 3 2" xfId="3977" xr:uid="{00000000-0005-0000-0000-00006F0C0000}"/>
    <cellStyle name="40% - Accent6 2 2 2 3 2 2" xfId="8301" xr:uid="{00000000-0005-0000-0000-0000700C0000}"/>
    <cellStyle name="40% - Accent6 2 2 2 3 3" xfId="2535" xr:uid="{00000000-0005-0000-0000-0000710C0000}"/>
    <cellStyle name="40% - Accent6 2 2 2 3 3 2" xfId="6860" xr:uid="{00000000-0005-0000-0000-0000720C0000}"/>
    <cellStyle name="40% - Accent6 2 2 2 3 4" xfId="5419" xr:uid="{00000000-0005-0000-0000-0000730C0000}"/>
    <cellStyle name="40% - Accent6 2 2 2 4" xfId="1453" xr:uid="{00000000-0005-0000-0000-0000740C0000}"/>
    <cellStyle name="40% - Accent6 2 2 2 4 2" xfId="4337" xr:uid="{00000000-0005-0000-0000-0000750C0000}"/>
    <cellStyle name="40% - Accent6 2 2 2 4 2 2" xfId="8661" xr:uid="{00000000-0005-0000-0000-0000760C0000}"/>
    <cellStyle name="40% - Accent6 2 2 2 4 3" xfId="2895" xr:uid="{00000000-0005-0000-0000-0000770C0000}"/>
    <cellStyle name="40% - Accent6 2 2 2 4 3 2" xfId="7220" xr:uid="{00000000-0005-0000-0000-0000780C0000}"/>
    <cellStyle name="40% - Accent6 2 2 2 4 4" xfId="5779" xr:uid="{00000000-0005-0000-0000-0000790C0000}"/>
    <cellStyle name="40% - Accent6 2 2 2 5" xfId="3257" xr:uid="{00000000-0005-0000-0000-00007A0C0000}"/>
    <cellStyle name="40% - Accent6 2 2 2 5 2" xfId="7581" xr:uid="{00000000-0005-0000-0000-00007B0C0000}"/>
    <cellStyle name="40% - Accent6 2 2 2 6" xfId="1815" xr:uid="{00000000-0005-0000-0000-00007C0C0000}"/>
    <cellStyle name="40% - Accent6 2 2 2 6 2" xfId="6140" xr:uid="{00000000-0005-0000-0000-00007D0C0000}"/>
    <cellStyle name="40% - Accent6 2 2 2 7" xfId="4699" xr:uid="{00000000-0005-0000-0000-00007E0C0000}"/>
    <cellStyle name="40% - Accent6 2 2 3" xfId="253" xr:uid="{00000000-0005-0000-0000-00007F0C0000}"/>
    <cellStyle name="40% - Accent6 2 2 3 2" xfId="613" xr:uid="{00000000-0005-0000-0000-0000800C0000}"/>
    <cellStyle name="40% - Accent6 2 2 3 2 2" xfId="3497" xr:uid="{00000000-0005-0000-0000-0000810C0000}"/>
    <cellStyle name="40% - Accent6 2 2 3 2 2 2" xfId="7821" xr:uid="{00000000-0005-0000-0000-0000820C0000}"/>
    <cellStyle name="40% - Accent6 2 2 3 2 3" xfId="2055" xr:uid="{00000000-0005-0000-0000-0000830C0000}"/>
    <cellStyle name="40% - Accent6 2 2 3 2 3 2" xfId="6380" xr:uid="{00000000-0005-0000-0000-0000840C0000}"/>
    <cellStyle name="40% - Accent6 2 2 3 2 4" xfId="4939" xr:uid="{00000000-0005-0000-0000-0000850C0000}"/>
    <cellStyle name="40% - Accent6 2 2 3 3" xfId="973" xr:uid="{00000000-0005-0000-0000-0000860C0000}"/>
    <cellStyle name="40% - Accent6 2 2 3 3 2" xfId="3857" xr:uid="{00000000-0005-0000-0000-0000870C0000}"/>
    <cellStyle name="40% - Accent6 2 2 3 3 2 2" xfId="8181" xr:uid="{00000000-0005-0000-0000-0000880C0000}"/>
    <cellStyle name="40% - Accent6 2 2 3 3 3" xfId="2415" xr:uid="{00000000-0005-0000-0000-0000890C0000}"/>
    <cellStyle name="40% - Accent6 2 2 3 3 3 2" xfId="6740" xr:uid="{00000000-0005-0000-0000-00008A0C0000}"/>
    <cellStyle name="40% - Accent6 2 2 3 3 4" xfId="5299" xr:uid="{00000000-0005-0000-0000-00008B0C0000}"/>
    <cellStyle name="40% - Accent6 2 2 3 4" xfId="1333" xr:uid="{00000000-0005-0000-0000-00008C0C0000}"/>
    <cellStyle name="40% - Accent6 2 2 3 4 2" xfId="4217" xr:uid="{00000000-0005-0000-0000-00008D0C0000}"/>
    <cellStyle name="40% - Accent6 2 2 3 4 2 2" xfId="8541" xr:uid="{00000000-0005-0000-0000-00008E0C0000}"/>
    <cellStyle name="40% - Accent6 2 2 3 4 3" xfId="2775" xr:uid="{00000000-0005-0000-0000-00008F0C0000}"/>
    <cellStyle name="40% - Accent6 2 2 3 4 3 2" xfId="7100" xr:uid="{00000000-0005-0000-0000-0000900C0000}"/>
    <cellStyle name="40% - Accent6 2 2 3 4 4" xfId="5659" xr:uid="{00000000-0005-0000-0000-0000910C0000}"/>
    <cellStyle name="40% - Accent6 2 2 3 5" xfId="3137" xr:uid="{00000000-0005-0000-0000-0000920C0000}"/>
    <cellStyle name="40% - Accent6 2 2 3 5 2" xfId="7461" xr:uid="{00000000-0005-0000-0000-0000930C0000}"/>
    <cellStyle name="40% - Accent6 2 2 3 6" xfId="1695" xr:uid="{00000000-0005-0000-0000-0000940C0000}"/>
    <cellStyle name="40% - Accent6 2 2 3 6 2" xfId="6020" xr:uid="{00000000-0005-0000-0000-0000950C0000}"/>
    <cellStyle name="40% - Accent6 2 2 3 7" xfId="4579" xr:uid="{00000000-0005-0000-0000-0000960C0000}"/>
    <cellStyle name="40% - Accent6 2 2 4" xfId="493" xr:uid="{00000000-0005-0000-0000-0000970C0000}"/>
    <cellStyle name="40% - Accent6 2 2 4 2" xfId="3377" xr:uid="{00000000-0005-0000-0000-0000980C0000}"/>
    <cellStyle name="40% - Accent6 2 2 4 2 2" xfId="7701" xr:uid="{00000000-0005-0000-0000-0000990C0000}"/>
    <cellStyle name="40% - Accent6 2 2 4 3" xfId="1935" xr:uid="{00000000-0005-0000-0000-00009A0C0000}"/>
    <cellStyle name="40% - Accent6 2 2 4 3 2" xfId="6260" xr:uid="{00000000-0005-0000-0000-00009B0C0000}"/>
    <cellStyle name="40% - Accent6 2 2 4 4" xfId="4819" xr:uid="{00000000-0005-0000-0000-00009C0C0000}"/>
    <cellStyle name="40% - Accent6 2 2 5" xfId="853" xr:uid="{00000000-0005-0000-0000-00009D0C0000}"/>
    <cellStyle name="40% - Accent6 2 2 5 2" xfId="3737" xr:uid="{00000000-0005-0000-0000-00009E0C0000}"/>
    <cellStyle name="40% - Accent6 2 2 5 2 2" xfId="8061" xr:uid="{00000000-0005-0000-0000-00009F0C0000}"/>
    <cellStyle name="40% - Accent6 2 2 5 3" xfId="2295" xr:uid="{00000000-0005-0000-0000-0000A00C0000}"/>
    <cellStyle name="40% - Accent6 2 2 5 3 2" xfId="6620" xr:uid="{00000000-0005-0000-0000-0000A10C0000}"/>
    <cellStyle name="40% - Accent6 2 2 5 4" xfId="5179" xr:uid="{00000000-0005-0000-0000-0000A20C0000}"/>
    <cellStyle name="40% - Accent6 2 2 6" xfId="1213" xr:uid="{00000000-0005-0000-0000-0000A30C0000}"/>
    <cellStyle name="40% - Accent6 2 2 6 2" xfId="4097" xr:uid="{00000000-0005-0000-0000-0000A40C0000}"/>
    <cellStyle name="40% - Accent6 2 2 6 2 2" xfId="8421" xr:uid="{00000000-0005-0000-0000-0000A50C0000}"/>
    <cellStyle name="40% - Accent6 2 2 6 3" xfId="2655" xr:uid="{00000000-0005-0000-0000-0000A60C0000}"/>
    <cellStyle name="40% - Accent6 2 2 6 3 2" xfId="6980" xr:uid="{00000000-0005-0000-0000-0000A70C0000}"/>
    <cellStyle name="40% - Accent6 2 2 6 4" xfId="5539" xr:uid="{00000000-0005-0000-0000-0000A80C0000}"/>
    <cellStyle name="40% - Accent6 2 2 7" xfId="3017" xr:uid="{00000000-0005-0000-0000-0000A90C0000}"/>
    <cellStyle name="40% - Accent6 2 2 7 2" xfId="7341" xr:uid="{00000000-0005-0000-0000-0000AA0C0000}"/>
    <cellStyle name="40% - Accent6 2 2 8" xfId="1575" xr:uid="{00000000-0005-0000-0000-0000AB0C0000}"/>
    <cellStyle name="40% - Accent6 2 2 8 2" xfId="5900" xr:uid="{00000000-0005-0000-0000-0000AC0C0000}"/>
    <cellStyle name="40% - Accent6 2 2 9" xfId="4459" xr:uid="{00000000-0005-0000-0000-0000AD0C0000}"/>
    <cellStyle name="40% - Accent6 2 3" xfId="313" xr:uid="{00000000-0005-0000-0000-0000AE0C0000}"/>
    <cellStyle name="40% - Accent6 2 3 2" xfId="673" xr:uid="{00000000-0005-0000-0000-0000AF0C0000}"/>
    <cellStyle name="40% - Accent6 2 3 2 2" xfId="3557" xr:uid="{00000000-0005-0000-0000-0000B00C0000}"/>
    <cellStyle name="40% - Accent6 2 3 2 2 2" xfId="7881" xr:uid="{00000000-0005-0000-0000-0000B10C0000}"/>
    <cellStyle name="40% - Accent6 2 3 2 3" xfId="2115" xr:uid="{00000000-0005-0000-0000-0000B20C0000}"/>
    <cellStyle name="40% - Accent6 2 3 2 3 2" xfId="6440" xr:uid="{00000000-0005-0000-0000-0000B30C0000}"/>
    <cellStyle name="40% - Accent6 2 3 2 4" xfId="4999" xr:uid="{00000000-0005-0000-0000-0000B40C0000}"/>
    <cellStyle name="40% - Accent6 2 3 3" xfId="1033" xr:uid="{00000000-0005-0000-0000-0000B50C0000}"/>
    <cellStyle name="40% - Accent6 2 3 3 2" xfId="3917" xr:uid="{00000000-0005-0000-0000-0000B60C0000}"/>
    <cellStyle name="40% - Accent6 2 3 3 2 2" xfId="8241" xr:uid="{00000000-0005-0000-0000-0000B70C0000}"/>
    <cellStyle name="40% - Accent6 2 3 3 3" xfId="2475" xr:uid="{00000000-0005-0000-0000-0000B80C0000}"/>
    <cellStyle name="40% - Accent6 2 3 3 3 2" xfId="6800" xr:uid="{00000000-0005-0000-0000-0000B90C0000}"/>
    <cellStyle name="40% - Accent6 2 3 3 4" xfId="5359" xr:uid="{00000000-0005-0000-0000-0000BA0C0000}"/>
    <cellStyle name="40% - Accent6 2 3 4" xfId="1393" xr:uid="{00000000-0005-0000-0000-0000BB0C0000}"/>
    <cellStyle name="40% - Accent6 2 3 4 2" xfId="4277" xr:uid="{00000000-0005-0000-0000-0000BC0C0000}"/>
    <cellStyle name="40% - Accent6 2 3 4 2 2" xfId="8601" xr:uid="{00000000-0005-0000-0000-0000BD0C0000}"/>
    <cellStyle name="40% - Accent6 2 3 4 3" xfId="2835" xr:uid="{00000000-0005-0000-0000-0000BE0C0000}"/>
    <cellStyle name="40% - Accent6 2 3 4 3 2" xfId="7160" xr:uid="{00000000-0005-0000-0000-0000BF0C0000}"/>
    <cellStyle name="40% - Accent6 2 3 4 4" xfId="5719" xr:uid="{00000000-0005-0000-0000-0000C00C0000}"/>
    <cellStyle name="40% - Accent6 2 3 5" xfId="3197" xr:uid="{00000000-0005-0000-0000-0000C10C0000}"/>
    <cellStyle name="40% - Accent6 2 3 5 2" xfId="7521" xr:uid="{00000000-0005-0000-0000-0000C20C0000}"/>
    <cellStyle name="40% - Accent6 2 3 6" xfId="1755" xr:uid="{00000000-0005-0000-0000-0000C30C0000}"/>
    <cellStyle name="40% - Accent6 2 3 6 2" xfId="6080" xr:uid="{00000000-0005-0000-0000-0000C40C0000}"/>
    <cellStyle name="40% - Accent6 2 3 7" xfId="4639" xr:uid="{00000000-0005-0000-0000-0000C50C0000}"/>
    <cellStyle name="40% - Accent6 2 4" xfId="193" xr:uid="{00000000-0005-0000-0000-0000C60C0000}"/>
    <cellStyle name="40% - Accent6 2 4 2" xfId="553" xr:uid="{00000000-0005-0000-0000-0000C70C0000}"/>
    <cellStyle name="40% - Accent6 2 4 2 2" xfId="3437" xr:uid="{00000000-0005-0000-0000-0000C80C0000}"/>
    <cellStyle name="40% - Accent6 2 4 2 2 2" xfId="7761" xr:uid="{00000000-0005-0000-0000-0000C90C0000}"/>
    <cellStyle name="40% - Accent6 2 4 2 3" xfId="1995" xr:uid="{00000000-0005-0000-0000-0000CA0C0000}"/>
    <cellStyle name="40% - Accent6 2 4 2 3 2" xfId="6320" xr:uid="{00000000-0005-0000-0000-0000CB0C0000}"/>
    <cellStyle name="40% - Accent6 2 4 2 4" xfId="4879" xr:uid="{00000000-0005-0000-0000-0000CC0C0000}"/>
    <cellStyle name="40% - Accent6 2 4 3" xfId="913" xr:uid="{00000000-0005-0000-0000-0000CD0C0000}"/>
    <cellStyle name="40% - Accent6 2 4 3 2" xfId="3797" xr:uid="{00000000-0005-0000-0000-0000CE0C0000}"/>
    <cellStyle name="40% - Accent6 2 4 3 2 2" xfId="8121" xr:uid="{00000000-0005-0000-0000-0000CF0C0000}"/>
    <cellStyle name="40% - Accent6 2 4 3 3" xfId="2355" xr:uid="{00000000-0005-0000-0000-0000D00C0000}"/>
    <cellStyle name="40% - Accent6 2 4 3 3 2" xfId="6680" xr:uid="{00000000-0005-0000-0000-0000D10C0000}"/>
    <cellStyle name="40% - Accent6 2 4 3 4" xfId="5239" xr:uid="{00000000-0005-0000-0000-0000D20C0000}"/>
    <cellStyle name="40% - Accent6 2 4 4" xfId="1273" xr:uid="{00000000-0005-0000-0000-0000D30C0000}"/>
    <cellStyle name="40% - Accent6 2 4 4 2" xfId="4157" xr:uid="{00000000-0005-0000-0000-0000D40C0000}"/>
    <cellStyle name="40% - Accent6 2 4 4 2 2" xfId="8481" xr:uid="{00000000-0005-0000-0000-0000D50C0000}"/>
    <cellStyle name="40% - Accent6 2 4 4 3" xfId="2715" xr:uid="{00000000-0005-0000-0000-0000D60C0000}"/>
    <cellStyle name="40% - Accent6 2 4 4 3 2" xfId="7040" xr:uid="{00000000-0005-0000-0000-0000D70C0000}"/>
    <cellStyle name="40% - Accent6 2 4 4 4" xfId="5599" xr:uid="{00000000-0005-0000-0000-0000D80C0000}"/>
    <cellStyle name="40% - Accent6 2 4 5" xfId="3077" xr:uid="{00000000-0005-0000-0000-0000D90C0000}"/>
    <cellStyle name="40% - Accent6 2 4 5 2" xfId="7401" xr:uid="{00000000-0005-0000-0000-0000DA0C0000}"/>
    <cellStyle name="40% - Accent6 2 4 6" xfId="1635" xr:uid="{00000000-0005-0000-0000-0000DB0C0000}"/>
    <cellStyle name="40% - Accent6 2 4 6 2" xfId="5960" xr:uid="{00000000-0005-0000-0000-0000DC0C0000}"/>
    <cellStyle name="40% - Accent6 2 4 7" xfId="4519" xr:uid="{00000000-0005-0000-0000-0000DD0C0000}"/>
    <cellStyle name="40% - Accent6 2 5" xfId="433" xr:uid="{00000000-0005-0000-0000-0000DE0C0000}"/>
    <cellStyle name="40% - Accent6 2 5 2" xfId="3317" xr:uid="{00000000-0005-0000-0000-0000DF0C0000}"/>
    <cellStyle name="40% - Accent6 2 5 2 2" xfId="7641" xr:uid="{00000000-0005-0000-0000-0000E00C0000}"/>
    <cellStyle name="40% - Accent6 2 5 3" xfId="1875" xr:uid="{00000000-0005-0000-0000-0000E10C0000}"/>
    <cellStyle name="40% - Accent6 2 5 3 2" xfId="6200" xr:uid="{00000000-0005-0000-0000-0000E20C0000}"/>
    <cellStyle name="40% - Accent6 2 5 4" xfId="4759" xr:uid="{00000000-0005-0000-0000-0000E30C0000}"/>
    <cellStyle name="40% - Accent6 2 6" xfId="793" xr:uid="{00000000-0005-0000-0000-0000E40C0000}"/>
    <cellStyle name="40% - Accent6 2 6 2" xfId="3677" xr:uid="{00000000-0005-0000-0000-0000E50C0000}"/>
    <cellStyle name="40% - Accent6 2 6 2 2" xfId="8001" xr:uid="{00000000-0005-0000-0000-0000E60C0000}"/>
    <cellStyle name="40% - Accent6 2 6 3" xfId="2235" xr:uid="{00000000-0005-0000-0000-0000E70C0000}"/>
    <cellStyle name="40% - Accent6 2 6 3 2" xfId="6560" xr:uid="{00000000-0005-0000-0000-0000E80C0000}"/>
    <cellStyle name="40% - Accent6 2 6 4" xfId="5119" xr:uid="{00000000-0005-0000-0000-0000E90C0000}"/>
    <cellStyle name="40% - Accent6 2 7" xfId="1153" xr:uid="{00000000-0005-0000-0000-0000EA0C0000}"/>
    <cellStyle name="40% - Accent6 2 7 2" xfId="4037" xr:uid="{00000000-0005-0000-0000-0000EB0C0000}"/>
    <cellStyle name="40% - Accent6 2 7 2 2" xfId="8361" xr:uid="{00000000-0005-0000-0000-0000EC0C0000}"/>
    <cellStyle name="40% - Accent6 2 7 3" xfId="2595" xr:uid="{00000000-0005-0000-0000-0000ED0C0000}"/>
    <cellStyle name="40% - Accent6 2 7 3 2" xfId="6920" xr:uid="{00000000-0005-0000-0000-0000EE0C0000}"/>
    <cellStyle name="40% - Accent6 2 7 4" xfId="5479" xr:uid="{00000000-0005-0000-0000-0000EF0C0000}"/>
    <cellStyle name="40% - Accent6 2 8" xfId="2957" xr:uid="{00000000-0005-0000-0000-0000F00C0000}"/>
    <cellStyle name="40% - Accent6 2 8 2" xfId="7281" xr:uid="{00000000-0005-0000-0000-0000F10C0000}"/>
    <cellStyle name="40% - Accent6 2 9" xfId="1515" xr:uid="{00000000-0005-0000-0000-0000F20C0000}"/>
    <cellStyle name="40% - Accent6 2 9 2" xfId="5840" xr:uid="{00000000-0005-0000-0000-0000F30C0000}"/>
    <cellStyle name="40% - Accent6 3" xfId="103" xr:uid="{00000000-0005-0000-0000-0000F40C0000}"/>
    <cellStyle name="40% - Accent6 3 2" xfId="343" xr:uid="{00000000-0005-0000-0000-0000F50C0000}"/>
    <cellStyle name="40% - Accent6 3 2 2" xfId="703" xr:uid="{00000000-0005-0000-0000-0000F60C0000}"/>
    <cellStyle name="40% - Accent6 3 2 2 2" xfId="3587" xr:uid="{00000000-0005-0000-0000-0000F70C0000}"/>
    <cellStyle name="40% - Accent6 3 2 2 2 2" xfId="7911" xr:uid="{00000000-0005-0000-0000-0000F80C0000}"/>
    <cellStyle name="40% - Accent6 3 2 2 3" xfId="2145" xr:uid="{00000000-0005-0000-0000-0000F90C0000}"/>
    <cellStyle name="40% - Accent6 3 2 2 3 2" xfId="6470" xr:uid="{00000000-0005-0000-0000-0000FA0C0000}"/>
    <cellStyle name="40% - Accent6 3 2 2 4" xfId="5029" xr:uid="{00000000-0005-0000-0000-0000FB0C0000}"/>
    <cellStyle name="40% - Accent6 3 2 3" xfId="1063" xr:uid="{00000000-0005-0000-0000-0000FC0C0000}"/>
    <cellStyle name="40% - Accent6 3 2 3 2" xfId="3947" xr:uid="{00000000-0005-0000-0000-0000FD0C0000}"/>
    <cellStyle name="40% - Accent6 3 2 3 2 2" xfId="8271" xr:uid="{00000000-0005-0000-0000-0000FE0C0000}"/>
    <cellStyle name="40% - Accent6 3 2 3 3" xfId="2505" xr:uid="{00000000-0005-0000-0000-0000FF0C0000}"/>
    <cellStyle name="40% - Accent6 3 2 3 3 2" xfId="6830" xr:uid="{00000000-0005-0000-0000-0000000D0000}"/>
    <cellStyle name="40% - Accent6 3 2 3 4" xfId="5389" xr:uid="{00000000-0005-0000-0000-0000010D0000}"/>
    <cellStyle name="40% - Accent6 3 2 4" xfId="1423" xr:uid="{00000000-0005-0000-0000-0000020D0000}"/>
    <cellStyle name="40% - Accent6 3 2 4 2" xfId="4307" xr:uid="{00000000-0005-0000-0000-0000030D0000}"/>
    <cellStyle name="40% - Accent6 3 2 4 2 2" xfId="8631" xr:uid="{00000000-0005-0000-0000-0000040D0000}"/>
    <cellStyle name="40% - Accent6 3 2 4 3" xfId="2865" xr:uid="{00000000-0005-0000-0000-0000050D0000}"/>
    <cellStyle name="40% - Accent6 3 2 4 3 2" xfId="7190" xr:uid="{00000000-0005-0000-0000-0000060D0000}"/>
    <cellStyle name="40% - Accent6 3 2 4 4" xfId="5749" xr:uid="{00000000-0005-0000-0000-0000070D0000}"/>
    <cellStyle name="40% - Accent6 3 2 5" xfId="3227" xr:uid="{00000000-0005-0000-0000-0000080D0000}"/>
    <cellStyle name="40% - Accent6 3 2 5 2" xfId="7551" xr:uid="{00000000-0005-0000-0000-0000090D0000}"/>
    <cellStyle name="40% - Accent6 3 2 6" xfId="1785" xr:uid="{00000000-0005-0000-0000-00000A0D0000}"/>
    <cellStyle name="40% - Accent6 3 2 6 2" xfId="6110" xr:uid="{00000000-0005-0000-0000-00000B0D0000}"/>
    <cellStyle name="40% - Accent6 3 2 7" xfId="4669" xr:uid="{00000000-0005-0000-0000-00000C0D0000}"/>
    <cellStyle name="40% - Accent6 3 3" xfId="223" xr:uid="{00000000-0005-0000-0000-00000D0D0000}"/>
    <cellStyle name="40% - Accent6 3 3 2" xfId="583" xr:uid="{00000000-0005-0000-0000-00000E0D0000}"/>
    <cellStyle name="40% - Accent6 3 3 2 2" xfId="3467" xr:uid="{00000000-0005-0000-0000-00000F0D0000}"/>
    <cellStyle name="40% - Accent6 3 3 2 2 2" xfId="7791" xr:uid="{00000000-0005-0000-0000-0000100D0000}"/>
    <cellStyle name="40% - Accent6 3 3 2 3" xfId="2025" xr:uid="{00000000-0005-0000-0000-0000110D0000}"/>
    <cellStyle name="40% - Accent6 3 3 2 3 2" xfId="6350" xr:uid="{00000000-0005-0000-0000-0000120D0000}"/>
    <cellStyle name="40% - Accent6 3 3 2 4" xfId="4909" xr:uid="{00000000-0005-0000-0000-0000130D0000}"/>
    <cellStyle name="40% - Accent6 3 3 3" xfId="943" xr:uid="{00000000-0005-0000-0000-0000140D0000}"/>
    <cellStyle name="40% - Accent6 3 3 3 2" xfId="3827" xr:uid="{00000000-0005-0000-0000-0000150D0000}"/>
    <cellStyle name="40% - Accent6 3 3 3 2 2" xfId="8151" xr:uid="{00000000-0005-0000-0000-0000160D0000}"/>
    <cellStyle name="40% - Accent6 3 3 3 3" xfId="2385" xr:uid="{00000000-0005-0000-0000-0000170D0000}"/>
    <cellStyle name="40% - Accent6 3 3 3 3 2" xfId="6710" xr:uid="{00000000-0005-0000-0000-0000180D0000}"/>
    <cellStyle name="40% - Accent6 3 3 3 4" xfId="5269" xr:uid="{00000000-0005-0000-0000-0000190D0000}"/>
    <cellStyle name="40% - Accent6 3 3 4" xfId="1303" xr:uid="{00000000-0005-0000-0000-00001A0D0000}"/>
    <cellStyle name="40% - Accent6 3 3 4 2" xfId="4187" xr:uid="{00000000-0005-0000-0000-00001B0D0000}"/>
    <cellStyle name="40% - Accent6 3 3 4 2 2" xfId="8511" xr:uid="{00000000-0005-0000-0000-00001C0D0000}"/>
    <cellStyle name="40% - Accent6 3 3 4 3" xfId="2745" xr:uid="{00000000-0005-0000-0000-00001D0D0000}"/>
    <cellStyle name="40% - Accent6 3 3 4 3 2" xfId="7070" xr:uid="{00000000-0005-0000-0000-00001E0D0000}"/>
    <cellStyle name="40% - Accent6 3 3 4 4" xfId="5629" xr:uid="{00000000-0005-0000-0000-00001F0D0000}"/>
    <cellStyle name="40% - Accent6 3 3 5" xfId="3107" xr:uid="{00000000-0005-0000-0000-0000200D0000}"/>
    <cellStyle name="40% - Accent6 3 3 5 2" xfId="7431" xr:uid="{00000000-0005-0000-0000-0000210D0000}"/>
    <cellStyle name="40% - Accent6 3 3 6" xfId="1665" xr:uid="{00000000-0005-0000-0000-0000220D0000}"/>
    <cellStyle name="40% - Accent6 3 3 6 2" xfId="5990" xr:uid="{00000000-0005-0000-0000-0000230D0000}"/>
    <cellStyle name="40% - Accent6 3 3 7" xfId="4549" xr:uid="{00000000-0005-0000-0000-0000240D0000}"/>
    <cellStyle name="40% - Accent6 3 4" xfId="463" xr:uid="{00000000-0005-0000-0000-0000250D0000}"/>
    <cellStyle name="40% - Accent6 3 4 2" xfId="3347" xr:uid="{00000000-0005-0000-0000-0000260D0000}"/>
    <cellStyle name="40% - Accent6 3 4 2 2" xfId="7671" xr:uid="{00000000-0005-0000-0000-0000270D0000}"/>
    <cellStyle name="40% - Accent6 3 4 3" xfId="1905" xr:uid="{00000000-0005-0000-0000-0000280D0000}"/>
    <cellStyle name="40% - Accent6 3 4 3 2" xfId="6230" xr:uid="{00000000-0005-0000-0000-0000290D0000}"/>
    <cellStyle name="40% - Accent6 3 4 4" xfId="4789" xr:uid="{00000000-0005-0000-0000-00002A0D0000}"/>
    <cellStyle name="40% - Accent6 3 5" xfId="823" xr:uid="{00000000-0005-0000-0000-00002B0D0000}"/>
    <cellStyle name="40% - Accent6 3 5 2" xfId="3707" xr:uid="{00000000-0005-0000-0000-00002C0D0000}"/>
    <cellStyle name="40% - Accent6 3 5 2 2" xfId="8031" xr:uid="{00000000-0005-0000-0000-00002D0D0000}"/>
    <cellStyle name="40% - Accent6 3 5 3" xfId="2265" xr:uid="{00000000-0005-0000-0000-00002E0D0000}"/>
    <cellStyle name="40% - Accent6 3 5 3 2" xfId="6590" xr:uid="{00000000-0005-0000-0000-00002F0D0000}"/>
    <cellStyle name="40% - Accent6 3 5 4" xfId="5149" xr:uid="{00000000-0005-0000-0000-0000300D0000}"/>
    <cellStyle name="40% - Accent6 3 6" xfId="1183" xr:uid="{00000000-0005-0000-0000-0000310D0000}"/>
    <cellStyle name="40% - Accent6 3 6 2" xfId="4067" xr:uid="{00000000-0005-0000-0000-0000320D0000}"/>
    <cellStyle name="40% - Accent6 3 6 2 2" xfId="8391" xr:uid="{00000000-0005-0000-0000-0000330D0000}"/>
    <cellStyle name="40% - Accent6 3 6 3" xfId="2625" xr:uid="{00000000-0005-0000-0000-0000340D0000}"/>
    <cellStyle name="40% - Accent6 3 6 3 2" xfId="6950" xr:uid="{00000000-0005-0000-0000-0000350D0000}"/>
    <cellStyle name="40% - Accent6 3 6 4" xfId="5509" xr:uid="{00000000-0005-0000-0000-0000360D0000}"/>
    <cellStyle name="40% - Accent6 3 7" xfId="2987" xr:uid="{00000000-0005-0000-0000-0000370D0000}"/>
    <cellStyle name="40% - Accent6 3 7 2" xfId="7311" xr:uid="{00000000-0005-0000-0000-0000380D0000}"/>
    <cellStyle name="40% - Accent6 3 8" xfId="1545" xr:uid="{00000000-0005-0000-0000-0000390D0000}"/>
    <cellStyle name="40% - Accent6 3 8 2" xfId="5870" xr:uid="{00000000-0005-0000-0000-00003A0D0000}"/>
    <cellStyle name="40% - Accent6 3 9" xfId="4429" xr:uid="{00000000-0005-0000-0000-00003B0D0000}"/>
    <cellStyle name="40% - Accent6 4" xfId="283" xr:uid="{00000000-0005-0000-0000-00003C0D0000}"/>
    <cellStyle name="40% - Accent6 4 2" xfId="643" xr:uid="{00000000-0005-0000-0000-00003D0D0000}"/>
    <cellStyle name="40% - Accent6 4 2 2" xfId="3527" xr:uid="{00000000-0005-0000-0000-00003E0D0000}"/>
    <cellStyle name="40% - Accent6 4 2 2 2" xfId="7851" xr:uid="{00000000-0005-0000-0000-00003F0D0000}"/>
    <cellStyle name="40% - Accent6 4 2 3" xfId="2085" xr:uid="{00000000-0005-0000-0000-0000400D0000}"/>
    <cellStyle name="40% - Accent6 4 2 3 2" xfId="6410" xr:uid="{00000000-0005-0000-0000-0000410D0000}"/>
    <cellStyle name="40% - Accent6 4 2 4" xfId="4969" xr:uid="{00000000-0005-0000-0000-0000420D0000}"/>
    <cellStyle name="40% - Accent6 4 3" xfId="1003" xr:uid="{00000000-0005-0000-0000-0000430D0000}"/>
    <cellStyle name="40% - Accent6 4 3 2" xfId="3887" xr:uid="{00000000-0005-0000-0000-0000440D0000}"/>
    <cellStyle name="40% - Accent6 4 3 2 2" xfId="8211" xr:uid="{00000000-0005-0000-0000-0000450D0000}"/>
    <cellStyle name="40% - Accent6 4 3 3" xfId="2445" xr:uid="{00000000-0005-0000-0000-0000460D0000}"/>
    <cellStyle name="40% - Accent6 4 3 3 2" xfId="6770" xr:uid="{00000000-0005-0000-0000-0000470D0000}"/>
    <cellStyle name="40% - Accent6 4 3 4" xfId="5329" xr:uid="{00000000-0005-0000-0000-0000480D0000}"/>
    <cellStyle name="40% - Accent6 4 4" xfId="1363" xr:uid="{00000000-0005-0000-0000-0000490D0000}"/>
    <cellStyle name="40% - Accent6 4 4 2" xfId="4247" xr:uid="{00000000-0005-0000-0000-00004A0D0000}"/>
    <cellStyle name="40% - Accent6 4 4 2 2" xfId="8571" xr:uid="{00000000-0005-0000-0000-00004B0D0000}"/>
    <cellStyle name="40% - Accent6 4 4 3" xfId="2805" xr:uid="{00000000-0005-0000-0000-00004C0D0000}"/>
    <cellStyle name="40% - Accent6 4 4 3 2" xfId="7130" xr:uid="{00000000-0005-0000-0000-00004D0D0000}"/>
    <cellStyle name="40% - Accent6 4 4 4" xfId="5689" xr:uid="{00000000-0005-0000-0000-00004E0D0000}"/>
    <cellStyle name="40% - Accent6 4 5" xfId="3167" xr:uid="{00000000-0005-0000-0000-00004F0D0000}"/>
    <cellStyle name="40% - Accent6 4 5 2" xfId="7491" xr:uid="{00000000-0005-0000-0000-0000500D0000}"/>
    <cellStyle name="40% - Accent6 4 6" xfId="1725" xr:uid="{00000000-0005-0000-0000-0000510D0000}"/>
    <cellStyle name="40% - Accent6 4 6 2" xfId="6050" xr:uid="{00000000-0005-0000-0000-0000520D0000}"/>
    <cellStyle name="40% - Accent6 4 7" xfId="4609" xr:uid="{00000000-0005-0000-0000-0000530D0000}"/>
    <cellStyle name="40% - Accent6 5" xfId="163" xr:uid="{00000000-0005-0000-0000-0000540D0000}"/>
    <cellStyle name="40% - Accent6 5 2" xfId="523" xr:uid="{00000000-0005-0000-0000-0000550D0000}"/>
    <cellStyle name="40% - Accent6 5 2 2" xfId="3407" xr:uid="{00000000-0005-0000-0000-0000560D0000}"/>
    <cellStyle name="40% - Accent6 5 2 2 2" xfId="7731" xr:uid="{00000000-0005-0000-0000-0000570D0000}"/>
    <cellStyle name="40% - Accent6 5 2 3" xfId="1965" xr:uid="{00000000-0005-0000-0000-0000580D0000}"/>
    <cellStyle name="40% - Accent6 5 2 3 2" xfId="6290" xr:uid="{00000000-0005-0000-0000-0000590D0000}"/>
    <cellStyle name="40% - Accent6 5 2 4" xfId="4849" xr:uid="{00000000-0005-0000-0000-00005A0D0000}"/>
    <cellStyle name="40% - Accent6 5 3" xfId="883" xr:uid="{00000000-0005-0000-0000-00005B0D0000}"/>
    <cellStyle name="40% - Accent6 5 3 2" xfId="3767" xr:uid="{00000000-0005-0000-0000-00005C0D0000}"/>
    <cellStyle name="40% - Accent6 5 3 2 2" xfId="8091" xr:uid="{00000000-0005-0000-0000-00005D0D0000}"/>
    <cellStyle name="40% - Accent6 5 3 3" xfId="2325" xr:uid="{00000000-0005-0000-0000-00005E0D0000}"/>
    <cellStyle name="40% - Accent6 5 3 3 2" xfId="6650" xr:uid="{00000000-0005-0000-0000-00005F0D0000}"/>
    <cellStyle name="40% - Accent6 5 3 4" xfId="5209" xr:uid="{00000000-0005-0000-0000-0000600D0000}"/>
    <cellStyle name="40% - Accent6 5 4" xfId="1243" xr:uid="{00000000-0005-0000-0000-0000610D0000}"/>
    <cellStyle name="40% - Accent6 5 4 2" xfId="4127" xr:uid="{00000000-0005-0000-0000-0000620D0000}"/>
    <cellStyle name="40% - Accent6 5 4 2 2" xfId="8451" xr:uid="{00000000-0005-0000-0000-0000630D0000}"/>
    <cellStyle name="40% - Accent6 5 4 3" xfId="2685" xr:uid="{00000000-0005-0000-0000-0000640D0000}"/>
    <cellStyle name="40% - Accent6 5 4 3 2" xfId="7010" xr:uid="{00000000-0005-0000-0000-0000650D0000}"/>
    <cellStyle name="40% - Accent6 5 4 4" xfId="5569" xr:uid="{00000000-0005-0000-0000-0000660D0000}"/>
    <cellStyle name="40% - Accent6 5 5" xfId="3047" xr:uid="{00000000-0005-0000-0000-0000670D0000}"/>
    <cellStyle name="40% - Accent6 5 5 2" xfId="7371" xr:uid="{00000000-0005-0000-0000-0000680D0000}"/>
    <cellStyle name="40% - Accent6 5 6" xfId="1605" xr:uid="{00000000-0005-0000-0000-0000690D0000}"/>
    <cellStyle name="40% - Accent6 5 6 2" xfId="5930" xr:uid="{00000000-0005-0000-0000-00006A0D0000}"/>
    <cellStyle name="40% - Accent6 5 7" xfId="4489" xr:uid="{00000000-0005-0000-0000-00006B0D0000}"/>
    <cellStyle name="40% - Accent6 6" xfId="403" xr:uid="{00000000-0005-0000-0000-00006C0D0000}"/>
    <cellStyle name="40% - Accent6 6 2" xfId="3287" xr:uid="{00000000-0005-0000-0000-00006D0D0000}"/>
    <cellStyle name="40% - Accent6 6 2 2" xfId="7611" xr:uid="{00000000-0005-0000-0000-00006E0D0000}"/>
    <cellStyle name="40% - Accent6 6 3" xfId="1845" xr:uid="{00000000-0005-0000-0000-00006F0D0000}"/>
    <cellStyle name="40% - Accent6 6 3 2" xfId="6170" xr:uid="{00000000-0005-0000-0000-0000700D0000}"/>
    <cellStyle name="40% - Accent6 6 4" xfId="4729" xr:uid="{00000000-0005-0000-0000-0000710D0000}"/>
    <cellStyle name="40% - Accent6 7" xfId="763" xr:uid="{00000000-0005-0000-0000-0000720D0000}"/>
    <cellStyle name="40% - Accent6 7 2" xfId="3647" xr:uid="{00000000-0005-0000-0000-0000730D0000}"/>
    <cellStyle name="40% - Accent6 7 2 2" xfId="7971" xr:uid="{00000000-0005-0000-0000-0000740D0000}"/>
    <cellStyle name="40% - Accent6 7 3" xfId="2205" xr:uid="{00000000-0005-0000-0000-0000750D0000}"/>
    <cellStyle name="40% - Accent6 7 3 2" xfId="6530" xr:uid="{00000000-0005-0000-0000-0000760D0000}"/>
    <cellStyle name="40% - Accent6 7 4" xfId="5089" xr:uid="{00000000-0005-0000-0000-0000770D0000}"/>
    <cellStyle name="40% - Accent6 8" xfId="1123" xr:uid="{00000000-0005-0000-0000-0000780D0000}"/>
    <cellStyle name="40% - Accent6 8 2" xfId="4007" xr:uid="{00000000-0005-0000-0000-0000790D0000}"/>
    <cellStyle name="40% - Accent6 8 2 2" xfId="8331" xr:uid="{00000000-0005-0000-0000-00007A0D0000}"/>
    <cellStyle name="40% - Accent6 8 3" xfId="2565" xr:uid="{00000000-0005-0000-0000-00007B0D0000}"/>
    <cellStyle name="40% - Accent6 8 3 2" xfId="6890" xr:uid="{00000000-0005-0000-0000-00007C0D0000}"/>
    <cellStyle name="40% - Accent6 8 4" xfId="5449" xr:uid="{00000000-0005-0000-0000-00007D0D0000}"/>
    <cellStyle name="40% - Accent6 9" xfId="2927" xr:uid="{00000000-0005-0000-0000-00007E0D0000}"/>
    <cellStyle name="40% - Accent6 9 2" xfId="7251" xr:uid="{00000000-0005-0000-0000-00007F0D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1473" xr:uid="{00000000-0005-0000-0000-0000990D0000}"/>
    <cellStyle name="Normal 2 2" xfId="4357" xr:uid="{00000000-0005-0000-0000-00009A0D0000}"/>
    <cellStyle name="Normal 2 3" xfId="2915" xr:uid="{00000000-0005-0000-0000-00009B0D0000}"/>
    <cellStyle name="Normal 3" xfId="1472" xr:uid="{00000000-0005-0000-0000-00009C0D0000}"/>
    <cellStyle name="Normal 3 2" xfId="4356" xr:uid="{00000000-0005-0000-0000-00009D0D0000}"/>
    <cellStyle name="Normal 3 2 2" xfId="8680" xr:uid="{00000000-0005-0000-0000-00009E0D0000}"/>
    <cellStyle name="Normal 3 3" xfId="2914" xr:uid="{00000000-0005-0000-0000-00009F0D0000}"/>
    <cellStyle name="Normal 3 3 2" xfId="7239" xr:uid="{00000000-0005-0000-0000-0000A00D0000}"/>
    <cellStyle name="Normal 3 4" xfId="5798" xr:uid="{00000000-0005-0000-0000-0000A10D0000}"/>
    <cellStyle name="Normal 30" xfId="37" xr:uid="{00000000-0005-0000-0000-0000A20D0000}"/>
    <cellStyle name="Normal 38" xfId="38" xr:uid="{00000000-0005-0000-0000-0000A30D0000}"/>
    <cellStyle name="Normal 41" xfId="39" xr:uid="{00000000-0005-0000-0000-0000A40D0000}"/>
    <cellStyle name="Note 10" xfId="40" xr:uid="{00000000-0005-0000-0000-0000A50D0000}"/>
    <cellStyle name="Note 10 10" xfId="1486" xr:uid="{00000000-0005-0000-0000-0000A60D0000}"/>
    <cellStyle name="Note 10 10 2" xfId="5811" xr:uid="{00000000-0005-0000-0000-0000A70D0000}"/>
    <cellStyle name="Note 10 11" xfId="4370" xr:uid="{00000000-0005-0000-0000-0000A80D0000}"/>
    <cellStyle name="Note 10 2" xfId="74" xr:uid="{00000000-0005-0000-0000-0000A90D0000}"/>
    <cellStyle name="Note 10 2 10" xfId="4400" xr:uid="{00000000-0005-0000-0000-0000AA0D0000}"/>
    <cellStyle name="Note 10 2 2" xfId="134" xr:uid="{00000000-0005-0000-0000-0000AB0D0000}"/>
    <cellStyle name="Note 10 2 2 2" xfId="374" xr:uid="{00000000-0005-0000-0000-0000AC0D0000}"/>
    <cellStyle name="Note 10 2 2 2 2" xfId="734" xr:uid="{00000000-0005-0000-0000-0000AD0D0000}"/>
    <cellStyle name="Note 10 2 2 2 2 2" xfId="3618" xr:uid="{00000000-0005-0000-0000-0000AE0D0000}"/>
    <cellStyle name="Note 10 2 2 2 2 2 2" xfId="7942" xr:uid="{00000000-0005-0000-0000-0000AF0D0000}"/>
    <cellStyle name="Note 10 2 2 2 2 3" xfId="2176" xr:uid="{00000000-0005-0000-0000-0000B00D0000}"/>
    <cellStyle name="Note 10 2 2 2 2 3 2" xfId="6501" xr:uid="{00000000-0005-0000-0000-0000B10D0000}"/>
    <cellStyle name="Note 10 2 2 2 2 4" xfId="5060" xr:uid="{00000000-0005-0000-0000-0000B20D0000}"/>
    <cellStyle name="Note 10 2 2 2 3" xfId="1094" xr:uid="{00000000-0005-0000-0000-0000B30D0000}"/>
    <cellStyle name="Note 10 2 2 2 3 2" xfId="3978" xr:uid="{00000000-0005-0000-0000-0000B40D0000}"/>
    <cellStyle name="Note 10 2 2 2 3 2 2" xfId="8302" xr:uid="{00000000-0005-0000-0000-0000B50D0000}"/>
    <cellStyle name="Note 10 2 2 2 3 3" xfId="2536" xr:uid="{00000000-0005-0000-0000-0000B60D0000}"/>
    <cellStyle name="Note 10 2 2 2 3 3 2" xfId="6861" xr:uid="{00000000-0005-0000-0000-0000B70D0000}"/>
    <cellStyle name="Note 10 2 2 2 3 4" xfId="5420" xr:uid="{00000000-0005-0000-0000-0000B80D0000}"/>
    <cellStyle name="Note 10 2 2 2 4" xfId="1454" xr:uid="{00000000-0005-0000-0000-0000B90D0000}"/>
    <cellStyle name="Note 10 2 2 2 4 2" xfId="4338" xr:uid="{00000000-0005-0000-0000-0000BA0D0000}"/>
    <cellStyle name="Note 10 2 2 2 4 2 2" xfId="8662" xr:uid="{00000000-0005-0000-0000-0000BB0D0000}"/>
    <cellStyle name="Note 10 2 2 2 4 3" xfId="2896" xr:uid="{00000000-0005-0000-0000-0000BC0D0000}"/>
    <cellStyle name="Note 10 2 2 2 4 3 2" xfId="7221" xr:uid="{00000000-0005-0000-0000-0000BD0D0000}"/>
    <cellStyle name="Note 10 2 2 2 4 4" xfId="5780" xr:uid="{00000000-0005-0000-0000-0000BE0D0000}"/>
    <cellStyle name="Note 10 2 2 2 5" xfId="3258" xr:uid="{00000000-0005-0000-0000-0000BF0D0000}"/>
    <cellStyle name="Note 10 2 2 2 5 2" xfId="7582" xr:uid="{00000000-0005-0000-0000-0000C00D0000}"/>
    <cellStyle name="Note 10 2 2 2 6" xfId="1816" xr:uid="{00000000-0005-0000-0000-0000C10D0000}"/>
    <cellStyle name="Note 10 2 2 2 6 2" xfId="6141" xr:uid="{00000000-0005-0000-0000-0000C20D0000}"/>
    <cellStyle name="Note 10 2 2 2 7" xfId="4700" xr:uid="{00000000-0005-0000-0000-0000C30D0000}"/>
    <cellStyle name="Note 10 2 2 3" xfId="254" xr:uid="{00000000-0005-0000-0000-0000C40D0000}"/>
    <cellStyle name="Note 10 2 2 3 2" xfId="614" xr:uid="{00000000-0005-0000-0000-0000C50D0000}"/>
    <cellStyle name="Note 10 2 2 3 2 2" xfId="3498" xr:uid="{00000000-0005-0000-0000-0000C60D0000}"/>
    <cellStyle name="Note 10 2 2 3 2 2 2" xfId="7822" xr:uid="{00000000-0005-0000-0000-0000C70D0000}"/>
    <cellStyle name="Note 10 2 2 3 2 3" xfId="2056" xr:uid="{00000000-0005-0000-0000-0000C80D0000}"/>
    <cellStyle name="Note 10 2 2 3 2 3 2" xfId="6381" xr:uid="{00000000-0005-0000-0000-0000C90D0000}"/>
    <cellStyle name="Note 10 2 2 3 2 4" xfId="4940" xr:uid="{00000000-0005-0000-0000-0000CA0D0000}"/>
    <cellStyle name="Note 10 2 2 3 3" xfId="974" xr:uid="{00000000-0005-0000-0000-0000CB0D0000}"/>
    <cellStyle name="Note 10 2 2 3 3 2" xfId="3858" xr:uid="{00000000-0005-0000-0000-0000CC0D0000}"/>
    <cellStyle name="Note 10 2 2 3 3 2 2" xfId="8182" xr:uid="{00000000-0005-0000-0000-0000CD0D0000}"/>
    <cellStyle name="Note 10 2 2 3 3 3" xfId="2416" xr:uid="{00000000-0005-0000-0000-0000CE0D0000}"/>
    <cellStyle name="Note 10 2 2 3 3 3 2" xfId="6741" xr:uid="{00000000-0005-0000-0000-0000CF0D0000}"/>
    <cellStyle name="Note 10 2 2 3 3 4" xfId="5300" xr:uid="{00000000-0005-0000-0000-0000D00D0000}"/>
    <cellStyle name="Note 10 2 2 3 4" xfId="1334" xr:uid="{00000000-0005-0000-0000-0000D10D0000}"/>
    <cellStyle name="Note 10 2 2 3 4 2" xfId="4218" xr:uid="{00000000-0005-0000-0000-0000D20D0000}"/>
    <cellStyle name="Note 10 2 2 3 4 2 2" xfId="8542" xr:uid="{00000000-0005-0000-0000-0000D30D0000}"/>
    <cellStyle name="Note 10 2 2 3 4 3" xfId="2776" xr:uid="{00000000-0005-0000-0000-0000D40D0000}"/>
    <cellStyle name="Note 10 2 2 3 4 3 2" xfId="7101" xr:uid="{00000000-0005-0000-0000-0000D50D0000}"/>
    <cellStyle name="Note 10 2 2 3 4 4" xfId="5660" xr:uid="{00000000-0005-0000-0000-0000D60D0000}"/>
    <cellStyle name="Note 10 2 2 3 5" xfId="3138" xr:uid="{00000000-0005-0000-0000-0000D70D0000}"/>
    <cellStyle name="Note 10 2 2 3 5 2" xfId="7462" xr:uid="{00000000-0005-0000-0000-0000D80D0000}"/>
    <cellStyle name="Note 10 2 2 3 6" xfId="1696" xr:uid="{00000000-0005-0000-0000-0000D90D0000}"/>
    <cellStyle name="Note 10 2 2 3 6 2" xfId="6021" xr:uid="{00000000-0005-0000-0000-0000DA0D0000}"/>
    <cellStyle name="Note 10 2 2 3 7" xfId="4580" xr:uid="{00000000-0005-0000-0000-0000DB0D0000}"/>
    <cellStyle name="Note 10 2 2 4" xfId="494" xr:uid="{00000000-0005-0000-0000-0000DC0D0000}"/>
    <cellStyle name="Note 10 2 2 4 2" xfId="3378" xr:uid="{00000000-0005-0000-0000-0000DD0D0000}"/>
    <cellStyle name="Note 10 2 2 4 2 2" xfId="7702" xr:uid="{00000000-0005-0000-0000-0000DE0D0000}"/>
    <cellStyle name="Note 10 2 2 4 3" xfId="1936" xr:uid="{00000000-0005-0000-0000-0000DF0D0000}"/>
    <cellStyle name="Note 10 2 2 4 3 2" xfId="6261" xr:uid="{00000000-0005-0000-0000-0000E00D0000}"/>
    <cellStyle name="Note 10 2 2 4 4" xfId="4820" xr:uid="{00000000-0005-0000-0000-0000E10D0000}"/>
    <cellStyle name="Note 10 2 2 5" xfId="854" xr:uid="{00000000-0005-0000-0000-0000E20D0000}"/>
    <cellStyle name="Note 10 2 2 5 2" xfId="3738" xr:uid="{00000000-0005-0000-0000-0000E30D0000}"/>
    <cellStyle name="Note 10 2 2 5 2 2" xfId="8062" xr:uid="{00000000-0005-0000-0000-0000E40D0000}"/>
    <cellStyle name="Note 10 2 2 5 3" xfId="2296" xr:uid="{00000000-0005-0000-0000-0000E50D0000}"/>
    <cellStyle name="Note 10 2 2 5 3 2" xfId="6621" xr:uid="{00000000-0005-0000-0000-0000E60D0000}"/>
    <cellStyle name="Note 10 2 2 5 4" xfId="5180" xr:uid="{00000000-0005-0000-0000-0000E70D0000}"/>
    <cellStyle name="Note 10 2 2 6" xfId="1214" xr:uid="{00000000-0005-0000-0000-0000E80D0000}"/>
    <cellStyle name="Note 10 2 2 6 2" xfId="4098" xr:uid="{00000000-0005-0000-0000-0000E90D0000}"/>
    <cellStyle name="Note 10 2 2 6 2 2" xfId="8422" xr:uid="{00000000-0005-0000-0000-0000EA0D0000}"/>
    <cellStyle name="Note 10 2 2 6 3" xfId="2656" xr:uid="{00000000-0005-0000-0000-0000EB0D0000}"/>
    <cellStyle name="Note 10 2 2 6 3 2" xfId="6981" xr:uid="{00000000-0005-0000-0000-0000EC0D0000}"/>
    <cellStyle name="Note 10 2 2 6 4" xfId="5540" xr:uid="{00000000-0005-0000-0000-0000ED0D0000}"/>
    <cellStyle name="Note 10 2 2 7" xfId="3018" xr:uid="{00000000-0005-0000-0000-0000EE0D0000}"/>
    <cellStyle name="Note 10 2 2 7 2" xfId="7342" xr:uid="{00000000-0005-0000-0000-0000EF0D0000}"/>
    <cellStyle name="Note 10 2 2 8" xfId="1576" xr:uid="{00000000-0005-0000-0000-0000F00D0000}"/>
    <cellStyle name="Note 10 2 2 8 2" xfId="5901" xr:uid="{00000000-0005-0000-0000-0000F10D0000}"/>
    <cellStyle name="Note 10 2 2 9" xfId="4460" xr:uid="{00000000-0005-0000-0000-0000F20D0000}"/>
    <cellStyle name="Note 10 2 3" xfId="314" xr:uid="{00000000-0005-0000-0000-0000F30D0000}"/>
    <cellStyle name="Note 10 2 3 2" xfId="674" xr:uid="{00000000-0005-0000-0000-0000F40D0000}"/>
    <cellStyle name="Note 10 2 3 2 2" xfId="3558" xr:uid="{00000000-0005-0000-0000-0000F50D0000}"/>
    <cellStyle name="Note 10 2 3 2 2 2" xfId="7882" xr:uid="{00000000-0005-0000-0000-0000F60D0000}"/>
    <cellStyle name="Note 10 2 3 2 3" xfId="2116" xr:uid="{00000000-0005-0000-0000-0000F70D0000}"/>
    <cellStyle name="Note 10 2 3 2 3 2" xfId="6441" xr:uid="{00000000-0005-0000-0000-0000F80D0000}"/>
    <cellStyle name="Note 10 2 3 2 4" xfId="5000" xr:uid="{00000000-0005-0000-0000-0000F90D0000}"/>
    <cellStyle name="Note 10 2 3 3" xfId="1034" xr:uid="{00000000-0005-0000-0000-0000FA0D0000}"/>
    <cellStyle name="Note 10 2 3 3 2" xfId="3918" xr:uid="{00000000-0005-0000-0000-0000FB0D0000}"/>
    <cellStyle name="Note 10 2 3 3 2 2" xfId="8242" xr:uid="{00000000-0005-0000-0000-0000FC0D0000}"/>
    <cellStyle name="Note 10 2 3 3 3" xfId="2476" xr:uid="{00000000-0005-0000-0000-0000FD0D0000}"/>
    <cellStyle name="Note 10 2 3 3 3 2" xfId="6801" xr:uid="{00000000-0005-0000-0000-0000FE0D0000}"/>
    <cellStyle name="Note 10 2 3 3 4" xfId="5360" xr:uid="{00000000-0005-0000-0000-0000FF0D0000}"/>
    <cellStyle name="Note 10 2 3 4" xfId="1394" xr:uid="{00000000-0005-0000-0000-0000000E0000}"/>
    <cellStyle name="Note 10 2 3 4 2" xfId="4278" xr:uid="{00000000-0005-0000-0000-0000010E0000}"/>
    <cellStyle name="Note 10 2 3 4 2 2" xfId="8602" xr:uid="{00000000-0005-0000-0000-0000020E0000}"/>
    <cellStyle name="Note 10 2 3 4 3" xfId="2836" xr:uid="{00000000-0005-0000-0000-0000030E0000}"/>
    <cellStyle name="Note 10 2 3 4 3 2" xfId="7161" xr:uid="{00000000-0005-0000-0000-0000040E0000}"/>
    <cellStyle name="Note 10 2 3 4 4" xfId="5720" xr:uid="{00000000-0005-0000-0000-0000050E0000}"/>
    <cellStyle name="Note 10 2 3 5" xfId="3198" xr:uid="{00000000-0005-0000-0000-0000060E0000}"/>
    <cellStyle name="Note 10 2 3 5 2" xfId="7522" xr:uid="{00000000-0005-0000-0000-0000070E0000}"/>
    <cellStyle name="Note 10 2 3 6" xfId="1756" xr:uid="{00000000-0005-0000-0000-0000080E0000}"/>
    <cellStyle name="Note 10 2 3 6 2" xfId="6081" xr:uid="{00000000-0005-0000-0000-0000090E0000}"/>
    <cellStyle name="Note 10 2 3 7" xfId="4640" xr:uid="{00000000-0005-0000-0000-00000A0E0000}"/>
    <cellStyle name="Note 10 2 4" xfId="194" xr:uid="{00000000-0005-0000-0000-00000B0E0000}"/>
    <cellStyle name="Note 10 2 4 2" xfId="554" xr:uid="{00000000-0005-0000-0000-00000C0E0000}"/>
    <cellStyle name="Note 10 2 4 2 2" xfId="3438" xr:uid="{00000000-0005-0000-0000-00000D0E0000}"/>
    <cellStyle name="Note 10 2 4 2 2 2" xfId="7762" xr:uid="{00000000-0005-0000-0000-00000E0E0000}"/>
    <cellStyle name="Note 10 2 4 2 3" xfId="1996" xr:uid="{00000000-0005-0000-0000-00000F0E0000}"/>
    <cellStyle name="Note 10 2 4 2 3 2" xfId="6321" xr:uid="{00000000-0005-0000-0000-0000100E0000}"/>
    <cellStyle name="Note 10 2 4 2 4" xfId="4880" xr:uid="{00000000-0005-0000-0000-0000110E0000}"/>
    <cellStyle name="Note 10 2 4 3" xfId="914" xr:uid="{00000000-0005-0000-0000-0000120E0000}"/>
    <cellStyle name="Note 10 2 4 3 2" xfId="3798" xr:uid="{00000000-0005-0000-0000-0000130E0000}"/>
    <cellStyle name="Note 10 2 4 3 2 2" xfId="8122" xr:uid="{00000000-0005-0000-0000-0000140E0000}"/>
    <cellStyle name="Note 10 2 4 3 3" xfId="2356" xr:uid="{00000000-0005-0000-0000-0000150E0000}"/>
    <cellStyle name="Note 10 2 4 3 3 2" xfId="6681" xr:uid="{00000000-0005-0000-0000-0000160E0000}"/>
    <cellStyle name="Note 10 2 4 3 4" xfId="5240" xr:uid="{00000000-0005-0000-0000-0000170E0000}"/>
    <cellStyle name="Note 10 2 4 4" xfId="1274" xr:uid="{00000000-0005-0000-0000-0000180E0000}"/>
    <cellStyle name="Note 10 2 4 4 2" xfId="4158" xr:uid="{00000000-0005-0000-0000-0000190E0000}"/>
    <cellStyle name="Note 10 2 4 4 2 2" xfId="8482" xr:uid="{00000000-0005-0000-0000-00001A0E0000}"/>
    <cellStyle name="Note 10 2 4 4 3" xfId="2716" xr:uid="{00000000-0005-0000-0000-00001B0E0000}"/>
    <cellStyle name="Note 10 2 4 4 3 2" xfId="7041" xr:uid="{00000000-0005-0000-0000-00001C0E0000}"/>
    <cellStyle name="Note 10 2 4 4 4" xfId="5600" xr:uid="{00000000-0005-0000-0000-00001D0E0000}"/>
    <cellStyle name="Note 10 2 4 5" xfId="3078" xr:uid="{00000000-0005-0000-0000-00001E0E0000}"/>
    <cellStyle name="Note 10 2 4 5 2" xfId="7402" xr:uid="{00000000-0005-0000-0000-00001F0E0000}"/>
    <cellStyle name="Note 10 2 4 6" xfId="1636" xr:uid="{00000000-0005-0000-0000-0000200E0000}"/>
    <cellStyle name="Note 10 2 4 6 2" xfId="5961" xr:uid="{00000000-0005-0000-0000-0000210E0000}"/>
    <cellStyle name="Note 10 2 4 7" xfId="4520" xr:uid="{00000000-0005-0000-0000-0000220E0000}"/>
    <cellStyle name="Note 10 2 5" xfId="434" xr:uid="{00000000-0005-0000-0000-0000230E0000}"/>
    <cellStyle name="Note 10 2 5 2" xfId="3318" xr:uid="{00000000-0005-0000-0000-0000240E0000}"/>
    <cellStyle name="Note 10 2 5 2 2" xfId="7642" xr:uid="{00000000-0005-0000-0000-0000250E0000}"/>
    <cellStyle name="Note 10 2 5 3" xfId="1876" xr:uid="{00000000-0005-0000-0000-0000260E0000}"/>
    <cellStyle name="Note 10 2 5 3 2" xfId="6201" xr:uid="{00000000-0005-0000-0000-0000270E0000}"/>
    <cellStyle name="Note 10 2 5 4" xfId="4760" xr:uid="{00000000-0005-0000-0000-0000280E0000}"/>
    <cellStyle name="Note 10 2 6" xfId="794" xr:uid="{00000000-0005-0000-0000-0000290E0000}"/>
    <cellStyle name="Note 10 2 6 2" xfId="3678" xr:uid="{00000000-0005-0000-0000-00002A0E0000}"/>
    <cellStyle name="Note 10 2 6 2 2" xfId="8002" xr:uid="{00000000-0005-0000-0000-00002B0E0000}"/>
    <cellStyle name="Note 10 2 6 3" xfId="2236" xr:uid="{00000000-0005-0000-0000-00002C0E0000}"/>
    <cellStyle name="Note 10 2 6 3 2" xfId="6561" xr:uid="{00000000-0005-0000-0000-00002D0E0000}"/>
    <cellStyle name="Note 10 2 6 4" xfId="5120" xr:uid="{00000000-0005-0000-0000-00002E0E0000}"/>
    <cellStyle name="Note 10 2 7" xfId="1154" xr:uid="{00000000-0005-0000-0000-00002F0E0000}"/>
    <cellStyle name="Note 10 2 7 2" xfId="4038" xr:uid="{00000000-0005-0000-0000-0000300E0000}"/>
    <cellStyle name="Note 10 2 7 2 2" xfId="8362" xr:uid="{00000000-0005-0000-0000-0000310E0000}"/>
    <cellStyle name="Note 10 2 7 3" xfId="2596" xr:uid="{00000000-0005-0000-0000-0000320E0000}"/>
    <cellStyle name="Note 10 2 7 3 2" xfId="6921" xr:uid="{00000000-0005-0000-0000-0000330E0000}"/>
    <cellStyle name="Note 10 2 7 4" xfId="5480" xr:uid="{00000000-0005-0000-0000-0000340E0000}"/>
    <cellStyle name="Note 10 2 8" xfId="2958" xr:uid="{00000000-0005-0000-0000-0000350E0000}"/>
    <cellStyle name="Note 10 2 8 2" xfId="7282" xr:uid="{00000000-0005-0000-0000-0000360E0000}"/>
    <cellStyle name="Note 10 2 9" xfId="1516" xr:uid="{00000000-0005-0000-0000-0000370E0000}"/>
    <cellStyle name="Note 10 2 9 2" xfId="5841" xr:uid="{00000000-0005-0000-0000-0000380E0000}"/>
    <cellStyle name="Note 10 3" xfId="104" xr:uid="{00000000-0005-0000-0000-0000390E0000}"/>
    <cellStyle name="Note 10 3 2" xfId="344" xr:uid="{00000000-0005-0000-0000-00003A0E0000}"/>
    <cellStyle name="Note 10 3 2 2" xfId="704" xr:uid="{00000000-0005-0000-0000-00003B0E0000}"/>
    <cellStyle name="Note 10 3 2 2 2" xfId="3588" xr:uid="{00000000-0005-0000-0000-00003C0E0000}"/>
    <cellStyle name="Note 10 3 2 2 2 2" xfId="7912" xr:uid="{00000000-0005-0000-0000-00003D0E0000}"/>
    <cellStyle name="Note 10 3 2 2 3" xfId="2146" xr:uid="{00000000-0005-0000-0000-00003E0E0000}"/>
    <cellStyle name="Note 10 3 2 2 3 2" xfId="6471" xr:uid="{00000000-0005-0000-0000-00003F0E0000}"/>
    <cellStyle name="Note 10 3 2 2 4" xfId="5030" xr:uid="{00000000-0005-0000-0000-0000400E0000}"/>
    <cellStyle name="Note 10 3 2 3" xfId="1064" xr:uid="{00000000-0005-0000-0000-0000410E0000}"/>
    <cellStyle name="Note 10 3 2 3 2" xfId="3948" xr:uid="{00000000-0005-0000-0000-0000420E0000}"/>
    <cellStyle name="Note 10 3 2 3 2 2" xfId="8272" xr:uid="{00000000-0005-0000-0000-0000430E0000}"/>
    <cellStyle name="Note 10 3 2 3 3" xfId="2506" xr:uid="{00000000-0005-0000-0000-0000440E0000}"/>
    <cellStyle name="Note 10 3 2 3 3 2" xfId="6831" xr:uid="{00000000-0005-0000-0000-0000450E0000}"/>
    <cellStyle name="Note 10 3 2 3 4" xfId="5390" xr:uid="{00000000-0005-0000-0000-0000460E0000}"/>
    <cellStyle name="Note 10 3 2 4" xfId="1424" xr:uid="{00000000-0005-0000-0000-0000470E0000}"/>
    <cellStyle name="Note 10 3 2 4 2" xfId="4308" xr:uid="{00000000-0005-0000-0000-0000480E0000}"/>
    <cellStyle name="Note 10 3 2 4 2 2" xfId="8632" xr:uid="{00000000-0005-0000-0000-0000490E0000}"/>
    <cellStyle name="Note 10 3 2 4 3" xfId="2866" xr:uid="{00000000-0005-0000-0000-00004A0E0000}"/>
    <cellStyle name="Note 10 3 2 4 3 2" xfId="7191" xr:uid="{00000000-0005-0000-0000-00004B0E0000}"/>
    <cellStyle name="Note 10 3 2 4 4" xfId="5750" xr:uid="{00000000-0005-0000-0000-00004C0E0000}"/>
    <cellStyle name="Note 10 3 2 5" xfId="3228" xr:uid="{00000000-0005-0000-0000-00004D0E0000}"/>
    <cellStyle name="Note 10 3 2 5 2" xfId="7552" xr:uid="{00000000-0005-0000-0000-00004E0E0000}"/>
    <cellStyle name="Note 10 3 2 6" xfId="1786" xr:uid="{00000000-0005-0000-0000-00004F0E0000}"/>
    <cellStyle name="Note 10 3 2 6 2" xfId="6111" xr:uid="{00000000-0005-0000-0000-0000500E0000}"/>
    <cellStyle name="Note 10 3 2 7" xfId="4670" xr:uid="{00000000-0005-0000-0000-0000510E0000}"/>
    <cellStyle name="Note 10 3 3" xfId="224" xr:uid="{00000000-0005-0000-0000-0000520E0000}"/>
    <cellStyle name="Note 10 3 3 2" xfId="584" xr:uid="{00000000-0005-0000-0000-0000530E0000}"/>
    <cellStyle name="Note 10 3 3 2 2" xfId="3468" xr:uid="{00000000-0005-0000-0000-0000540E0000}"/>
    <cellStyle name="Note 10 3 3 2 2 2" xfId="7792" xr:uid="{00000000-0005-0000-0000-0000550E0000}"/>
    <cellStyle name="Note 10 3 3 2 3" xfId="2026" xr:uid="{00000000-0005-0000-0000-0000560E0000}"/>
    <cellStyle name="Note 10 3 3 2 3 2" xfId="6351" xr:uid="{00000000-0005-0000-0000-0000570E0000}"/>
    <cellStyle name="Note 10 3 3 2 4" xfId="4910" xr:uid="{00000000-0005-0000-0000-0000580E0000}"/>
    <cellStyle name="Note 10 3 3 3" xfId="944" xr:uid="{00000000-0005-0000-0000-0000590E0000}"/>
    <cellStyle name="Note 10 3 3 3 2" xfId="3828" xr:uid="{00000000-0005-0000-0000-00005A0E0000}"/>
    <cellStyle name="Note 10 3 3 3 2 2" xfId="8152" xr:uid="{00000000-0005-0000-0000-00005B0E0000}"/>
    <cellStyle name="Note 10 3 3 3 3" xfId="2386" xr:uid="{00000000-0005-0000-0000-00005C0E0000}"/>
    <cellStyle name="Note 10 3 3 3 3 2" xfId="6711" xr:uid="{00000000-0005-0000-0000-00005D0E0000}"/>
    <cellStyle name="Note 10 3 3 3 4" xfId="5270" xr:uid="{00000000-0005-0000-0000-00005E0E0000}"/>
    <cellStyle name="Note 10 3 3 4" xfId="1304" xr:uid="{00000000-0005-0000-0000-00005F0E0000}"/>
    <cellStyle name="Note 10 3 3 4 2" xfId="4188" xr:uid="{00000000-0005-0000-0000-0000600E0000}"/>
    <cellStyle name="Note 10 3 3 4 2 2" xfId="8512" xr:uid="{00000000-0005-0000-0000-0000610E0000}"/>
    <cellStyle name="Note 10 3 3 4 3" xfId="2746" xr:uid="{00000000-0005-0000-0000-0000620E0000}"/>
    <cellStyle name="Note 10 3 3 4 3 2" xfId="7071" xr:uid="{00000000-0005-0000-0000-0000630E0000}"/>
    <cellStyle name="Note 10 3 3 4 4" xfId="5630" xr:uid="{00000000-0005-0000-0000-0000640E0000}"/>
    <cellStyle name="Note 10 3 3 5" xfId="3108" xr:uid="{00000000-0005-0000-0000-0000650E0000}"/>
    <cellStyle name="Note 10 3 3 5 2" xfId="7432" xr:uid="{00000000-0005-0000-0000-0000660E0000}"/>
    <cellStyle name="Note 10 3 3 6" xfId="1666" xr:uid="{00000000-0005-0000-0000-0000670E0000}"/>
    <cellStyle name="Note 10 3 3 6 2" xfId="5991" xr:uid="{00000000-0005-0000-0000-0000680E0000}"/>
    <cellStyle name="Note 10 3 3 7" xfId="4550" xr:uid="{00000000-0005-0000-0000-0000690E0000}"/>
    <cellStyle name="Note 10 3 4" xfId="464" xr:uid="{00000000-0005-0000-0000-00006A0E0000}"/>
    <cellStyle name="Note 10 3 4 2" xfId="3348" xr:uid="{00000000-0005-0000-0000-00006B0E0000}"/>
    <cellStyle name="Note 10 3 4 2 2" xfId="7672" xr:uid="{00000000-0005-0000-0000-00006C0E0000}"/>
    <cellStyle name="Note 10 3 4 3" xfId="1906" xr:uid="{00000000-0005-0000-0000-00006D0E0000}"/>
    <cellStyle name="Note 10 3 4 3 2" xfId="6231" xr:uid="{00000000-0005-0000-0000-00006E0E0000}"/>
    <cellStyle name="Note 10 3 4 4" xfId="4790" xr:uid="{00000000-0005-0000-0000-00006F0E0000}"/>
    <cellStyle name="Note 10 3 5" xfId="824" xr:uid="{00000000-0005-0000-0000-0000700E0000}"/>
    <cellStyle name="Note 10 3 5 2" xfId="3708" xr:uid="{00000000-0005-0000-0000-0000710E0000}"/>
    <cellStyle name="Note 10 3 5 2 2" xfId="8032" xr:uid="{00000000-0005-0000-0000-0000720E0000}"/>
    <cellStyle name="Note 10 3 5 3" xfId="2266" xr:uid="{00000000-0005-0000-0000-0000730E0000}"/>
    <cellStyle name="Note 10 3 5 3 2" xfId="6591" xr:uid="{00000000-0005-0000-0000-0000740E0000}"/>
    <cellStyle name="Note 10 3 5 4" xfId="5150" xr:uid="{00000000-0005-0000-0000-0000750E0000}"/>
    <cellStyle name="Note 10 3 6" xfId="1184" xr:uid="{00000000-0005-0000-0000-0000760E0000}"/>
    <cellStyle name="Note 10 3 6 2" xfId="4068" xr:uid="{00000000-0005-0000-0000-0000770E0000}"/>
    <cellStyle name="Note 10 3 6 2 2" xfId="8392" xr:uid="{00000000-0005-0000-0000-0000780E0000}"/>
    <cellStyle name="Note 10 3 6 3" xfId="2626" xr:uid="{00000000-0005-0000-0000-0000790E0000}"/>
    <cellStyle name="Note 10 3 6 3 2" xfId="6951" xr:uid="{00000000-0005-0000-0000-00007A0E0000}"/>
    <cellStyle name="Note 10 3 6 4" xfId="5510" xr:uid="{00000000-0005-0000-0000-00007B0E0000}"/>
    <cellStyle name="Note 10 3 7" xfId="2988" xr:uid="{00000000-0005-0000-0000-00007C0E0000}"/>
    <cellStyle name="Note 10 3 7 2" xfId="7312" xr:uid="{00000000-0005-0000-0000-00007D0E0000}"/>
    <cellStyle name="Note 10 3 8" xfId="1546" xr:uid="{00000000-0005-0000-0000-00007E0E0000}"/>
    <cellStyle name="Note 10 3 8 2" xfId="5871" xr:uid="{00000000-0005-0000-0000-00007F0E0000}"/>
    <cellStyle name="Note 10 3 9" xfId="4430" xr:uid="{00000000-0005-0000-0000-0000800E0000}"/>
    <cellStyle name="Note 10 4" xfId="284" xr:uid="{00000000-0005-0000-0000-0000810E0000}"/>
    <cellStyle name="Note 10 4 2" xfId="644" xr:uid="{00000000-0005-0000-0000-0000820E0000}"/>
    <cellStyle name="Note 10 4 2 2" xfId="3528" xr:uid="{00000000-0005-0000-0000-0000830E0000}"/>
    <cellStyle name="Note 10 4 2 2 2" xfId="7852" xr:uid="{00000000-0005-0000-0000-0000840E0000}"/>
    <cellStyle name="Note 10 4 2 3" xfId="2086" xr:uid="{00000000-0005-0000-0000-0000850E0000}"/>
    <cellStyle name="Note 10 4 2 3 2" xfId="6411" xr:uid="{00000000-0005-0000-0000-0000860E0000}"/>
    <cellStyle name="Note 10 4 2 4" xfId="4970" xr:uid="{00000000-0005-0000-0000-0000870E0000}"/>
    <cellStyle name="Note 10 4 3" xfId="1004" xr:uid="{00000000-0005-0000-0000-0000880E0000}"/>
    <cellStyle name="Note 10 4 3 2" xfId="3888" xr:uid="{00000000-0005-0000-0000-0000890E0000}"/>
    <cellStyle name="Note 10 4 3 2 2" xfId="8212" xr:uid="{00000000-0005-0000-0000-00008A0E0000}"/>
    <cellStyle name="Note 10 4 3 3" xfId="2446" xr:uid="{00000000-0005-0000-0000-00008B0E0000}"/>
    <cellStyle name="Note 10 4 3 3 2" xfId="6771" xr:uid="{00000000-0005-0000-0000-00008C0E0000}"/>
    <cellStyle name="Note 10 4 3 4" xfId="5330" xr:uid="{00000000-0005-0000-0000-00008D0E0000}"/>
    <cellStyle name="Note 10 4 4" xfId="1364" xr:uid="{00000000-0005-0000-0000-00008E0E0000}"/>
    <cellStyle name="Note 10 4 4 2" xfId="4248" xr:uid="{00000000-0005-0000-0000-00008F0E0000}"/>
    <cellStyle name="Note 10 4 4 2 2" xfId="8572" xr:uid="{00000000-0005-0000-0000-0000900E0000}"/>
    <cellStyle name="Note 10 4 4 3" xfId="2806" xr:uid="{00000000-0005-0000-0000-0000910E0000}"/>
    <cellStyle name="Note 10 4 4 3 2" xfId="7131" xr:uid="{00000000-0005-0000-0000-0000920E0000}"/>
    <cellStyle name="Note 10 4 4 4" xfId="5690" xr:uid="{00000000-0005-0000-0000-0000930E0000}"/>
    <cellStyle name="Note 10 4 5" xfId="3168" xr:uid="{00000000-0005-0000-0000-0000940E0000}"/>
    <cellStyle name="Note 10 4 5 2" xfId="7492" xr:uid="{00000000-0005-0000-0000-0000950E0000}"/>
    <cellStyle name="Note 10 4 6" xfId="1726" xr:uid="{00000000-0005-0000-0000-0000960E0000}"/>
    <cellStyle name="Note 10 4 6 2" xfId="6051" xr:uid="{00000000-0005-0000-0000-0000970E0000}"/>
    <cellStyle name="Note 10 4 7" xfId="4610" xr:uid="{00000000-0005-0000-0000-0000980E0000}"/>
    <cellStyle name="Note 10 5" xfId="164" xr:uid="{00000000-0005-0000-0000-0000990E0000}"/>
    <cellStyle name="Note 10 5 2" xfId="524" xr:uid="{00000000-0005-0000-0000-00009A0E0000}"/>
    <cellStyle name="Note 10 5 2 2" xfId="3408" xr:uid="{00000000-0005-0000-0000-00009B0E0000}"/>
    <cellStyle name="Note 10 5 2 2 2" xfId="7732" xr:uid="{00000000-0005-0000-0000-00009C0E0000}"/>
    <cellStyle name="Note 10 5 2 3" xfId="1966" xr:uid="{00000000-0005-0000-0000-00009D0E0000}"/>
    <cellStyle name="Note 10 5 2 3 2" xfId="6291" xr:uid="{00000000-0005-0000-0000-00009E0E0000}"/>
    <cellStyle name="Note 10 5 2 4" xfId="4850" xr:uid="{00000000-0005-0000-0000-00009F0E0000}"/>
    <cellStyle name="Note 10 5 3" xfId="884" xr:uid="{00000000-0005-0000-0000-0000A00E0000}"/>
    <cellStyle name="Note 10 5 3 2" xfId="3768" xr:uid="{00000000-0005-0000-0000-0000A10E0000}"/>
    <cellStyle name="Note 10 5 3 2 2" xfId="8092" xr:uid="{00000000-0005-0000-0000-0000A20E0000}"/>
    <cellStyle name="Note 10 5 3 3" xfId="2326" xr:uid="{00000000-0005-0000-0000-0000A30E0000}"/>
    <cellStyle name="Note 10 5 3 3 2" xfId="6651" xr:uid="{00000000-0005-0000-0000-0000A40E0000}"/>
    <cellStyle name="Note 10 5 3 4" xfId="5210" xr:uid="{00000000-0005-0000-0000-0000A50E0000}"/>
    <cellStyle name="Note 10 5 4" xfId="1244" xr:uid="{00000000-0005-0000-0000-0000A60E0000}"/>
    <cellStyle name="Note 10 5 4 2" xfId="4128" xr:uid="{00000000-0005-0000-0000-0000A70E0000}"/>
    <cellStyle name="Note 10 5 4 2 2" xfId="8452" xr:uid="{00000000-0005-0000-0000-0000A80E0000}"/>
    <cellStyle name="Note 10 5 4 3" xfId="2686" xr:uid="{00000000-0005-0000-0000-0000A90E0000}"/>
    <cellStyle name="Note 10 5 4 3 2" xfId="7011" xr:uid="{00000000-0005-0000-0000-0000AA0E0000}"/>
    <cellStyle name="Note 10 5 4 4" xfId="5570" xr:uid="{00000000-0005-0000-0000-0000AB0E0000}"/>
    <cellStyle name="Note 10 5 5" xfId="3048" xr:uid="{00000000-0005-0000-0000-0000AC0E0000}"/>
    <cellStyle name="Note 10 5 5 2" xfId="7372" xr:uid="{00000000-0005-0000-0000-0000AD0E0000}"/>
    <cellStyle name="Note 10 5 6" xfId="1606" xr:uid="{00000000-0005-0000-0000-0000AE0E0000}"/>
    <cellStyle name="Note 10 5 6 2" xfId="5931" xr:uid="{00000000-0005-0000-0000-0000AF0E0000}"/>
    <cellStyle name="Note 10 5 7" xfId="4490" xr:uid="{00000000-0005-0000-0000-0000B00E0000}"/>
    <cellStyle name="Note 10 6" xfId="404" xr:uid="{00000000-0005-0000-0000-0000B10E0000}"/>
    <cellStyle name="Note 10 6 2" xfId="3288" xr:uid="{00000000-0005-0000-0000-0000B20E0000}"/>
    <cellStyle name="Note 10 6 2 2" xfId="7612" xr:uid="{00000000-0005-0000-0000-0000B30E0000}"/>
    <cellStyle name="Note 10 6 3" xfId="1846" xr:uid="{00000000-0005-0000-0000-0000B40E0000}"/>
    <cellStyle name="Note 10 6 3 2" xfId="6171" xr:uid="{00000000-0005-0000-0000-0000B50E0000}"/>
    <cellStyle name="Note 10 6 4" xfId="4730" xr:uid="{00000000-0005-0000-0000-0000B60E0000}"/>
    <cellStyle name="Note 10 7" xfId="764" xr:uid="{00000000-0005-0000-0000-0000B70E0000}"/>
    <cellStyle name="Note 10 7 2" xfId="3648" xr:uid="{00000000-0005-0000-0000-0000B80E0000}"/>
    <cellStyle name="Note 10 7 2 2" xfId="7972" xr:uid="{00000000-0005-0000-0000-0000B90E0000}"/>
    <cellStyle name="Note 10 7 3" xfId="2206" xr:uid="{00000000-0005-0000-0000-0000BA0E0000}"/>
    <cellStyle name="Note 10 7 3 2" xfId="6531" xr:uid="{00000000-0005-0000-0000-0000BB0E0000}"/>
    <cellStyle name="Note 10 7 4" xfId="5090" xr:uid="{00000000-0005-0000-0000-0000BC0E0000}"/>
    <cellStyle name="Note 10 8" xfId="1124" xr:uid="{00000000-0005-0000-0000-0000BD0E0000}"/>
    <cellStyle name="Note 10 8 2" xfId="4008" xr:uid="{00000000-0005-0000-0000-0000BE0E0000}"/>
    <cellStyle name="Note 10 8 2 2" xfId="8332" xr:uid="{00000000-0005-0000-0000-0000BF0E0000}"/>
    <cellStyle name="Note 10 8 3" xfId="2566" xr:uid="{00000000-0005-0000-0000-0000C00E0000}"/>
    <cellStyle name="Note 10 8 3 2" xfId="6891" xr:uid="{00000000-0005-0000-0000-0000C10E0000}"/>
    <cellStyle name="Note 10 8 4" xfId="5450" xr:uid="{00000000-0005-0000-0000-0000C20E0000}"/>
    <cellStyle name="Note 10 9" xfId="2928" xr:uid="{00000000-0005-0000-0000-0000C30E0000}"/>
    <cellStyle name="Note 10 9 2" xfId="7252" xr:uid="{00000000-0005-0000-0000-0000C40E0000}"/>
    <cellStyle name="Note 11" xfId="41" xr:uid="{00000000-0005-0000-0000-0000C50E0000}"/>
    <cellStyle name="Note 11 10" xfId="1487" xr:uid="{00000000-0005-0000-0000-0000C60E0000}"/>
    <cellStyle name="Note 11 10 2" xfId="5812" xr:uid="{00000000-0005-0000-0000-0000C70E0000}"/>
    <cellStyle name="Note 11 11" xfId="4371" xr:uid="{00000000-0005-0000-0000-0000C80E0000}"/>
    <cellStyle name="Note 11 2" xfId="75" xr:uid="{00000000-0005-0000-0000-0000C90E0000}"/>
    <cellStyle name="Note 11 2 10" xfId="4401" xr:uid="{00000000-0005-0000-0000-0000CA0E0000}"/>
    <cellStyle name="Note 11 2 2" xfId="135" xr:uid="{00000000-0005-0000-0000-0000CB0E0000}"/>
    <cellStyle name="Note 11 2 2 2" xfId="375" xr:uid="{00000000-0005-0000-0000-0000CC0E0000}"/>
    <cellStyle name="Note 11 2 2 2 2" xfId="735" xr:uid="{00000000-0005-0000-0000-0000CD0E0000}"/>
    <cellStyle name="Note 11 2 2 2 2 2" xfId="3619" xr:uid="{00000000-0005-0000-0000-0000CE0E0000}"/>
    <cellStyle name="Note 11 2 2 2 2 2 2" xfId="7943" xr:uid="{00000000-0005-0000-0000-0000CF0E0000}"/>
    <cellStyle name="Note 11 2 2 2 2 3" xfId="2177" xr:uid="{00000000-0005-0000-0000-0000D00E0000}"/>
    <cellStyle name="Note 11 2 2 2 2 3 2" xfId="6502" xr:uid="{00000000-0005-0000-0000-0000D10E0000}"/>
    <cellStyle name="Note 11 2 2 2 2 4" xfId="5061" xr:uid="{00000000-0005-0000-0000-0000D20E0000}"/>
    <cellStyle name="Note 11 2 2 2 3" xfId="1095" xr:uid="{00000000-0005-0000-0000-0000D30E0000}"/>
    <cellStyle name="Note 11 2 2 2 3 2" xfId="3979" xr:uid="{00000000-0005-0000-0000-0000D40E0000}"/>
    <cellStyle name="Note 11 2 2 2 3 2 2" xfId="8303" xr:uid="{00000000-0005-0000-0000-0000D50E0000}"/>
    <cellStyle name="Note 11 2 2 2 3 3" xfId="2537" xr:uid="{00000000-0005-0000-0000-0000D60E0000}"/>
    <cellStyle name="Note 11 2 2 2 3 3 2" xfId="6862" xr:uid="{00000000-0005-0000-0000-0000D70E0000}"/>
    <cellStyle name="Note 11 2 2 2 3 4" xfId="5421" xr:uid="{00000000-0005-0000-0000-0000D80E0000}"/>
    <cellStyle name="Note 11 2 2 2 4" xfId="1455" xr:uid="{00000000-0005-0000-0000-0000D90E0000}"/>
    <cellStyle name="Note 11 2 2 2 4 2" xfId="4339" xr:uid="{00000000-0005-0000-0000-0000DA0E0000}"/>
    <cellStyle name="Note 11 2 2 2 4 2 2" xfId="8663" xr:uid="{00000000-0005-0000-0000-0000DB0E0000}"/>
    <cellStyle name="Note 11 2 2 2 4 3" xfId="2897" xr:uid="{00000000-0005-0000-0000-0000DC0E0000}"/>
    <cellStyle name="Note 11 2 2 2 4 3 2" xfId="7222" xr:uid="{00000000-0005-0000-0000-0000DD0E0000}"/>
    <cellStyle name="Note 11 2 2 2 4 4" xfId="5781" xr:uid="{00000000-0005-0000-0000-0000DE0E0000}"/>
    <cellStyle name="Note 11 2 2 2 5" xfId="3259" xr:uid="{00000000-0005-0000-0000-0000DF0E0000}"/>
    <cellStyle name="Note 11 2 2 2 5 2" xfId="7583" xr:uid="{00000000-0005-0000-0000-0000E00E0000}"/>
    <cellStyle name="Note 11 2 2 2 6" xfId="1817" xr:uid="{00000000-0005-0000-0000-0000E10E0000}"/>
    <cellStyle name="Note 11 2 2 2 6 2" xfId="6142" xr:uid="{00000000-0005-0000-0000-0000E20E0000}"/>
    <cellStyle name="Note 11 2 2 2 7" xfId="4701" xr:uid="{00000000-0005-0000-0000-0000E30E0000}"/>
    <cellStyle name="Note 11 2 2 3" xfId="255" xr:uid="{00000000-0005-0000-0000-0000E40E0000}"/>
    <cellStyle name="Note 11 2 2 3 2" xfId="615" xr:uid="{00000000-0005-0000-0000-0000E50E0000}"/>
    <cellStyle name="Note 11 2 2 3 2 2" xfId="3499" xr:uid="{00000000-0005-0000-0000-0000E60E0000}"/>
    <cellStyle name="Note 11 2 2 3 2 2 2" xfId="7823" xr:uid="{00000000-0005-0000-0000-0000E70E0000}"/>
    <cellStyle name="Note 11 2 2 3 2 3" xfId="2057" xr:uid="{00000000-0005-0000-0000-0000E80E0000}"/>
    <cellStyle name="Note 11 2 2 3 2 3 2" xfId="6382" xr:uid="{00000000-0005-0000-0000-0000E90E0000}"/>
    <cellStyle name="Note 11 2 2 3 2 4" xfId="4941" xr:uid="{00000000-0005-0000-0000-0000EA0E0000}"/>
    <cellStyle name="Note 11 2 2 3 3" xfId="975" xr:uid="{00000000-0005-0000-0000-0000EB0E0000}"/>
    <cellStyle name="Note 11 2 2 3 3 2" xfId="3859" xr:uid="{00000000-0005-0000-0000-0000EC0E0000}"/>
    <cellStyle name="Note 11 2 2 3 3 2 2" xfId="8183" xr:uid="{00000000-0005-0000-0000-0000ED0E0000}"/>
    <cellStyle name="Note 11 2 2 3 3 3" xfId="2417" xr:uid="{00000000-0005-0000-0000-0000EE0E0000}"/>
    <cellStyle name="Note 11 2 2 3 3 3 2" xfId="6742" xr:uid="{00000000-0005-0000-0000-0000EF0E0000}"/>
    <cellStyle name="Note 11 2 2 3 3 4" xfId="5301" xr:uid="{00000000-0005-0000-0000-0000F00E0000}"/>
    <cellStyle name="Note 11 2 2 3 4" xfId="1335" xr:uid="{00000000-0005-0000-0000-0000F10E0000}"/>
    <cellStyle name="Note 11 2 2 3 4 2" xfId="4219" xr:uid="{00000000-0005-0000-0000-0000F20E0000}"/>
    <cellStyle name="Note 11 2 2 3 4 2 2" xfId="8543" xr:uid="{00000000-0005-0000-0000-0000F30E0000}"/>
    <cellStyle name="Note 11 2 2 3 4 3" xfId="2777" xr:uid="{00000000-0005-0000-0000-0000F40E0000}"/>
    <cellStyle name="Note 11 2 2 3 4 3 2" xfId="7102" xr:uid="{00000000-0005-0000-0000-0000F50E0000}"/>
    <cellStyle name="Note 11 2 2 3 4 4" xfId="5661" xr:uid="{00000000-0005-0000-0000-0000F60E0000}"/>
    <cellStyle name="Note 11 2 2 3 5" xfId="3139" xr:uid="{00000000-0005-0000-0000-0000F70E0000}"/>
    <cellStyle name="Note 11 2 2 3 5 2" xfId="7463" xr:uid="{00000000-0005-0000-0000-0000F80E0000}"/>
    <cellStyle name="Note 11 2 2 3 6" xfId="1697" xr:uid="{00000000-0005-0000-0000-0000F90E0000}"/>
    <cellStyle name="Note 11 2 2 3 6 2" xfId="6022" xr:uid="{00000000-0005-0000-0000-0000FA0E0000}"/>
    <cellStyle name="Note 11 2 2 3 7" xfId="4581" xr:uid="{00000000-0005-0000-0000-0000FB0E0000}"/>
    <cellStyle name="Note 11 2 2 4" xfId="495" xr:uid="{00000000-0005-0000-0000-0000FC0E0000}"/>
    <cellStyle name="Note 11 2 2 4 2" xfId="3379" xr:uid="{00000000-0005-0000-0000-0000FD0E0000}"/>
    <cellStyle name="Note 11 2 2 4 2 2" xfId="7703" xr:uid="{00000000-0005-0000-0000-0000FE0E0000}"/>
    <cellStyle name="Note 11 2 2 4 3" xfId="1937" xr:uid="{00000000-0005-0000-0000-0000FF0E0000}"/>
    <cellStyle name="Note 11 2 2 4 3 2" xfId="6262" xr:uid="{00000000-0005-0000-0000-0000000F0000}"/>
    <cellStyle name="Note 11 2 2 4 4" xfId="4821" xr:uid="{00000000-0005-0000-0000-0000010F0000}"/>
    <cellStyle name="Note 11 2 2 5" xfId="855" xr:uid="{00000000-0005-0000-0000-0000020F0000}"/>
    <cellStyle name="Note 11 2 2 5 2" xfId="3739" xr:uid="{00000000-0005-0000-0000-0000030F0000}"/>
    <cellStyle name="Note 11 2 2 5 2 2" xfId="8063" xr:uid="{00000000-0005-0000-0000-0000040F0000}"/>
    <cellStyle name="Note 11 2 2 5 3" xfId="2297" xr:uid="{00000000-0005-0000-0000-0000050F0000}"/>
    <cellStyle name="Note 11 2 2 5 3 2" xfId="6622" xr:uid="{00000000-0005-0000-0000-0000060F0000}"/>
    <cellStyle name="Note 11 2 2 5 4" xfId="5181" xr:uid="{00000000-0005-0000-0000-0000070F0000}"/>
    <cellStyle name="Note 11 2 2 6" xfId="1215" xr:uid="{00000000-0005-0000-0000-0000080F0000}"/>
    <cellStyle name="Note 11 2 2 6 2" xfId="4099" xr:uid="{00000000-0005-0000-0000-0000090F0000}"/>
    <cellStyle name="Note 11 2 2 6 2 2" xfId="8423" xr:uid="{00000000-0005-0000-0000-00000A0F0000}"/>
    <cellStyle name="Note 11 2 2 6 3" xfId="2657" xr:uid="{00000000-0005-0000-0000-00000B0F0000}"/>
    <cellStyle name="Note 11 2 2 6 3 2" xfId="6982" xr:uid="{00000000-0005-0000-0000-00000C0F0000}"/>
    <cellStyle name="Note 11 2 2 6 4" xfId="5541" xr:uid="{00000000-0005-0000-0000-00000D0F0000}"/>
    <cellStyle name="Note 11 2 2 7" xfId="3019" xr:uid="{00000000-0005-0000-0000-00000E0F0000}"/>
    <cellStyle name="Note 11 2 2 7 2" xfId="7343" xr:uid="{00000000-0005-0000-0000-00000F0F0000}"/>
    <cellStyle name="Note 11 2 2 8" xfId="1577" xr:uid="{00000000-0005-0000-0000-0000100F0000}"/>
    <cellStyle name="Note 11 2 2 8 2" xfId="5902" xr:uid="{00000000-0005-0000-0000-0000110F0000}"/>
    <cellStyle name="Note 11 2 2 9" xfId="4461" xr:uid="{00000000-0005-0000-0000-0000120F0000}"/>
    <cellStyle name="Note 11 2 3" xfId="315" xr:uid="{00000000-0005-0000-0000-0000130F0000}"/>
    <cellStyle name="Note 11 2 3 2" xfId="675" xr:uid="{00000000-0005-0000-0000-0000140F0000}"/>
    <cellStyle name="Note 11 2 3 2 2" xfId="3559" xr:uid="{00000000-0005-0000-0000-0000150F0000}"/>
    <cellStyle name="Note 11 2 3 2 2 2" xfId="7883" xr:uid="{00000000-0005-0000-0000-0000160F0000}"/>
    <cellStyle name="Note 11 2 3 2 3" xfId="2117" xr:uid="{00000000-0005-0000-0000-0000170F0000}"/>
    <cellStyle name="Note 11 2 3 2 3 2" xfId="6442" xr:uid="{00000000-0005-0000-0000-0000180F0000}"/>
    <cellStyle name="Note 11 2 3 2 4" xfId="5001" xr:uid="{00000000-0005-0000-0000-0000190F0000}"/>
    <cellStyle name="Note 11 2 3 3" xfId="1035" xr:uid="{00000000-0005-0000-0000-00001A0F0000}"/>
    <cellStyle name="Note 11 2 3 3 2" xfId="3919" xr:uid="{00000000-0005-0000-0000-00001B0F0000}"/>
    <cellStyle name="Note 11 2 3 3 2 2" xfId="8243" xr:uid="{00000000-0005-0000-0000-00001C0F0000}"/>
    <cellStyle name="Note 11 2 3 3 3" xfId="2477" xr:uid="{00000000-0005-0000-0000-00001D0F0000}"/>
    <cellStyle name="Note 11 2 3 3 3 2" xfId="6802" xr:uid="{00000000-0005-0000-0000-00001E0F0000}"/>
    <cellStyle name="Note 11 2 3 3 4" xfId="5361" xr:uid="{00000000-0005-0000-0000-00001F0F0000}"/>
    <cellStyle name="Note 11 2 3 4" xfId="1395" xr:uid="{00000000-0005-0000-0000-0000200F0000}"/>
    <cellStyle name="Note 11 2 3 4 2" xfId="4279" xr:uid="{00000000-0005-0000-0000-0000210F0000}"/>
    <cellStyle name="Note 11 2 3 4 2 2" xfId="8603" xr:uid="{00000000-0005-0000-0000-0000220F0000}"/>
    <cellStyle name="Note 11 2 3 4 3" xfId="2837" xr:uid="{00000000-0005-0000-0000-0000230F0000}"/>
    <cellStyle name="Note 11 2 3 4 3 2" xfId="7162" xr:uid="{00000000-0005-0000-0000-0000240F0000}"/>
    <cellStyle name="Note 11 2 3 4 4" xfId="5721" xr:uid="{00000000-0005-0000-0000-0000250F0000}"/>
    <cellStyle name="Note 11 2 3 5" xfId="3199" xr:uid="{00000000-0005-0000-0000-0000260F0000}"/>
    <cellStyle name="Note 11 2 3 5 2" xfId="7523" xr:uid="{00000000-0005-0000-0000-0000270F0000}"/>
    <cellStyle name="Note 11 2 3 6" xfId="1757" xr:uid="{00000000-0005-0000-0000-0000280F0000}"/>
    <cellStyle name="Note 11 2 3 6 2" xfId="6082" xr:uid="{00000000-0005-0000-0000-0000290F0000}"/>
    <cellStyle name="Note 11 2 3 7" xfId="4641" xr:uid="{00000000-0005-0000-0000-00002A0F0000}"/>
    <cellStyle name="Note 11 2 4" xfId="195" xr:uid="{00000000-0005-0000-0000-00002B0F0000}"/>
    <cellStyle name="Note 11 2 4 2" xfId="555" xr:uid="{00000000-0005-0000-0000-00002C0F0000}"/>
    <cellStyle name="Note 11 2 4 2 2" xfId="3439" xr:uid="{00000000-0005-0000-0000-00002D0F0000}"/>
    <cellStyle name="Note 11 2 4 2 2 2" xfId="7763" xr:uid="{00000000-0005-0000-0000-00002E0F0000}"/>
    <cellStyle name="Note 11 2 4 2 3" xfId="1997" xr:uid="{00000000-0005-0000-0000-00002F0F0000}"/>
    <cellStyle name="Note 11 2 4 2 3 2" xfId="6322" xr:uid="{00000000-0005-0000-0000-0000300F0000}"/>
    <cellStyle name="Note 11 2 4 2 4" xfId="4881" xr:uid="{00000000-0005-0000-0000-0000310F0000}"/>
    <cellStyle name="Note 11 2 4 3" xfId="915" xr:uid="{00000000-0005-0000-0000-0000320F0000}"/>
    <cellStyle name="Note 11 2 4 3 2" xfId="3799" xr:uid="{00000000-0005-0000-0000-0000330F0000}"/>
    <cellStyle name="Note 11 2 4 3 2 2" xfId="8123" xr:uid="{00000000-0005-0000-0000-0000340F0000}"/>
    <cellStyle name="Note 11 2 4 3 3" xfId="2357" xr:uid="{00000000-0005-0000-0000-0000350F0000}"/>
    <cellStyle name="Note 11 2 4 3 3 2" xfId="6682" xr:uid="{00000000-0005-0000-0000-0000360F0000}"/>
    <cellStyle name="Note 11 2 4 3 4" xfId="5241" xr:uid="{00000000-0005-0000-0000-0000370F0000}"/>
    <cellStyle name="Note 11 2 4 4" xfId="1275" xr:uid="{00000000-0005-0000-0000-0000380F0000}"/>
    <cellStyle name="Note 11 2 4 4 2" xfId="4159" xr:uid="{00000000-0005-0000-0000-0000390F0000}"/>
    <cellStyle name="Note 11 2 4 4 2 2" xfId="8483" xr:uid="{00000000-0005-0000-0000-00003A0F0000}"/>
    <cellStyle name="Note 11 2 4 4 3" xfId="2717" xr:uid="{00000000-0005-0000-0000-00003B0F0000}"/>
    <cellStyle name="Note 11 2 4 4 3 2" xfId="7042" xr:uid="{00000000-0005-0000-0000-00003C0F0000}"/>
    <cellStyle name="Note 11 2 4 4 4" xfId="5601" xr:uid="{00000000-0005-0000-0000-00003D0F0000}"/>
    <cellStyle name="Note 11 2 4 5" xfId="3079" xr:uid="{00000000-0005-0000-0000-00003E0F0000}"/>
    <cellStyle name="Note 11 2 4 5 2" xfId="7403" xr:uid="{00000000-0005-0000-0000-00003F0F0000}"/>
    <cellStyle name="Note 11 2 4 6" xfId="1637" xr:uid="{00000000-0005-0000-0000-0000400F0000}"/>
    <cellStyle name="Note 11 2 4 6 2" xfId="5962" xr:uid="{00000000-0005-0000-0000-0000410F0000}"/>
    <cellStyle name="Note 11 2 4 7" xfId="4521" xr:uid="{00000000-0005-0000-0000-0000420F0000}"/>
    <cellStyle name="Note 11 2 5" xfId="435" xr:uid="{00000000-0005-0000-0000-0000430F0000}"/>
    <cellStyle name="Note 11 2 5 2" xfId="3319" xr:uid="{00000000-0005-0000-0000-0000440F0000}"/>
    <cellStyle name="Note 11 2 5 2 2" xfId="7643" xr:uid="{00000000-0005-0000-0000-0000450F0000}"/>
    <cellStyle name="Note 11 2 5 3" xfId="1877" xr:uid="{00000000-0005-0000-0000-0000460F0000}"/>
    <cellStyle name="Note 11 2 5 3 2" xfId="6202" xr:uid="{00000000-0005-0000-0000-0000470F0000}"/>
    <cellStyle name="Note 11 2 5 4" xfId="4761" xr:uid="{00000000-0005-0000-0000-0000480F0000}"/>
    <cellStyle name="Note 11 2 6" xfId="795" xr:uid="{00000000-0005-0000-0000-0000490F0000}"/>
    <cellStyle name="Note 11 2 6 2" xfId="3679" xr:uid="{00000000-0005-0000-0000-00004A0F0000}"/>
    <cellStyle name="Note 11 2 6 2 2" xfId="8003" xr:uid="{00000000-0005-0000-0000-00004B0F0000}"/>
    <cellStyle name="Note 11 2 6 3" xfId="2237" xr:uid="{00000000-0005-0000-0000-00004C0F0000}"/>
    <cellStyle name="Note 11 2 6 3 2" xfId="6562" xr:uid="{00000000-0005-0000-0000-00004D0F0000}"/>
    <cellStyle name="Note 11 2 6 4" xfId="5121" xr:uid="{00000000-0005-0000-0000-00004E0F0000}"/>
    <cellStyle name="Note 11 2 7" xfId="1155" xr:uid="{00000000-0005-0000-0000-00004F0F0000}"/>
    <cellStyle name="Note 11 2 7 2" xfId="4039" xr:uid="{00000000-0005-0000-0000-0000500F0000}"/>
    <cellStyle name="Note 11 2 7 2 2" xfId="8363" xr:uid="{00000000-0005-0000-0000-0000510F0000}"/>
    <cellStyle name="Note 11 2 7 3" xfId="2597" xr:uid="{00000000-0005-0000-0000-0000520F0000}"/>
    <cellStyle name="Note 11 2 7 3 2" xfId="6922" xr:uid="{00000000-0005-0000-0000-0000530F0000}"/>
    <cellStyle name="Note 11 2 7 4" xfId="5481" xr:uid="{00000000-0005-0000-0000-0000540F0000}"/>
    <cellStyle name="Note 11 2 8" xfId="2959" xr:uid="{00000000-0005-0000-0000-0000550F0000}"/>
    <cellStyle name="Note 11 2 8 2" xfId="7283" xr:uid="{00000000-0005-0000-0000-0000560F0000}"/>
    <cellStyle name="Note 11 2 9" xfId="1517" xr:uid="{00000000-0005-0000-0000-0000570F0000}"/>
    <cellStyle name="Note 11 2 9 2" xfId="5842" xr:uid="{00000000-0005-0000-0000-0000580F0000}"/>
    <cellStyle name="Note 11 3" xfId="105" xr:uid="{00000000-0005-0000-0000-0000590F0000}"/>
    <cellStyle name="Note 11 3 2" xfId="345" xr:uid="{00000000-0005-0000-0000-00005A0F0000}"/>
    <cellStyle name="Note 11 3 2 2" xfId="705" xr:uid="{00000000-0005-0000-0000-00005B0F0000}"/>
    <cellStyle name="Note 11 3 2 2 2" xfId="3589" xr:uid="{00000000-0005-0000-0000-00005C0F0000}"/>
    <cellStyle name="Note 11 3 2 2 2 2" xfId="7913" xr:uid="{00000000-0005-0000-0000-00005D0F0000}"/>
    <cellStyle name="Note 11 3 2 2 3" xfId="2147" xr:uid="{00000000-0005-0000-0000-00005E0F0000}"/>
    <cellStyle name="Note 11 3 2 2 3 2" xfId="6472" xr:uid="{00000000-0005-0000-0000-00005F0F0000}"/>
    <cellStyle name="Note 11 3 2 2 4" xfId="5031" xr:uid="{00000000-0005-0000-0000-0000600F0000}"/>
    <cellStyle name="Note 11 3 2 3" xfId="1065" xr:uid="{00000000-0005-0000-0000-0000610F0000}"/>
    <cellStyle name="Note 11 3 2 3 2" xfId="3949" xr:uid="{00000000-0005-0000-0000-0000620F0000}"/>
    <cellStyle name="Note 11 3 2 3 2 2" xfId="8273" xr:uid="{00000000-0005-0000-0000-0000630F0000}"/>
    <cellStyle name="Note 11 3 2 3 3" xfId="2507" xr:uid="{00000000-0005-0000-0000-0000640F0000}"/>
    <cellStyle name="Note 11 3 2 3 3 2" xfId="6832" xr:uid="{00000000-0005-0000-0000-0000650F0000}"/>
    <cellStyle name="Note 11 3 2 3 4" xfId="5391" xr:uid="{00000000-0005-0000-0000-0000660F0000}"/>
    <cellStyle name="Note 11 3 2 4" xfId="1425" xr:uid="{00000000-0005-0000-0000-0000670F0000}"/>
    <cellStyle name="Note 11 3 2 4 2" xfId="4309" xr:uid="{00000000-0005-0000-0000-0000680F0000}"/>
    <cellStyle name="Note 11 3 2 4 2 2" xfId="8633" xr:uid="{00000000-0005-0000-0000-0000690F0000}"/>
    <cellStyle name="Note 11 3 2 4 3" xfId="2867" xr:uid="{00000000-0005-0000-0000-00006A0F0000}"/>
    <cellStyle name="Note 11 3 2 4 3 2" xfId="7192" xr:uid="{00000000-0005-0000-0000-00006B0F0000}"/>
    <cellStyle name="Note 11 3 2 4 4" xfId="5751" xr:uid="{00000000-0005-0000-0000-00006C0F0000}"/>
    <cellStyle name="Note 11 3 2 5" xfId="3229" xr:uid="{00000000-0005-0000-0000-00006D0F0000}"/>
    <cellStyle name="Note 11 3 2 5 2" xfId="7553" xr:uid="{00000000-0005-0000-0000-00006E0F0000}"/>
    <cellStyle name="Note 11 3 2 6" xfId="1787" xr:uid="{00000000-0005-0000-0000-00006F0F0000}"/>
    <cellStyle name="Note 11 3 2 6 2" xfId="6112" xr:uid="{00000000-0005-0000-0000-0000700F0000}"/>
    <cellStyle name="Note 11 3 2 7" xfId="4671" xr:uid="{00000000-0005-0000-0000-0000710F0000}"/>
    <cellStyle name="Note 11 3 3" xfId="225" xr:uid="{00000000-0005-0000-0000-0000720F0000}"/>
    <cellStyle name="Note 11 3 3 2" xfId="585" xr:uid="{00000000-0005-0000-0000-0000730F0000}"/>
    <cellStyle name="Note 11 3 3 2 2" xfId="3469" xr:uid="{00000000-0005-0000-0000-0000740F0000}"/>
    <cellStyle name="Note 11 3 3 2 2 2" xfId="7793" xr:uid="{00000000-0005-0000-0000-0000750F0000}"/>
    <cellStyle name="Note 11 3 3 2 3" xfId="2027" xr:uid="{00000000-0005-0000-0000-0000760F0000}"/>
    <cellStyle name="Note 11 3 3 2 3 2" xfId="6352" xr:uid="{00000000-0005-0000-0000-0000770F0000}"/>
    <cellStyle name="Note 11 3 3 2 4" xfId="4911" xr:uid="{00000000-0005-0000-0000-0000780F0000}"/>
    <cellStyle name="Note 11 3 3 3" xfId="945" xr:uid="{00000000-0005-0000-0000-0000790F0000}"/>
    <cellStyle name="Note 11 3 3 3 2" xfId="3829" xr:uid="{00000000-0005-0000-0000-00007A0F0000}"/>
    <cellStyle name="Note 11 3 3 3 2 2" xfId="8153" xr:uid="{00000000-0005-0000-0000-00007B0F0000}"/>
    <cellStyle name="Note 11 3 3 3 3" xfId="2387" xr:uid="{00000000-0005-0000-0000-00007C0F0000}"/>
    <cellStyle name="Note 11 3 3 3 3 2" xfId="6712" xr:uid="{00000000-0005-0000-0000-00007D0F0000}"/>
    <cellStyle name="Note 11 3 3 3 4" xfId="5271" xr:uid="{00000000-0005-0000-0000-00007E0F0000}"/>
    <cellStyle name="Note 11 3 3 4" xfId="1305" xr:uid="{00000000-0005-0000-0000-00007F0F0000}"/>
    <cellStyle name="Note 11 3 3 4 2" xfId="4189" xr:uid="{00000000-0005-0000-0000-0000800F0000}"/>
    <cellStyle name="Note 11 3 3 4 2 2" xfId="8513" xr:uid="{00000000-0005-0000-0000-0000810F0000}"/>
    <cellStyle name="Note 11 3 3 4 3" xfId="2747" xr:uid="{00000000-0005-0000-0000-0000820F0000}"/>
    <cellStyle name="Note 11 3 3 4 3 2" xfId="7072" xr:uid="{00000000-0005-0000-0000-0000830F0000}"/>
    <cellStyle name="Note 11 3 3 4 4" xfId="5631" xr:uid="{00000000-0005-0000-0000-0000840F0000}"/>
    <cellStyle name="Note 11 3 3 5" xfId="3109" xr:uid="{00000000-0005-0000-0000-0000850F0000}"/>
    <cellStyle name="Note 11 3 3 5 2" xfId="7433" xr:uid="{00000000-0005-0000-0000-0000860F0000}"/>
    <cellStyle name="Note 11 3 3 6" xfId="1667" xr:uid="{00000000-0005-0000-0000-0000870F0000}"/>
    <cellStyle name="Note 11 3 3 6 2" xfId="5992" xr:uid="{00000000-0005-0000-0000-0000880F0000}"/>
    <cellStyle name="Note 11 3 3 7" xfId="4551" xr:uid="{00000000-0005-0000-0000-0000890F0000}"/>
    <cellStyle name="Note 11 3 4" xfId="465" xr:uid="{00000000-0005-0000-0000-00008A0F0000}"/>
    <cellStyle name="Note 11 3 4 2" xfId="3349" xr:uid="{00000000-0005-0000-0000-00008B0F0000}"/>
    <cellStyle name="Note 11 3 4 2 2" xfId="7673" xr:uid="{00000000-0005-0000-0000-00008C0F0000}"/>
    <cellStyle name="Note 11 3 4 3" xfId="1907" xr:uid="{00000000-0005-0000-0000-00008D0F0000}"/>
    <cellStyle name="Note 11 3 4 3 2" xfId="6232" xr:uid="{00000000-0005-0000-0000-00008E0F0000}"/>
    <cellStyle name="Note 11 3 4 4" xfId="4791" xr:uid="{00000000-0005-0000-0000-00008F0F0000}"/>
    <cellStyle name="Note 11 3 5" xfId="825" xr:uid="{00000000-0005-0000-0000-0000900F0000}"/>
    <cellStyle name="Note 11 3 5 2" xfId="3709" xr:uid="{00000000-0005-0000-0000-0000910F0000}"/>
    <cellStyle name="Note 11 3 5 2 2" xfId="8033" xr:uid="{00000000-0005-0000-0000-0000920F0000}"/>
    <cellStyle name="Note 11 3 5 3" xfId="2267" xr:uid="{00000000-0005-0000-0000-0000930F0000}"/>
    <cellStyle name="Note 11 3 5 3 2" xfId="6592" xr:uid="{00000000-0005-0000-0000-0000940F0000}"/>
    <cellStyle name="Note 11 3 5 4" xfId="5151" xr:uid="{00000000-0005-0000-0000-0000950F0000}"/>
    <cellStyle name="Note 11 3 6" xfId="1185" xr:uid="{00000000-0005-0000-0000-0000960F0000}"/>
    <cellStyle name="Note 11 3 6 2" xfId="4069" xr:uid="{00000000-0005-0000-0000-0000970F0000}"/>
    <cellStyle name="Note 11 3 6 2 2" xfId="8393" xr:uid="{00000000-0005-0000-0000-0000980F0000}"/>
    <cellStyle name="Note 11 3 6 3" xfId="2627" xr:uid="{00000000-0005-0000-0000-0000990F0000}"/>
    <cellStyle name="Note 11 3 6 3 2" xfId="6952" xr:uid="{00000000-0005-0000-0000-00009A0F0000}"/>
    <cellStyle name="Note 11 3 6 4" xfId="5511" xr:uid="{00000000-0005-0000-0000-00009B0F0000}"/>
    <cellStyle name="Note 11 3 7" xfId="2989" xr:uid="{00000000-0005-0000-0000-00009C0F0000}"/>
    <cellStyle name="Note 11 3 7 2" xfId="7313" xr:uid="{00000000-0005-0000-0000-00009D0F0000}"/>
    <cellStyle name="Note 11 3 8" xfId="1547" xr:uid="{00000000-0005-0000-0000-00009E0F0000}"/>
    <cellStyle name="Note 11 3 8 2" xfId="5872" xr:uid="{00000000-0005-0000-0000-00009F0F0000}"/>
    <cellStyle name="Note 11 3 9" xfId="4431" xr:uid="{00000000-0005-0000-0000-0000A00F0000}"/>
    <cellStyle name="Note 11 4" xfId="285" xr:uid="{00000000-0005-0000-0000-0000A10F0000}"/>
    <cellStyle name="Note 11 4 2" xfId="645" xr:uid="{00000000-0005-0000-0000-0000A20F0000}"/>
    <cellStyle name="Note 11 4 2 2" xfId="3529" xr:uid="{00000000-0005-0000-0000-0000A30F0000}"/>
    <cellStyle name="Note 11 4 2 2 2" xfId="7853" xr:uid="{00000000-0005-0000-0000-0000A40F0000}"/>
    <cellStyle name="Note 11 4 2 3" xfId="2087" xr:uid="{00000000-0005-0000-0000-0000A50F0000}"/>
    <cellStyle name="Note 11 4 2 3 2" xfId="6412" xr:uid="{00000000-0005-0000-0000-0000A60F0000}"/>
    <cellStyle name="Note 11 4 2 4" xfId="4971" xr:uid="{00000000-0005-0000-0000-0000A70F0000}"/>
    <cellStyle name="Note 11 4 3" xfId="1005" xr:uid="{00000000-0005-0000-0000-0000A80F0000}"/>
    <cellStyle name="Note 11 4 3 2" xfId="3889" xr:uid="{00000000-0005-0000-0000-0000A90F0000}"/>
    <cellStyle name="Note 11 4 3 2 2" xfId="8213" xr:uid="{00000000-0005-0000-0000-0000AA0F0000}"/>
    <cellStyle name="Note 11 4 3 3" xfId="2447" xr:uid="{00000000-0005-0000-0000-0000AB0F0000}"/>
    <cellStyle name="Note 11 4 3 3 2" xfId="6772" xr:uid="{00000000-0005-0000-0000-0000AC0F0000}"/>
    <cellStyle name="Note 11 4 3 4" xfId="5331" xr:uid="{00000000-0005-0000-0000-0000AD0F0000}"/>
    <cellStyle name="Note 11 4 4" xfId="1365" xr:uid="{00000000-0005-0000-0000-0000AE0F0000}"/>
    <cellStyle name="Note 11 4 4 2" xfId="4249" xr:uid="{00000000-0005-0000-0000-0000AF0F0000}"/>
    <cellStyle name="Note 11 4 4 2 2" xfId="8573" xr:uid="{00000000-0005-0000-0000-0000B00F0000}"/>
    <cellStyle name="Note 11 4 4 3" xfId="2807" xr:uid="{00000000-0005-0000-0000-0000B10F0000}"/>
    <cellStyle name="Note 11 4 4 3 2" xfId="7132" xr:uid="{00000000-0005-0000-0000-0000B20F0000}"/>
    <cellStyle name="Note 11 4 4 4" xfId="5691" xr:uid="{00000000-0005-0000-0000-0000B30F0000}"/>
    <cellStyle name="Note 11 4 5" xfId="3169" xr:uid="{00000000-0005-0000-0000-0000B40F0000}"/>
    <cellStyle name="Note 11 4 5 2" xfId="7493" xr:uid="{00000000-0005-0000-0000-0000B50F0000}"/>
    <cellStyle name="Note 11 4 6" xfId="1727" xr:uid="{00000000-0005-0000-0000-0000B60F0000}"/>
    <cellStyle name="Note 11 4 6 2" xfId="6052" xr:uid="{00000000-0005-0000-0000-0000B70F0000}"/>
    <cellStyle name="Note 11 4 7" xfId="4611" xr:uid="{00000000-0005-0000-0000-0000B80F0000}"/>
    <cellStyle name="Note 11 5" xfId="165" xr:uid="{00000000-0005-0000-0000-0000B90F0000}"/>
    <cellStyle name="Note 11 5 2" xfId="525" xr:uid="{00000000-0005-0000-0000-0000BA0F0000}"/>
    <cellStyle name="Note 11 5 2 2" xfId="3409" xr:uid="{00000000-0005-0000-0000-0000BB0F0000}"/>
    <cellStyle name="Note 11 5 2 2 2" xfId="7733" xr:uid="{00000000-0005-0000-0000-0000BC0F0000}"/>
    <cellStyle name="Note 11 5 2 3" xfId="1967" xr:uid="{00000000-0005-0000-0000-0000BD0F0000}"/>
    <cellStyle name="Note 11 5 2 3 2" xfId="6292" xr:uid="{00000000-0005-0000-0000-0000BE0F0000}"/>
    <cellStyle name="Note 11 5 2 4" xfId="4851" xr:uid="{00000000-0005-0000-0000-0000BF0F0000}"/>
    <cellStyle name="Note 11 5 3" xfId="885" xr:uid="{00000000-0005-0000-0000-0000C00F0000}"/>
    <cellStyle name="Note 11 5 3 2" xfId="3769" xr:uid="{00000000-0005-0000-0000-0000C10F0000}"/>
    <cellStyle name="Note 11 5 3 2 2" xfId="8093" xr:uid="{00000000-0005-0000-0000-0000C20F0000}"/>
    <cellStyle name="Note 11 5 3 3" xfId="2327" xr:uid="{00000000-0005-0000-0000-0000C30F0000}"/>
    <cellStyle name="Note 11 5 3 3 2" xfId="6652" xr:uid="{00000000-0005-0000-0000-0000C40F0000}"/>
    <cellStyle name="Note 11 5 3 4" xfId="5211" xr:uid="{00000000-0005-0000-0000-0000C50F0000}"/>
    <cellStyle name="Note 11 5 4" xfId="1245" xr:uid="{00000000-0005-0000-0000-0000C60F0000}"/>
    <cellStyle name="Note 11 5 4 2" xfId="4129" xr:uid="{00000000-0005-0000-0000-0000C70F0000}"/>
    <cellStyle name="Note 11 5 4 2 2" xfId="8453" xr:uid="{00000000-0005-0000-0000-0000C80F0000}"/>
    <cellStyle name="Note 11 5 4 3" xfId="2687" xr:uid="{00000000-0005-0000-0000-0000C90F0000}"/>
    <cellStyle name="Note 11 5 4 3 2" xfId="7012" xr:uid="{00000000-0005-0000-0000-0000CA0F0000}"/>
    <cellStyle name="Note 11 5 4 4" xfId="5571" xr:uid="{00000000-0005-0000-0000-0000CB0F0000}"/>
    <cellStyle name="Note 11 5 5" xfId="3049" xr:uid="{00000000-0005-0000-0000-0000CC0F0000}"/>
    <cellStyle name="Note 11 5 5 2" xfId="7373" xr:uid="{00000000-0005-0000-0000-0000CD0F0000}"/>
    <cellStyle name="Note 11 5 6" xfId="1607" xr:uid="{00000000-0005-0000-0000-0000CE0F0000}"/>
    <cellStyle name="Note 11 5 6 2" xfId="5932" xr:uid="{00000000-0005-0000-0000-0000CF0F0000}"/>
    <cellStyle name="Note 11 5 7" xfId="4491" xr:uid="{00000000-0005-0000-0000-0000D00F0000}"/>
    <cellStyle name="Note 11 6" xfId="405" xr:uid="{00000000-0005-0000-0000-0000D10F0000}"/>
    <cellStyle name="Note 11 6 2" xfId="3289" xr:uid="{00000000-0005-0000-0000-0000D20F0000}"/>
    <cellStyle name="Note 11 6 2 2" xfId="7613" xr:uid="{00000000-0005-0000-0000-0000D30F0000}"/>
    <cellStyle name="Note 11 6 3" xfId="1847" xr:uid="{00000000-0005-0000-0000-0000D40F0000}"/>
    <cellStyle name="Note 11 6 3 2" xfId="6172" xr:uid="{00000000-0005-0000-0000-0000D50F0000}"/>
    <cellStyle name="Note 11 6 4" xfId="4731" xr:uid="{00000000-0005-0000-0000-0000D60F0000}"/>
    <cellStyle name="Note 11 7" xfId="765" xr:uid="{00000000-0005-0000-0000-0000D70F0000}"/>
    <cellStyle name="Note 11 7 2" xfId="3649" xr:uid="{00000000-0005-0000-0000-0000D80F0000}"/>
    <cellStyle name="Note 11 7 2 2" xfId="7973" xr:uid="{00000000-0005-0000-0000-0000D90F0000}"/>
    <cellStyle name="Note 11 7 3" xfId="2207" xr:uid="{00000000-0005-0000-0000-0000DA0F0000}"/>
    <cellStyle name="Note 11 7 3 2" xfId="6532" xr:uid="{00000000-0005-0000-0000-0000DB0F0000}"/>
    <cellStyle name="Note 11 7 4" xfId="5091" xr:uid="{00000000-0005-0000-0000-0000DC0F0000}"/>
    <cellStyle name="Note 11 8" xfId="1125" xr:uid="{00000000-0005-0000-0000-0000DD0F0000}"/>
    <cellStyle name="Note 11 8 2" xfId="4009" xr:uid="{00000000-0005-0000-0000-0000DE0F0000}"/>
    <cellStyle name="Note 11 8 2 2" xfId="8333" xr:uid="{00000000-0005-0000-0000-0000DF0F0000}"/>
    <cellStyle name="Note 11 8 3" xfId="2567" xr:uid="{00000000-0005-0000-0000-0000E00F0000}"/>
    <cellStyle name="Note 11 8 3 2" xfId="6892" xr:uid="{00000000-0005-0000-0000-0000E10F0000}"/>
    <cellStyle name="Note 11 8 4" xfId="5451" xr:uid="{00000000-0005-0000-0000-0000E20F0000}"/>
    <cellStyle name="Note 11 9" xfId="2929" xr:uid="{00000000-0005-0000-0000-0000E30F0000}"/>
    <cellStyle name="Note 11 9 2" xfId="7253" xr:uid="{00000000-0005-0000-0000-0000E40F0000}"/>
    <cellStyle name="Note 12" xfId="42" xr:uid="{00000000-0005-0000-0000-0000E50F0000}"/>
    <cellStyle name="Note 12 10" xfId="1488" xr:uid="{00000000-0005-0000-0000-0000E60F0000}"/>
    <cellStyle name="Note 12 10 2" xfId="5813" xr:uid="{00000000-0005-0000-0000-0000E70F0000}"/>
    <cellStyle name="Note 12 11" xfId="4372" xr:uid="{00000000-0005-0000-0000-0000E80F0000}"/>
    <cellStyle name="Note 12 2" xfId="76" xr:uid="{00000000-0005-0000-0000-0000E90F0000}"/>
    <cellStyle name="Note 12 2 10" xfId="4402" xr:uid="{00000000-0005-0000-0000-0000EA0F0000}"/>
    <cellStyle name="Note 12 2 2" xfId="136" xr:uid="{00000000-0005-0000-0000-0000EB0F0000}"/>
    <cellStyle name="Note 12 2 2 2" xfId="376" xr:uid="{00000000-0005-0000-0000-0000EC0F0000}"/>
    <cellStyle name="Note 12 2 2 2 2" xfId="736" xr:uid="{00000000-0005-0000-0000-0000ED0F0000}"/>
    <cellStyle name="Note 12 2 2 2 2 2" xfId="3620" xr:uid="{00000000-0005-0000-0000-0000EE0F0000}"/>
    <cellStyle name="Note 12 2 2 2 2 2 2" xfId="7944" xr:uid="{00000000-0005-0000-0000-0000EF0F0000}"/>
    <cellStyle name="Note 12 2 2 2 2 3" xfId="2178" xr:uid="{00000000-0005-0000-0000-0000F00F0000}"/>
    <cellStyle name="Note 12 2 2 2 2 3 2" xfId="6503" xr:uid="{00000000-0005-0000-0000-0000F10F0000}"/>
    <cellStyle name="Note 12 2 2 2 2 4" xfId="5062" xr:uid="{00000000-0005-0000-0000-0000F20F0000}"/>
    <cellStyle name="Note 12 2 2 2 3" xfId="1096" xr:uid="{00000000-0005-0000-0000-0000F30F0000}"/>
    <cellStyle name="Note 12 2 2 2 3 2" xfId="3980" xr:uid="{00000000-0005-0000-0000-0000F40F0000}"/>
    <cellStyle name="Note 12 2 2 2 3 2 2" xfId="8304" xr:uid="{00000000-0005-0000-0000-0000F50F0000}"/>
    <cellStyle name="Note 12 2 2 2 3 3" xfId="2538" xr:uid="{00000000-0005-0000-0000-0000F60F0000}"/>
    <cellStyle name="Note 12 2 2 2 3 3 2" xfId="6863" xr:uid="{00000000-0005-0000-0000-0000F70F0000}"/>
    <cellStyle name="Note 12 2 2 2 3 4" xfId="5422" xr:uid="{00000000-0005-0000-0000-0000F80F0000}"/>
    <cellStyle name="Note 12 2 2 2 4" xfId="1456" xr:uid="{00000000-0005-0000-0000-0000F90F0000}"/>
    <cellStyle name="Note 12 2 2 2 4 2" xfId="4340" xr:uid="{00000000-0005-0000-0000-0000FA0F0000}"/>
    <cellStyle name="Note 12 2 2 2 4 2 2" xfId="8664" xr:uid="{00000000-0005-0000-0000-0000FB0F0000}"/>
    <cellStyle name="Note 12 2 2 2 4 3" xfId="2898" xr:uid="{00000000-0005-0000-0000-0000FC0F0000}"/>
    <cellStyle name="Note 12 2 2 2 4 3 2" xfId="7223" xr:uid="{00000000-0005-0000-0000-0000FD0F0000}"/>
    <cellStyle name="Note 12 2 2 2 4 4" xfId="5782" xr:uid="{00000000-0005-0000-0000-0000FE0F0000}"/>
    <cellStyle name="Note 12 2 2 2 5" xfId="3260" xr:uid="{00000000-0005-0000-0000-0000FF0F0000}"/>
    <cellStyle name="Note 12 2 2 2 5 2" xfId="7584" xr:uid="{00000000-0005-0000-0000-000000100000}"/>
    <cellStyle name="Note 12 2 2 2 6" xfId="1818" xr:uid="{00000000-0005-0000-0000-000001100000}"/>
    <cellStyle name="Note 12 2 2 2 6 2" xfId="6143" xr:uid="{00000000-0005-0000-0000-000002100000}"/>
    <cellStyle name="Note 12 2 2 2 7" xfId="4702" xr:uid="{00000000-0005-0000-0000-000003100000}"/>
    <cellStyle name="Note 12 2 2 3" xfId="256" xr:uid="{00000000-0005-0000-0000-000004100000}"/>
    <cellStyle name="Note 12 2 2 3 2" xfId="616" xr:uid="{00000000-0005-0000-0000-000005100000}"/>
    <cellStyle name="Note 12 2 2 3 2 2" xfId="3500" xr:uid="{00000000-0005-0000-0000-000006100000}"/>
    <cellStyle name="Note 12 2 2 3 2 2 2" xfId="7824" xr:uid="{00000000-0005-0000-0000-000007100000}"/>
    <cellStyle name="Note 12 2 2 3 2 3" xfId="2058" xr:uid="{00000000-0005-0000-0000-000008100000}"/>
    <cellStyle name="Note 12 2 2 3 2 3 2" xfId="6383" xr:uid="{00000000-0005-0000-0000-000009100000}"/>
    <cellStyle name="Note 12 2 2 3 2 4" xfId="4942" xr:uid="{00000000-0005-0000-0000-00000A100000}"/>
    <cellStyle name="Note 12 2 2 3 3" xfId="976" xr:uid="{00000000-0005-0000-0000-00000B100000}"/>
    <cellStyle name="Note 12 2 2 3 3 2" xfId="3860" xr:uid="{00000000-0005-0000-0000-00000C100000}"/>
    <cellStyle name="Note 12 2 2 3 3 2 2" xfId="8184" xr:uid="{00000000-0005-0000-0000-00000D100000}"/>
    <cellStyle name="Note 12 2 2 3 3 3" xfId="2418" xr:uid="{00000000-0005-0000-0000-00000E100000}"/>
    <cellStyle name="Note 12 2 2 3 3 3 2" xfId="6743" xr:uid="{00000000-0005-0000-0000-00000F100000}"/>
    <cellStyle name="Note 12 2 2 3 3 4" xfId="5302" xr:uid="{00000000-0005-0000-0000-000010100000}"/>
    <cellStyle name="Note 12 2 2 3 4" xfId="1336" xr:uid="{00000000-0005-0000-0000-000011100000}"/>
    <cellStyle name="Note 12 2 2 3 4 2" xfId="4220" xr:uid="{00000000-0005-0000-0000-000012100000}"/>
    <cellStyle name="Note 12 2 2 3 4 2 2" xfId="8544" xr:uid="{00000000-0005-0000-0000-000013100000}"/>
    <cellStyle name="Note 12 2 2 3 4 3" xfId="2778" xr:uid="{00000000-0005-0000-0000-000014100000}"/>
    <cellStyle name="Note 12 2 2 3 4 3 2" xfId="7103" xr:uid="{00000000-0005-0000-0000-000015100000}"/>
    <cellStyle name="Note 12 2 2 3 4 4" xfId="5662" xr:uid="{00000000-0005-0000-0000-000016100000}"/>
    <cellStyle name="Note 12 2 2 3 5" xfId="3140" xr:uid="{00000000-0005-0000-0000-000017100000}"/>
    <cellStyle name="Note 12 2 2 3 5 2" xfId="7464" xr:uid="{00000000-0005-0000-0000-000018100000}"/>
    <cellStyle name="Note 12 2 2 3 6" xfId="1698" xr:uid="{00000000-0005-0000-0000-000019100000}"/>
    <cellStyle name="Note 12 2 2 3 6 2" xfId="6023" xr:uid="{00000000-0005-0000-0000-00001A100000}"/>
    <cellStyle name="Note 12 2 2 3 7" xfId="4582" xr:uid="{00000000-0005-0000-0000-00001B100000}"/>
    <cellStyle name="Note 12 2 2 4" xfId="496" xr:uid="{00000000-0005-0000-0000-00001C100000}"/>
    <cellStyle name="Note 12 2 2 4 2" xfId="3380" xr:uid="{00000000-0005-0000-0000-00001D100000}"/>
    <cellStyle name="Note 12 2 2 4 2 2" xfId="7704" xr:uid="{00000000-0005-0000-0000-00001E100000}"/>
    <cellStyle name="Note 12 2 2 4 3" xfId="1938" xr:uid="{00000000-0005-0000-0000-00001F100000}"/>
    <cellStyle name="Note 12 2 2 4 3 2" xfId="6263" xr:uid="{00000000-0005-0000-0000-000020100000}"/>
    <cellStyle name="Note 12 2 2 4 4" xfId="4822" xr:uid="{00000000-0005-0000-0000-000021100000}"/>
    <cellStyle name="Note 12 2 2 5" xfId="856" xr:uid="{00000000-0005-0000-0000-000022100000}"/>
    <cellStyle name="Note 12 2 2 5 2" xfId="3740" xr:uid="{00000000-0005-0000-0000-000023100000}"/>
    <cellStyle name="Note 12 2 2 5 2 2" xfId="8064" xr:uid="{00000000-0005-0000-0000-000024100000}"/>
    <cellStyle name="Note 12 2 2 5 3" xfId="2298" xr:uid="{00000000-0005-0000-0000-000025100000}"/>
    <cellStyle name="Note 12 2 2 5 3 2" xfId="6623" xr:uid="{00000000-0005-0000-0000-000026100000}"/>
    <cellStyle name="Note 12 2 2 5 4" xfId="5182" xr:uid="{00000000-0005-0000-0000-000027100000}"/>
    <cellStyle name="Note 12 2 2 6" xfId="1216" xr:uid="{00000000-0005-0000-0000-000028100000}"/>
    <cellStyle name="Note 12 2 2 6 2" xfId="4100" xr:uid="{00000000-0005-0000-0000-000029100000}"/>
    <cellStyle name="Note 12 2 2 6 2 2" xfId="8424" xr:uid="{00000000-0005-0000-0000-00002A100000}"/>
    <cellStyle name="Note 12 2 2 6 3" xfId="2658" xr:uid="{00000000-0005-0000-0000-00002B100000}"/>
    <cellStyle name="Note 12 2 2 6 3 2" xfId="6983" xr:uid="{00000000-0005-0000-0000-00002C100000}"/>
    <cellStyle name="Note 12 2 2 6 4" xfId="5542" xr:uid="{00000000-0005-0000-0000-00002D100000}"/>
    <cellStyle name="Note 12 2 2 7" xfId="3020" xr:uid="{00000000-0005-0000-0000-00002E100000}"/>
    <cellStyle name="Note 12 2 2 7 2" xfId="7344" xr:uid="{00000000-0005-0000-0000-00002F100000}"/>
    <cellStyle name="Note 12 2 2 8" xfId="1578" xr:uid="{00000000-0005-0000-0000-000030100000}"/>
    <cellStyle name="Note 12 2 2 8 2" xfId="5903" xr:uid="{00000000-0005-0000-0000-000031100000}"/>
    <cellStyle name="Note 12 2 2 9" xfId="4462" xr:uid="{00000000-0005-0000-0000-000032100000}"/>
    <cellStyle name="Note 12 2 3" xfId="316" xr:uid="{00000000-0005-0000-0000-000033100000}"/>
    <cellStyle name="Note 12 2 3 2" xfId="676" xr:uid="{00000000-0005-0000-0000-000034100000}"/>
    <cellStyle name="Note 12 2 3 2 2" xfId="3560" xr:uid="{00000000-0005-0000-0000-000035100000}"/>
    <cellStyle name="Note 12 2 3 2 2 2" xfId="7884" xr:uid="{00000000-0005-0000-0000-000036100000}"/>
    <cellStyle name="Note 12 2 3 2 3" xfId="2118" xr:uid="{00000000-0005-0000-0000-000037100000}"/>
    <cellStyle name="Note 12 2 3 2 3 2" xfId="6443" xr:uid="{00000000-0005-0000-0000-000038100000}"/>
    <cellStyle name="Note 12 2 3 2 4" xfId="5002" xr:uid="{00000000-0005-0000-0000-000039100000}"/>
    <cellStyle name="Note 12 2 3 3" xfId="1036" xr:uid="{00000000-0005-0000-0000-00003A100000}"/>
    <cellStyle name="Note 12 2 3 3 2" xfId="3920" xr:uid="{00000000-0005-0000-0000-00003B100000}"/>
    <cellStyle name="Note 12 2 3 3 2 2" xfId="8244" xr:uid="{00000000-0005-0000-0000-00003C100000}"/>
    <cellStyle name="Note 12 2 3 3 3" xfId="2478" xr:uid="{00000000-0005-0000-0000-00003D100000}"/>
    <cellStyle name="Note 12 2 3 3 3 2" xfId="6803" xr:uid="{00000000-0005-0000-0000-00003E100000}"/>
    <cellStyle name="Note 12 2 3 3 4" xfId="5362" xr:uid="{00000000-0005-0000-0000-00003F100000}"/>
    <cellStyle name="Note 12 2 3 4" xfId="1396" xr:uid="{00000000-0005-0000-0000-000040100000}"/>
    <cellStyle name="Note 12 2 3 4 2" xfId="4280" xr:uid="{00000000-0005-0000-0000-000041100000}"/>
    <cellStyle name="Note 12 2 3 4 2 2" xfId="8604" xr:uid="{00000000-0005-0000-0000-000042100000}"/>
    <cellStyle name="Note 12 2 3 4 3" xfId="2838" xr:uid="{00000000-0005-0000-0000-000043100000}"/>
    <cellStyle name="Note 12 2 3 4 3 2" xfId="7163" xr:uid="{00000000-0005-0000-0000-000044100000}"/>
    <cellStyle name="Note 12 2 3 4 4" xfId="5722" xr:uid="{00000000-0005-0000-0000-000045100000}"/>
    <cellStyle name="Note 12 2 3 5" xfId="3200" xr:uid="{00000000-0005-0000-0000-000046100000}"/>
    <cellStyle name="Note 12 2 3 5 2" xfId="7524" xr:uid="{00000000-0005-0000-0000-000047100000}"/>
    <cellStyle name="Note 12 2 3 6" xfId="1758" xr:uid="{00000000-0005-0000-0000-000048100000}"/>
    <cellStyle name="Note 12 2 3 6 2" xfId="6083" xr:uid="{00000000-0005-0000-0000-000049100000}"/>
    <cellStyle name="Note 12 2 3 7" xfId="4642" xr:uid="{00000000-0005-0000-0000-00004A100000}"/>
    <cellStyle name="Note 12 2 4" xfId="196" xr:uid="{00000000-0005-0000-0000-00004B100000}"/>
    <cellStyle name="Note 12 2 4 2" xfId="556" xr:uid="{00000000-0005-0000-0000-00004C100000}"/>
    <cellStyle name="Note 12 2 4 2 2" xfId="3440" xr:uid="{00000000-0005-0000-0000-00004D100000}"/>
    <cellStyle name="Note 12 2 4 2 2 2" xfId="7764" xr:uid="{00000000-0005-0000-0000-00004E100000}"/>
    <cellStyle name="Note 12 2 4 2 3" xfId="1998" xr:uid="{00000000-0005-0000-0000-00004F100000}"/>
    <cellStyle name="Note 12 2 4 2 3 2" xfId="6323" xr:uid="{00000000-0005-0000-0000-000050100000}"/>
    <cellStyle name="Note 12 2 4 2 4" xfId="4882" xr:uid="{00000000-0005-0000-0000-000051100000}"/>
    <cellStyle name="Note 12 2 4 3" xfId="916" xr:uid="{00000000-0005-0000-0000-000052100000}"/>
    <cellStyle name="Note 12 2 4 3 2" xfId="3800" xr:uid="{00000000-0005-0000-0000-000053100000}"/>
    <cellStyle name="Note 12 2 4 3 2 2" xfId="8124" xr:uid="{00000000-0005-0000-0000-000054100000}"/>
    <cellStyle name="Note 12 2 4 3 3" xfId="2358" xr:uid="{00000000-0005-0000-0000-000055100000}"/>
    <cellStyle name="Note 12 2 4 3 3 2" xfId="6683" xr:uid="{00000000-0005-0000-0000-000056100000}"/>
    <cellStyle name="Note 12 2 4 3 4" xfId="5242" xr:uid="{00000000-0005-0000-0000-000057100000}"/>
    <cellStyle name="Note 12 2 4 4" xfId="1276" xr:uid="{00000000-0005-0000-0000-000058100000}"/>
    <cellStyle name="Note 12 2 4 4 2" xfId="4160" xr:uid="{00000000-0005-0000-0000-000059100000}"/>
    <cellStyle name="Note 12 2 4 4 2 2" xfId="8484" xr:uid="{00000000-0005-0000-0000-00005A100000}"/>
    <cellStyle name="Note 12 2 4 4 3" xfId="2718" xr:uid="{00000000-0005-0000-0000-00005B100000}"/>
    <cellStyle name="Note 12 2 4 4 3 2" xfId="7043" xr:uid="{00000000-0005-0000-0000-00005C100000}"/>
    <cellStyle name="Note 12 2 4 4 4" xfId="5602" xr:uid="{00000000-0005-0000-0000-00005D100000}"/>
    <cellStyle name="Note 12 2 4 5" xfId="3080" xr:uid="{00000000-0005-0000-0000-00005E100000}"/>
    <cellStyle name="Note 12 2 4 5 2" xfId="7404" xr:uid="{00000000-0005-0000-0000-00005F100000}"/>
    <cellStyle name="Note 12 2 4 6" xfId="1638" xr:uid="{00000000-0005-0000-0000-000060100000}"/>
    <cellStyle name="Note 12 2 4 6 2" xfId="5963" xr:uid="{00000000-0005-0000-0000-000061100000}"/>
    <cellStyle name="Note 12 2 4 7" xfId="4522" xr:uid="{00000000-0005-0000-0000-000062100000}"/>
    <cellStyle name="Note 12 2 5" xfId="436" xr:uid="{00000000-0005-0000-0000-000063100000}"/>
    <cellStyle name="Note 12 2 5 2" xfId="3320" xr:uid="{00000000-0005-0000-0000-000064100000}"/>
    <cellStyle name="Note 12 2 5 2 2" xfId="7644" xr:uid="{00000000-0005-0000-0000-000065100000}"/>
    <cellStyle name="Note 12 2 5 3" xfId="1878" xr:uid="{00000000-0005-0000-0000-000066100000}"/>
    <cellStyle name="Note 12 2 5 3 2" xfId="6203" xr:uid="{00000000-0005-0000-0000-000067100000}"/>
    <cellStyle name="Note 12 2 5 4" xfId="4762" xr:uid="{00000000-0005-0000-0000-000068100000}"/>
    <cellStyle name="Note 12 2 6" xfId="796" xr:uid="{00000000-0005-0000-0000-000069100000}"/>
    <cellStyle name="Note 12 2 6 2" xfId="3680" xr:uid="{00000000-0005-0000-0000-00006A100000}"/>
    <cellStyle name="Note 12 2 6 2 2" xfId="8004" xr:uid="{00000000-0005-0000-0000-00006B100000}"/>
    <cellStyle name="Note 12 2 6 3" xfId="2238" xr:uid="{00000000-0005-0000-0000-00006C100000}"/>
    <cellStyle name="Note 12 2 6 3 2" xfId="6563" xr:uid="{00000000-0005-0000-0000-00006D100000}"/>
    <cellStyle name="Note 12 2 6 4" xfId="5122" xr:uid="{00000000-0005-0000-0000-00006E100000}"/>
    <cellStyle name="Note 12 2 7" xfId="1156" xr:uid="{00000000-0005-0000-0000-00006F100000}"/>
    <cellStyle name="Note 12 2 7 2" xfId="4040" xr:uid="{00000000-0005-0000-0000-000070100000}"/>
    <cellStyle name="Note 12 2 7 2 2" xfId="8364" xr:uid="{00000000-0005-0000-0000-000071100000}"/>
    <cellStyle name="Note 12 2 7 3" xfId="2598" xr:uid="{00000000-0005-0000-0000-000072100000}"/>
    <cellStyle name="Note 12 2 7 3 2" xfId="6923" xr:uid="{00000000-0005-0000-0000-000073100000}"/>
    <cellStyle name="Note 12 2 7 4" xfId="5482" xr:uid="{00000000-0005-0000-0000-000074100000}"/>
    <cellStyle name="Note 12 2 8" xfId="2960" xr:uid="{00000000-0005-0000-0000-000075100000}"/>
    <cellStyle name="Note 12 2 8 2" xfId="7284" xr:uid="{00000000-0005-0000-0000-000076100000}"/>
    <cellStyle name="Note 12 2 9" xfId="1518" xr:uid="{00000000-0005-0000-0000-000077100000}"/>
    <cellStyle name="Note 12 2 9 2" xfId="5843" xr:uid="{00000000-0005-0000-0000-000078100000}"/>
    <cellStyle name="Note 12 3" xfId="106" xr:uid="{00000000-0005-0000-0000-000079100000}"/>
    <cellStyle name="Note 12 3 2" xfId="346" xr:uid="{00000000-0005-0000-0000-00007A100000}"/>
    <cellStyle name="Note 12 3 2 2" xfId="706" xr:uid="{00000000-0005-0000-0000-00007B100000}"/>
    <cellStyle name="Note 12 3 2 2 2" xfId="3590" xr:uid="{00000000-0005-0000-0000-00007C100000}"/>
    <cellStyle name="Note 12 3 2 2 2 2" xfId="7914" xr:uid="{00000000-0005-0000-0000-00007D100000}"/>
    <cellStyle name="Note 12 3 2 2 3" xfId="2148" xr:uid="{00000000-0005-0000-0000-00007E100000}"/>
    <cellStyle name="Note 12 3 2 2 3 2" xfId="6473" xr:uid="{00000000-0005-0000-0000-00007F100000}"/>
    <cellStyle name="Note 12 3 2 2 4" xfId="5032" xr:uid="{00000000-0005-0000-0000-000080100000}"/>
    <cellStyle name="Note 12 3 2 3" xfId="1066" xr:uid="{00000000-0005-0000-0000-000081100000}"/>
    <cellStyle name="Note 12 3 2 3 2" xfId="3950" xr:uid="{00000000-0005-0000-0000-000082100000}"/>
    <cellStyle name="Note 12 3 2 3 2 2" xfId="8274" xr:uid="{00000000-0005-0000-0000-000083100000}"/>
    <cellStyle name="Note 12 3 2 3 3" xfId="2508" xr:uid="{00000000-0005-0000-0000-000084100000}"/>
    <cellStyle name="Note 12 3 2 3 3 2" xfId="6833" xr:uid="{00000000-0005-0000-0000-000085100000}"/>
    <cellStyle name="Note 12 3 2 3 4" xfId="5392" xr:uid="{00000000-0005-0000-0000-000086100000}"/>
    <cellStyle name="Note 12 3 2 4" xfId="1426" xr:uid="{00000000-0005-0000-0000-000087100000}"/>
    <cellStyle name="Note 12 3 2 4 2" xfId="4310" xr:uid="{00000000-0005-0000-0000-000088100000}"/>
    <cellStyle name="Note 12 3 2 4 2 2" xfId="8634" xr:uid="{00000000-0005-0000-0000-000089100000}"/>
    <cellStyle name="Note 12 3 2 4 3" xfId="2868" xr:uid="{00000000-0005-0000-0000-00008A100000}"/>
    <cellStyle name="Note 12 3 2 4 3 2" xfId="7193" xr:uid="{00000000-0005-0000-0000-00008B100000}"/>
    <cellStyle name="Note 12 3 2 4 4" xfId="5752" xr:uid="{00000000-0005-0000-0000-00008C100000}"/>
    <cellStyle name="Note 12 3 2 5" xfId="3230" xr:uid="{00000000-0005-0000-0000-00008D100000}"/>
    <cellStyle name="Note 12 3 2 5 2" xfId="7554" xr:uid="{00000000-0005-0000-0000-00008E100000}"/>
    <cellStyle name="Note 12 3 2 6" xfId="1788" xr:uid="{00000000-0005-0000-0000-00008F100000}"/>
    <cellStyle name="Note 12 3 2 6 2" xfId="6113" xr:uid="{00000000-0005-0000-0000-000090100000}"/>
    <cellStyle name="Note 12 3 2 7" xfId="4672" xr:uid="{00000000-0005-0000-0000-000091100000}"/>
    <cellStyle name="Note 12 3 3" xfId="226" xr:uid="{00000000-0005-0000-0000-000092100000}"/>
    <cellStyle name="Note 12 3 3 2" xfId="586" xr:uid="{00000000-0005-0000-0000-000093100000}"/>
    <cellStyle name="Note 12 3 3 2 2" xfId="3470" xr:uid="{00000000-0005-0000-0000-000094100000}"/>
    <cellStyle name="Note 12 3 3 2 2 2" xfId="7794" xr:uid="{00000000-0005-0000-0000-000095100000}"/>
    <cellStyle name="Note 12 3 3 2 3" xfId="2028" xr:uid="{00000000-0005-0000-0000-000096100000}"/>
    <cellStyle name="Note 12 3 3 2 3 2" xfId="6353" xr:uid="{00000000-0005-0000-0000-000097100000}"/>
    <cellStyle name="Note 12 3 3 2 4" xfId="4912" xr:uid="{00000000-0005-0000-0000-000098100000}"/>
    <cellStyle name="Note 12 3 3 3" xfId="946" xr:uid="{00000000-0005-0000-0000-000099100000}"/>
    <cellStyle name="Note 12 3 3 3 2" xfId="3830" xr:uid="{00000000-0005-0000-0000-00009A100000}"/>
    <cellStyle name="Note 12 3 3 3 2 2" xfId="8154" xr:uid="{00000000-0005-0000-0000-00009B100000}"/>
    <cellStyle name="Note 12 3 3 3 3" xfId="2388" xr:uid="{00000000-0005-0000-0000-00009C100000}"/>
    <cellStyle name="Note 12 3 3 3 3 2" xfId="6713" xr:uid="{00000000-0005-0000-0000-00009D100000}"/>
    <cellStyle name="Note 12 3 3 3 4" xfId="5272" xr:uid="{00000000-0005-0000-0000-00009E100000}"/>
    <cellStyle name="Note 12 3 3 4" xfId="1306" xr:uid="{00000000-0005-0000-0000-00009F100000}"/>
    <cellStyle name="Note 12 3 3 4 2" xfId="4190" xr:uid="{00000000-0005-0000-0000-0000A0100000}"/>
    <cellStyle name="Note 12 3 3 4 2 2" xfId="8514" xr:uid="{00000000-0005-0000-0000-0000A1100000}"/>
    <cellStyle name="Note 12 3 3 4 3" xfId="2748" xr:uid="{00000000-0005-0000-0000-0000A2100000}"/>
    <cellStyle name="Note 12 3 3 4 3 2" xfId="7073" xr:uid="{00000000-0005-0000-0000-0000A3100000}"/>
    <cellStyle name="Note 12 3 3 4 4" xfId="5632" xr:uid="{00000000-0005-0000-0000-0000A4100000}"/>
    <cellStyle name="Note 12 3 3 5" xfId="3110" xr:uid="{00000000-0005-0000-0000-0000A5100000}"/>
    <cellStyle name="Note 12 3 3 5 2" xfId="7434" xr:uid="{00000000-0005-0000-0000-0000A6100000}"/>
    <cellStyle name="Note 12 3 3 6" xfId="1668" xr:uid="{00000000-0005-0000-0000-0000A7100000}"/>
    <cellStyle name="Note 12 3 3 6 2" xfId="5993" xr:uid="{00000000-0005-0000-0000-0000A8100000}"/>
    <cellStyle name="Note 12 3 3 7" xfId="4552" xr:uid="{00000000-0005-0000-0000-0000A9100000}"/>
    <cellStyle name="Note 12 3 4" xfId="466" xr:uid="{00000000-0005-0000-0000-0000AA100000}"/>
    <cellStyle name="Note 12 3 4 2" xfId="3350" xr:uid="{00000000-0005-0000-0000-0000AB100000}"/>
    <cellStyle name="Note 12 3 4 2 2" xfId="7674" xr:uid="{00000000-0005-0000-0000-0000AC100000}"/>
    <cellStyle name="Note 12 3 4 3" xfId="1908" xr:uid="{00000000-0005-0000-0000-0000AD100000}"/>
    <cellStyle name="Note 12 3 4 3 2" xfId="6233" xr:uid="{00000000-0005-0000-0000-0000AE100000}"/>
    <cellStyle name="Note 12 3 4 4" xfId="4792" xr:uid="{00000000-0005-0000-0000-0000AF100000}"/>
    <cellStyle name="Note 12 3 5" xfId="826" xr:uid="{00000000-0005-0000-0000-0000B0100000}"/>
    <cellStyle name="Note 12 3 5 2" xfId="3710" xr:uid="{00000000-0005-0000-0000-0000B1100000}"/>
    <cellStyle name="Note 12 3 5 2 2" xfId="8034" xr:uid="{00000000-0005-0000-0000-0000B2100000}"/>
    <cellStyle name="Note 12 3 5 3" xfId="2268" xr:uid="{00000000-0005-0000-0000-0000B3100000}"/>
    <cellStyle name="Note 12 3 5 3 2" xfId="6593" xr:uid="{00000000-0005-0000-0000-0000B4100000}"/>
    <cellStyle name="Note 12 3 5 4" xfId="5152" xr:uid="{00000000-0005-0000-0000-0000B5100000}"/>
    <cellStyle name="Note 12 3 6" xfId="1186" xr:uid="{00000000-0005-0000-0000-0000B6100000}"/>
    <cellStyle name="Note 12 3 6 2" xfId="4070" xr:uid="{00000000-0005-0000-0000-0000B7100000}"/>
    <cellStyle name="Note 12 3 6 2 2" xfId="8394" xr:uid="{00000000-0005-0000-0000-0000B8100000}"/>
    <cellStyle name="Note 12 3 6 3" xfId="2628" xr:uid="{00000000-0005-0000-0000-0000B9100000}"/>
    <cellStyle name="Note 12 3 6 3 2" xfId="6953" xr:uid="{00000000-0005-0000-0000-0000BA100000}"/>
    <cellStyle name="Note 12 3 6 4" xfId="5512" xr:uid="{00000000-0005-0000-0000-0000BB100000}"/>
    <cellStyle name="Note 12 3 7" xfId="2990" xr:uid="{00000000-0005-0000-0000-0000BC100000}"/>
    <cellStyle name="Note 12 3 7 2" xfId="7314" xr:uid="{00000000-0005-0000-0000-0000BD100000}"/>
    <cellStyle name="Note 12 3 8" xfId="1548" xr:uid="{00000000-0005-0000-0000-0000BE100000}"/>
    <cellStyle name="Note 12 3 8 2" xfId="5873" xr:uid="{00000000-0005-0000-0000-0000BF100000}"/>
    <cellStyle name="Note 12 3 9" xfId="4432" xr:uid="{00000000-0005-0000-0000-0000C0100000}"/>
    <cellStyle name="Note 12 4" xfId="286" xr:uid="{00000000-0005-0000-0000-0000C1100000}"/>
    <cellStyle name="Note 12 4 2" xfId="646" xr:uid="{00000000-0005-0000-0000-0000C2100000}"/>
    <cellStyle name="Note 12 4 2 2" xfId="3530" xr:uid="{00000000-0005-0000-0000-0000C3100000}"/>
    <cellStyle name="Note 12 4 2 2 2" xfId="7854" xr:uid="{00000000-0005-0000-0000-0000C4100000}"/>
    <cellStyle name="Note 12 4 2 3" xfId="2088" xr:uid="{00000000-0005-0000-0000-0000C5100000}"/>
    <cellStyle name="Note 12 4 2 3 2" xfId="6413" xr:uid="{00000000-0005-0000-0000-0000C6100000}"/>
    <cellStyle name="Note 12 4 2 4" xfId="4972" xr:uid="{00000000-0005-0000-0000-0000C7100000}"/>
    <cellStyle name="Note 12 4 3" xfId="1006" xr:uid="{00000000-0005-0000-0000-0000C8100000}"/>
    <cellStyle name="Note 12 4 3 2" xfId="3890" xr:uid="{00000000-0005-0000-0000-0000C9100000}"/>
    <cellStyle name="Note 12 4 3 2 2" xfId="8214" xr:uid="{00000000-0005-0000-0000-0000CA100000}"/>
    <cellStyle name="Note 12 4 3 3" xfId="2448" xr:uid="{00000000-0005-0000-0000-0000CB100000}"/>
    <cellStyle name="Note 12 4 3 3 2" xfId="6773" xr:uid="{00000000-0005-0000-0000-0000CC100000}"/>
    <cellStyle name="Note 12 4 3 4" xfId="5332" xr:uid="{00000000-0005-0000-0000-0000CD100000}"/>
    <cellStyle name="Note 12 4 4" xfId="1366" xr:uid="{00000000-0005-0000-0000-0000CE100000}"/>
    <cellStyle name="Note 12 4 4 2" xfId="4250" xr:uid="{00000000-0005-0000-0000-0000CF100000}"/>
    <cellStyle name="Note 12 4 4 2 2" xfId="8574" xr:uid="{00000000-0005-0000-0000-0000D0100000}"/>
    <cellStyle name="Note 12 4 4 3" xfId="2808" xr:uid="{00000000-0005-0000-0000-0000D1100000}"/>
    <cellStyle name="Note 12 4 4 3 2" xfId="7133" xr:uid="{00000000-0005-0000-0000-0000D2100000}"/>
    <cellStyle name="Note 12 4 4 4" xfId="5692" xr:uid="{00000000-0005-0000-0000-0000D3100000}"/>
    <cellStyle name="Note 12 4 5" xfId="3170" xr:uid="{00000000-0005-0000-0000-0000D4100000}"/>
    <cellStyle name="Note 12 4 5 2" xfId="7494" xr:uid="{00000000-0005-0000-0000-0000D5100000}"/>
    <cellStyle name="Note 12 4 6" xfId="1728" xr:uid="{00000000-0005-0000-0000-0000D6100000}"/>
    <cellStyle name="Note 12 4 6 2" xfId="6053" xr:uid="{00000000-0005-0000-0000-0000D7100000}"/>
    <cellStyle name="Note 12 4 7" xfId="4612" xr:uid="{00000000-0005-0000-0000-0000D8100000}"/>
    <cellStyle name="Note 12 5" xfId="166" xr:uid="{00000000-0005-0000-0000-0000D9100000}"/>
    <cellStyle name="Note 12 5 2" xfId="526" xr:uid="{00000000-0005-0000-0000-0000DA100000}"/>
    <cellStyle name="Note 12 5 2 2" xfId="3410" xr:uid="{00000000-0005-0000-0000-0000DB100000}"/>
    <cellStyle name="Note 12 5 2 2 2" xfId="7734" xr:uid="{00000000-0005-0000-0000-0000DC100000}"/>
    <cellStyle name="Note 12 5 2 3" xfId="1968" xr:uid="{00000000-0005-0000-0000-0000DD100000}"/>
    <cellStyle name="Note 12 5 2 3 2" xfId="6293" xr:uid="{00000000-0005-0000-0000-0000DE100000}"/>
    <cellStyle name="Note 12 5 2 4" xfId="4852" xr:uid="{00000000-0005-0000-0000-0000DF100000}"/>
    <cellStyle name="Note 12 5 3" xfId="886" xr:uid="{00000000-0005-0000-0000-0000E0100000}"/>
    <cellStyle name="Note 12 5 3 2" xfId="3770" xr:uid="{00000000-0005-0000-0000-0000E1100000}"/>
    <cellStyle name="Note 12 5 3 2 2" xfId="8094" xr:uid="{00000000-0005-0000-0000-0000E2100000}"/>
    <cellStyle name="Note 12 5 3 3" xfId="2328" xr:uid="{00000000-0005-0000-0000-0000E3100000}"/>
    <cellStyle name="Note 12 5 3 3 2" xfId="6653" xr:uid="{00000000-0005-0000-0000-0000E4100000}"/>
    <cellStyle name="Note 12 5 3 4" xfId="5212" xr:uid="{00000000-0005-0000-0000-0000E5100000}"/>
    <cellStyle name="Note 12 5 4" xfId="1246" xr:uid="{00000000-0005-0000-0000-0000E6100000}"/>
    <cellStyle name="Note 12 5 4 2" xfId="4130" xr:uid="{00000000-0005-0000-0000-0000E7100000}"/>
    <cellStyle name="Note 12 5 4 2 2" xfId="8454" xr:uid="{00000000-0005-0000-0000-0000E8100000}"/>
    <cellStyle name="Note 12 5 4 3" xfId="2688" xr:uid="{00000000-0005-0000-0000-0000E9100000}"/>
    <cellStyle name="Note 12 5 4 3 2" xfId="7013" xr:uid="{00000000-0005-0000-0000-0000EA100000}"/>
    <cellStyle name="Note 12 5 4 4" xfId="5572" xr:uid="{00000000-0005-0000-0000-0000EB100000}"/>
    <cellStyle name="Note 12 5 5" xfId="3050" xr:uid="{00000000-0005-0000-0000-0000EC100000}"/>
    <cellStyle name="Note 12 5 5 2" xfId="7374" xr:uid="{00000000-0005-0000-0000-0000ED100000}"/>
    <cellStyle name="Note 12 5 6" xfId="1608" xr:uid="{00000000-0005-0000-0000-0000EE100000}"/>
    <cellStyle name="Note 12 5 6 2" xfId="5933" xr:uid="{00000000-0005-0000-0000-0000EF100000}"/>
    <cellStyle name="Note 12 5 7" xfId="4492" xr:uid="{00000000-0005-0000-0000-0000F0100000}"/>
    <cellStyle name="Note 12 6" xfId="406" xr:uid="{00000000-0005-0000-0000-0000F1100000}"/>
    <cellStyle name="Note 12 6 2" xfId="3290" xr:uid="{00000000-0005-0000-0000-0000F2100000}"/>
    <cellStyle name="Note 12 6 2 2" xfId="7614" xr:uid="{00000000-0005-0000-0000-0000F3100000}"/>
    <cellStyle name="Note 12 6 3" xfId="1848" xr:uid="{00000000-0005-0000-0000-0000F4100000}"/>
    <cellStyle name="Note 12 6 3 2" xfId="6173" xr:uid="{00000000-0005-0000-0000-0000F5100000}"/>
    <cellStyle name="Note 12 6 4" xfId="4732" xr:uid="{00000000-0005-0000-0000-0000F6100000}"/>
    <cellStyle name="Note 12 7" xfId="766" xr:uid="{00000000-0005-0000-0000-0000F7100000}"/>
    <cellStyle name="Note 12 7 2" xfId="3650" xr:uid="{00000000-0005-0000-0000-0000F8100000}"/>
    <cellStyle name="Note 12 7 2 2" xfId="7974" xr:uid="{00000000-0005-0000-0000-0000F9100000}"/>
    <cellStyle name="Note 12 7 3" xfId="2208" xr:uid="{00000000-0005-0000-0000-0000FA100000}"/>
    <cellStyle name="Note 12 7 3 2" xfId="6533" xr:uid="{00000000-0005-0000-0000-0000FB100000}"/>
    <cellStyle name="Note 12 7 4" xfId="5092" xr:uid="{00000000-0005-0000-0000-0000FC100000}"/>
    <cellStyle name="Note 12 8" xfId="1126" xr:uid="{00000000-0005-0000-0000-0000FD100000}"/>
    <cellStyle name="Note 12 8 2" xfId="4010" xr:uid="{00000000-0005-0000-0000-0000FE100000}"/>
    <cellStyle name="Note 12 8 2 2" xfId="8334" xr:uid="{00000000-0005-0000-0000-0000FF100000}"/>
    <cellStyle name="Note 12 8 3" xfId="2568" xr:uid="{00000000-0005-0000-0000-000000110000}"/>
    <cellStyle name="Note 12 8 3 2" xfId="6893" xr:uid="{00000000-0005-0000-0000-000001110000}"/>
    <cellStyle name="Note 12 8 4" xfId="5452" xr:uid="{00000000-0005-0000-0000-000002110000}"/>
    <cellStyle name="Note 12 9" xfId="2930" xr:uid="{00000000-0005-0000-0000-000003110000}"/>
    <cellStyle name="Note 12 9 2" xfId="7254" xr:uid="{00000000-0005-0000-0000-000004110000}"/>
    <cellStyle name="Note 13" xfId="43" xr:uid="{00000000-0005-0000-0000-000005110000}"/>
    <cellStyle name="Note 13 10" xfId="1489" xr:uid="{00000000-0005-0000-0000-000006110000}"/>
    <cellStyle name="Note 13 10 2" xfId="5814" xr:uid="{00000000-0005-0000-0000-000007110000}"/>
    <cellStyle name="Note 13 11" xfId="4373" xr:uid="{00000000-0005-0000-0000-000008110000}"/>
    <cellStyle name="Note 13 2" xfId="77" xr:uid="{00000000-0005-0000-0000-000009110000}"/>
    <cellStyle name="Note 13 2 10" xfId="4403" xr:uid="{00000000-0005-0000-0000-00000A110000}"/>
    <cellStyle name="Note 13 2 2" xfId="137" xr:uid="{00000000-0005-0000-0000-00000B110000}"/>
    <cellStyle name="Note 13 2 2 2" xfId="377" xr:uid="{00000000-0005-0000-0000-00000C110000}"/>
    <cellStyle name="Note 13 2 2 2 2" xfId="737" xr:uid="{00000000-0005-0000-0000-00000D110000}"/>
    <cellStyle name="Note 13 2 2 2 2 2" xfId="3621" xr:uid="{00000000-0005-0000-0000-00000E110000}"/>
    <cellStyle name="Note 13 2 2 2 2 2 2" xfId="7945" xr:uid="{00000000-0005-0000-0000-00000F110000}"/>
    <cellStyle name="Note 13 2 2 2 2 3" xfId="2179" xr:uid="{00000000-0005-0000-0000-000010110000}"/>
    <cellStyle name="Note 13 2 2 2 2 3 2" xfId="6504" xr:uid="{00000000-0005-0000-0000-000011110000}"/>
    <cellStyle name="Note 13 2 2 2 2 4" xfId="5063" xr:uid="{00000000-0005-0000-0000-000012110000}"/>
    <cellStyle name="Note 13 2 2 2 3" xfId="1097" xr:uid="{00000000-0005-0000-0000-000013110000}"/>
    <cellStyle name="Note 13 2 2 2 3 2" xfId="3981" xr:uid="{00000000-0005-0000-0000-000014110000}"/>
    <cellStyle name="Note 13 2 2 2 3 2 2" xfId="8305" xr:uid="{00000000-0005-0000-0000-000015110000}"/>
    <cellStyle name="Note 13 2 2 2 3 3" xfId="2539" xr:uid="{00000000-0005-0000-0000-000016110000}"/>
    <cellStyle name="Note 13 2 2 2 3 3 2" xfId="6864" xr:uid="{00000000-0005-0000-0000-000017110000}"/>
    <cellStyle name="Note 13 2 2 2 3 4" xfId="5423" xr:uid="{00000000-0005-0000-0000-000018110000}"/>
    <cellStyle name="Note 13 2 2 2 4" xfId="1457" xr:uid="{00000000-0005-0000-0000-000019110000}"/>
    <cellStyle name="Note 13 2 2 2 4 2" xfId="4341" xr:uid="{00000000-0005-0000-0000-00001A110000}"/>
    <cellStyle name="Note 13 2 2 2 4 2 2" xfId="8665" xr:uid="{00000000-0005-0000-0000-00001B110000}"/>
    <cellStyle name="Note 13 2 2 2 4 3" xfId="2899" xr:uid="{00000000-0005-0000-0000-00001C110000}"/>
    <cellStyle name="Note 13 2 2 2 4 3 2" xfId="7224" xr:uid="{00000000-0005-0000-0000-00001D110000}"/>
    <cellStyle name="Note 13 2 2 2 4 4" xfId="5783" xr:uid="{00000000-0005-0000-0000-00001E110000}"/>
    <cellStyle name="Note 13 2 2 2 5" xfId="3261" xr:uid="{00000000-0005-0000-0000-00001F110000}"/>
    <cellStyle name="Note 13 2 2 2 5 2" xfId="7585" xr:uid="{00000000-0005-0000-0000-000020110000}"/>
    <cellStyle name="Note 13 2 2 2 6" xfId="1819" xr:uid="{00000000-0005-0000-0000-000021110000}"/>
    <cellStyle name="Note 13 2 2 2 6 2" xfId="6144" xr:uid="{00000000-0005-0000-0000-000022110000}"/>
    <cellStyle name="Note 13 2 2 2 7" xfId="4703" xr:uid="{00000000-0005-0000-0000-000023110000}"/>
    <cellStyle name="Note 13 2 2 3" xfId="257" xr:uid="{00000000-0005-0000-0000-000024110000}"/>
    <cellStyle name="Note 13 2 2 3 2" xfId="617" xr:uid="{00000000-0005-0000-0000-000025110000}"/>
    <cellStyle name="Note 13 2 2 3 2 2" xfId="3501" xr:uid="{00000000-0005-0000-0000-000026110000}"/>
    <cellStyle name="Note 13 2 2 3 2 2 2" xfId="7825" xr:uid="{00000000-0005-0000-0000-000027110000}"/>
    <cellStyle name="Note 13 2 2 3 2 3" xfId="2059" xr:uid="{00000000-0005-0000-0000-000028110000}"/>
    <cellStyle name="Note 13 2 2 3 2 3 2" xfId="6384" xr:uid="{00000000-0005-0000-0000-000029110000}"/>
    <cellStyle name="Note 13 2 2 3 2 4" xfId="4943" xr:uid="{00000000-0005-0000-0000-00002A110000}"/>
    <cellStyle name="Note 13 2 2 3 3" xfId="977" xr:uid="{00000000-0005-0000-0000-00002B110000}"/>
    <cellStyle name="Note 13 2 2 3 3 2" xfId="3861" xr:uid="{00000000-0005-0000-0000-00002C110000}"/>
    <cellStyle name="Note 13 2 2 3 3 2 2" xfId="8185" xr:uid="{00000000-0005-0000-0000-00002D110000}"/>
    <cellStyle name="Note 13 2 2 3 3 3" xfId="2419" xr:uid="{00000000-0005-0000-0000-00002E110000}"/>
    <cellStyle name="Note 13 2 2 3 3 3 2" xfId="6744" xr:uid="{00000000-0005-0000-0000-00002F110000}"/>
    <cellStyle name="Note 13 2 2 3 3 4" xfId="5303" xr:uid="{00000000-0005-0000-0000-000030110000}"/>
    <cellStyle name="Note 13 2 2 3 4" xfId="1337" xr:uid="{00000000-0005-0000-0000-000031110000}"/>
    <cellStyle name="Note 13 2 2 3 4 2" xfId="4221" xr:uid="{00000000-0005-0000-0000-000032110000}"/>
    <cellStyle name="Note 13 2 2 3 4 2 2" xfId="8545" xr:uid="{00000000-0005-0000-0000-000033110000}"/>
    <cellStyle name="Note 13 2 2 3 4 3" xfId="2779" xr:uid="{00000000-0005-0000-0000-000034110000}"/>
    <cellStyle name="Note 13 2 2 3 4 3 2" xfId="7104" xr:uid="{00000000-0005-0000-0000-000035110000}"/>
    <cellStyle name="Note 13 2 2 3 4 4" xfId="5663" xr:uid="{00000000-0005-0000-0000-000036110000}"/>
    <cellStyle name="Note 13 2 2 3 5" xfId="3141" xr:uid="{00000000-0005-0000-0000-000037110000}"/>
    <cellStyle name="Note 13 2 2 3 5 2" xfId="7465" xr:uid="{00000000-0005-0000-0000-000038110000}"/>
    <cellStyle name="Note 13 2 2 3 6" xfId="1699" xr:uid="{00000000-0005-0000-0000-000039110000}"/>
    <cellStyle name="Note 13 2 2 3 6 2" xfId="6024" xr:uid="{00000000-0005-0000-0000-00003A110000}"/>
    <cellStyle name="Note 13 2 2 3 7" xfId="4583" xr:uid="{00000000-0005-0000-0000-00003B110000}"/>
    <cellStyle name="Note 13 2 2 4" xfId="497" xr:uid="{00000000-0005-0000-0000-00003C110000}"/>
    <cellStyle name="Note 13 2 2 4 2" xfId="3381" xr:uid="{00000000-0005-0000-0000-00003D110000}"/>
    <cellStyle name="Note 13 2 2 4 2 2" xfId="7705" xr:uid="{00000000-0005-0000-0000-00003E110000}"/>
    <cellStyle name="Note 13 2 2 4 3" xfId="1939" xr:uid="{00000000-0005-0000-0000-00003F110000}"/>
    <cellStyle name="Note 13 2 2 4 3 2" xfId="6264" xr:uid="{00000000-0005-0000-0000-000040110000}"/>
    <cellStyle name="Note 13 2 2 4 4" xfId="4823" xr:uid="{00000000-0005-0000-0000-000041110000}"/>
    <cellStyle name="Note 13 2 2 5" xfId="857" xr:uid="{00000000-0005-0000-0000-000042110000}"/>
    <cellStyle name="Note 13 2 2 5 2" xfId="3741" xr:uid="{00000000-0005-0000-0000-000043110000}"/>
    <cellStyle name="Note 13 2 2 5 2 2" xfId="8065" xr:uid="{00000000-0005-0000-0000-000044110000}"/>
    <cellStyle name="Note 13 2 2 5 3" xfId="2299" xr:uid="{00000000-0005-0000-0000-000045110000}"/>
    <cellStyle name="Note 13 2 2 5 3 2" xfId="6624" xr:uid="{00000000-0005-0000-0000-000046110000}"/>
    <cellStyle name="Note 13 2 2 5 4" xfId="5183" xr:uid="{00000000-0005-0000-0000-000047110000}"/>
    <cellStyle name="Note 13 2 2 6" xfId="1217" xr:uid="{00000000-0005-0000-0000-000048110000}"/>
    <cellStyle name="Note 13 2 2 6 2" xfId="4101" xr:uid="{00000000-0005-0000-0000-000049110000}"/>
    <cellStyle name="Note 13 2 2 6 2 2" xfId="8425" xr:uid="{00000000-0005-0000-0000-00004A110000}"/>
    <cellStyle name="Note 13 2 2 6 3" xfId="2659" xr:uid="{00000000-0005-0000-0000-00004B110000}"/>
    <cellStyle name="Note 13 2 2 6 3 2" xfId="6984" xr:uid="{00000000-0005-0000-0000-00004C110000}"/>
    <cellStyle name="Note 13 2 2 6 4" xfId="5543" xr:uid="{00000000-0005-0000-0000-00004D110000}"/>
    <cellStyle name="Note 13 2 2 7" xfId="3021" xr:uid="{00000000-0005-0000-0000-00004E110000}"/>
    <cellStyle name="Note 13 2 2 7 2" xfId="7345" xr:uid="{00000000-0005-0000-0000-00004F110000}"/>
    <cellStyle name="Note 13 2 2 8" xfId="1579" xr:uid="{00000000-0005-0000-0000-000050110000}"/>
    <cellStyle name="Note 13 2 2 8 2" xfId="5904" xr:uid="{00000000-0005-0000-0000-000051110000}"/>
    <cellStyle name="Note 13 2 2 9" xfId="4463" xr:uid="{00000000-0005-0000-0000-000052110000}"/>
    <cellStyle name="Note 13 2 3" xfId="317" xr:uid="{00000000-0005-0000-0000-000053110000}"/>
    <cellStyle name="Note 13 2 3 2" xfId="677" xr:uid="{00000000-0005-0000-0000-000054110000}"/>
    <cellStyle name="Note 13 2 3 2 2" xfId="3561" xr:uid="{00000000-0005-0000-0000-000055110000}"/>
    <cellStyle name="Note 13 2 3 2 2 2" xfId="7885" xr:uid="{00000000-0005-0000-0000-000056110000}"/>
    <cellStyle name="Note 13 2 3 2 3" xfId="2119" xr:uid="{00000000-0005-0000-0000-000057110000}"/>
    <cellStyle name="Note 13 2 3 2 3 2" xfId="6444" xr:uid="{00000000-0005-0000-0000-000058110000}"/>
    <cellStyle name="Note 13 2 3 2 4" xfId="5003" xr:uid="{00000000-0005-0000-0000-000059110000}"/>
    <cellStyle name="Note 13 2 3 3" xfId="1037" xr:uid="{00000000-0005-0000-0000-00005A110000}"/>
    <cellStyle name="Note 13 2 3 3 2" xfId="3921" xr:uid="{00000000-0005-0000-0000-00005B110000}"/>
    <cellStyle name="Note 13 2 3 3 2 2" xfId="8245" xr:uid="{00000000-0005-0000-0000-00005C110000}"/>
    <cellStyle name="Note 13 2 3 3 3" xfId="2479" xr:uid="{00000000-0005-0000-0000-00005D110000}"/>
    <cellStyle name="Note 13 2 3 3 3 2" xfId="6804" xr:uid="{00000000-0005-0000-0000-00005E110000}"/>
    <cellStyle name="Note 13 2 3 3 4" xfId="5363" xr:uid="{00000000-0005-0000-0000-00005F110000}"/>
    <cellStyle name="Note 13 2 3 4" xfId="1397" xr:uid="{00000000-0005-0000-0000-000060110000}"/>
    <cellStyle name="Note 13 2 3 4 2" xfId="4281" xr:uid="{00000000-0005-0000-0000-000061110000}"/>
    <cellStyle name="Note 13 2 3 4 2 2" xfId="8605" xr:uid="{00000000-0005-0000-0000-000062110000}"/>
    <cellStyle name="Note 13 2 3 4 3" xfId="2839" xr:uid="{00000000-0005-0000-0000-000063110000}"/>
    <cellStyle name="Note 13 2 3 4 3 2" xfId="7164" xr:uid="{00000000-0005-0000-0000-000064110000}"/>
    <cellStyle name="Note 13 2 3 4 4" xfId="5723" xr:uid="{00000000-0005-0000-0000-000065110000}"/>
    <cellStyle name="Note 13 2 3 5" xfId="3201" xr:uid="{00000000-0005-0000-0000-000066110000}"/>
    <cellStyle name="Note 13 2 3 5 2" xfId="7525" xr:uid="{00000000-0005-0000-0000-000067110000}"/>
    <cellStyle name="Note 13 2 3 6" xfId="1759" xr:uid="{00000000-0005-0000-0000-000068110000}"/>
    <cellStyle name="Note 13 2 3 6 2" xfId="6084" xr:uid="{00000000-0005-0000-0000-000069110000}"/>
    <cellStyle name="Note 13 2 3 7" xfId="4643" xr:uid="{00000000-0005-0000-0000-00006A110000}"/>
    <cellStyle name="Note 13 2 4" xfId="197" xr:uid="{00000000-0005-0000-0000-00006B110000}"/>
    <cellStyle name="Note 13 2 4 2" xfId="557" xr:uid="{00000000-0005-0000-0000-00006C110000}"/>
    <cellStyle name="Note 13 2 4 2 2" xfId="3441" xr:uid="{00000000-0005-0000-0000-00006D110000}"/>
    <cellStyle name="Note 13 2 4 2 2 2" xfId="7765" xr:uid="{00000000-0005-0000-0000-00006E110000}"/>
    <cellStyle name="Note 13 2 4 2 3" xfId="1999" xr:uid="{00000000-0005-0000-0000-00006F110000}"/>
    <cellStyle name="Note 13 2 4 2 3 2" xfId="6324" xr:uid="{00000000-0005-0000-0000-000070110000}"/>
    <cellStyle name="Note 13 2 4 2 4" xfId="4883" xr:uid="{00000000-0005-0000-0000-000071110000}"/>
    <cellStyle name="Note 13 2 4 3" xfId="917" xr:uid="{00000000-0005-0000-0000-000072110000}"/>
    <cellStyle name="Note 13 2 4 3 2" xfId="3801" xr:uid="{00000000-0005-0000-0000-000073110000}"/>
    <cellStyle name="Note 13 2 4 3 2 2" xfId="8125" xr:uid="{00000000-0005-0000-0000-000074110000}"/>
    <cellStyle name="Note 13 2 4 3 3" xfId="2359" xr:uid="{00000000-0005-0000-0000-000075110000}"/>
    <cellStyle name="Note 13 2 4 3 3 2" xfId="6684" xr:uid="{00000000-0005-0000-0000-000076110000}"/>
    <cellStyle name="Note 13 2 4 3 4" xfId="5243" xr:uid="{00000000-0005-0000-0000-000077110000}"/>
    <cellStyle name="Note 13 2 4 4" xfId="1277" xr:uid="{00000000-0005-0000-0000-000078110000}"/>
    <cellStyle name="Note 13 2 4 4 2" xfId="4161" xr:uid="{00000000-0005-0000-0000-000079110000}"/>
    <cellStyle name="Note 13 2 4 4 2 2" xfId="8485" xr:uid="{00000000-0005-0000-0000-00007A110000}"/>
    <cellStyle name="Note 13 2 4 4 3" xfId="2719" xr:uid="{00000000-0005-0000-0000-00007B110000}"/>
    <cellStyle name="Note 13 2 4 4 3 2" xfId="7044" xr:uid="{00000000-0005-0000-0000-00007C110000}"/>
    <cellStyle name="Note 13 2 4 4 4" xfId="5603" xr:uid="{00000000-0005-0000-0000-00007D110000}"/>
    <cellStyle name="Note 13 2 4 5" xfId="3081" xr:uid="{00000000-0005-0000-0000-00007E110000}"/>
    <cellStyle name="Note 13 2 4 5 2" xfId="7405" xr:uid="{00000000-0005-0000-0000-00007F110000}"/>
    <cellStyle name="Note 13 2 4 6" xfId="1639" xr:uid="{00000000-0005-0000-0000-000080110000}"/>
    <cellStyle name="Note 13 2 4 6 2" xfId="5964" xr:uid="{00000000-0005-0000-0000-000081110000}"/>
    <cellStyle name="Note 13 2 4 7" xfId="4523" xr:uid="{00000000-0005-0000-0000-000082110000}"/>
    <cellStyle name="Note 13 2 5" xfId="437" xr:uid="{00000000-0005-0000-0000-000083110000}"/>
    <cellStyle name="Note 13 2 5 2" xfId="3321" xr:uid="{00000000-0005-0000-0000-000084110000}"/>
    <cellStyle name="Note 13 2 5 2 2" xfId="7645" xr:uid="{00000000-0005-0000-0000-000085110000}"/>
    <cellStyle name="Note 13 2 5 3" xfId="1879" xr:uid="{00000000-0005-0000-0000-000086110000}"/>
    <cellStyle name="Note 13 2 5 3 2" xfId="6204" xr:uid="{00000000-0005-0000-0000-000087110000}"/>
    <cellStyle name="Note 13 2 5 4" xfId="4763" xr:uid="{00000000-0005-0000-0000-000088110000}"/>
    <cellStyle name="Note 13 2 6" xfId="797" xr:uid="{00000000-0005-0000-0000-000089110000}"/>
    <cellStyle name="Note 13 2 6 2" xfId="3681" xr:uid="{00000000-0005-0000-0000-00008A110000}"/>
    <cellStyle name="Note 13 2 6 2 2" xfId="8005" xr:uid="{00000000-0005-0000-0000-00008B110000}"/>
    <cellStyle name="Note 13 2 6 3" xfId="2239" xr:uid="{00000000-0005-0000-0000-00008C110000}"/>
    <cellStyle name="Note 13 2 6 3 2" xfId="6564" xr:uid="{00000000-0005-0000-0000-00008D110000}"/>
    <cellStyle name="Note 13 2 6 4" xfId="5123" xr:uid="{00000000-0005-0000-0000-00008E110000}"/>
    <cellStyle name="Note 13 2 7" xfId="1157" xr:uid="{00000000-0005-0000-0000-00008F110000}"/>
    <cellStyle name="Note 13 2 7 2" xfId="4041" xr:uid="{00000000-0005-0000-0000-000090110000}"/>
    <cellStyle name="Note 13 2 7 2 2" xfId="8365" xr:uid="{00000000-0005-0000-0000-000091110000}"/>
    <cellStyle name="Note 13 2 7 3" xfId="2599" xr:uid="{00000000-0005-0000-0000-000092110000}"/>
    <cellStyle name="Note 13 2 7 3 2" xfId="6924" xr:uid="{00000000-0005-0000-0000-000093110000}"/>
    <cellStyle name="Note 13 2 7 4" xfId="5483" xr:uid="{00000000-0005-0000-0000-000094110000}"/>
    <cellStyle name="Note 13 2 8" xfId="2961" xr:uid="{00000000-0005-0000-0000-000095110000}"/>
    <cellStyle name="Note 13 2 8 2" xfId="7285" xr:uid="{00000000-0005-0000-0000-000096110000}"/>
    <cellStyle name="Note 13 2 9" xfId="1519" xr:uid="{00000000-0005-0000-0000-000097110000}"/>
    <cellStyle name="Note 13 2 9 2" xfId="5844" xr:uid="{00000000-0005-0000-0000-000098110000}"/>
    <cellStyle name="Note 13 3" xfId="107" xr:uid="{00000000-0005-0000-0000-000099110000}"/>
    <cellStyle name="Note 13 3 2" xfId="347" xr:uid="{00000000-0005-0000-0000-00009A110000}"/>
    <cellStyle name="Note 13 3 2 2" xfId="707" xr:uid="{00000000-0005-0000-0000-00009B110000}"/>
    <cellStyle name="Note 13 3 2 2 2" xfId="3591" xr:uid="{00000000-0005-0000-0000-00009C110000}"/>
    <cellStyle name="Note 13 3 2 2 2 2" xfId="7915" xr:uid="{00000000-0005-0000-0000-00009D110000}"/>
    <cellStyle name="Note 13 3 2 2 3" xfId="2149" xr:uid="{00000000-0005-0000-0000-00009E110000}"/>
    <cellStyle name="Note 13 3 2 2 3 2" xfId="6474" xr:uid="{00000000-0005-0000-0000-00009F110000}"/>
    <cellStyle name="Note 13 3 2 2 4" xfId="5033" xr:uid="{00000000-0005-0000-0000-0000A0110000}"/>
    <cellStyle name="Note 13 3 2 3" xfId="1067" xr:uid="{00000000-0005-0000-0000-0000A1110000}"/>
    <cellStyle name="Note 13 3 2 3 2" xfId="3951" xr:uid="{00000000-0005-0000-0000-0000A2110000}"/>
    <cellStyle name="Note 13 3 2 3 2 2" xfId="8275" xr:uid="{00000000-0005-0000-0000-0000A3110000}"/>
    <cellStyle name="Note 13 3 2 3 3" xfId="2509" xr:uid="{00000000-0005-0000-0000-0000A4110000}"/>
    <cellStyle name="Note 13 3 2 3 3 2" xfId="6834" xr:uid="{00000000-0005-0000-0000-0000A5110000}"/>
    <cellStyle name="Note 13 3 2 3 4" xfId="5393" xr:uid="{00000000-0005-0000-0000-0000A6110000}"/>
    <cellStyle name="Note 13 3 2 4" xfId="1427" xr:uid="{00000000-0005-0000-0000-0000A7110000}"/>
    <cellStyle name="Note 13 3 2 4 2" xfId="4311" xr:uid="{00000000-0005-0000-0000-0000A8110000}"/>
    <cellStyle name="Note 13 3 2 4 2 2" xfId="8635" xr:uid="{00000000-0005-0000-0000-0000A9110000}"/>
    <cellStyle name="Note 13 3 2 4 3" xfId="2869" xr:uid="{00000000-0005-0000-0000-0000AA110000}"/>
    <cellStyle name="Note 13 3 2 4 3 2" xfId="7194" xr:uid="{00000000-0005-0000-0000-0000AB110000}"/>
    <cellStyle name="Note 13 3 2 4 4" xfId="5753" xr:uid="{00000000-0005-0000-0000-0000AC110000}"/>
    <cellStyle name="Note 13 3 2 5" xfId="3231" xr:uid="{00000000-0005-0000-0000-0000AD110000}"/>
    <cellStyle name="Note 13 3 2 5 2" xfId="7555" xr:uid="{00000000-0005-0000-0000-0000AE110000}"/>
    <cellStyle name="Note 13 3 2 6" xfId="1789" xr:uid="{00000000-0005-0000-0000-0000AF110000}"/>
    <cellStyle name="Note 13 3 2 6 2" xfId="6114" xr:uid="{00000000-0005-0000-0000-0000B0110000}"/>
    <cellStyle name="Note 13 3 2 7" xfId="4673" xr:uid="{00000000-0005-0000-0000-0000B1110000}"/>
    <cellStyle name="Note 13 3 3" xfId="227" xr:uid="{00000000-0005-0000-0000-0000B2110000}"/>
    <cellStyle name="Note 13 3 3 2" xfId="587" xr:uid="{00000000-0005-0000-0000-0000B3110000}"/>
    <cellStyle name="Note 13 3 3 2 2" xfId="3471" xr:uid="{00000000-0005-0000-0000-0000B4110000}"/>
    <cellStyle name="Note 13 3 3 2 2 2" xfId="7795" xr:uid="{00000000-0005-0000-0000-0000B5110000}"/>
    <cellStyle name="Note 13 3 3 2 3" xfId="2029" xr:uid="{00000000-0005-0000-0000-0000B6110000}"/>
    <cellStyle name="Note 13 3 3 2 3 2" xfId="6354" xr:uid="{00000000-0005-0000-0000-0000B7110000}"/>
    <cellStyle name="Note 13 3 3 2 4" xfId="4913" xr:uid="{00000000-0005-0000-0000-0000B8110000}"/>
    <cellStyle name="Note 13 3 3 3" xfId="947" xr:uid="{00000000-0005-0000-0000-0000B9110000}"/>
    <cellStyle name="Note 13 3 3 3 2" xfId="3831" xr:uid="{00000000-0005-0000-0000-0000BA110000}"/>
    <cellStyle name="Note 13 3 3 3 2 2" xfId="8155" xr:uid="{00000000-0005-0000-0000-0000BB110000}"/>
    <cellStyle name="Note 13 3 3 3 3" xfId="2389" xr:uid="{00000000-0005-0000-0000-0000BC110000}"/>
    <cellStyle name="Note 13 3 3 3 3 2" xfId="6714" xr:uid="{00000000-0005-0000-0000-0000BD110000}"/>
    <cellStyle name="Note 13 3 3 3 4" xfId="5273" xr:uid="{00000000-0005-0000-0000-0000BE110000}"/>
    <cellStyle name="Note 13 3 3 4" xfId="1307" xr:uid="{00000000-0005-0000-0000-0000BF110000}"/>
    <cellStyle name="Note 13 3 3 4 2" xfId="4191" xr:uid="{00000000-0005-0000-0000-0000C0110000}"/>
    <cellStyle name="Note 13 3 3 4 2 2" xfId="8515" xr:uid="{00000000-0005-0000-0000-0000C1110000}"/>
    <cellStyle name="Note 13 3 3 4 3" xfId="2749" xr:uid="{00000000-0005-0000-0000-0000C2110000}"/>
    <cellStyle name="Note 13 3 3 4 3 2" xfId="7074" xr:uid="{00000000-0005-0000-0000-0000C3110000}"/>
    <cellStyle name="Note 13 3 3 4 4" xfId="5633" xr:uid="{00000000-0005-0000-0000-0000C4110000}"/>
    <cellStyle name="Note 13 3 3 5" xfId="3111" xr:uid="{00000000-0005-0000-0000-0000C5110000}"/>
    <cellStyle name="Note 13 3 3 5 2" xfId="7435" xr:uid="{00000000-0005-0000-0000-0000C6110000}"/>
    <cellStyle name="Note 13 3 3 6" xfId="1669" xr:uid="{00000000-0005-0000-0000-0000C7110000}"/>
    <cellStyle name="Note 13 3 3 6 2" xfId="5994" xr:uid="{00000000-0005-0000-0000-0000C8110000}"/>
    <cellStyle name="Note 13 3 3 7" xfId="4553" xr:uid="{00000000-0005-0000-0000-0000C9110000}"/>
    <cellStyle name="Note 13 3 4" xfId="467" xr:uid="{00000000-0005-0000-0000-0000CA110000}"/>
    <cellStyle name="Note 13 3 4 2" xfId="3351" xr:uid="{00000000-0005-0000-0000-0000CB110000}"/>
    <cellStyle name="Note 13 3 4 2 2" xfId="7675" xr:uid="{00000000-0005-0000-0000-0000CC110000}"/>
    <cellStyle name="Note 13 3 4 3" xfId="1909" xr:uid="{00000000-0005-0000-0000-0000CD110000}"/>
    <cellStyle name="Note 13 3 4 3 2" xfId="6234" xr:uid="{00000000-0005-0000-0000-0000CE110000}"/>
    <cellStyle name="Note 13 3 4 4" xfId="4793" xr:uid="{00000000-0005-0000-0000-0000CF110000}"/>
    <cellStyle name="Note 13 3 5" xfId="827" xr:uid="{00000000-0005-0000-0000-0000D0110000}"/>
    <cellStyle name="Note 13 3 5 2" xfId="3711" xr:uid="{00000000-0005-0000-0000-0000D1110000}"/>
    <cellStyle name="Note 13 3 5 2 2" xfId="8035" xr:uid="{00000000-0005-0000-0000-0000D2110000}"/>
    <cellStyle name="Note 13 3 5 3" xfId="2269" xr:uid="{00000000-0005-0000-0000-0000D3110000}"/>
    <cellStyle name="Note 13 3 5 3 2" xfId="6594" xr:uid="{00000000-0005-0000-0000-0000D4110000}"/>
    <cellStyle name="Note 13 3 5 4" xfId="5153" xr:uid="{00000000-0005-0000-0000-0000D5110000}"/>
    <cellStyle name="Note 13 3 6" xfId="1187" xr:uid="{00000000-0005-0000-0000-0000D6110000}"/>
    <cellStyle name="Note 13 3 6 2" xfId="4071" xr:uid="{00000000-0005-0000-0000-0000D7110000}"/>
    <cellStyle name="Note 13 3 6 2 2" xfId="8395" xr:uid="{00000000-0005-0000-0000-0000D8110000}"/>
    <cellStyle name="Note 13 3 6 3" xfId="2629" xr:uid="{00000000-0005-0000-0000-0000D9110000}"/>
    <cellStyle name="Note 13 3 6 3 2" xfId="6954" xr:uid="{00000000-0005-0000-0000-0000DA110000}"/>
    <cellStyle name="Note 13 3 6 4" xfId="5513" xr:uid="{00000000-0005-0000-0000-0000DB110000}"/>
    <cellStyle name="Note 13 3 7" xfId="2991" xr:uid="{00000000-0005-0000-0000-0000DC110000}"/>
    <cellStyle name="Note 13 3 7 2" xfId="7315" xr:uid="{00000000-0005-0000-0000-0000DD110000}"/>
    <cellStyle name="Note 13 3 8" xfId="1549" xr:uid="{00000000-0005-0000-0000-0000DE110000}"/>
    <cellStyle name="Note 13 3 8 2" xfId="5874" xr:uid="{00000000-0005-0000-0000-0000DF110000}"/>
    <cellStyle name="Note 13 3 9" xfId="4433" xr:uid="{00000000-0005-0000-0000-0000E0110000}"/>
    <cellStyle name="Note 13 4" xfId="287" xr:uid="{00000000-0005-0000-0000-0000E1110000}"/>
    <cellStyle name="Note 13 4 2" xfId="647" xr:uid="{00000000-0005-0000-0000-0000E2110000}"/>
    <cellStyle name="Note 13 4 2 2" xfId="3531" xr:uid="{00000000-0005-0000-0000-0000E3110000}"/>
    <cellStyle name="Note 13 4 2 2 2" xfId="7855" xr:uid="{00000000-0005-0000-0000-0000E4110000}"/>
    <cellStyle name="Note 13 4 2 3" xfId="2089" xr:uid="{00000000-0005-0000-0000-0000E5110000}"/>
    <cellStyle name="Note 13 4 2 3 2" xfId="6414" xr:uid="{00000000-0005-0000-0000-0000E6110000}"/>
    <cellStyle name="Note 13 4 2 4" xfId="4973" xr:uid="{00000000-0005-0000-0000-0000E7110000}"/>
    <cellStyle name="Note 13 4 3" xfId="1007" xr:uid="{00000000-0005-0000-0000-0000E8110000}"/>
    <cellStyle name="Note 13 4 3 2" xfId="3891" xr:uid="{00000000-0005-0000-0000-0000E9110000}"/>
    <cellStyle name="Note 13 4 3 2 2" xfId="8215" xr:uid="{00000000-0005-0000-0000-0000EA110000}"/>
    <cellStyle name="Note 13 4 3 3" xfId="2449" xr:uid="{00000000-0005-0000-0000-0000EB110000}"/>
    <cellStyle name="Note 13 4 3 3 2" xfId="6774" xr:uid="{00000000-0005-0000-0000-0000EC110000}"/>
    <cellStyle name="Note 13 4 3 4" xfId="5333" xr:uid="{00000000-0005-0000-0000-0000ED110000}"/>
    <cellStyle name="Note 13 4 4" xfId="1367" xr:uid="{00000000-0005-0000-0000-0000EE110000}"/>
    <cellStyle name="Note 13 4 4 2" xfId="4251" xr:uid="{00000000-0005-0000-0000-0000EF110000}"/>
    <cellStyle name="Note 13 4 4 2 2" xfId="8575" xr:uid="{00000000-0005-0000-0000-0000F0110000}"/>
    <cellStyle name="Note 13 4 4 3" xfId="2809" xr:uid="{00000000-0005-0000-0000-0000F1110000}"/>
    <cellStyle name="Note 13 4 4 3 2" xfId="7134" xr:uid="{00000000-0005-0000-0000-0000F2110000}"/>
    <cellStyle name="Note 13 4 4 4" xfId="5693" xr:uid="{00000000-0005-0000-0000-0000F3110000}"/>
    <cellStyle name="Note 13 4 5" xfId="3171" xr:uid="{00000000-0005-0000-0000-0000F4110000}"/>
    <cellStyle name="Note 13 4 5 2" xfId="7495" xr:uid="{00000000-0005-0000-0000-0000F5110000}"/>
    <cellStyle name="Note 13 4 6" xfId="1729" xr:uid="{00000000-0005-0000-0000-0000F6110000}"/>
    <cellStyle name="Note 13 4 6 2" xfId="6054" xr:uid="{00000000-0005-0000-0000-0000F7110000}"/>
    <cellStyle name="Note 13 4 7" xfId="4613" xr:uid="{00000000-0005-0000-0000-0000F8110000}"/>
    <cellStyle name="Note 13 5" xfId="167" xr:uid="{00000000-0005-0000-0000-0000F9110000}"/>
    <cellStyle name="Note 13 5 2" xfId="527" xr:uid="{00000000-0005-0000-0000-0000FA110000}"/>
    <cellStyle name="Note 13 5 2 2" xfId="3411" xr:uid="{00000000-0005-0000-0000-0000FB110000}"/>
    <cellStyle name="Note 13 5 2 2 2" xfId="7735" xr:uid="{00000000-0005-0000-0000-0000FC110000}"/>
    <cellStyle name="Note 13 5 2 3" xfId="1969" xr:uid="{00000000-0005-0000-0000-0000FD110000}"/>
    <cellStyle name="Note 13 5 2 3 2" xfId="6294" xr:uid="{00000000-0005-0000-0000-0000FE110000}"/>
    <cellStyle name="Note 13 5 2 4" xfId="4853" xr:uid="{00000000-0005-0000-0000-0000FF110000}"/>
    <cellStyle name="Note 13 5 3" xfId="887" xr:uid="{00000000-0005-0000-0000-000000120000}"/>
    <cellStyle name="Note 13 5 3 2" xfId="3771" xr:uid="{00000000-0005-0000-0000-000001120000}"/>
    <cellStyle name="Note 13 5 3 2 2" xfId="8095" xr:uid="{00000000-0005-0000-0000-000002120000}"/>
    <cellStyle name="Note 13 5 3 3" xfId="2329" xr:uid="{00000000-0005-0000-0000-000003120000}"/>
    <cellStyle name="Note 13 5 3 3 2" xfId="6654" xr:uid="{00000000-0005-0000-0000-000004120000}"/>
    <cellStyle name="Note 13 5 3 4" xfId="5213" xr:uid="{00000000-0005-0000-0000-000005120000}"/>
    <cellStyle name="Note 13 5 4" xfId="1247" xr:uid="{00000000-0005-0000-0000-000006120000}"/>
    <cellStyle name="Note 13 5 4 2" xfId="4131" xr:uid="{00000000-0005-0000-0000-000007120000}"/>
    <cellStyle name="Note 13 5 4 2 2" xfId="8455" xr:uid="{00000000-0005-0000-0000-000008120000}"/>
    <cellStyle name="Note 13 5 4 3" xfId="2689" xr:uid="{00000000-0005-0000-0000-000009120000}"/>
    <cellStyle name="Note 13 5 4 3 2" xfId="7014" xr:uid="{00000000-0005-0000-0000-00000A120000}"/>
    <cellStyle name="Note 13 5 4 4" xfId="5573" xr:uid="{00000000-0005-0000-0000-00000B120000}"/>
    <cellStyle name="Note 13 5 5" xfId="3051" xr:uid="{00000000-0005-0000-0000-00000C120000}"/>
    <cellStyle name="Note 13 5 5 2" xfId="7375" xr:uid="{00000000-0005-0000-0000-00000D120000}"/>
    <cellStyle name="Note 13 5 6" xfId="1609" xr:uid="{00000000-0005-0000-0000-00000E120000}"/>
    <cellStyle name="Note 13 5 6 2" xfId="5934" xr:uid="{00000000-0005-0000-0000-00000F120000}"/>
    <cellStyle name="Note 13 5 7" xfId="4493" xr:uid="{00000000-0005-0000-0000-000010120000}"/>
    <cellStyle name="Note 13 6" xfId="407" xr:uid="{00000000-0005-0000-0000-000011120000}"/>
    <cellStyle name="Note 13 6 2" xfId="3291" xr:uid="{00000000-0005-0000-0000-000012120000}"/>
    <cellStyle name="Note 13 6 2 2" xfId="7615" xr:uid="{00000000-0005-0000-0000-000013120000}"/>
    <cellStyle name="Note 13 6 3" xfId="1849" xr:uid="{00000000-0005-0000-0000-000014120000}"/>
    <cellStyle name="Note 13 6 3 2" xfId="6174" xr:uid="{00000000-0005-0000-0000-000015120000}"/>
    <cellStyle name="Note 13 6 4" xfId="4733" xr:uid="{00000000-0005-0000-0000-000016120000}"/>
    <cellStyle name="Note 13 7" xfId="767" xr:uid="{00000000-0005-0000-0000-000017120000}"/>
    <cellStyle name="Note 13 7 2" xfId="3651" xr:uid="{00000000-0005-0000-0000-000018120000}"/>
    <cellStyle name="Note 13 7 2 2" xfId="7975" xr:uid="{00000000-0005-0000-0000-000019120000}"/>
    <cellStyle name="Note 13 7 3" xfId="2209" xr:uid="{00000000-0005-0000-0000-00001A120000}"/>
    <cellStyle name="Note 13 7 3 2" xfId="6534" xr:uid="{00000000-0005-0000-0000-00001B120000}"/>
    <cellStyle name="Note 13 7 4" xfId="5093" xr:uid="{00000000-0005-0000-0000-00001C120000}"/>
    <cellStyle name="Note 13 8" xfId="1127" xr:uid="{00000000-0005-0000-0000-00001D120000}"/>
    <cellStyle name="Note 13 8 2" xfId="4011" xr:uid="{00000000-0005-0000-0000-00001E120000}"/>
    <cellStyle name="Note 13 8 2 2" xfId="8335" xr:uid="{00000000-0005-0000-0000-00001F120000}"/>
    <cellStyle name="Note 13 8 3" xfId="2569" xr:uid="{00000000-0005-0000-0000-000020120000}"/>
    <cellStyle name="Note 13 8 3 2" xfId="6894" xr:uid="{00000000-0005-0000-0000-000021120000}"/>
    <cellStyle name="Note 13 8 4" xfId="5453" xr:uid="{00000000-0005-0000-0000-000022120000}"/>
    <cellStyle name="Note 13 9" xfId="2931" xr:uid="{00000000-0005-0000-0000-000023120000}"/>
    <cellStyle name="Note 13 9 2" xfId="7255" xr:uid="{00000000-0005-0000-0000-000024120000}"/>
    <cellStyle name="Note 14" xfId="44" xr:uid="{00000000-0005-0000-0000-000025120000}"/>
    <cellStyle name="Note 14 10" xfId="1490" xr:uid="{00000000-0005-0000-0000-000026120000}"/>
    <cellStyle name="Note 14 10 2" xfId="5815" xr:uid="{00000000-0005-0000-0000-000027120000}"/>
    <cellStyle name="Note 14 11" xfId="4374" xr:uid="{00000000-0005-0000-0000-000028120000}"/>
    <cellStyle name="Note 14 2" xfId="78" xr:uid="{00000000-0005-0000-0000-000029120000}"/>
    <cellStyle name="Note 14 2 10" xfId="4404" xr:uid="{00000000-0005-0000-0000-00002A120000}"/>
    <cellStyle name="Note 14 2 2" xfId="138" xr:uid="{00000000-0005-0000-0000-00002B120000}"/>
    <cellStyle name="Note 14 2 2 2" xfId="378" xr:uid="{00000000-0005-0000-0000-00002C120000}"/>
    <cellStyle name="Note 14 2 2 2 2" xfId="738" xr:uid="{00000000-0005-0000-0000-00002D120000}"/>
    <cellStyle name="Note 14 2 2 2 2 2" xfId="3622" xr:uid="{00000000-0005-0000-0000-00002E120000}"/>
    <cellStyle name="Note 14 2 2 2 2 2 2" xfId="7946" xr:uid="{00000000-0005-0000-0000-00002F120000}"/>
    <cellStyle name="Note 14 2 2 2 2 3" xfId="2180" xr:uid="{00000000-0005-0000-0000-000030120000}"/>
    <cellStyle name="Note 14 2 2 2 2 3 2" xfId="6505" xr:uid="{00000000-0005-0000-0000-000031120000}"/>
    <cellStyle name="Note 14 2 2 2 2 4" xfId="5064" xr:uid="{00000000-0005-0000-0000-000032120000}"/>
    <cellStyle name="Note 14 2 2 2 3" xfId="1098" xr:uid="{00000000-0005-0000-0000-000033120000}"/>
    <cellStyle name="Note 14 2 2 2 3 2" xfId="3982" xr:uid="{00000000-0005-0000-0000-000034120000}"/>
    <cellStyle name="Note 14 2 2 2 3 2 2" xfId="8306" xr:uid="{00000000-0005-0000-0000-000035120000}"/>
    <cellStyle name="Note 14 2 2 2 3 3" xfId="2540" xr:uid="{00000000-0005-0000-0000-000036120000}"/>
    <cellStyle name="Note 14 2 2 2 3 3 2" xfId="6865" xr:uid="{00000000-0005-0000-0000-000037120000}"/>
    <cellStyle name="Note 14 2 2 2 3 4" xfId="5424" xr:uid="{00000000-0005-0000-0000-000038120000}"/>
    <cellStyle name="Note 14 2 2 2 4" xfId="1458" xr:uid="{00000000-0005-0000-0000-000039120000}"/>
    <cellStyle name="Note 14 2 2 2 4 2" xfId="4342" xr:uid="{00000000-0005-0000-0000-00003A120000}"/>
    <cellStyle name="Note 14 2 2 2 4 2 2" xfId="8666" xr:uid="{00000000-0005-0000-0000-00003B120000}"/>
    <cellStyle name="Note 14 2 2 2 4 3" xfId="2900" xr:uid="{00000000-0005-0000-0000-00003C120000}"/>
    <cellStyle name="Note 14 2 2 2 4 3 2" xfId="7225" xr:uid="{00000000-0005-0000-0000-00003D120000}"/>
    <cellStyle name="Note 14 2 2 2 4 4" xfId="5784" xr:uid="{00000000-0005-0000-0000-00003E120000}"/>
    <cellStyle name="Note 14 2 2 2 5" xfId="3262" xr:uid="{00000000-0005-0000-0000-00003F120000}"/>
    <cellStyle name="Note 14 2 2 2 5 2" xfId="7586" xr:uid="{00000000-0005-0000-0000-000040120000}"/>
    <cellStyle name="Note 14 2 2 2 6" xfId="1820" xr:uid="{00000000-0005-0000-0000-000041120000}"/>
    <cellStyle name="Note 14 2 2 2 6 2" xfId="6145" xr:uid="{00000000-0005-0000-0000-000042120000}"/>
    <cellStyle name="Note 14 2 2 2 7" xfId="4704" xr:uid="{00000000-0005-0000-0000-000043120000}"/>
    <cellStyle name="Note 14 2 2 3" xfId="258" xr:uid="{00000000-0005-0000-0000-000044120000}"/>
    <cellStyle name="Note 14 2 2 3 2" xfId="618" xr:uid="{00000000-0005-0000-0000-000045120000}"/>
    <cellStyle name="Note 14 2 2 3 2 2" xfId="3502" xr:uid="{00000000-0005-0000-0000-000046120000}"/>
    <cellStyle name="Note 14 2 2 3 2 2 2" xfId="7826" xr:uid="{00000000-0005-0000-0000-000047120000}"/>
    <cellStyle name="Note 14 2 2 3 2 3" xfId="2060" xr:uid="{00000000-0005-0000-0000-000048120000}"/>
    <cellStyle name="Note 14 2 2 3 2 3 2" xfId="6385" xr:uid="{00000000-0005-0000-0000-000049120000}"/>
    <cellStyle name="Note 14 2 2 3 2 4" xfId="4944" xr:uid="{00000000-0005-0000-0000-00004A120000}"/>
    <cellStyle name="Note 14 2 2 3 3" xfId="978" xr:uid="{00000000-0005-0000-0000-00004B120000}"/>
    <cellStyle name="Note 14 2 2 3 3 2" xfId="3862" xr:uid="{00000000-0005-0000-0000-00004C120000}"/>
    <cellStyle name="Note 14 2 2 3 3 2 2" xfId="8186" xr:uid="{00000000-0005-0000-0000-00004D120000}"/>
    <cellStyle name="Note 14 2 2 3 3 3" xfId="2420" xr:uid="{00000000-0005-0000-0000-00004E120000}"/>
    <cellStyle name="Note 14 2 2 3 3 3 2" xfId="6745" xr:uid="{00000000-0005-0000-0000-00004F120000}"/>
    <cellStyle name="Note 14 2 2 3 3 4" xfId="5304" xr:uid="{00000000-0005-0000-0000-000050120000}"/>
    <cellStyle name="Note 14 2 2 3 4" xfId="1338" xr:uid="{00000000-0005-0000-0000-000051120000}"/>
    <cellStyle name="Note 14 2 2 3 4 2" xfId="4222" xr:uid="{00000000-0005-0000-0000-000052120000}"/>
    <cellStyle name="Note 14 2 2 3 4 2 2" xfId="8546" xr:uid="{00000000-0005-0000-0000-000053120000}"/>
    <cellStyle name="Note 14 2 2 3 4 3" xfId="2780" xr:uid="{00000000-0005-0000-0000-000054120000}"/>
    <cellStyle name="Note 14 2 2 3 4 3 2" xfId="7105" xr:uid="{00000000-0005-0000-0000-000055120000}"/>
    <cellStyle name="Note 14 2 2 3 4 4" xfId="5664" xr:uid="{00000000-0005-0000-0000-000056120000}"/>
    <cellStyle name="Note 14 2 2 3 5" xfId="3142" xr:uid="{00000000-0005-0000-0000-000057120000}"/>
    <cellStyle name="Note 14 2 2 3 5 2" xfId="7466" xr:uid="{00000000-0005-0000-0000-000058120000}"/>
    <cellStyle name="Note 14 2 2 3 6" xfId="1700" xr:uid="{00000000-0005-0000-0000-000059120000}"/>
    <cellStyle name="Note 14 2 2 3 6 2" xfId="6025" xr:uid="{00000000-0005-0000-0000-00005A120000}"/>
    <cellStyle name="Note 14 2 2 3 7" xfId="4584" xr:uid="{00000000-0005-0000-0000-00005B120000}"/>
    <cellStyle name="Note 14 2 2 4" xfId="498" xr:uid="{00000000-0005-0000-0000-00005C120000}"/>
    <cellStyle name="Note 14 2 2 4 2" xfId="3382" xr:uid="{00000000-0005-0000-0000-00005D120000}"/>
    <cellStyle name="Note 14 2 2 4 2 2" xfId="7706" xr:uid="{00000000-0005-0000-0000-00005E120000}"/>
    <cellStyle name="Note 14 2 2 4 3" xfId="1940" xr:uid="{00000000-0005-0000-0000-00005F120000}"/>
    <cellStyle name="Note 14 2 2 4 3 2" xfId="6265" xr:uid="{00000000-0005-0000-0000-000060120000}"/>
    <cellStyle name="Note 14 2 2 4 4" xfId="4824" xr:uid="{00000000-0005-0000-0000-000061120000}"/>
    <cellStyle name="Note 14 2 2 5" xfId="858" xr:uid="{00000000-0005-0000-0000-000062120000}"/>
    <cellStyle name="Note 14 2 2 5 2" xfId="3742" xr:uid="{00000000-0005-0000-0000-000063120000}"/>
    <cellStyle name="Note 14 2 2 5 2 2" xfId="8066" xr:uid="{00000000-0005-0000-0000-000064120000}"/>
    <cellStyle name="Note 14 2 2 5 3" xfId="2300" xr:uid="{00000000-0005-0000-0000-000065120000}"/>
    <cellStyle name="Note 14 2 2 5 3 2" xfId="6625" xr:uid="{00000000-0005-0000-0000-000066120000}"/>
    <cellStyle name="Note 14 2 2 5 4" xfId="5184" xr:uid="{00000000-0005-0000-0000-000067120000}"/>
    <cellStyle name="Note 14 2 2 6" xfId="1218" xr:uid="{00000000-0005-0000-0000-000068120000}"/>
    <cellStyle name="Note 14 2 2 6 2" xfId="4102" xr:uid="{00000000-0005-0000-0000-000069120000}"/>
    <cellStyle name="Note 14 2 2 6 2 2" xfId="8426" xr:uid="{00000000-0005-0000-0000-00006A120000}"/>
    <cellStyle name="Note 14 2 2 6 3" xfId="2660" xr:uid="{00000000-0005-0000-0000-00006B120000}"/>
    <cellStyle name="Note 14 2 2 6 3 2" xfId="6985" xr:uid="{00000000-0005-0000-0000-00006C120000}"/>
    <cellStyle name="Note 14 2 2 6 4" xfId="5544" xr:uid="{00000000-0005-0000-0000-00006D120000}"/>
    <cellStyle name="Note 14 2 2 7" xfId="3022" xr:uid="{00000000-0005-0000-0000-00006E120000}"/>
    <cellStyle name="Note 14 2 2 7 2" xfId="7346" xr:uid="{00000000-0005-0000-0000-00006F120000}"/>
    <cellStyle name="Note 14 2 2 8" xfId="1580" xr:uid="{00000000-0005-0000-0000-000070120000}"/>
    <cellStyle name="Note 14 2 2 8 2" xfId="5905" xr:uid="{00000000-0005-0000-0000-000071120000}"/>
    <cellStyle name="Note 14 2 2 9" xfId="4464" xr:uid="{00000000-0005-0000-0000-000072120000}"/>
    <cellStyle name="Note 14 2 3" xfId="318" xr:uid="{00000000-0005-0000-0000-000073120000}"/>
    <cellStyle name="Note 14 2 3 2" xfId="678" xr:uid="{00000000-0005-0000-0000-000074120000}"/>
    <cellStyle name="Note 14 2 3 2 2" xfId="3562" xr:uid="{00000000-0005-0000-0000-000075120000}"/>
    <cellStyle name="Note 14 2 3 2 2 2" xfId="7886" xr:uid="{00000000-0005-0000-0000-000076120000}"/>
    <cellStyle name="Note 14 2 3 2 3" xfId="2120" xr:uid="{00000000-0005-0000-0000-000077120000}"/>
    <cellStyle name="Note 14 2 3 2 3 2" xfId="6445" xr:uid="{00000000-0005-0000-0000-000078120000}"/>
    <cellStyle name="Note 14 2 3 2 4" xfId="5004" xr:uid="{00000000-0005-0000-0000-000079120000}"/>
    <cellStyle name="Note 14 2 3 3" xfId="1038" xr:uid="{00000000-0005-0000-0000-00007A120000}"/>
    <cellStyle name="Note 14 2 3 3 2" xfId="3922" xr:uid="{00000000-0005-0000-0000-00007B120000}"/>
    <cellStyle name="Note 14 2 3 3 2 2" xfId="8246" xr:uid="{00000000-0005-0000-0000-00007C120000}"/>
    <cellStyle name="Note 14 2 3 3 3" xfId="2480" xr:uid="{00000000-0005-0000-0000-00007D120000}"/>
    <cellStyle name="Note 14 2 3 3 3 2" xfId="6805" xr:uid="{00000000-0005-0000-0000-00007E120000}"/>
    <cellStyle name="Note 14 2 3 3 4" xfId="5364" xr:uid="{00000000-0005-0000-0000-00007F120000}"/>
    <cellStyle name="Note 14 2 3 4" xfId="1398" xr:uid="{00000000-0005-0000-0000-000080120000}"/>
    <cellStyle name="Note 14 2 3 4 2" xfId="4282" xr:uid="{00000000-0005-0000-0000-000081120000}"/>
    <cellStyle name="Note 14 2 3 4 2 2" xfId="8606" xr:uid="{00000000-0005-0000-0000-000082120000}"/>
    <cellStyle name="Note 14 2 3 4 3" xfId="2840" xr:uid="{00000000-0005-0000-0000-000083120000}"/>
    <cellStyle name="Note 14 2 3 4 3 2" xfId="7165" xr:uid="{00000000-0005-0000-0000-000084120000}"/>
    <cellStyle name="Note 14 2 3 4 4" xfId="5724" xr:uid="{00000000-0005-0000-0000-000085120000}"/>
    <cellStyle name="Note 14 2 3 5" xfId="3202" xr:uid="{00000000-0005-0000-0000-000086120000}"/>
    <cellStyle name="Note 14 2 3 5 2" xfId="7526" xr:uid="{00000000-0005-0000-0000-000087120000}"/>
    <cellStyle name="Note 14 2 3 6" xfId="1760" xr:uid="{00000000-0005-0000-0000-000088120000}"/>
    <cellStyle name="Note 14 2 3 6 2" xfId="6085" xr:uid="{00000000-0005-0000-0000-000089120000}"/>
    <cellStyle name="Note 14 2 3 7" xfId="4644" xr:uid="{00000000-0005-0000-0000-00008A120000}"/>
    <cellStyle name="Note 14 2 4" xfId="198" xr:uid="{00000000-0005-0000-0000-00008B120000}"/>
    <cellStyle name="Note 14 2 4 2" xfId="558" xr:uid="{00000000-0005-0000-0000-00008C120000}"/>
    <cellStyle name="Note 14 2 4 2 2" xfId="3442" xr:uid="{00000000-0005-0000-0000-00008D120000}"/>
    <cellStyle name="Note 14 2 4 2 2 2" xfId="7766" xr:uid="{00000000-0005-0000-0000-00008E120000}"/>
    <cellStyle name="Note 14 2 4 2 3" xfId="2000" xr:uid="{00000000-0005-0000-0000-00008F120000}"/>
    <cellStyle name="Note 14 2 4 2 3 2" xfId="6325" xr:uid="{00000000-0005-0000-0000-000090120000}"/>
    <cellStyle name="Note 14 2 4 2 4" xfId="4884" xr:uid="{00000000-0005-0000-0000-000091120000}"/>
    <cellStyle name="Note 14 2 4 3" xfId="918" xr:uid="{00000000-0005-0000-0000-000092120000}"/>
    <cellStyle name="Note 14 2 4 3 2" xfId="3802" xr:uid="{00000000-0005-0000-0000-000093120000}"/>
    <cellStyle name="Note 14 2 4 3 2 2" xfId="8126" xr:uid="{00000000-0005-0000-0000-000094120000}"/>
    <cellStyle name="Note 14 2 4 3 3" xfId="2360" xr:uid="{00000000-0005-0000-0000-000095120000}"/>
    <cellStyle name="Note 14 2 4 3 3 2" xfId="6685" xr:uid="{00000000-0005-0000-0000-000096120000}"/>
    <cellStyle name="Note 14 2 4 3 4" xfId="5244" xr:uid="{00000000-0005-0000-0000-000097120000}"/>
    <cellStyle name="Note 14 2 4 4" xfId="1278" xr:uid="{00000000-0005-0000-0000-000098120000}"/>
    <cellStyle name="Note 14 2 4 4 2" xfId="4162" xr:uid="{00000000-0005-0000-0000-000099120000}"/>
    <cellStyle name="Note 14 2 4 4 2 2" xfId="8486" xr:uid="{00000000-0005-0000-0000-00009A120000}"/>
    <cellStyle name="Note 14 2 4 4 3" xfId="2720" xr:uid="{00000000-0005-0000-0000-00009B120000}"/>
    <cellStyle name="Note 14 2 4 4 3 2" xfId="7045" xr:uid="{00000000-0005-0000-0000-00009C120000}"/>
    <cellStyle name="Note 14 2 4 4 4" xfId="5604" xr:uid="{00000000-0005-0000-0000-00009D120000}"/>
    <cellStyle name="Note 14 2 4 5" xfId="3082" xr:uid="{00000000-0005-0000-0000-00009E120000}"/>
    <cellStyle name="Note 14 2 4 5 2" xfId="7406" xr:uid="{00000000-0005-0000-0000-00009F120000}"/>
    <cellStyle name="Note 14 2 4 6" xfId="1640" xr:uid="{00000000-0005-0000-0000-0000A0120000}"/>
    <cellStyle name="Note 14 2 4 6 2" xfId="5965" xr:uid="{00000000-0005-0000-0000-0000A1120000}"/>
    <cellStyle name="Note 14 2 4 7" xfId="4524" xr:uid="{00000000-0005-0000-0000-0000A2120000}"/>
    <cellStyle name="Note 14 2 5" xfId="438" xr:uid="{00000000-0005-0000-0000-0000A3120000}"/>
    <cellStyle name="Note 14 2 5 2" xfId="3322" xr:uid="{00000000-0005-0000-0000-0000A4120000}"/>
    <cellStyle name="Note 14 2 5 2 2" xfId="7646" xr:uid="{00000000-0005-0000-0000-0000A5120000}"/>
    <cellStyle name="Note 14 2 5 3" xfId="1880" xr:uid="{00000000-0005-0000-0000-0000A6120000}"/>
    <cellStyle name="Note 14 2 5 3 2" xfId="6205" xr:uid="{00000000-0005-0000-0000-0000A7120000}"/>
    <cellStyle name="Note 14 2 5 4" xfId="4764" xr:uid="{00000000-0005-0000-0000-0000A8120000}"/>
    <cellStyle name="Note 14 2 6" xfId="798" xr:uid="{00000000-0005-0000-0000-0000A9120000}"/>
    <cellStyle name="Note 14 2 6 2" xfId="3682" xr:uid="{00000000-0005-0000-0000-0000AA120000}"/>
    <cellStyle name="Note 14 2 6 2 2" xfId="8006" xr:uid="{00000000-0005-0000-0000-0000AB120000}"/>
    <cellStyle name="Note 14 2 6 3" xfId="2240" xr:uid="{00000000-0005-0000-0000-0000AC120000}"/>
    <cellStyle name="Note 14 2 6 3 2" xfId="6565" xr:uid="{00000000-0005-0000-0000-0000AD120000}"/>
    <cellStyle name="Note 14 2 6 4" xfId="5124" xr:uid="{00000000-0005-0000-0000-0000AE120000}"/>
    <cellStyle name="Note 14 2 7" xfId="1158" xr:uid="{00000000-0005-0000-0000-0000AF120000}"/>
    <cellStyle name="Note 14 2 7 2" xfId="4042" xr:uid="{00000000-0005-0000-0000-0000B0120000}"/>
    <cellStyle name="Note 14 2 7 2 2" xfId="8366" xr:uid="{00000000-0005-0000-0000-0000B1120000}"/>
    <cellStyle name="Note 14 2 7 3" xfId="2600" xr:uid="{00000000-0005-0000-0000-0000B2120000}"/>
    <cellStyle name="Note 14 2 7 3 2" xfId="6925" xr:uid="{00000000-0005-0000-0000-0000B3120000}"/>
    <cellStyle name="Note 14 2 7 4" xfId="5484" xr:uid="{00000000-0005-0000-0000-0000B4120000}"/>
    <cellStyle name="Note 14 2 8" xfId="2962" xr:uid="{00000000-0005-0000-0000-0000B5120000}"/>
    <cellStyle name="Note 14 2 8 2" xfId="7286" xr:uid="{00000000-0005-0000-0000-0000B6120000}"/>
    <cellStyle name="Note 14 2 9" xfId="1520" xr:uid="{00000000-0005-0000-0000-0000B7120000}"/>
    <cellStyle name="Note 14 2 9 2" xfId="5845" xr:uid="{00000000-0005-0000-0000-0000B8120000}"/>
    <cellStyle name="Note 14 3" xfId="108" xr:uid="{00000000-0005-0000-0000-0000B9120000}"/>
    <cellStyle name="Note 14 3 2" xfId="348" xr:uid="{00000000-0005-0000-0000-0000BA120000}"/>
    <cellStyle name="Note 14 3 2 2" xfId="708" xr:uid="{00000000-0005-0000-0000-0000BB120000}"/>
    <cellStyle name="Note 14 3 2 2 2" xfId="3592" xr:uid="{00000000-0005-0000-0000-0000BC120000}"/>
    <cellStyle name="Note 14 3 2 2 2 2" xfId="7916" xr:uid="{00000000-0005-0000-0000-0000BD120000}"/>
    <cellStyle name="Note 14 3 2 2 3" xfId="2150" xr:uid="{00000000-0005-0000-0000-0000BE120000}"/>
    <cellStyle name="Note 14 3 2 2 3 2" xfId="6475" xr:uid="{00000000-0005-0000-0000-0000BF120000}"/>
    <cellStyle name="Note 14 3 2 2 4" xfId="5034" xr:uid="{00000000-0005-0000-0000-0000C0120000}"/>
    <cellStyle name="Note 14 3 2 3" xfId="1068" xr:uid="{00000000-0005-0000-0000-0000C1120000}"/>
    <cellStyle name="Note 14 3 2 3 2" xfId="3952" xr:uid="{00000000-0005-0000-0000-0000C2120000}"/>
    <cellStyle name="Note 14 3 2 3 2 2" xfId="8276" xr:uid="{00000000-0005-0000-0000-0000C3120000}"/>
    <cellStyle name="Note 14 3 2 3 3" xfId="2510" xr:uid="{00000000-0005-0000-0000-0000C4120000}"/>
    <cellStyle name="Note 14 3 2 3 3 2" xfId="6835" xr:uid="{00000000-0005-0000-0000-0000C5120000}"/>
    <cellStyle name="Note 14 3 2 3 4" xfId="5394" xr:uid="{00000000-0005-0000-0000-0000C6120000}"/>
    <cellStyle name="Note 14 3 2 4" xfId="1428" xr:uid="{00000000-0005-0000-0000-0000C7120000}"/>
    <cellStyle name="Note 14 3 2 4 2" xfId="4312" xr:uid="{00000000-0005-0000-0000-0000C8120000}"/>
    <cellStyle name="Note 14 3 2 4 2 2" xfId="8636" xr:uid="{00000000-0005-0000-0000-0000C9120000}"/>
    <cellStyle name="Note 14 3 2 4 3" xfId="2870" xr:uid="{00000000-0005-0000-0000-0000CA120000}"/>
    <cellStyle name="Note 14 3 2 4 3 2" xfId="7195" xr:uid="{00000000-0005-0000-0000-0000CB120000}"/>
    <cellStyle name="Note 14 3 2 4 4" xfId="5754" xr:uid="{00000000-0005-0000-0000-0000CC120000}"/>
    <cellStyle name="Note 14 3 2 5" xfId="3232" xr:uid="{00000000-0005-0000-0000-0000CD120000}"/>
    <cellStyle name="Note 14 3 2 5 2" xfId="7556" xr:uid="{00000000-0005-0000-0000-0000CE120000}"/>
    <cellStyle name="Note 14 3 2 6" xfId="1790" xr:uid="{00000000-0005-0000-0000-0000CF120000}"/>
    <cellStyle name="Note 14 3 2 6 2" xfId="6115" xr:uid="{00000000-0005-0000-0000-0000D0120000}"/>
    <cellStyle name="Note 14 3 2 7" xfId="4674" xr:uid="{00000000-0005-0000-0000-0000D1120000}"/>
    <cellStyle name="Note 14 3 3" xfId="228" xr:uid="{00000000-0005-0000-0000-0000D2120000}"/>
    <cellStyle name="Note 14 3 3 2" xfId="588" xr:uid="{00000000-0005-0000-0000-0000D3120000}"/>
    <cellStyle name="Note 14 3 3 2 2" xfId="3472" xr:uid="{00000000-0005-0000-0000-0000D4120000}"/>
    <cellStyle name="Note 14 3 3 2 2 2" xfId="7796" xr:uid="{00000000-0005-0000-0000-0000D5120000}"/>
    <cellStyle name="Note 14 3 3 2 3" xfId="2030" xr:uid="{00000000-0005-0000-0000-0000D6120000}"/>
    <cellStyle name="Note 14 3 3 2 3 2" xfId="6355" xr:uid="{00000000-0005-0000-0000-0000D7120000}"/>
    <cellStyle name="Note 14 3 3 2 4" xfId="4914" xr:uid="{00000000-0005-0000-0000-0000D8120000}"/>
    <cellStyle name="Note 14 3 3 3" xfId="948" xr:uid="{00000000-0005-0000-0000-0000D9120000}"/>
    <cellStyle name="Note 14 3 3 3 2" xfId="3832" xr:uid="{00000000-0005-0000-0000-0000DA120000}"/>
    <cellStyle name="Note 14 3 3 3 2 2" xfId="8156" xr:uid="{00000000-0005-0000-0000-0000DB120000}"/>
    <cellStyle name="Note 14 3 3 3 3" xfId="2390" xr:uid="{00000000-0005-0000-0000-0000DC120000}"/>
    <cellStyle name="Note 14 3 3 3 3 2" xfId="6715" xr:uid="{00000000-0005-0000-0000-0000DD120000}"/>
    <cellStyle name="Note 14 3 3 3 4" xfId="5274" xr:uid="{00000000-0005-0000-0000-0000DE120000}"/>
    <cellStyle name="Note 14 3 3 4" xfId="1308" xr:uid="{00000000-0005-0000-0000-0000DF120000}"/>
    <cellStyle name="Note 14 3 3 4 2" xfId="4192" xr:uid="{00000000-0005-0000-0000-0000E0120000}"/>
    <cellStyle name="Note 14 3 3 4 2 2" xfId="8516" xr:uid="{00000000-0005-0000-0000-0000E1120000}"/>
    <cellStyle name="Note 14 3 3 4 3" xfId="2750" xr:uid="{00000000-0005-0000-0000-0000E2120000}"/>
    <cellStyle name="Note 14 3 3 4 3 2" xfId="7075" xr:uid="{00000000-0005-0000-0000-0000E3120000}"/>
    <cellStyle name="Note 14 3 3 4 4" xfId="5634" xr:uid="{00000000-0005-0000-0000-0000E4120000}"/>
    <cellStyle name="Note 14 3 3 5" xfId="3112" xr:uid="{00000000-0005-0000-0000-0000E5120000}"/>
    <cellStyle name="Note 14 3 3 5 2" xfId="7436" xr:uid="{00000000-0005-0000-0000-0000E6120000}"/>
    <cellStyle name="Note 14 3 3 6" xfId="1670" xr:uid="{00000000-0005-0000-0000-0000E7120000}"/>
    <cellStyle name="Note 14 3 3 6 2" xfId="5995" xr:uid="{00000000-0005-0000-0000-0000E8120000}"/>
    <cellStyle name="Note 14 3 3 7" xfId="4554" xr:uid="{00000000-0005-0000-0000-0000E9120000}"/>
    <cellStyle name="Note 14 3 4" xfId="468" xr:uid="{00000000-0005-0000-0000-0000EA120000}"/>
    <cellStyle name="Note 14 3 4 2" xfId="3352" xr:uid="{00000000-0005-0000-0000-0000EB120000}"/>
    <cellStyle name="Note 14 3 4 2 2" xfId="7676" xr:uid="{00000000-0005-0000-0000-0000EC120000}"/>
    <cellStyle name="Note 14 3 4 3" xfId="1910" xr:uid="{00000000-0005-0000-0000-0000ED120000}"/>
    <cellStyle name="Note 14 3 4 3 2" xfId="6235" xr:uid="{00000000-0005-0000-0000-0000EE120000}"/>
    <cellStyle name="Note 14 3 4 4" xfId="4794" xr:uid="{00000000-0005-0000-0000-0000EF120000}"/>
    <cellStyle name="Note 14 3 5" xfId="828" xr:uid="{00000000-0005-0000-0000-0000F0120000}"/>
    <cellStyle name="Note 14 3 5 2" xfId="3712" xr:uid="{00000000-0005-0000-0000-0000F1120000}"/>
    <cellStyle name="Note 14 3 5 2 2" xfId="8036" xr:uid="{00000000-0005-0000-0000-0000F2120000}"/>
    <cellStyle name="Note 14 3 5 3" xfId="2270" xr:uid="{00000000-0005-0000-0000-0000F3120000}"/>
    <cellStyle name="Note 14 3 5 3 2" xfId="6595" xr:uid="{00000000-0005-0000-0000-0000F4120000}"/>
    <cellStyle name="Note 14 3 5 4" xfId="5154" xr:uid="{00000000-0005-0000-0000-0000F5120000}"/>
    <cellStyle name="Note 14 3 6" xfId="1188" xr:uid="{00000000-0005-0000-0000-0000F6120000}"/>
    <cellStyle name="Note 14 3 6 2" xfId="4072" xr:uid="{00000000-0005-0000-0000-0000F7120000}"/>
    <cellStyle name="Note 14 3 6 2 2" xfId="8396" xr:uid="{00000000-0005-0000-0000-0000F8120000}"/>
    <cellStyle name="Note 14 3 6 3" xfId="2630" xr:uid="{00000000-0005-0000-0000-0000F9120000}"/>
    <cellStyle name="Note 14 3 6 3 2" xfId="6955" xr:uid="{00000000-0005-0000-0000-0000FA120000}"/>
    <cellStyle name="Note 14 3 6 4" xfId="5514" xr:uid="{00000000-0005-0000-0000-0000FB120000}"/>
    <cellStyle name="Note 14 3 7" xfId="2992" xr:uid="{00000000-0005-0000-0000-0000FC120000}"/>
    <cellStyle name="Note 14 3 7 2" xfId="7316" xr:uid="{00000000-0005-0000-0000-0000FD120000}"/>
    <cellStyle name="Note 14 3 8" xfId="1550" xr:uid="{00000000-0005-0000-0000-0000FE120000}"/>
    <cellStyle name="Note 14 3 8 2" xfId="5875" xr:uid="{00000000-0005-0000-0000-0000FF120000}"/>
    <cellStyle name="Note 14 3 9" xfId="4434" xr:uid="{00000000-0005-0000-0000-000000130000}"/>
    <cellStyle name="Note 14 4" xfId="288" xr:uid="{00000000-0005-0000-0000-000001130000}"/>
    <cellStyle name="Note 14 4 2" xfId="648" xr:uid="{00000000-0005-0000-0000-000002130000}"/>
    <cellStyle name="Note 14 4 2 2" xfId="3532" xr:uid="{00000000-0005-0000-0000-000003130000}"/>
    <cellStyle name="Note 14 4 2 2 2" xfId="7856" xr:uid="{00000000-0005-0000-0000-000004130000}"/>
    <cellStyle name="Note 14 4 2 3" xfId="2090" xr:uid="{00000000-0005-0000-0000-000005130000}"/>
    <cellStyle name="Note 14 4 2 3 2" xfId="6415" xr:uid="{00000000-0005-0000-0000-000006130000}"/>
    <cellStyle name="Note 14 4 2 4" xfId="4974" xr:uid="{00000000-0005-0000-0000-000007130000}"/>
    <cellStyle name="Note 14 4 3" xfId="1008" xr:uid="{00000000-0005-0000-0000-000008130000}"/>
    <cellStyle name="Note 14 4 3 2" xfId="3892" xr:uid="{00000000-0005-0000-0000-000009130000}"/>
    <cellStyle name="Note 14 4 3 2 2" xfId="8216" xr:uid="{00000000-0005-0000-0000-00000A130000}"/>
    <cellStyle name="Note 14 4 3 3" xfId="2450" xr:uid="{00000000-0005-0000-0000-00000B130000}"/>
    <cellStyle name="Note 14 4 3 3 2" xfId="6775" xr:uid="{00000000-0005-0000-0000-00000C130000}"/>
    <cellStyle name="Note 14 4 3 4" xfId="5334" xr:uid="{00000000-0005-0000-0000-00000D130000}"/>
    <cellStyle name="Note 14 4 4" xfId="1368" xr:uid="{00000000-0005-0000-0000-00000E130000}"/>
    <cellStyle name="Note 14 4 4 2" xfId="4252" xr:uid="{00000000-0005-0000-0000-00000F130000}"/>
    <cellStyle name="Note 14 4 4 2 2" xfId="8576" xr:uid="{00000000-0005-0000-0000-000010130000}"/>
    <cellStyle name="Note 14 4 4 3" xfId="2810" xr:uid="{00000000-0005-0000-0000-000011130000}"/>
    <cellStyle name="Note 14 4 4 3 2" xfId="7135" xr:uid="{00000000-0005-0000-0000-000012130000}"/>
    <cellStyle name="Note 14 4 4 4" xfId="5694" xr:uid="{00000000-0005-0000-0000-000013130000}"/>
    <cellStyle name="Note 14 4 5" xfId="3172" xr:uid="{00000000-0005-0000-0000-000014130000}"/>
    <cellStyle name="Note 14 4 5 2" xfId="7496" xr:uid="{00000000-0005-0000-0000-000015130000}"/>
    <cellStyle name="Note 14 4 6" xfId="1730" xr:uid="{00000000-0005-0000-0000-000016130000}"/>
    <cellStyle name="Note 14 4 6 2" xfId="6055" xr:uid="{00000000-0005-0000-0000-000017130000}"/>
    <cellStyle name="Note 14 4 7" xfId="4614" xr:uid="{00000000-0005-0000-0000-000018130000}"/>
    <cellStyle name="Note 14 5" xfId="168" xr:uid="{00000000-0005-0000-0000-000019130000}"/>
    <cellStyle name="Note 14 5 2" xfId="528" xr:uid="{00000000-0005-0000-0000-00001A130000}"/>
    <cellStyle name="Note 14 5 2 2" xfId="3412" xr:uid="{00000000-0005-0000-0000-00001B130000}"/>
    <cellStyle name="Note 14 5 2 2 2" xfId="7736" xr:uid="{00000000-0005-0000-0000-00001C130000}"/>
    <cellStyle name="Note 14 5 2 3" xfId="1970" xr:uid="{00000000-0005-0000-0000-00001D130000}"/>
    <cellStyle name="Note 14 5 2 3 2" xfId="6295" xr:uid="{00000000-0005-0000-0000-00001E130000}"/>
    <cellStyle name="Note 14 5 2 4" xfId="4854" xr:uid="{00000000-0005-0000-0000-00001F130000}"/>
    <cellStyle name="Note 14 5 3" xfId="888" xr:uid="{00000000-0005-0000-0000-000020130000}"/>
    <cellStyle name="Note 14 5 3 2" xfId="3772" xr:uid="{00000000-0005-0000-0000-000021130000}"/>
    <cellStyle name="Note 14 5 3 2 2" xfId="8096" xr:uid="{00000000-0005-0000-0000-000022130000}"/>
    <cellStyle name="Note 14 5 3 3" xfId="2330" xr:uid="{00000000-0005-0000-0000-000023130000}"/>
    <cellStyle name="Note 14 5 3 3 2" xfId="6655" xr:uid="{00000000-0005-0000-0000-000024130000}"/>
    <cellStyle name="Note 14 5 3 4" xfId="5214" xr:uid="{00000000-0005-0000-0000-000025130000}"/>
    <cellStyle name="Note 14 5 4" xfId="1248" xr:uid="{00000000-0005-0000-0000-000026130000}"/>
    <cellStyle name="Note 14 5 4 2" xfId="4132" xr:uid="{00000000-0005-0000-0000-000027130000}"/>
    <cellStyle name="Note 14 5 4 2 2" xfId="8456" xr:uid="{00000000-0005-0000-0000-000028130000}"/>
    <cellStyle name="Note 14 5 4 3" xfId="2690" xr:uid="{00000000-0005-0000-0000-000029130000}"/>
    <cellStyle name="Note 14 5 4 3 2" xfId="7015" xr:uid="{00000000-0005-0000-0000-00002A130000}"/>
    <cellStyle name="Note 14 5 4 4" xfId="5574" xr:uid="{00000000-0005-0000-0000-00002B130000}"/>
    <cellStyle name="Note 14 5 5" xfId="3052" xr:uid="{00000000-0005-0000-0000-00002C130000}"/>
    <cellStyle name="Note 14 5 5 2" xfId="7376" xr:uid="{00000000-0005-0000-0000-00002D130000}"/>
    <cellStyle name="Note 14 5 6" xfId="1610" xr:uid="{00000000-0005-0000-0000-00002E130000}"/>
    <cellStyle name="Note 14 5 6 2" xfId="5935" xr:uid="{00000000-0005-0000-0000-00002F130000}"/>
    <cellStyle name="Note 14 5 7" xfId="4494" xr:uid="{00000000-0005-0000-0000-000030130000}"/>
    <cellStyle name="Note 14 6" xfId="408" xr:uid="{00000000-0005-0000-0000-000031130000}"/>
    <cellStyle name="Note 14 6 2" xfId="3292" xr:uid="{00000000-0005-0000-0000-000032130000}"/>
    <cellStyle name="Note 14 6 2 2" xfId="7616" xr:uid="{00000000-0005-0000-0000-000033130000}"/>
    <cellStyle name="Note 14 6 3" xfId="1850" xr:uid="{00000000-0005-0000-0000-000034130000}"/>
    <cellStyle name="Note 14 6 3 2" xfId="6175" xr:uid="{00000000-0005-0000-0000-000035130000}"/>
    <cellStyle name="Note 14 6 4" xfId="4734" xr:uid="{00000000-0005-0000-0000-000036130000}"/>
    <cellStyle name="Note 14 7" xfId="768" xr:uid="{00000000-0005-0000-0000-000037130000}"/>
    <cellStyle name="Note 14 7 2" xfId="3652" xr:uid="{00000000-0005-0000-0000-000038130000}"/>
    <cellStyle name="Note 14 7 2 2" xfId="7976" xr:uid="{00000000-0005-0000-0000-000039130000}"/>
    <cellStyle name="Note 14 7 3" xfId="2210" xr:uid="{00000000-0005-0000-0000-00003A130000}"/>
    <cellStyle name="Note 14 7 3 2" xfId="6535" xr:uid="{00000000-0005-0000-0000-00003B130000}"/>
    <cellStyle name="Note 14 7 4" xfId="5094" xr:uid="{00000000-0005-0000-0000-00003C130000}"/>
    <cellStyle name="Note 14 8" xfId="1128" xr:uid="{00000000-0005-0000-0000-00003D130000}"/>
    <cellStyle name="Note 14 8 2" xfId="4012" xr:uid="{00000000-0005-0000-0000-00003E130000}"/>
    <cellStyle name="Note 14 8 2 2" xfId="8336" xr:uid="{00000000-0005-0000-0000-00003F130000}"/>
    <cellStyle name="Note 14 8 3" xfId="2570" xr:uid="{00000000-0005-0000-0000-000040130000}"/>
    <cellStyle name="Note 14 8 3 2" xfId="6895" xr:uid="{00000000-0005-0000-0000-000041130000}"/>
    <cellStyle name="Note 14 8 4" xfId="5454" xr:uid="{00000000-0005-0000-0000-000042130000}"/>
    <cellStyle name="Note 14 9" xfId="2932" xr:uid="{00000000-0005-0000-0000-000043130000}"/>
    <cellStyle name="Note 14 9 2" xfId="7256" xr:uid="{00000000-0005-0000-0000-000044130000}"/>
    <cellStyle name="Note 15" xfId="45" xr:uid="{00000000-0005-0000-0000-000045130000}"/>
    <cellStyle name="Note 15 10" xfId="1491" xr:uid="{00000000-0005-0000-0000-000046130000}"/>
    <cellStyle name="Note 15 10 2" xfId="5816" xr:uid="{00000000-0005-0000-0000-000047130000}"/>
    <cellStyle name="Note 15 11" xfId="4375" xr:uid="{00000000-0005-0000-0000-000048130000}"/>
    <cellStyle name="Note 15 2" xfId="79" xr:uid="{00000000-0005-0000-0000-000049130000}"/>
    <cellStyle name="Note 15 2 10" xfId="4405" xr:uid="{00000000-0005-0000-0000-00004A130000}"/>
    <cellStyle name="Note 15 2 2" xfId="139" xr:uid="{00000000-0005-0000-0000-00004B130000}"/>
    <cellStyle name="Note 15 2 2 2" xfId="379" xr:uid="{00000000-0005-0000-0000-00004C130000}"/>
    <cellStyle name="Note 15 2 2 2 2" xfId="739" xr:uid="{00000000-0005-0000-0000-00004D130000}"/>
    <cellStyle name="Note 15 2 2 2 2 2" xfId="3623" xr:uid="{00000000-0005-0000-0000-00004E130000}"/>
    <cellStyle name="Note 15 2 2 2 2 2 2" xfId="7947" xr:uid="{00000000-0005-0000-0000-00004F130000}"/>
    <cellStyle name="Note 15 2 2 2 2 3" xfId="2181" xr:uid="{00000000-0005-0000-0000-000050130000}"/>
    <cellStyle name="Note 15 2 2 2 2 3 2" xfId="6506" xr:uid="{00000000-0005-0000-0000-000051130000}"/>
    <cellStyle name="Note 15 2 2 2 2 4" xfId="5065" xr:uid="{00000000-0005-0000-0000-000052130000}"/>
    <cellStyle name="Note 15 2 2 2 3" xfId="1099" xr:uid="{00000000-0005-0000-0000-000053130000}"/>
    <cellStyle name="Note 15 2 2 2 3 2" xfId="3983" xr:uid="{00000000-0005-0000-0000-000054130000}"/>
    <cellStyle name="Note 15 2 2 2 3 2 2" xfId="8307" xr:uid="{00000000-0005-0000-0000-000055130000}"/>
    <cellStyle name="Note 15 2 2 2 3 3" xfId="2541" xr:uid="{00000000-0005-0000-0000-000056130000}"/>
    <cellStyle name="Note 15 2 2 2 3 3 2" xfId="6866" xr:uid="{00000000-0005-0000-0000-000057130000}"/>
    <cellStyle name="Note 15 2 2 2 3 4" xfId="5425" xr:uid="{00000000-0005-0000-0000-000058130000}"/>
    <cellStyle name="Note 15 2 2 2 4" xfId="1459" xr:uid="{00000000-0005-0000-0000-000059130000}"/>
    <cellStyle name="Note 15 2 2 2 4 2" xfId="4343" xr:uid="{00000000-0005-0000-0000-00005A130000}"/>
    <cellStyle name="Note 15 2 2 2 4 2 2" xfId="8667" xr:uid="{00000000-0005-0000-0000-00005B130000}"/>
    <cellStyle name="Note 15 2 2 2 4 3" xfId="2901" xr:uid="{00000000-0005-0000-0000-00005C130000}"/>
    <cellStyle name="Note 15 2 2 2 4 3 2" xfId="7226" xr:uid="{00000000-0005-0000-0000-00005D130000}"/>
    <cellStyle name="Note 15 2 2 2 4 4" xfId="5785" xr:uid="{00000000-0005-0000-0000-00005E130000}"/>
    <cellStyle name="Note 15 2 2 2 5" xfId="3263" xr:uid="{00000000-0005-0000-0000-00005F130000}"/>
    <cellStyle name="Note 15 2 2 2 5 2" xfId="7587" xr:uid="{00000000-0005-0000-0000-000060130000}"/>
    <cellStyle name="Note 15 2 2 2 6" xfId="1821" xr:uid="{00000000-0005-0000-0000-000061130000}"/>
    <cellStyle name="Note 15 2 2 2 6 2" xfId="6146" xr:uid="{00000000-0005-0000-0000-000062130000}"/>
    <cellStyle name="Note 15 2 2 2 7" xfId="4705" xr:uid="{00000000-0005-0000-0000-000063130000}"/>
    <cellStyle name="Note 15 2 2 3" xfId="259" xr:uid="{00000000-0005-0000-0000-000064130000}"/>
    <cellStyle name="Note 15 2 2 3 2" xfId="619" xr:uid="{00000000-0005-0000-0000-000065130000}"/>
    <cellStyle name="Note 15 2 2 3 2 2" xfId="3503" xr:uid="{00000000-0005-0000-0000-000066130000}"/>
    <cellStyle name="Note 15 2 2 3 2 2 2" xfId="7827" xr:uid="{00000000-0005-0000-0000-000067130000}"/>
    <cellStyle name="Note 15 2 2 3 2 3" xfId="2061" xr:uid="{00000000-0005-0000-0000-000068130000}"/>
    <cellStyle name="Note 15 2 2 3 2 3 2" xfId="6386" xr:uid="{00000000-0005-0000-0000-000069130000}"/>
    <cellStyle name="Note 15 2 2 3 2 4" xfId="4945" xr:uid="{00000000-0005-0000-0000-00006A130000}"/>
    <cellStyle name="Note 15 2 2 3 3" xfId="979" xr:uid="{00000000-0005-0000-0000-00006B130000}"/>
    <cellStyle name="Note 15 2 2 3 3 2" xfId="3863" xr:uid="{00000000-0005-0000-0000-00006C130000}"/>
    <cellStyle name="Note 15 2 2 3 3 2 2" xfId="8187" xr:uid="{00000000-0005-0000-0000-00006D130000}"/>
    <cellStyle name="Note 15 2 2 3 3 3" xfId="2421" xr:uid="{00000000-0005-0000-0000-00006E130000}"/>
    <cellStyle name="Note 15 2 2 3 3 3 2" xfId="6746" xr:uid="{00000000-0005-0000-0000-00006F130000}"/>
    <cellStyle name="Note 15 2 2 3 3 4" xfId="5305" xr:uid="{00000000-0005-0000-0000-000070130000}"/>
    <cellStyle name="Note 15 2 2 3 4" xfId="1339" xr:uid="{00000000-0005-0000-0000-000071130000}"/>
    <cellStyle name="Note 15 2 2 3 4 2" xfId="4223" xr:uid="{00000000-0005-0000-0000-000072130000}"/>
    <cellStyle name="Note 15 2 2 3 4 2 2" xfId="8547" xr:uid="{00000000-0005-0000-0000-000073130000}"/>
    <cellStyle name="Note 15 2 2 3 4 3" xfId="2781" xr:uid="{00000000-0005-0000-0000-000074130000}"/>
    <cellStyle name="Note 15 2 2 3 4 3 2" xfId="7106" xr:uid="{00000000-0005-0000-0000-000075130000}"/>
    <cellStyle name="Note 15 2 2 3 4 4" xfId="5665" xr:uid="{00000000-0005-0000-0000-000076130000}"/>
    <cellStyle name="Note 15 2 2 3 5" xfId="3143" xr:uid="{00000000-0005-0000-0000-000077130000}"/>
    <cellStyle name="Note 15 2 2 3 5 2" xfId="7467" xr:uid="{00000000-0005-0000-0000-000078130000}"/>
    <cellStyle name="Note 15 2 2 3 6" xfId="1701" xr:uid="{00000000-0005-0000-0000-000079130000}"/>
    <cellStyle name="Note 15 2 2 3 6 2" xfId="6026" xr:uid="{00000000-0005-0000-0000-00007A130000}"/>
    <cellStyle name="Note 15 2 2 3 7" xfId="4585" xr:uid="{00000000-0005-0000-0000-00007B130000}"/>
    <cellStyle name="Note 15 2 2 4" xfId="499" xr:uid="{00000000-0005-0000-0000-00007C130000}"/>
    <cellStyle name="Note 15 2 2 4 2" xfId="3383" xr:uid="{00000000-0005-0000-0000-00007D130000}"/>
    <cellStyle name="Note 15 2 2 4 2 2" xfId="7707" xr:uid="{00000000-0005-0000-0000-00007E130000}"/>
    <cellStyle name="Note 15 2 2 4 3" xfId="1941" xr:uid="{00000000-0005-0000-0000-00007F130000}"/>
    <cellStyle name="Note 15 2 2 4 3 2" xfId="6266" xr:uid="{00000000-0005-0000-0000-000080130000}"/>
    <cellStyle name="Note 15 2 2 4 4" xfId="4825" xr:uid="{00000000-0005-0000-0000-000081130000}"/>
    <cellStyle name="Note 15 2 2 5" xfId="859" xr:uid="{00000000-0005-0000-0000-000082130000}"/>
    <cellStyle name="Note 15 2 2 5 2" xfId="3743" xr:uid="{00000000-0005-0000-0000-000083130000}"/>
    <cellStyle name="Note 15 2 2 5 2 2" xfId="8067" xr:uid="{00000000-0005-0000-0000-000084130000}"/>
    <cellStyle name="Note 15 2 2 5 3" xfId="2301" xr:uid="{00000000-0005-0000-0000-000085130000}"/>
    <cellStyle name="Note 15 2 2 5 3 2" xfId="6626" xr:uid="{00000000-0005-0000-0000-000086130000}"/>
    <cellStyle name="Note 15 2 2 5 4" xfId="5185" xr:uid="{00000000-0005-0000-0000-000087130000}"/>
    <cellStyle name="Note 15 2 2 6" xfId="1219" xr:uid="{00000000-0005-0000-0000-000088130000}"/>
    <cellStyle name="Note 15 2 2 6 2" xfId="4103" xr:uid="{00000000-0005-0000-0000-000089130000}"/>
    <cellStyle name="Note 15 2 2 6 2 2" xfId="8427" xr:uid="{00000000-0005-0000-0000-00008A130000}"/>
    <cellStyle name="Note 15 2 2 6 3" xfId="2661" xr:uid="{00000000-0005-0000-0000-00008B130000}"/>
    <cellStyle name="Note 15 2 2 6 3 2" xfId="6986" xr:uid="{00000000-0005-0000-0000-00008C130000}"/>
    <cellStyle name="Note 15 2 2 6 4" xfId="5545" xr:uid="{00000000-0005-0000-0000-00008D130000}"/>
    <cellStyle name="Note 15 2 2 7" xfId="3023" xr:uid="{00000000-0005-0000-0000-00008E130000}"/>
    <cellStyle name="Note 15 2 2 7 2" xfId="7347" xr:uid="{00000000-0005-0000-0000-00008F130000}"/>
    <cellStyle name="Note 15 2 2 8" xfId="1581" xr:uid="{00000000-0005-0000-0000-000090130000}"/>
    <cellStyle name="Note 15 2 2 8 2" xfId="5906" xr:uid="{00000000-0005-0000-0000-000091130000}"/>
    <cellStyle name="Note 15 2 2 9" xfId="4465" xr:uid="{00000000-0005-0000-0000-000092130000}"/>
    <cellStyle name="Note 15 2 3" xfId="319" xr:uid="{00000000-0005-0000-0000-000093130000}"/>
    <cellStyle name="Note 15 2 3 2" xfId="679" xr:uid="{00000000-0005-0000-0000-000094130000}"/>
    <cellStyle name="Note 15 2 3 2 2" xfId="3563" xr:uid="{00000000-0005-0000-0000-000095130000}"/>
    <cellStyle name="Note 15 2 3 2 2 2" xfId="7887" xr:uid="{00000000-0005-0000-0000-000096130000}"/>
    <cellStyle name="Note 15 2 3 2 3" xfId="2121" xr:uid="{00000000-0005-0000-0000-000097130000}"/>
    <cellStyle name="Note 15 2 3 2 3 2" xfId="6446" xr:uid="{00000000-0005-0000-0000-000098130000}"/>
    <cellStyle name="Note 15 2 3 2 4" xfId="5005" xr:uid="{00000000-0005-0000-0000-000099130000}"/>
    <cellStyle name="Note 15 2 3 3" xfId="1039" xr:uid="{00000000-0005-0000-0000-00009A130000}"/>
    <cellStyle name="Note 15 2 3 3 2" xfId="3923" xr:uid="{00000000-0005-0000-0000-00009B130000}"/>
    <cellStyle name="Note 15 2 3 3 2 2" xfId="8247" xr:uid="{00000000-0005-0000-0000-00009C130000}"/>
    <cellStyle name="Note 15 2 3 3 3" xfId="2481" xr:uid="{00000000-0005-0000-0000-00009D130000}"/>
    <cellStyle name="Note 15 2 3 3 3 2" xfId="6806" xr:uid="{00000000-0005-0000-0000-00009E130000}"/>
    <cellStyle name="Note 15 2 3 3 4" xfId="5365" xr:uid="{00000000-0005-0000-0000-00009F130000}"/>
    <cellStyle name="Note 15 2 3 4" xfId="1399" xr:uid="{00000000-0005-0000-0000-0000A0130000}"/>
    <cellStyle name="Note 15 2 3 4 2" xfId="4283" xr:uid="{00000000-0005-0000-0000-0000A1130000}"/>
    <cellStyle name="Note 15 2 3 4 2 2" xfId="8607" xr:uid="{00000000-0005-0000-0000-0000A2130000}"/>
    <cellStyle name="Note 15 2 3 4 3" xfId="2841" xr:uid="{00000000-0005-0000-0000-0000A3130000}"/>
    <cellStyle name="Note 15 2 3 4 3 2" xfId="7166" xr:uid="{00000000-0005-0000-0000-0000A4130000}"/>
    <cellStyle name="Note 15 2 3 4 4" xfId="5725" xr:uid="{00000000-0005-0000-0000-0000A5130000}"/>
    <cellStyle name="Note 15 2 3 5" xfId="3203" xr:uid="{00000000-0005-0000-0000-0000A6130000}"/>
    <cellStyle name="Note 15 2 3 5 2" xfId="7527" xr:uid="{00000000-0005-0000-0000-0000A7130000}"/>
    <cellStyle name="Note 15 2 3 6" xfId="1761" xr:uid="{00000000-0005-0000-0000-0000A8130000}"/>
    <cellStyle name="Note 15 2 3 6 2" xfId="6086" xr:uid="{00000000-0005-0000-0000-0000A9130000}"/>
    <cellStyle name="Note 15 2 3 7" xfId="4645" xr:uid="{00000000-0005-0000-0000-0000AA130000}"/>
    <cellStyle name="Note 15 2 4" xfId="199" xr:uid="{00000000-0005-0000-0000-0000AB130000}"/>
    <cellStyle name="Note 15 2 4 2" xfId="559" xr:uid="{00000000-0005-0000-0000-0000AC130000}"/>
    <cellStyle name="Note 15 2 4 2 2" xfId="3443" xr:uid="{00000000-0005-0000-0000-0000AD130000}"/>
    <cellStyle name="Note 15 2 4 2 2 2" xfId="7767" xr:uid="{00000000-0005-0000-0000-0000AE130000}"/>
    <cellStyle name="Note 15 2 4 2 3" xfId="2001" xr:uid="{00000000-0005-0000-0000-0000AF130000}"/>
    <cellStyle name="Note 15 2 4 2 3 2" xfId="6326" xr:uid="{00000000-0005-0000-0000-0000B0130000}"/>
    <cellStyle name="Note 15 2 4 2 4" xfId="4885" xr:uid="{00000000-0005-0000-0000-0000B1130000}"/>
    <cellStyle name="Note 15 2 4 3" xfId="919" xr:uid="{00000000-0005-0000-0000-0000B2130000}"/>
    <cellStyle name="Note 15 2 4 3 2" xfId="3803" xr:uid="{00000000-0005-0000-0000-0000B3130000}"/>
    <cellStyle name="Note 15 2 4 3 2 2" xfId="8127" xr:uid="{00000000-0005-0000-0000-0000B4130000}"/>
    <cellStyle name="Note 15 2 4 3 3" xfId="2361" xr:uid="{00000000-0005-0000-0000-0000B5130000}"/>
    <cellStyle name="Note 15 2 4 3 3 2" xfId="6686" xr:uid="{00000000-0005-0000-0000-0000B6130000}"/>
    <cellStyle name="Note 15 2 4 3 4" xfId="5245" xr:uid="{00000000-0005-0000-0000-0000B7130000}"/>
    <cellStyle name="Note 15 2 4 4" xfId="1279" xr:uid="{00000000-0005-0000-0000-0000B8130000}"/>
    <cellStyle name="Note 15 2 4 4 2" xfId="4163" xr:uid="{00000000-0005-0000-0000-0000B9130000}"/>
    <cellStyle name="Note 15 2 4 4 2 2" xfId="8487" xr:uid="{00000000-0005-0000-0000-0000BA130000}"/>
    <cellStyle name="Note 15 2 4 4 3" xfId="2721" xr:uid="{00000000-0005-0000-0000-0000BB130000}"/>
    <cellStyle name="Note 15 2 4 4 3 2" xfId="7046" xr:uid="{00000000-0005-0000-0000-0000BC130000}"/>
    <cellStyle name="Note 15 2 4 4 4" xfId="5605" xr:uid="{00000000-0005-0000-0000-0000BD130000}"/>
    <cellStyle name="Note 15 2 4 5" xfId="3083" xr:uid="{00000000-0005-0000-0000-0000BE130000}"/>
    <cellStyle name="Note 15 2 4 5 2" xfId="7407" xr:uid="{00000000-0005-0000-0000-0000BF130000}"/>
    <cellStyle name="Note 15 2 4 6" xfId="1641" xr:uid="{00000000-0005-0000-0000-0000C0130000}"/>
    <cellStyle name="Note 15 2 4 6 2" xfId="5966" xr:uid="{00000000-0005-0000-0000-0000C1130000}"/>
    <cellStyle name="Note 15 2 4 7" xfId="4525" xr:uid="{00000000-0005-0000-0000-0000C2130000}"/>
    <cellStyle name="Note 15 2 5" xfId="439" xr:uid="{00000000-0005-0000-0000-0000C3130000}"/>
    <cellStyle name="Note 15 2 5 2" xfId="3323" xr:uid="{00000000-0005-0000-0000-0000C4130000}"/>
    <cellStyle name="Note 15 2 5 2 2" xfId="7647" xr:uid="{00000000-0005-0000-0000-0000C5130000}"/>
    <cellStyle name="Note 15 2 5 3" xfId="1881" xr:uid="{00000000-0005-0000-0000-0000C6130000}"/>
    <cellStyle name="Note 15 2 5 3 2" xfId="6206" xr:uid="{00000000-0005-0000-0000-0000C7130000}"/>
    <cellStyle name="Note 15 2 5 4" xfId="4765" xr:uid="{00000000-0005-0000-0000-0000C8130000}"/>
    <cellStyle name="Note 15 2 6" xfId="799" xr:uid="{00000000-0005-0000-0000-0000C9130000}"/>
    <cellStyle name="Note 15 2 6 2" xfId="3683" xr:uid="{00000000-0005-0000-0000-0000CA130000}"/>
    <cellStyle name="Note 15 2 6 2 2" xfId="8007" xr:uid="{00000000-0005-0000-0000-0000CB130000}"/>
    <cellStyle name="Note 15 2 6 3" xfId="2241" xr:uid="{00000000-0005-0000-0000-0000CC130000}"/>
    <cellStyle name="Note 15 2 6 3 2" xfId="6566" xr:uid="{00000000-0005-0000-0000-0000CD130000}"/>
    <cellStyle name="Note 15 2 6 4" xfId="5125" xr:uid="{00000000-0005-0000-0000-0000CE130000}"/>
    <cellStyle name="Note 15 2 7" xfId="1159" xr:uid="{00000000-0005-0000-0000-0000CF130000}"/>
    <cellStyle name="Note 15 2 7 2" xfId="4043" xr:uid="{00000000-0005-0000-0000-0000D0130000}"/>
    <cellStyle name="Note 15 2 7 2 2" xfId="8367" xr:uid="{00000000-0005-0000-0000-0000D1130000}"/>
    <cellStyle name="Note 15 2 7 3" xfId="2601" xr:uid="{00000000-0005-0000-0000-0000D2130000}"/>
    <cellStyle name="Note 15 2 7 3 2" xfId="6926" xr:uid="{00000000-0005-0000-0000-0000D3130000}"/>
    <cellStyle name="Note 15 2 7 4" xfId="5485" xr:uid="{00000000-0005-0000-0000-0000D4130000}"/>
    <cellStyle name="Note 15 2 8" xfId="2963" xr:uid="{00000000-0005-0000-0000-0000D5130000}"/>
    <cellStyle name="Note 15 2 8 2" xfId="7287" xr:uid="{00000000-0005-0000-0000-0000D6130000}"/>
    <cellStyle name="Note 15 2 9" xfId="1521" xr:uid="{00000000-0005-0000-0000-0000D7130000}"/>
    <cellStyle name="Note 15 2 9 2" xfId="5846" xr:uid="{00000000-0005-0000-0000-0000D8130000}"/>
    <cellStyle name="Note 15 3" xfId="109" xr:uid="{00000000-0005-0000-0000-0000D9130000}"/>
    <cellStyle name="Note 15 3 2" xfId="349" xr:uid="{00000000-0005-0000-0000-0000DA130000}"/>
    <cellStyle name="Note 15 3 2 2" xfId="709" xr:uid="{00000000-0005-0000-0000-0000DB130000}"/>
    <cellStyle name="Note 15 3 2 2 2" xfId="3593" xr:uid="{00000000-0005-0000-0000-0000DC130000}"/>
    <cellStyle name="Note 15 3 2 2 2 2" xfId="7917" xr:uid="{00000000-0005-0000-0000-0000DD130000}"/>
    <cellStyle name="Note 15 3 2 2 3" xfId="2151" xr:uid="{00000000-0005-0000-0000-0000DE130000}"/>
    <cellStyle name="Note 15 3 2 2 3 2" xfId="6476" xr:uid="{00000000-0005-0000-0000-0000DF130000}"/>
    <cellStyle name="Note 15 3 2 2 4" xfId="5035" xr:uid="{00000000-0005-0000-0000-0000E0130000}"/>
    <cellStyle name="Note 15 3 2 3" xfId="1069" xr:uid="{00000000-0005-0000-0000-0000E1130000}"/>
    <cellStyle name="Note 15 3 2 3 2" xfId="3953" xr:uid="{00000000-0005-0000-0000-0000E2130000}"/>
    <cellStyle name="Note 15 3 2 3 2 2" xfId="8277" xr:uid="{00000000-0005-0000-0000-0000E3130000}"/>
    <cellStyle name="Note 15 3 2 3 3" xfId="2511" xr:uid="{00000000-0005-0000-0000-0000E4130000}"/>
    <cellStyle name="Note 15 3 2 3 3 2" xfId="6836" xr:uid="{00000000-0005-0000-0000-0000E5130000}"/>
    <cellStyle name="Note 15 3 2 3 4" xfId="5395" xr:uid="{00000000-0005-0000-0000-0000E6130000}"/>
    <cellStyle name="Note 15 3 2 4" xfId="1429" xr:uid="{00000000-0005-0000-0000-0000E7130000}"/>
    <cellStyle name="Note 15 3 2 4 2" xfId="4313" xr:uid="{00000000-0005-0000-0000-0000E8130000}"/>
    <cellStyle name="Note 15 3 2 4 2 2" xfId="8637" xr:uid="{00000000-0005-0000-0000-0000E9130000}"/>
    <cellStyle name="Note 15 3 2 4 3" xfId="2871" xr:uid="{00000000-0005-0000-0000-0000EA130000}"/>
    <cellStyle name="Note 15 3 2 4 3 2" xfId="7196" xr:uid="{00000000-0005-0000-0000-0000EB130000}"/>
    <cellStyle name="Note 15 3 2 4 4" xfId="5755" xr:uid="{00000000-0005-0000-0000-0000EC130000}"/>
    <cellStyle name="Note 15 3 2 5" xfId="3233" xr:uid="{00000000-0005-0000-0000-0000ED130000}"/>
    <cellStyle name="Note 15 3 2 5 2" xfId="7557" xr:uid="{00000000-0005-0000-0000-0000EE130000}"/>
    <cellStyle name="Note 15 3 2 6" xfId="1791" xr:uid="{00000000-0005-0000-0000-0000EF130000}"/>
    <cellStyle name="Note 15 3 2 6 2" xfId="6116" xr:uid="{00000000-0005-0000-0000-0000F0130000}"/>
    <cellStyle name="Note 15 3 2 7" xfId="4675" xr:uid="{00000000-0005-0000-0000-0000F1130000}"/>
    <cellStyle name="Note 15 3 3" xfId="229" xr:uid="{00000000-0005-0000-0000-0000F2130000}"/>
    <cellStyle name="Note 15 3 3 2" xfId="589" xr:uid="{00000000-0005-0000-0000-0000F3130000}"/>
    <cellStyle name="Note 15 3 3 2 2" xfId="3473" xr:uid="{00000000-0005-0000-0000-0000F4130000}"/>
    <cellStyle name="Note 15 3 3 2 2 2" xfId="7797" xr:uid="{00000000-0005-0000-0000-0000F5130000}"/>
    <cellStyle name="Note 15 3 3 2 3" xfId="2031" xr:uid="{00000000-0005-0000-0000-0000F6130000}"/>
    <cellStyle name="Note 15 3 3 2 3 2" xfId="6356" xr:uid="{00000000-0005-0000-0000-0000F7130000}"/>
    <cellStyle name="Note 15 3 3 2 4" xfId="4915" xr:uid="{00000000-0005-0000-0000-0000F8130000}"/>
    <cellStyle name="Note 15 3 3 3" xfId="949" xr:uid="{00000000-0005-0000-0000-0000F9130000}"/>
    <cellStyle name="Note 15 3 3 3 2" xfId="3833" xr:uid="{00000000-0005-0000-0000-0000FA130000}"/>
    <cellStyle name="Note 15 3 3 3 2 2" xfId="8157" xr:uid="{00000000-0005-0000-0000-0000FB130000}"/>
    <cellStyle name="Note 15 3 3 3 3" xfId="2391" xr:uid="{00000000-0005-0000-0000-0000FC130000}"/>
    <cellStyle name="Note 15 3 3 3 3 2" xfId="6716" xr:uid="{00000000-0005-0000-0000-0000FD130000}"/>
    <cellStyle name="Note 15 3 3 3 4" xfId="5275" xr:uid="{00000000-0005-0000-0000-0000FE130000}"/>
    <cellStyle name="Note 15 3 3 4" xfId="1309" xr:uid="{00000000-0005-0000-0000-0000FF130000}"/>
    <cellStyle name="Note 15 3 3 4 2" xfId="4193" xr:uid="{00000000-0005-0000-0000-000000140000}"/>
    <cellStyle name="Note 15 3 3 4 2 2" xfId="8517" xr:uid="{00000000-0005-0000-0000-000001140000}"/>
    <cellStyle name="Note 15 3 3 4 3" xfId="2751" xr:uid="{00000000-0005-0000-0000-000002140000}"/>
    <cellStyle name="Note 15 3 3 4 3 2" xfId="7076" xr:uid="{00000000-0005-0000-0000-000003140000}"/>
    <cellStyle name="Note 15 3 3 4 4" xfId="5635" xr:uid="{00000000-0005-0000-0000-000004140000}"/>
    <cellStyle name="Note 15 3 3 5" xfId="3113" xr:uid="{00000000-0005-0000-0000-000005140000}"/>
    <cellStyle name="Note 15 3 3 5 2" xfId="7437" xr:uid="{00000000-0005-0000-0000-000006140000}"/>
    <cellStyle name="Note 15 3 3 6" xfId="1671" xr:uid="{00000000-0005-0000-0000-000007140000}"/>
    <cellStyle name="Note 15 3 3 6 2" xfId="5996" xr:uid="{00000000-0005-0000-0000-000008140000}"/>
    <cellStyle name="Note 15 3 3 7" xfId="4555" xr:uid="{00000000-0005-0000-0000-000009140000}"/>
    <cellStyle name="Note 15 3 4" xfId="469" xr:uid="{00000000-0005-0000-0000-00000A140000}"/>
    <cellStyle name="Note 15 3 4 2" xfId="3353" xr:uid="{00000000-0005-0000-0000-00000B140000}"/>
    <cellStyle name="Note 15 3 4 2 2" xfId="7677" xr:uid="{00000000-0005-0000-0000-00000C140000}"/>
    <cellStyle name="Note 15 3 4 3" xfId="1911" xr:uid="{00000000-0005-0000-0000-00000D140000}"/>
    <cellStyle name="Note 15 3 4 3 2" xfId="6236" xr:uid="{00000000-0005-0000-0000-00000E140000}"/>
    <cellStyle name="Note 15 3 4 4" xfId="4795" xr:uid="{00000000-0005-0000-0000-00000F140000}"/>
    <cellStyle name="Note 15 3 5" xfId="829" xr:uid="{00000000-0005-0000-0000-000010140000}"/>
    <cellStyle name="Note 15 3 5 2" xfId="3713" xr:uid="{00000000-0005-0000-0000-000011140000}"/>
    <cellStyle name="Note 15 3 5 2 2" xfId="8037" xr:uid="{00000000-0005-0000-0000-000012140000}"/>
    <cellStyle name="Note 15 3 5 3" xfId="2271" xr:uid="{00000000-0005-0000-0000-000013140000}"/>
    <cellStyle name="Note 15 3 5 3 2" xfId="6596" xr:uid="{00000000-0005-0000-0000-000014140000}"/>
    <cellStyle name="Note 15 3 5 4" xfId="5155" xr:uid="{00000000-0005-0000-0000-000015140000}"/>
    <cellStyle name="Note 15 3 6" xfId="1189" xr:uid="{00000000-0005-0000-0000-000016140000}"/>
    <cellStyle name="Note 15 3 6 2" xfId="4073" xr:uid="{00000000-0005-0000-0000-000017140000}"/>
    <cellStyle name="Note 15 3 6 2 2" xfId="8397" xr:uid="{00000000-0005-0000-0000-000018140000}"/>
    <cellStyle name="Note 15 3 6 3" xfId="2631" xr:uid="{00000000-0005-0000-0000-000019140000}"/>
    <cellStyle name="Note 15 3 6 3 2" xfId="6956" xr:uid="{00000000-0005-0000-0000-00001A140000}"/>
    <cellStyle name="Note 15 3 6 4" xfId="5515" xr:uid="{00000000-0005-0000-0000-00001B140000}"/>
    <cellStyle name="Note 15 3 7" xfId="2993" xr:uid="{00000000-0005-0000-0000-00001C140000}"/>
    <cellStyle name="Note 15 3 7 2" xfId="7317" xr:uid="{00000000-0005-0000-0000-00001D140000}"/>
    <cellStyle name="Note 15 3 8" xfId="1551" xr:uid="{00000000-0005-0000-0000-00001E140000}"/>
    <cellStyle name="Note 15 3 8 2" xfId="5876" xr:uid="{00000000-0005-0000-0000-00001F140000}"/>
    <cellStyle name="Note 15 3 9" xfId="4435" xr:uid="{00000000-0005-0000-0000-000020140000}"/>
    <cellStyle name="Note 15 4" xfId="289" xr:uid="{00000000-0005-0000-0000-000021140000}"/>
    <cellStyle name="Note 15 4 2" xfId="649" xr:uid="{00000000-0005-0000-0000-000022140000}"/>
    <cellStyle name="Note 15 4 2 2" xfId="3533" xr:uid="{00000000-0005-0000-0000-000023140000}"/>
    <cellStyle name="Note 15 4 2 2 2" xfId="7857" xr:uid="{00000000-0005-0000-0000-000024140000}"/>
    <cellStyle name="Note 15 4 2 3" xfId="2091" xr:uid="{00000000-0005-0000-0000-000025140000}"/>
    <cellStyle name="Note 15 4 2 3 2" xfId="6416" xr:uid="{00000000-0005-0000-0000-000026140000}"/>
    <cellStyle name="Note 15 4 2 4" xfId="4975" xr:uid="{00000000-0005-0000-0000-000027140000}"/>
    <cellStyle name="Note 15 4 3" xfId="1009" xr:uid="{00000000-0005-0000-0000-000028140000}"/>
    <cellStyle name="Note 15 4 3 2" xfId="3893" xr:uid="{00000000-0005-0000-0000-000029140000}"/>
    <cellStyle name="Note 15 4 3 2 2" xfId="8217" xr:uid="{00000000-0005-0000-0000-00002A140000}"/>
    <cellStyle name="Note 15 4 3 3" xfId="2451" xr:uid="{00000000-0005-0000-0000-00002B140000}"/>
    <cellStyle name="Note 15 4 3 3 2" xfId="6776" xr:uid="{00000000-0005-0000-0000-00002C140000}"/>
    <cellStyle name="Note 15 4 3 4" xfId="5335" xr:uid="{00000000-0005-0000-0000-00002D140000}"/>
    <cellStyle name="Note 15 4 4" xfId="1369" xr:uid="{00000000-0005-0000-0000-00002E140000}"/>
    <cellStyle name="Note 15 4 4 2" xfId="4253" xr:uid="{00000000-0005-0000-0000-00002F140000}"/>
    <cellStyle name="Note 15 4 4 2 2" xfId="8577" xr:uid="{00000000-0005-0000-0000-000030140000}"/>
    <cellStyle name="Note 15 4 4 3" xfId="2811" xr:uid="{00000000-0005-0000-0000-000031140000}"/>
    <cellStyle name="Note 15 4 4 3 2" xfId="7136" xr:uid="{00000000-0005-0000-0000-000032140000}"/>
    <cellStyle name="Note 15 4 4 4" xfId="5695" xr:uid="{00000000-0005-0000-0000-000033140000}"/>
    <cellStyle name="Note 15 4 5" xfId="3173" xr:uid="{00000000-0005-0000-0000-000034140000}"/>
    <cellStyle name="Note 15 4 5 2" xfId="7497" xr:uid="{00000000-0005-0000-0000-000035140000}"/>
    <cellStyle name="Note 15 4 6" xfId="1731" xr:uid="{00000000-0005-0000-0000-000036140000}"/>
    <cellStyle name="Note 15 4 6 2" xfId="6056" xr:uid="{00000000-0005-0000-0000-000037140000}"/>
    <cellStyle name="Note 15 4 7" xfId="4615" xr:uid="{00000000-0005-0000-0000-000038140000}"/>
    <cellStyle name="Note 15 5" xfId="169" xr:uid="{00000000-0005-0000-0000-000039140000}"/>
    <cellStyle name="Note 15 5 2" xfId="529" xr:uid="{00000000-0005-0000-0000-00003A140000}"/>
    <cellStyle name="Note 15 5 2 2" xfId="3413" xr:uid="{00000000-0005-0000-0000-00003B140000}"/>
    <cellStyle name="Note 15 5 2 2 2" xfId="7737" xr:uid="{00000000-0005-0000-0000-00003C140000}"/>
    <cellStyle name="Note 15 5 2 3" xfId="1971" xr:uid="{00000000-0005-0000-0000-00003D140000}"/>
    <cellStyle name="Note 15 5 2 3 2" xfId="6296" xr:uid="{00000000-0005-0000-0000-00003E140000}"/>
    <cellStyle name="Note 15 5 2 4" xfId="4855" xr:uid="{00000000-0005-0000-0000-00003F140000}"/>
    <cellStyle name="Note 15 5 3" xfId="889" xr:uid="{00000000-0005-0000-0000-000040140000}"/>
    <cellStyle name="Note 15 5 3 2" xfId="3773" xr:uid="{00000000-0005-0000-0000-000041140000}"/>
    <cellStyle name="Note 15 5 3 2 2" xfId="8097" xr:uid="{00000000-0005-0000-0000-000042140000}"/>
    <cellStyle name="Note 15 5 3 3" xfId="2331" xr:uid="{00000000-0005-0000-0000-000043140000}"/>
    <cellStyle name="Note 15 5 3 3 2" xfId="6656" xr:uid="{00000000-0005-0000-0000-000044140000}"/>
    <cellStyle name="Note 15 5 3 4" xfId="5215" xr:uid="{00000000-0005-0000-0000-000045140000}"/>
    <cellStyle name="Note 15 5 4" xfId="1249" xr:uid="{00000000-0005-0000-0000-000046140000}"/>
    <cellStyle name="Note 15 5 4 2" xfId="4133" xr:uid="{00000000-0005-0000-0000-000047140000}"/>
    <cellStyle name="Note 15 5 4 2 2" xfId="8457" xr:uid="{00000000-0005-0000-0000-000048140000}"/>
    <cellStyle name="Note 15 5 4 3" xfId="2691" xr:uid="{00000000-0005-0000-0000-000049140000}"/>
    <cellStyle name="Note 15 5 4 3 2" xfId="7016" xr:uid="{00000000-0005-0000-0000-00004A140000}"/>
    <cellStyle name="Note 15 5 4 4" xfId="5575" xr:uid="{00000000-0005-0000-0000-00004B140000}"/>
    <cellStyle name="Note 15 5 5" xfId="3053" xr:uid="{00000000-0005-0000-0000-00004C140000}"/>
    <cellStyle name="Note 15 5 5 2" xfId="7377" xr:uid="{00000000-0005-0000-0000-00004D140000}"/>
    <cellStyle name="Note 15 5 6" xfId="1611" xr:uid="{00000000-0005-0000-0000-00004E140000}"/>
    <cellStyle name="Note 15 5 6 2" xfId="5936" xr:uid="{00000000-0005-0000-0000-00004F140000}"/>
    <cellStyle name="Note 15 5 7" xfId="4495" xr:uid="{00000000-0005-0000-0000-000050140000}"/>
    <cellStyle name="Note 15 6" xfId="409" xr:uid="{00000000-0005-0000-0000-000051140000}"/>
    <cellStyle name="Note 15 6 2" xfId="3293" xr:uid="{00000000-0005-0000-0000-000052140000}"/>
    <cellStyle name="Note 15 6 2 2" xfId="7617" xr:uid="{00000000-0005-0000-0000-000053140000}"/>
    <cellStyle name="Note 15 6 3" xfId="1851" xr:uid="{00000000-0005-0000-0000-000054140000}"/>
    <cellStyle name="Note 15 6 3 2" xfId="6176" xr:uid="{00000000-0005-0000-0000-000055140000}"/>
    <cellStyle name="Note 15 6 4" xfId="4735" xr:uid="{00000000-0005-0000-0000-000056140000}"/>
    <cellStyle name="Note 15 7" xfId="769" xr:uid="{00000000-0005-0000-0000-000057140000}"/>
    <cellStyle name="Note 15 7 2" xfId="3653" xr:uid="{00000000-0005-0000-0000-000058140000}"/>
    <cellStyle name="Note 15 7 2 2" xfId="7977" xr:uid="{00000000-0005-0000-0000-000059140000}"/>
    <cellStyle name="Note 15 7 3" xfId="2211" xr:uid="{00000000-0005-0000-0000-00005A140000}"/>
    <cellStyle name="Note 15 7 3 2" xfId="6536" xr:uid="{00000000-0005-0000-0000-00005B140000}"/>
    <cellStyle name="Note 15 7 4" xfId="5095" xr:uid="{00000000-0005-0000-0000-00005C140000}"/>
    <cellStyle name="Note 15 8" xfId="1129" xr:uid="{00000000-0005-0000-0000-00005D140000}"/>
    <cellStyle name="Note 15 8 2" xfId="4013" xr:uid="{00000000-0005-0000-0000-00005E140000}"/>
    <cellStyle name="Note 15 8 2 2" xfId="8337" xr:uid="{00000000-0005-0000-0000-00005F140000}"/>
    <cellStyle name="Note 15 8 3" xfId="2571" xr:uid="{00000000-0005-0000-0000-000060140000}"/>
    <cellStyle name="Note 15 8 3 2" xfId="6896" xr:uid="{00000000-0005-0000-0000-000061140000}"/>
    <cellStyle name="Note 15 8 4" xfId="5455" xr:uid="{00000000-0005-0000-0000-000062140000}"/>
    <cellStyle name="Note 15 9" xfId="2933" xr:uid="{00000000-0005-0000-0000-000063140000}"/>
    <cellStyle name="Note 15 9 2" xfId="7257" xr:uid="{00000000-0005-0000-0000-000064140000}"/>
    <cellStyle name="Note 16" xfId="46" xr:uid="{00000000-0005-0000-0000-000065140000}"/>
    <cellStyle name="Note 16 10" xfId="1492" xr:uid="{00000000-0005-0000-0000-000066140000}"/>
    <cellStyle name="Note 16 10 2" xfId="5817" xr:uid="{00000000-0005-0000-0000-000067140000}"/>
    <cellStyle name="Note 16 11" xfId="4376" xr:uid="{00000000-0005-0000-0000-000068140000}"/>
    <cellStyle name="Note 16 2" xfId="80" xr:uid="{00000000-0005-0000-0000-000069140000}"/>
    <cellStyle name="Note 16 2 10" xfId="4406" xr:uid="{00000000-0005-0000-0000-00006A140000}"/>
    <cellStyle name="Note 16 2 2" xfId="140" xr:uid="{00000000-0005-0000-0000-00006B140000}"/>
    <cellStyle name="Note 16 2 2 2" xfId="380" xr:uid="{00000000-0005-0000-0000-00006C140000}"/>
    <cellStyle name="Note 16 2 2 2 2" xfId="740" xr:uid="{00000000-0005-0000-0000-00006D140000}"/>
    <cellStyle name="Note 16 2 2 2 2 2" xfId="3624" xr:uid="{00000000-0005-0000-0000-00006E140000}"/>
    <cellStyle name="Note 16 2 2 2 2 2 2" xfId="7948" xr:uid="{00000000-0005-0000-0000-00006F140000}"/>
    <cellStyle name="Note 16 2 2 2 2 3" xfId="2182" xr:uid="{00000000-0005-0000-0000-000070140000}"/>
    <cellStyle name="Note 16 2 2 2 2 3 2" xfId="6507" xr:uid="{00000000-0005-0000-0000-000071140000}"/>
    <cellStyle name="Note 16 2 2 2 2 4" xfId="5066" xr:uid="{00000000-0005-0000-0000-000072140000}"/>
    <cellStyle name="Note 16 2 2 2 3" xfId="1100" xr:uid="{00000000-0005-0000-0000-000073140000}"/>
    <cellStyle name="Note 16 2 2 2 3 2" xfId="3984" xr:uid="{00000000-0005-0000-0000-000074140000}"/>
    <cellStyle name="Note 16 2 2 2 3 2 2" xfId="8308" xr:uid="{00000000-0005-0000-0000-000075140000}"/>
    <cellStyle name="Note 16 2 2 2 3 3" xfId="2542" xr:uid="{00000000-0005-0000-0000-000076140000}"/>
    <cellStyle name="Note 16 2 2 2 3 3 2" xfId="6867" xr:uid="{00000000-0005-0000-0000-000077140000}"/>
    <cellStyle name="Note 16 2 2 2 3 4" xfId="5426" xr:uid="{00000000-0005-0000-0000-000078140000}"/>
    <cellStyle name="Note 16 2 2 2 4" xfId="1460" xr:uid="{00000000-0005-0000-0000-000079140000}"/>
    <cellStyle name="Note 16 2 2 2 4 2" xfId="4344" xr:uid="{00000000-0005-0000-0000-00007A140000}"/>
    <cellStyle name="Note 16 2 2 2 4 2 2" xfId="8668" xr:uid="{00000000-0005-0000-0000-00007B140000}"/>
    <cellStyle name="Note 16 2 2 2 4 3" xfId="2902" xr:uid="{00000000-0005-0000-0000-00007C140000}"/>
    <cellStyle name="Note 16 2 2 2 4 3 2" xfId="7227" xr:uid="{00000000-0005-0000-0000-00007D140000}"/>
    <cellStyle name="Note 16 2 2 2 4 4" xfId="5786" xr:uid="{00000000-0005-0000-0000-00007E140000}"/>
    <cellStyle name="Note 16 2 2 2 5" xfId="3264" xr:uid="{00000000-0005-0000-0000-00007F140000}"/>
    <cellStyle name="Note 16 2 2 2 5 2" xfId="7588" xr:uid="{00000000-0005-0000-0000-000080140000}"/>
    <cellStyle name="Note 16 2 2 2 6" xfId="1822" xr:uid="{00000000-0005-0000-0000-000081140000}"/>
    <cellStyle name="Note 16 2 2 2 6 2" xfId="6147" xr:uid="{00000000-0005-0000-0000-000082140000}"/>
    <cellStyle name="Note 16 2 2 2 7" xfId="4706" xr:uid="{00000000-0005-0000-0000-000083140000}"/>
    <cellStyle name="Note 16 2 2 3" xfId="260" xr:uid="{00000000-0005-0000-0000-000084140000}"/>
    <cellStyle name="Note 16 2 2 3 2" xfId="620" xr:uid="{00000000-0005-0000-0000-000085140000}"/>
    <cellStyle name="Note 16 2 2 3 2 2" xfId="3504" xr:uid="{00000000-0005-0000-0000-000086140000}"/>
    <cellStyle name="Note 16 2 2 3 2 2 2" xfId="7828" xr:uid="{00000000-0005-0000-0000-000087140000}"/>
    <cellStyle name="Note 16 2 2 3 2 3" xfId="2062" xr:uid="{00000000-0005-0000-0000-000088140000}"/>
    <cellStyle name="Note 16 2 2 3 2 3 2" xfId="6387" xr:uid="{00000000-0005-0000-0000-000089140000}"/>
    <cellStyle name="Note 16 2 2 3 2 4" xfId="4946" xr:uid="{00000000-0005-0000-0000-00008A140000}"/>
    <cellStyle name="Note 16 2 2 3 3" xfId="980" xr:uid="{00000000-0005-0000-0000-00008B140000}"/>
    <cellStyle name="Note 16 2 2 3 3 2" xfId="3864" xr:uid="{00000000-0005-0000-0000-00008C140000}"/>
    <cellStyle name="Note 16 2 2 3 3 2 2" xfId="8188" xr:uid="{00000000-0005-0000-0000-00008D140000}"/>
    <cellStyle name="Note 16 2 2 3 3 3" xfId="2422" xr:uid="{00000000-0005-0000-0000-00008E140000}"/>
    <cellStyle name="Note 16 2 2 3 3 3 2" xfId="6747" xr:uid="{00000000-0005-0000-0000-00008F140000}"/>
    <cellStyle name="Note 16 2 2 3 3 4" xfId="5306" xr:uid="{00000000-0005-0000-0000-000090140000}"/>
    <cellStyle name="Note 16 2 2 3 4" xfId="1340" xr:uid="{00000000-0005-0000-0000-000091140000}"/>
    <cellStyle name="Note 16 2 2 3 4 2" xfId="4224" xr:uid="{00000000-0005-0000-0000-000092140000}"/>
    <cellStyle name="Note 16 2 2 3 4 2 2" xfId="8548" xr:uid="{00000000-0005-0000-0000-000093140000}"/>
    <cellStyle name="Note 16 2 2 3 4 3" xfId="2782" xr:uid="{00000000-0005-0000-0000-000094140000}"/>
    <cellStyle name="Note 16 2 2 3 4 3 2" xfId="7107" xr:uid="{00000000-0005-0000-0000-000095140000}"/>
    <cellStyle name="Note 16 2 2 3 4 4" xfId="5666" xr:uid="{00000000-0005-0000-0000-000096140000}"/>
    <cellStyle name="Note 16 2 2 3 5" xfId="3144" xr:uid="{00000000-0005-0000-0000-000097140000}"/>
    <cellStyle name="Note 16 2 2 3 5 2" xfId="7468" xr:uid="{00000000-0005-0000-0000-000098140000}"/>
    <cellStyle name="Note 16 2 2 3 6" xfId="1702" xr:uid="{00000000-0005-0000-0000-000099140000}"/>
    <cellStyle name="Note 16 2 2 3 6 2" xfId="6027" xr:uid="{00000000-0005-0000-0000-00009A140000}"/>
    <cellStyle name="Note 16 2 2 3 7" xfId="4586" xr:uid="{00000000-0005-0000-0000-00009B140000}"/>
    <cellStyle name="Note 16 2 2 4" xfId="500" xr:uid="{00000000-0005-0000-0000-00009C140000}"/>
    <cellStyle name="Note 16 2 2 4 2" xfId="3384" xr:uid="{00000000-0005-0000-0000-00009D140000}"/>
    <cellStyle name="Note 16 2 2 4 2 2" xfId="7708" xr:uid="{00000000-0005-0000-0000-00009E140000}"/>
    <cellStyle name="Note 16 2 2 4 3" xfId="1942" xr:uid="{00000000-0005-0000-0000-00009F140000}"/>
    <cellStyle name="Note 16 2 2 4 3 2" xfId="6267" xr:uid="{00000000-0005-0000-0000-0000A0140000}"/>
    <cellStyle name="Note 16 2 2 4 4" xfId="4826" xr:uid="{00000000-0005-0000-0000-0000A1140000}"/>
    <cellStyle name="Note 16 2 2 5" xfId="860" xr:uid="{00000000-0005-0000-0000-0000A2140000}"/>
    <cellStyle name="Note 16 2 2 5 2" xfId="3744" xr:uid="{00000000-0005-0000-0000-0000A3140000}"/>
    <cellStyle name="Note 16 2 2 5 2 2" xfId="8068" xr:uid="{00000000-0005-0000-0000-0000A4140000}"/>
    <cellStyle name="Note 16 2 2 5 3" xfId="2302" xr:uid="{00000000-0005-0000-0000-0000A5140000}"/>
    <cellStyle name="Note 16 2 2 5 3 2" xfId="6627" xr:uid="{00000000-0005-0000-0000-0000A6140000}"/>
    <cellStyle name="Note 16 2 2 5 4" xfId="5186" xr:uid="{00000000-0005-0000-0000-0000A7140000}"/>
    <cellStyle name="Note 16 2 2 6" xfId="1220" xr:uid="{00000000-0005-0000-0000-0000A8140000}"/>
    <cellStyle name="Note 16 2 2 6 2" xfId="4104" xr:uid="{00000000-0005-0000-0000-0000A9140000}"/>
    <cellStyle name="Note 16 2 2 6 2 2" xfId="8428" xr:uid="{00000000-0005-0000-0000-0000AA140000}"/>
    <cellStyle name="Note 16 2 2 6 3" xfId="2662" xr:uid="{00000000-0005-0000-0000-0000AB140000}"/>
    <cellStyle name="Note 16 2 2 6 3 2" xfId="6987" xr:uid="{00000000-0005-0000-0000-0000AC140000}"/>
    <cellStyle name="Note 16 2 2 6 4" xfId="5546" xr:uid="{00000000-0005-0000-0000-0000AD140000}"/>
    <cellStyle name="Note 16 2 2 7" xfId="3024" xr:uid="{00000000-0005-0000-0000-0000AE140000}"/>
    <cellStyle name="Note 16 2 2 7 2" xfId="7348" xr:uid="{00000000-0005-0000-0000-0000AF140000}"/>
    <cellStyle name="Note 16 2 2 8" xfId="1582" xr:uid="{00000000-0005-0000-0000-0000B0140000}"/>
    <cellStyle name="Note 16 2 2 8 2" xfId="5907" xr:uid="{00000000-0005-0000-0000-0000B1140000}"/>
    <cellStyle name="Note 16 2 2 9" xfId="4466" xr:uid="{00000000-0005-0000-0000-0000B2140000}"/>
    <cellStyle name="Note 16 2 3" xfId="320" xr:uid="{00000000-0005-0000-0000-0000B3140000}"/>
    <cellStyle name="Note 16 2 3 2" xfId="680" xr:uid="{00000000-0005-0000-0000-0000B4140000}"/>
    <cellStyle name="Note 16 2 3 2 2" xfId="3564" xr:uid="{00000000-0005-0000-0000-0000B5140000}"/>
    <cellStyle name="Note 16 2 3 2 2 2" xfId="7888" xr:uid="{00000000-0005-0000-0000-0000B6140000}"/>
    <cellStyle name="Note 16 2 3 2 3" xfId="2122" xr:uid="{00000000-0005-0000-0000-0000B7140000}"/>
    <cellStyle name="Note 16 2 3 2 3 2" xfId="6447" xr:uid="{00000000-0005-0000-0000-0000B8140000}"/>
    <cellStyle name="Note 16 2 3 2 4" xfId="5006" xr:uid="{00000000-0005-0000-0000-0000B9140000}"/>
    <cellStyle name="Note 16 2 3 3" xfId="1040" xr:uid="{00000000-0005-0000-0000-0000BA140000}"/>
    <cellStyle name="Note 16 2 3 3 2" xfId="3924" xr:uid="{00000000-0005-0000-0000-0000BB140000}"/>
    <cellStyle name="Note 16 2 3 3 2 2" xfId="8248" xr:uid="{00000000-0005-0000-0000-0000BC140000}"/>
    <cellStyle name="Note 16 2 3 3 3" xfId="2482" xr:uid="{00000000-0005-0000-0000-0000BD140000}"/>
    <cellStyle name="Note 16 2 3 3 3 2" xfId="6807" xr:uid="{00000000-0005-0000-0000-0000BE140000}"/>
    <cellStyle name="Note 16 2 3 3 4" xfId="5366" xr:uid="{00000000-0005-0000-0000-0000BF140000}"/>
    <cellStyle name="Note 16 2 3 4" xfId="1400" xr:uid="{00000000-0005-0000-0000-0000C0140000}"/>
    <cellStyle name="Note 16 2 3 4 2" xfId="4284" xr:uid="{00000000-0005-0000-0000-0000C1140000}"/>
    <cellStyle name="Note 16 2 3 4 2 2" xfId="8608" xr:uid="{00000000-0005-0000-0000-0000C2140000}"/>
    <cellStyle name="Note 16 2 3 4 3" xfId="2842" xr:uid="{00000000-0005-0000-0000-0000C3140000}"/>
    <cellStyle name="Note 16 2 3 4 3 2" xfId="7167" xr:uid="{00000000-0005-0000-0000-0000C4140000}"/>
    <cellStyle name="Note 16 2 3 4 4" xfId="5726" xr:uid="{00000000-0005-0000-0000-0000C5140000}"/>
    <cellStyle name="Note 16 2 3 5" xfId="3204" xr:uid="{00000000-0005-0000-0000-0000C6140000}"/>
    <cellStyle name="Note 16 2 3 5 2" xfId="7528" xr:uid="{00000000-0005-0000-0000-0000C7140000}"/>
    <cellStyle name="Note 16 2 3 6" xfId="1762" xr:uid="{00000000-0005-0000-0000-0000C8140000}"/>
    <cellStyle name="Note 16 2 3 6 2" xfId="6087" xr:uid="{00000000-0005-0000-0000-0000C9140000}"/>
    <cellStyle name="Note 16 2 3 7" xfId="4646" xr:uid="{00000000-0005-0000-0000-0000CA140000}"/>
    <cellStyle name="Note 16 2 4" xfId="200" xr:uid="{00000000-0005-0000-0000-0000CB140000}"/>
    <cellStyle name="Note 16 2 4 2" xfId="560" xr:uid="{00000000-0005-0000-0000-0000CC140000}"/>
    <cellStyle name="Note 16 2 4 2 2" xfId="3444" xr:uid="{00000000-0005-0000-0000-0000CD140000}"/>
    <cellStyle name="Note 16 2 4 2 2 2" xfId="7768" xr:uid="{00000000-0005-0000-0000-0000CE140000}"/>
    <cellStyle name="Note 16 2 4 2 3" xfId="2002" xr:uid="{00000000-0005-0000-0000-0000CF140000}"/>
    <cellStyle name="Note 16 2 4 2 3 2" xfId="6327" xr:uid="{00000000-0005-0000-0000-0000D0140000}"/>
    <cellStyle name="Note 16 2 4 2 4" xfId="4886" xr:uid="{00000000-0005-0000-0000-0000D1140000}"/>
    <cellStyle name="Note 16 2 4 3" xfId="920" xr:uid="{00000000-0005-0000-0000-0000D2140000}"/>
    <cellStyle name="Note 16 2 4 3 2" xfId="3804" xr:uid="{00000000-0005-0000-0000-0000D3140000}"/>
    <cellStyle name="Note 16 2 4 3 2 2" xfId="8128" xr:uid="{00000000-0005-0000-0000-0000D4140000}"/>
    <cellStyle name="Note 16 2 4 3 3" xfId="2362" xr:uid="{00000000-0005-0000-0000-0000D5140000}"/>
    <cellStyle name="Note 16 2 4 3 3 2" xfId="6687" xr:uid="{00000000-0005-0000-0000-0000D6140000}"/>
    <cellStyle name="Note 16 2 4 3 4" xfId="5246" xr:uid="{00000000-0005-0000-0000-0000D7140000}"/>
    <cellStyle name="Note 16 2 4 4" xfId="1280" xr:uid="{00000000-0005-0000-0000-0000D8140000}"/>
    <cellStyle name="Note 16 2 4 4 2" xfId="4164" xr:uid="{00000000-0005-0000-0000-0000D9140000}"/>
    <cellStyle name="Note 16 2 4 4 2 2" xfId="8488" xr:uid="{00000000-0005-0000-0000-0000DA140000}"/>
    <cellStyle name="Note 16 2 4 4 3" xfId="2722" xr:uid="{00000000-0005-0000-0000-0000DB140000}"/>
    <cellStyle name="Note 16 2 4 4 3 2" xfId="7047" xr:uid="{00000000-0005-0000-0000-0000DC140000}"/>
    <cellStyle name="Note 16 2 4 4 4" xfId="5606" xr:uid="{00000000-0005-0000-0000-0000DD140000}"/>
    <cellStyle name="Note 16 2 4 5" xfId="3084" xr:uid="{00000000-0005-0000-0000-0000DE140000}"/>
    <cellStyle name="Note 16 2 4 5 2" xfId="7408" xr:uid="{00000000-0005-0000-0000-0000DF140000}"/>
    <cellStyle name="Note 16 2 4 6" xfId="1642" xr:uid="{00000000-0005-0000-0000-0000E0140000}"/>
    <cellStyle name="Note 16 2 4 6 2" xfId="5967" xr:uid="{00000000-0005-0000-0000-0000E1140000}"/>
    <cellStyle name="Note 16 2 4 7" xfId="4526" xr:uid="{00000000-0005-0000-0000-0000E2140000}"/>
    <cellStyle name="Note 16 2 5" xfId="440" xr:uid="{00000000-0005-0000-0000-0000E3140000}"/>
    <cellStyle name="Note 16 2 5 2" xfId="3324" xr:uid="{00000000-0005-0000-0000-0000E4140000}"/>
    <cellStyle name="Note 16 2 5 2 2" xfId="7648" xr:uid="{00000000-0005-0000-0000-0000E5140000}"/>
    <cellStyle name="Note 16 2 5 3" xfId="1882" xr:uid="{00000000-0005-0000-0000-0000E6140000}"/>
    <cellStyle name="Note 16 2 5 3 2" xfId="6207" xr:uid="{00000000-0005-0000-0000-0000E7140000}"/>
    <cellStyle name="Note 16 2 5 4" xfId="4766" xr:uid="{00000000-0005-0000-0000-0000E8140000}"/>
    <cellStyle name="Note 16 2 6" xfId="800" xr:uid="{00000000-0005-0000-0000-0000E9140000}"/>
    <cellStyle name="Note 16 2 6 2" xfId="3684" xr:uid="{00000000-0005-0000-0000-0000EA140000}"/>
    <cellStyle name="Note 16 2 6 2 2" xfId="8008" xr:uid="{00000000-0005-0000-0000-0000EB140000}"/>
    <cellStyle name="Note 16 2 6 3" xfId="2242" xr:uid="{00000000-0005-0000-0000-0000EC140000}"/>
    <cellStyle name="Note 16 2 6 3 2" xfId="6567" xr:uid="{00000000-0005-0000-0000-0000ED140000}"/>
    <cellStyle name="Note 16 2 6 4" xfId="5126" xr:uid="{00000000-0005-0000-0000-0000EE140000}"/>
    <cellStyle name="Note 16 2 7" xfId="1160" xr:uid="{00000000-0005-0000-0000-0000EF140000}"/>
    <cellStyle name="Note 16 2 7 2" xfId="4044" xr:uid="{00000000-0005-0000-0000-0000F0140000}"/>
    <cellStyle name="Note 16 2 7 2 2" xfId="8368" xr:uid="{00000000-0005-0000-0000-0000F1140000}"/>
    <cellStyle name="Note 16 2 7 3" xfId="2602" xr:uid="{00000000-0005-0000-0000-0000F2140000}"/>
    <cellStyle name="Note 16 2 7 3 2" xfId="6927" xr:uid="{00000000-0005-0000-0000-0000F3140000}"/>
    <cellStyle name="Note 16 2 7 4" xfId="5486" xr:uid="{00000000-0005-0000-0000-0000F4140000}"/>
    <cellStyle name="Note 16 2 8" xfId="2964" xr:uid="{00000000-0005-0000-0000-0000F5140000}"/>
    <cellStyle name="Note 16 2 8 2" xfId="7288" xr:uid="{00000000-0005-0000-0000-0000F6140000}"/>
    <cellStyle name="Note 16 2 9" xfId="1522" xr:uid="{00000000-0005-0000-0000-0000F7140000}"/>
    <cellStyle name="Note 16 2 9 2" xfId="5847" xr:uid="{00000000-0005-0000-0000-0000F8140000}"/>
    <cellStyle name="Note 16 3" xfId="110" xr:uid="{00000000-0005-0000-0000-0000F9140000}"/>
    <cellStyle name="Note 16 3 2" xfId="350" xr:uid="{00000000-0005-0000-0000-0000FA140000}"/>
    <cellStyle name="Note 16 3 2 2" xfId="710" xr:uid="{00000000-0005-0000-0000-0000FB140000}"/>
    <cellStyle name="Note 16 3 2 2 2" xfId="3594" xr:uid="{00000000-0005-0000-0000-0000FC140000}"/>
    <cellStyle name="Note 16 3 2 2 2 2" xfId="7918" xr:uid="{00000000-0005-0000-0000-0000FD140000}"/>
    <cellStyle name="Note 16 3 2 2 3" xfId="2152" xr:uid="{00000000-0005-0000-0000-0000FE140000}"/>
    <cellStyle name="Note 16 3 2 2 3 2" xfId="6477" xr:uid="{00000000-0005-0000-0000-0000FF140000}"/>
    <cellStyle name="Note 16 3 2 2 4" xfId="5036" xr:uid="{00000000-0005-0000-0000-000000150000}"/>
    <cellStyle name="Note 16 3 2 3" xfId="1070" xr:uid="{00000000-0005-0000-0000-000001150000}"/>
    <cellStyle name="Note 16 3 2 3 2" xfId="3954" xr:uid="{00000000-0005-0000-0000-000002150000}"/>
    <cellStyle name="Note 16 3 2 3 2 2" xfId="8278" xr:uid="{00000000-0005-0000-0000-000003150000}"/>
    <cellStyle name="Note 16 3 2 3 3" xfId="2512" xr:uid="{00000000-0005-0000-0000-000004150000}"/>
    <cellStyle name="Note 16 3 2 3 3 2" xfId="6837" xr:uid="{00000000-0005-0000-0000-000005150000}"/>
    <cellStyle name="Note 16 3 2 3 4" xfId="5396" xr:uid="{00000000-0005-0000-0000-000006150000}"/>
    <cellStyle name="Note 16 3 2 4" xfId="1430" xr:uid="{00000000-0005-0000-0000-000007150000}"/>
    <cellStyle name="Note 16 3 2 4 2" xfId="4314" xr:uid="{00000000-0005-0000-0000-000008150000}"/>
    <cellStyle name="Note 16 3 2 4 2 2" xfId="8638" xr:uid="{00000000-0005-0000-0000-000009150000}"/>
    <cellStyle name="Note 16 3 2 4 3" xfId="2872" xr:uid="{00000000-0005-0000-0000-00000A150000}"/>
    <cellStyle name="Note 16 3 2 4 3 2" xfId="7197" xr:uid="{00000000-0005-0000-0000-00000B150000}"/>
    <cellStyle name="Note 16 3 2 4 4" xfId="5756" xr:uid="{00000000-0005-0000-0000-00000C150000}"/>
    <cellStyle name="Note 16 3 2 5" xfId="3234" xr:uid="{00000000-0005-0000-0000-00000D150000}"/>
    <cellStyle name="Note 16 3 2 5 2" xfId="7558" xr:uid="{00000000-0005-0000-0000-00000E150000}"/>
    <cellStyle name="Note 16 3 2 6" xfId="1792" xr:uid="{00000000-0005-0000-0000-00000F150000}"/>
    <cellStyle name="Note 16 3 2 6 2" xfId="6117" xr:uid="{00000000-0005-0000-0000-000010150000}"/>
    <cellStyle name="Note 16 3 2 7" xfId="4676" xr:uid="{00000000-0005-0000-0000-000011150000}"/>
    <cellStyle name="Note 16 3 3" xfId="230" xr:uid="{00000000-0005-0000-0000-000012150000}"/>
    <cellStyle name="Note 16 3 3 2" xfId="590" xr:uid="{00000000-0005-0000-0000-000013150000}"/>
    <cellStyle name="Note 16 3 3 2 2" xfId="3474" xr:uid="{00000000-0005-0000-0000-000014150000}"/>
    <cellStyle name="Note 16 3 3 2 2 2" xfId="7798" xr:uid="{00000000-0005-0000-0000-000015150000}"/>
    <cellStyle name="Note 16 3 3 2 3" xfId="2032" xr:uid="{00000000-0005-0000-0000-000016150000}"/>
    <cellStyle name="Note 16 3 3 2 3 2" xfId="6357" xr:uid="{00000000-0005-0000-0000-000017150000}"/>
    <cellStyle name="Note 16 3 3 2 4" xfId="4916" xr:uid="{00000000-0005-0000-0000-000018150000}"/>
    <cellStyle name="Note 16 3 3 3" xfId="950" xr:uid="{00000000-0005-0000-0000-000019150000}"/>
    <cellStyle name="Note 16 3 3 3 2" xfId="3834" xr:uid="{00000000-0005-0000-0000-00001A150000}"/>
    <cellStyle name="Note 16 3 3 3 2 2" xfId="8158" xr:uid="{00000000-0005-0000-0000-00001B150000}"/>
    <cellStyle name="Note 16 3 3 3 3" xfId="2392" xr:uid="{00000000-0005-0000-0000-00001C150000}"/>
    <cellStyle name="Note 16 3 3 3 3 2" xfId="6717" xr:uid="{00000000-0005-0000-0000-00001D150000}"/>
    <cellStyle name="Note 16 3 3 3 4" xfId="5276" xr:uid="{00000000-0005-0000-0000-00001E150000}"/>
    <cellStyle name="Note 16 3 3 4" xfId="1310" xr:uid="{00000000-0005-0000-0000-00001F150000}"/>
    <cellStyle name="Note 16 3 3 4 2" xfId="4194" xr:uid="{00000000-0005-0000-0000-000020150000}"/>
    <cellStyle name="Note 16 3 3 4 2 2" xfId="8518" xr:uid="{00000000-0005-0000-0000-000021150000}"/>
    <cellStyle name="Note 16 3 3 4 3" xfId="2752" xr:uid="{00000000-0005-0000-0000-000022150000}"/>
    <cellStyle name="Note 16 3 3 4 3 2" xfId="7077" xr:uid="{00000000-0005-0000-0000-000023150000}"/>
    <cellStyle name="Note 16 3 3 4 4" xfId="5636" xr:uid="{00000000-0005-0000-0000-000024150000}"/>
    <cellStyle name="Note 16 3 3 5" xfId="3114" xr:uid="{00000000-0005-0000-0000-000025150000}"/>
    <cellStyle name="Note 16 3 3 5 2" xfId="7438" xr:uid="{00000000-0005-0000-0000-000026150000}"/>
    <cellStyle name="Note 16 3 3 6" xfId="1672" xr:uid="{00000000-0005-0000-0000-000027150000}"/>
    <cellStyle name="Note 16 3 3 6 2" xfId="5997" xr:uid="{00000000-0005-0000-0000-000028150000}"/>
    <cellStyle name="Note 16 3 3 7" xfId="4556" xr:uid="{00000000-0005-0000-0000-000029150000}"/>
    <cellStyle name="Note 16 3 4" xfId="470" xr:uid="{00000000-0005-0000-0000-00002A150000}"/>
    <cellStyle name="Note 16 3 4 2" xfId="3354" xr:uid="{00000000-0005-0000-0000-00002B150000}"/>
    <cellStyle name="Note 16 3 4 2 2" xfId="7678" xr:uid="{00000000-0005-0000-0000-00002C150000}"/>
    <cellStyle name="Note 16 3 4 3" xfId="1912" xr:uid="{00000000-0005-0000-0000-00002D150000}"/>
    <cellStyle name="Note 16 3 4 3 2" xfId="6237" xr:uid="{00000000-0005-0000-0000-00002E150000}"/>
    <cellStyle name="Note 16 3 4 4" xfId="4796" xr:uid="{00000000-0005-0000-0000-00002F150000}"/>
    <cellStyle name="Note 16 3 5" xfId="830" xr:uid="{00000000-0005-0000-0000-000030150000}"/>
    <cellStyle name="Note 16 3 5 2" xfId="3714" xr:uid="{00000000-0005-0000-0000-000031150000}"/>
    <cellStyle name="Note 16 3 5 2 2" xfId="8038" xr:uid="{00000000-0005-0000-0000-000032150000}"/>
    <cellStyle name="Note 16 3 5 3" xfId="2272" xr:uid="{00000000-0005-0000-0000-000033150000}"/>
    <cellStyle name="Note 16 3 5 3 2" xfId="6597" xr:uid="{00000000-0005-0000-0000-000034150000}"/>
    <cellStyle name="Note 16 3 5 4" xfId="5156" xr:uid="{00000000-0005-0000-0000-000035150000}"/>
    <cellStyle name="Note 16 3 6" xfId="1190" xr:uid="{00000000-0005-0000-0000-000036150000}"/>
    <cellStyle name="Note 16 3 6 2" xfId="4074" xr:uid="{00000000-0005-0000-0000-000037150000}"/>
    <cellStyle name="Note 16 3 6 2 2" xfId="8398" xr:uid="{00000000-0005-0000-0000-000038150000}"/>
    <cellStyle name="Note 16 3 6 3" xfId="2632" xr:uid="{00000000-0005-0000-0000-000039150000}"/>
    <cellStyle name="Note 16 3 6 3 2" xfId="6957" xr:uid="{00000000-0005-0000-0000-00003A150000}"/>
    <cellStyle name="Note 16 3 6 4" xfId="5516" xr:uid="{00000000-0005-0000-0000-00003B150000}"/>
    <cellStyle name="Note 16 3 7" xfId="2994" xr:uid="{00000000-0005-0000-0000-00003C150000}"/>
    <cellStyle name="Note 16 3 7 2" xfId="7318" xr:uid="{00000000-0005-0000-0000-00003D150000}"/>
    <cellStyle name="Note 16 3 8" xfId="1552" xr:uid="{00000000-0005-0000-0000-00003E150000}"/>
    <cellStyle name="Note 16 3 8 2" xfId="5877" xr:uid="{00000000-0005-0000-0000-00003F150000}"/>
    <cellStyle name="Note 16 3 9" xfId="4436" xr:uid="{00000000-0005-0000-0000-000040150000}"/>
    <cellStyle name="Note 16 4" xfId="290" xr:uid="{00000000-0005-0000-0000-000041150000}"/>
    <cellStyle name="Note 16 4 2" xfId="650" xr:uid="{00000000-0005-0000-0000-000042150000}"/>
    <cellStyle name="Note 16 4 2 2" xfId="3534" xr:uid="{00000000-0005-0000-0000-000043150000}"/>
    <cellStyle name="Note 16 4 2 2 2" xfId="7858" xr:uid="{00000000-0005-0000-0000-000044150000}"/>
    <cellStyle name="Note 16 4 2 3" xfId="2092" xr:uid="{00000000-0005-0000-0000-000045150000}"/>
    <cellStyle name="Note 16 4 2 3 2" xfId="6417" xr:uid="{00000000-0005-0000-0000-000046150000}"/>
    <cellStyle name="Note 16 4 2 4" xfId="4976" xr:uid="{00000000-0005-0000-0000-000047150000}"/>
    <cellStyle name="Note 16 4 3" xfId="1010" xr:uid="{00000000-0005-0000-0000-000048150000}"/>
    <cellStyle name="Note 16 4 3 2" xfId="3894" xr:uid="{00000000-0005-0000-0000-000049150000}"/>
    <cellStyle name="Note 16 4 3 2 2" xfId="8218" xr:uid="{00000000-0005-0000-0000-00004A150000}"/>
    <cellStyle name="Note 16 4 3 3" xfId="2452" xr:uid="{00000000-0005-0000-0000-00004B150000}"/>
    <cellStyle name="Note 16 4 3 3 2" xfId="6777" xr:uid="{00000000-0005-0000-0000-00004C150000}"/>
    <cellStyle name="Note 16 4 3 4" xfId="5336" xr:uid="{00000000-0005-0000-0000-00004D150000}"/>
    <cellStyle name="Note 16 4 4" xfId="1370" xr:uid="{00000000-0005-0000-0000-00004E150000}"/>
    <cellStyle name="Note 16 4 4 2" xfId="4254" xr:uid="{00000000-0005-0000-0000-00004F150000}"/>
    <cellStyle name="Note 16 4 4 2 2" xfId="8578" xr:uid="{00000000-0005-0000-0000-000050150000}"/>
    <cellStyle name="Note 16 4 4 3" xfId="2812" xr:uid="{00000000-0005-0000-0000-000051150000}"/>
    <cellStyle name="Note 16 4 4 3 2" xfId="7137" xr:uid="{00000000-0005-0000-0000-000052150000}"/>
    <cellStyle name="Note 16 4 4 4" xfId="5696" xr:uid="{00000000-0005-0000-0000-000053150000}"/>
    <cellStyle name="Note 16 4 5" xfId="3174" xr:uid="{00000000-0005-0000-0000-000054150000}"/>
    <cellStyle name="Note 16 4 5 2" xfId="7498" xr:uid="{00000000-0005-0000-0000-000055150000}"/>
    <cellStyle name="Note 16 4 6" xfId="1732" xr:uid="{00000000-0005-0000-0000-000056150000}"/>
    <cellStyle name="Note 16 4 6 2" xfId="6057" xr:uid="{00000000-0005-0000-0000-000057150000}"/>
    <cellStyle name="Note 16 4 7" xfId="4616" xr:uid="{00000000-0005-0000-0000-000058150000}"/>
    <cellStyle name="Note 16 5" xfId="170" xr:uid="{00000000-0005-0000-0000-000059150000}"/>
    <cellStyle name="Note 16 5 2" xfId="530" xr:uid="{00000000-0005-0000-0000-00005A150000}"/>
    <cellStyle name="Note 16 5 2 2" xfId="3414" xr:uid="{00000000-0005-0000-0000-00005B150000}"/>
    <cellStyle name="Note 16 5 2 2 2" xfId="7738" xr:uid="{00000000-0005-0000-0000-00005C150000}"/>
    <cellStyle name="Note 16 5 2 3" xfId="1972" xr:uid="{00000000-0005-0000-0000-00005D150000}"/>
    <cellStyle name="Note 16 5 2 3 2" xfId="6297" xr:uid="{00000000-0005-0000-0000-00005E150000}"/>
    <cellStyle name="Note 16 5 2 4" xfId="4856" xr:uid="{00000000-0005-0000-0000-00005F150000}"/>
    <cellStyle name="Note 16 5 3" xfId="890" xr:uid="{00000000-0005-0000-0000-000060150000}"/>
    <cellStyle name="Note 16 5 3 2" xfId="3774" xr:uid="{00000000-0005-0000-0000-000061150000}"/>
    <cellStyle name="Note 16 5 3 2 2" xfId="8098" xr:uid="{00000000-0005-0000-0000-000062150000}"/>
    <cellStyle name="Note 16 5 3 3" xfId="2332" xr:uid="{00000000-0005-0000-0000-000063150000}"/>
    <cellStyle name="Note 16 5 3 3 2" xfId="6657" xr:uid="{00000000-0005-0000-0000-000064150000}"/>
    <cellStyle name="Note 16 5 3 4" xfId="5216" xr:uid="{00000000-0005-0000-0000-000065150000}"/>
    <cellStyle name="Note 16 5 4" xfId="1250" xr:uid="{00000000-0005-0000-0000-000066150000}"/>
    <cellStyle name="Note 16 5 4 2" xfId="4134" xr:uid="{00000000-0005-0000-0000-000067150000}"/>
    <cellStyle name="Note 16 5 4 2 2" xfId="8458" xr:uid="{00000000-0005-0000-0000-000068150000}"/>
    <cellStyle name="Note 16 5 4 3" xfId="2692" xr:uid="{00000000-0005-0000-0000-000069150000}"/>
    <cellStyle name="Note 16 5 4 3 2" xfId="7017" xr:uid="{00000000-0005-0000-0000-00006A150000}"/>
    <cellStyle name="Note 16 5 4 4" xfId="5576" xr:uid="{00000000-0005-0000-0000-00006B150000}"/>
    <cellStyle name="Note 16 5 5" xfId="3054" xr:uid="{00000000-0005-0000-0000-00006C150000}"/>
    <cellStyle name="Note 16 5 5 2" xfId="7378" xr:uid="{00000000-0005-0000-0000-00006D150000}"/>
    <cellStyle name="Note 16 5 6" xfId="1612" xr:uid="{00000000-0005-0000-0000-00006E150000}"/>
    <cellStyle name="Note 16 5 6 2" xfId="5937" xr:uid="{00000000-0005-0000-0000-00006F150000}"/>
    <cellStyle name="Note 16 5 7" xfId="4496" xr:uid="{00000000-0005-0000-0000-000070150000}"/>
    <cellStyle name="Note 16 6" xfId="410" xr:uid="{00000000-0005-0000-0000-000071150000}"/>
    <cellStyle name="Note 16 6 2" xfId="3294" xr:uid="{00000000-0005-0000-0000-000072150000}"/>
    <cellStyle name="Note 16 6 2 2" xfId="7618" xr:uid="{00000000-0005-0000-0000-000073150000}"/>
    <cellStyle name="Note 16 6 3" xfId="1852" xr:uid="{00000000-0005-0000-0000-000074150000}"/>
    <cellStyle name="Note 16 6 3 2" xfId="6177" xr:uid="{00000000-0005-0000-0000-000075150000}"/>
    <cellStyle name="Note 16 6 4" xfId="4736" xr:uid="{00000000-0005-0000-0000-000076150000}"/>
    <cellStyle name="Note 16 7" xfId="770" xr:uid="{00000000-0005-0000-0000-000077150000}"/>
    <cellStyle name="Note 16 7 2" xfId="3654" xr:uid="{00000000-0005-0000-0000-000078150000}"/>
    <cellStyle name="Note 16 7 2 2" xfId="7978" xr:uid="{00000000-0005-0000-0000-000079150000}"/>
    <cellStyle name="Note 16 7 3" xfId="2212" xr:uid="{00000000-0005-0000-0000-00007A150000}"/>
    <cellStyle name="Note 16 7 3 2" xfId="6537" xr:uid="{00000000-0005-0000-0000-00007B150000}"/>
    <cellStyle name="Note 16 7 4" xfId="5096" xr:uid="{00000000-0005-0000-0000-00007C150000}"/>
    <cellStyle name="Note 16 8" xfId="1130" xr:uid="{00000000-0005-0000-0000-00007D150000}"/>
    <cellStyle name="Note 16 8 2" xfId="4014" xr:uid="{00000000-0005-0000-0000-00007E150000}"/>
    <cellStyle name="Note 16 8 2 2" xfId="8338" xr:uid="{00000000-0005-0000-0000-00007F150000}"/>
    <cellStyle name="Note 16 8 3" xfId="2572" xr:uid="{00000000-0005-0000-0000-000080150000}"/>
    <cellStyle name="Note 16 8 3 2" xfId="6897" xr:uid="{00000000-0005-0000-0000-000081150000}"/>
    <cellStyle name="Note 16 8 4" xfId="5456" xr:uid="{00000000-0005-0000-0000-000082150000}"/>
    <cellStyle name="Note 16 9" xfId="2934" xr:uid="{00000000-0005-0000-0000-000083150000}"/>
    <cellStyle name="Note 16 9 2" xfId="7258" xr:uid="{00000000-0005-0000-0000-000084150000}"/>
    <cellStyle name="Note 17" xfId="47" xr:uid="{00000000-0005-0000-0000-000085150000}"/>
    <cellStyle name="Note 17 10" xfId="1493" xr:uid="{00000000-0005-0000-0000-000086150000}"/>
    <cellStyle name="Note 17 10 2" xfId="5818" xr:uid="{00000000-0005-0000-0000-000087150000}"/>
    <cellStyle name="Note 17 11" xfId="4377" xr:uid="{00000000-0005-0000-0000-000088150000}"/>
    <cellStyle name="Note 17 2" xfId="81" xr:uid="{00000000-0005-0000-0000-000089150000}"/>
    <cellStyle name="Note 17 2 10" xfId="4407" xr:uid="{00000000-0005-0000-0000-00008A150000}"/>
    <cellStyle name="Note 17 2 2" xfId="141" xr:uid="{00000000-0005-0000-0000-00008B150000}"/>
    <cellStyle name="Note 17 2 2 2" xfId="381" xr:uid="{00000000-0005-0000-0000-00008C150000}"/>
    <cellStyle name="Note 17 2 2 2 2" xfId="741" xr:uid="{00000000-0005-0000-0000-00008D150000}"/>
    <cellStyle name="Note 17 2 2 2 2 2" xfId="3625" xr:uid="{00000000-0005-0000-0000-00008E150000}"/>
    <cellStyle name="Note 17 2 2 2 2 2 2" xfId="7949" xr:uid="{00000000-0005-0000-0000-00008F150000}"/>
    <cellStyle name="Note 17 2 2 2 2 3" xfId="2183" xr:uid="{00000000-0005-0000-0000-000090150000}"/>
    <cellStyle name="Note 17 2 2 2 2 3 2" xfId="6508" xr:uid="{00000000-0005-0000-0000-000091150000}"/>
    <cellStyle name="Note 17 2 2 2 2 4" xfId="5067" xr:uid="{00000000-0005-0000-0000-000092150000}"/>
    <cellStyle name="Note 17 2 2 2 3" xfId="1101" xr:uid="{00000000-0005-0000-0000-000093150000}"/>
    <cellStyle name="Note 17 2 2 2 3 2" xfId="3985" xr:uid="{00000000-0005-0000-0000-000094150000}"/>
    <cellStyle name="Note 17 2 2 2 3 2 2" xfId="8309" xr:uid="{00000000-0005-0000-0000-000095150000}"/>
    <cellStyle name="Note 17 2 2 2 3 3" xfId="2543" xr:uid="{00000000-0005-0000-0000-000096150000}"/>
    <cellStyle name="Note 17 2 2 2 3 3 2" xfId="6868" xr:uid="{00000000-0005-0000-0000-000097150000}"/>
    <cellStyle name="Note 17 2 2 2 3 4" xfId="5427" xr:uid="{00000000-0005-0000-0000-000098150000}"/>
    <cellStyle name="Note 17 2 2 2 4" xfId="1461" xr:uid="{00000000-0005-0000-0000-000099150000}"/>
    <cellStyle name="Note 17 2 2 2 4 2" xfId="4345" xr:uid="{00000000-0005-0000-0000-00009A150000}"/>
    <cellStyle name="Note 17 2 2 2 4 2 2" xfId="8669" xr:uid="{00000000-0005-0000-0000-00009B150000}"/>
    <cellStyle name="Note 17 2 2 2 4 3" xfId="2903" xr:uid="{00000000-0005-0000-0000-00009C150000}"/>
    <cellStyle name="Note 17 2 2 2 4 3 2" xfId="7228" xr:uid="{00000000-0005-0000-0000-00009D150000}"/>
    <cellStyle name="Note 17 2 2 2 4 4" xfId="5787" xr:uid="{00000000-0005-0000-0000-00009E150000}"/>
    <cellStyle name="Note 17 2 2 2 5" xfId="3265" xr:uid="{00000000-0005-0000-0000-00009F150000}"/>
    <cellStyle name="Note 17 2 2 2 5 2" xfId="7589" xr:uid="{00000000-0005-0000-0000-0000A0150000}"/>
    <cellStyle name="Note 17 2 2 2 6" xfId="1823" xr:uid="{00000000-0005-0000-0000-0000A1150000}"/>
    <cellStyle name="Note 17 2 2 2 6 2" xfId="6148" xr:uid="{00000000-0005-0000-0000-0000A2150000}"/>
    <cellStyle name="Note 17 2 2 2 7" xfId="4707" xr:uid="{00000000-0005-0000-0000-0000A3150000}"/>
    <cellStyle name="Note 17 2 2 3" xfId="261" xr:uid="{00000000-0005-0000-0000-0000A4150000}"/>
    <cellStyle name="Note 17 2 2 3 2" xfId="621" xr:uid="{00000000-0005-0000-0000-0000A5150000}"/>
    <cellStyle name="Note 17 2 2 3 2 2" xfId="3505" xr:uid="{00000000-0005-0000-0000-0000A6150000}"/>
    <cellStyle name="Note 17 2 2 3 2 2 2" xfId="7829" xr:uid="{00000000-0005-0000-0000-0000A7150000}"/>
    <cellStyle name="Note 17 2 2 3 2 3" xfId="2063" xr:uid="{00000000-0005-0000-0000-0000A8150000}"/>
    <cellStyle name="Note 17 2 2 3 2 3 2" xfId="6388" xr:uid="{00000000-0005-0000-0000-0000A9150000}"/>
    <cellStyle name="Note 17 2 2 3 2 4" xfId="4947" xr:uid="{00000000-0005-0000-0000-0000AA150000}"/>
    <cellStyle name="Note 17 2 2 3 3" xfId="981" xr:uid="{00000000-0005-0000-0000-0000AB150000}"/>
    <cellStyle name="Note 17 2 2 3 3 2" xfId="3865" xr:uid="{00000000-0005-0000-0000-0000AC150000}"/>
    <cellStyle name="Note 17 2 2 3 3 2 2" xfId="8189" xr:uid="{00000000-0005-0000-0000-0000AD150000}"/>
    <cellStyle name="Note 17 2 2 3 3 3" xfId="2423" xr:uid="{00000000-0005-0000-0000-0000AE150000}"/>
    <cellStyle name="Note 17 2 2 3 3 3 2" xfId="6748" xr:uid="{00000000-0005-0000-0000-0000AF150000}"/>
    <cellStyle name="Note 17 2 2 3 3 4" xfId="5307" xr:uid="{00000000-0005-0000-0000-0000B0150000}"/>
    <cellStyle name="Note 17 2 2 3 4" xfId="1341" xr:uid="{00000000-0005-0000-0000-0000B1150000}"/>
    <cellStyle name="Note 17 2 2 3 4 2" xfId="4225" xr:uid="{00000000-0005-0000-0000-0000B2150000}"/>
    <cellStyle name="Note 17 2 2 3 4 2 2" xfId="8549" xr:uid="{00000000-0005-0000-0000-0000B3150000}"/>
    <cellStyle name="Note 17 2 2 3 4 3" xfId="2783" xr:uid="{00000000-0005-0000-0000-0000B4150000}"/>
    <cellStyle name="Note 17 2 2 3 4 3 2" xfId="7108" xr:uid="{00000000-0005-0000-0000-0000B5150000}"/>
    <cellStyle name="Note 17 2 2 3 4 4" xfId="5667" xr:uid="{00000000-0005-0000-0000-0000B6150000}"/>
    <cellStyle name="Note 17 2 2 3 5" xfId="3145" xr:uid="{00000000-0005-0000-0000-0000B7150000}"/>
    <cellStyle name="Note 17 2 2 3 5 2" xfId="7469" xr:uid="{00000000-0005-0000-0000-0000B8150000}"/>
    <cellStyle name="Note 17 2 2 3 6" xfId="1703" xr:uid="{00000000-0005-0000-0000-0000B9150000}"/>
    <cellStyle name="Note 17 2 2 3 6 2" xfId="6028" xr:uid="{00000000-0005-0000-0000-0000BA150000}"/>
    <cellStyle name="Note 17 2 2 3 7" xfId="4587" xr:uid="{00000000-0005-0000-0000-0000BB150000}"/>
    <cellStyle name="Note 17 2 2 4" xfId="501" xr:uid="{00000000-0005-0000-0000-0000BC150000}"/>
    <cellStyle name="Note 17 2 2 4 2" xfId="3385" xr:uid="{00000000-0005-0000-0000-0000BD150000}"/>
    <cellStyle name="Note 17 2 2 4 2 2" xfId="7709" xr:uid="{00000000-0005-0000-0000-0000BE150000}"/>
    <cellStyle name="Note 17 2 2 4 3" xfId="1943" xr:uid="{00000000-0005-0000-0000-0000BF150000}"/>
    <cellStyle name="Note 17 2 2 4 3 2" xfId="6268" xr:uid="{00000000-0005-0000-0000-0000C0150000}"/>
    <cellStyle name="Note 17 2 2 4 4" xfId="4827" xr:uid="{00000000-0005-0000-0000-0000C1150000}"/>
    <cellStyle name="Note 17 2 2 5" xfId="861" xr:uid="{00000000-0005-0000-0000-0000C2150000}"/>
    <cellStyle name="Note 17 2 2 5 2" xfId="3745" xr:uid="{00000000-0005-0000-0000-0000C3150000}"/>
    <cellStyle name="Note 17 2 2 5 2 2" xfId="8069" xr:uid="{00000000-0005-0000-0000-0000C4150000}"/>
    <cellStyle name="Note 17 2 2 5 3" xfId="2303" xr:uid="{00000000-0005-0000-0000-0000C5150000}"/>
    <cellStyle name="Note 17 2 2 5 3 2" xfId="6628" xr:uid="{00000000-0005-0000-0000-0000C6150000}"/>
    <cellStyle name="Note 17 2 2 5 4" xfId="5187" xr:uid="{00000000-0005-0000-0000-0000C7150000}"/>
    <cellStyle name="Note 17 2 2 6" xfId="1221" xr:uid="{00000000-0005-0000-0000-0000C8150000}"/>
    <cellStyle name="Note 17 2 2 6 2" xfId="4105" xr:uid="{00000000-0005-0000-0000-0000C9150000}"/>
    <cellStyle name="Note 17 2 2 6 2 2" xfId="8429" xr:uid="{00000000-0005-0000-0000-0000CA150000}"/>
    <cellStyle name="Note 17 2 2 6 3" xfId="2663" xr:uid="{00000000-0005-0000-0000-0000CB150000}"/>
    <cellStyle name="Note 17 2 2 6 3 2" xfId="6988" xr:uid="{00000000-0005-0000-0000-0000CC150000}"/>
    <cellStyle name="Note 17 2 2 6 4" xfId="5547" xr:uid="{00000000-0005-0000-0000-0000CD150000}"/>
    <cellStyle name="Note 17 2 2 7" xfId="3025" xr:uid="{00000000-0005-0000-0000-0000CE150000}"/>
    <cellStyle name="Note 17 2 2 7 2" xfId="7349" xr:uid="{00000000-0005-0000-0000-0000CF150000}"/>
    <cellStyle name="Note 17 2 2 8" xfId="1583" xr:uid="{00000000-0005-0000-0000-0000D0150000}"/>
    <cellStyle name="Note 17 2 2 8 2" xfId="5908" xr:uid="{00000000-0005-0000-0000-0000D1150000}"/>
    <cellStyle name="Note 17 2 2 9" xfId="4467" xr:uid="{00000000-0005-0000-0000-0000D2150000}"/>
    <cellStyle name="Note 17 2 3" xfId="321" xr:uid="{00000000-0005-0000-0000-0000D3150000}"/>
    <cellStyle name="Note 17 2 3 2" xfId="681" xr:uid="{00000000-0005-0000-0000-0000D4150000}"/>
    <cellStyle name="Note 17 2 3 2 2" xfId="3565" xr:uid="{00000000-0005-0000-0000-0000D5150000}"/>
    <cellStyle name="Note 17 2 3 2 2 2" xfId="7889" xr:uid="{00000000-0005-0000-0000-0000D6150000}"/>
    <cellStyle name="Note 17 2 3 2 3" xfId="2123" xr:uid="{00000000-0005-0000-0000-0000D7150000}"/>
    <cellStyle name="Note 17 2 3 2 3 2" xfId="6448" xr:uid="{00000000-0005-0000-0000-0000D8150000}"/>
    <cellStyle name="Note 17 2 3 2 4" xfId="5007" xr:uid="{00000000-0005-0000-0000-0000D9150000}"/>
    <cellStyle name="Note 17 2 3 3" xfId="1041" xr:uid="{00000000-0005-0000-0000-0000DA150000}"/>
    <cellStyle name="Note 17 2 3 3 2" xfId="3925" xr:uid="{00000000-0005-0000-0000-0000DB150000}"/>
    <cellStyle name="Note 17 2 3 3 2 2" xfId="8249" xr:uid="{00000000-0005-0000-0000-0000DC150000}"/>
    <cellStyle name="Note 17 2 3 3 3" xfId="2483" xr:uid="{00000000-0005-0000-0000-0000DD150000}"/>
    <cellStyle name="Note 17 2 3 3 3 2" xfId="6808" xr:uid="{00000000-0005-0000-0000-0000DE150000}"/>
    <cellStyle name="Note 17 2 3 3 4" xfId="5367" xr:uid="{00000000-0005-0000-0000-0000DF150000}"/>
    <cellStyle name="Note 17 2 3 4" xfId="1401" xr:uid="{00000000-0005-0000-0000-0000E0150000}"/>
    <cellStyle name="Note 17 2 3 4 2" xfId="4285" xr:uid="{00000000-0005-0000-0000-0000E1150000}"/>
    <cellStyle name="Note 17 2 3 4 2 2" xfId="8609" xr:uid="{00000000-0005-0000-0000-0000E2150000}"/>
    <cellStyle name="Note 17 2 3 4 3" xfId="2843" xr:uid="{00000000-0005-0000-0000-0000E3150000}"/>
    <cellStyle name="Note 17 2 3 4 3 2" xfId="7168" xr:uid="{00000000-0005-0000-0000-0000E4150000}"/>
    <cellStyle name="Note 17 2 3 4 4" xfId="5727" xr:uid="{00000000-0005-0000-0000-0000E5150000}"/>
    <cellStyle name="Note 17 2 3 5" xfId="3205" xr:uid="{00000000-0005-0000-0000-0000E6150000}"/>
    <cellStyle name="Note 17 2 3 5 2" xfId="7529" xr:uid="{00000000-0005-0000-0000-0000E7150000}"/>
    <cellStyle name="Note 17 2 3 6" xfId="1763" xr:uid="{00000000-0005-0000-0000-0000E8150000}"/>
    <cellStyle name="Note 17 2 3 6 2" xfId="6088" xr:uid="{00000000-0005-0000-0000-0000E9150000}"/>
    <cellStyle name="Note 17 2 3 7" xfId="4647" xr:uid="{00000000-0005-0000-0000-0000EA150000}"/>
    <cellStyle name="Note 17 2 4" xfId="201" xr:uid="{00000000-0005-0000-0000-0000EB150000}"/>
    <cellStyle name="Note 17 2 4 2" xfId="561" xr:uid="{00000000-0005-0000-0000-0000EC150000}"/>
    <cellStyle name="Note 17 2 4 2 2" xfId="3445" xr:uid="{00000000-0005-0000-0000-0000ED150000}"/>
    <cellStyle name="Note 17 2 4 2 2 2" xfId="7769" xr:uid="{00000000-0005-0000-0000-0000EE150000}"/>
    <cellStyle name="Note 17 2 4 2 3" xfId="2003" xr:uid="{00000000-0005-0000-0000-0000EF150000}"/>
    <cellStyle name="Note 17 2 4 2 3 2" xfId="6328" xr:uid="{00000000-0005-0000-0000-0000F0150000}"/>
    <cellStyle name="Note 17 2 4 2 4" xfId="4887" xr:uid="{00000000-0005-0000-0000-0000F1150000}"/>
    <cellStyle name="Note 17 2 4 3" xfId="921" xr:uid="{00000000-0005-0000-0000-0000F2150000}"/>
    <cellStyle name="Note 17 2 4 3 2" xfId="3805" xr:uid="{00000000-0005-0000-0000-0000F3150000}"/>
    <cellStyle name="Note 17 2 4 3 2 2" xfId="8129" xr:uid="{00000000-0005-0000-0000-0000F4150000}"/>
    <cellStyle name="Note 17 2 4 3 3" xfId="2363" xr:uid="{00000000-0005-0000-0000-0000F5150000}"/>
    <cellStyle name="Note 17 2 4 3 3 2" xfId="6688" xr:uid="{00000000-0005-0000-0000-0000F6150000}"/>
    <cellStyle name="Note 17 2 4 3 4" xfId="5247" xr:uid="{00000000-0005-0000-0000-0000F7150000}"/>
    <cellStyle name="Note 17 2 4 4" xfId="1281" xr:uid="{00000000-0005-0000-0000-0000F8150000}"/>
    <cellStyle name="Note 17 2 4 4 2" xfId="4165" xr:uid="{00000000-0005-0000-0000-0000F9150000}"/>
    <cellStyle name="Note 17 2 4 4 2 2" xfId="8489" xr:uid="{00000000-0005-0000-0000-0000FA150000}"/>
    <cellStyle name="Note 17 2 4 4 3" xfId="2723" xr:uid="{00000000-0005-0000-0000-0000FB150000}"/>
    <cellStyle name="Note 17 2 4 4 3 2" xfId="7048" xr:uid="{00000000-0005-0000-0000-0000FC150000}"/>
    <cellStyle name="Note 17 2 4 4 4" xfId="5607" xr:uid="{00000000-0005-0000-0000-0000FD150000}"/>
    <cellStyle name="Note 17 2 4 5" xfId="3085" xr:uid="{00000000-0005-0000-0000-0000FE150000}"/>
    <cellStyle name="Note 17 2 4 5 2" xfId="7409" xr:uid="{00000000-0005-0000-0000-0000FF150000}"/>
    <cellStyle name="Note 17 2 4 6" xfId="1643" xr:uid="{00000000-0005-0000-0000-000000160000}"/>
    <cellStyle name="Note 17 2 4 6 2" xfId="5968" xr:uid="{00000000-0005-0000-0000-000001160000}"/>
    <cellStyle name="Note 17 2 4 7" xfId="4527" xr:uid="{00000000-0005-0000-0000-000002160000}"/>
    <cellStyle name="Note 17 2 5" xfId="441" xr:uid="{00000000-0005-0000-0000-000003160000}"/>
    <cellStyle name="Note 17 2 5 2" xfId="3325" xr:uid="{00000000-0005-0000-0000-000004160000}"/>
    <cellStyle name="Note 17 2 5 2 2" xfId="7649" xr:uid="{00000000-0005-0000-0000-000005160000}"/>
    <cellStyle name="Note 17 2 5 3" xfId="1883" xr:uid="{00000000-0005-0000-0000-000006160000}"/>
    <cellStyle name="Note 17 2 5 3 2" xfId="6208" xr:uid="{00000000-0005-0000-0000-000007160000}"/>
    <cellStyle name="Note 17 2 5 4" xfId="4767" xr:uid="{00000000-0005-0000-0000-000008160000}"/>
    <cellStyle name="Note 17 2 6" xfId="801" xr:uid="{00000000-0005-0000-0000-000009160000}"/>
    <cellStyle name="Note 17 2 6 2" xfId="3685" xr:uid="{00000000-0005-0000-0000-00000A160000}"/>
    <cellStyle name="Note 17 2 6 2 2" xfId="8009" xr:uid="{00000000-0005-0000-0000-00000B160000}"/>
    <cellStyle name="Note 17 2 6 3" xfId="2243" xr:uid="{00000000-0005-0000-0000-00000C160000}"/>
    <cellStyle name="Note 17 2 6 3 2" xfId="6568" xr:uid="{00000000-0005-0000-0000-00000D160000}"/>
    <cellStyle name="Note 17 2 6 4" xfId="5127" xr:uid="{00000000-0005-0000-0000-00000E160000}"/>
    <cellStyle name="Note 17 2 7" xfId="1161" xr:uid="{00000000-0005-0000-0000-00000F160000}"/>
    <cellStyle name="Note 17 2 7 2" xfId="4045" xr:uid="{00000000-0005-0000-0000-000010160000}"/>
    <cellStyle name="Note 17 2 7 2 2" xfId="8369" xr:uid="{00000000-0005-0000-0000-000011160000}"/>
    <cellStyle name="Note 17 2 7 3" xfId="2603" xr:uid="{00000000-0005-0000-0000-000012160000}"/>
    <cellStyle name="Note 17 2 7 3 2" xfId="6928" xr:uid="{00000000-0005-0000-0000-000013160000}"/>
    <cellStyle name="Note 17 2 7 4" xfId="5487" xr:uid="{00000000-0005-0000-0000-000014160000}"/>
    <cellStyle name="Note 17 2 8" xfId="2965" xr:uid="{00000000-0005-0000-0000-000015160000}"/>
    <cellStyle name="Note 17 2 8 2" xfId="7289" xr:uid="{00000000-0005-0000-0000-000016160000}"/>
    <cellStyle name="Note 17 2 9" xfId="1523" xr:uid="{00000000-0005-0000-0000-000017160000}"/>
    <cellStyle name="Note 17 2 9 2" xfId="5848" xr:uid="{00000000-0005-0000-0000-000018160000}"/>
    <cellStyle name="Note 17 3" xfId="111" xr:uid="{00000000-0005-0000-0000-000019160000}"/>
    <cellStyle name="Note 17 3 2" xfId="351" xr:uid="{00000000-0005-0000-0000-00001A160000}"/>
    <cellStyle name="Note 17 3 2 2" xfId="711" xr:uid="{00000000-0005-0000-0000-00001B160000}"/>
    <cellStyle name="Note 17 3 2 2 2" xfId="3595" xr:uid="{00000000-0005-0000-0000-00001C160000}"/>
    <cellStyle name="Note 17 3 2 2 2 2" xfId="7919" xr:uid="{00000000-0005-0000-0000-00001D160000}"/>
    <cellStyle name="Note 17 3 2 2 3" xfId="2153" xr:uid="{00000000-0005-0000-0000-00001E160000}"/>
    <cellStyle name="Note 17 3 2 2 3 2" xfId="6478" xr:uid="{00000000-0005-0000-0000-00001F160000}"/>
    <cellStyle name="Note 17 3 2 2 4" xfId="5037" xr:uid="{00000000-0005-0000-0000-000020160000}"/>
    <cellStyle name="Note 17 3 2 3" xfId="1071" xr:uid="{00000000-0005-0000-0000-000021160000}"/>
    <cellStyle name="Note 17 3 2 3 2" xfId="3955" xr:uid="{00000000-0005-0000-0000-000022160000}"/>
    <cellStyle name="Note 17 3 2 3 2 2" xfId="8279" xr:uid="{00000000-0005-0000-0000-000023160000}"/>
    <cellStyle name="Note 17 3 2 3 3" xfId="2513" xr:uid="{00000000-0005-0000-0000-000024160000}"/>
    <cellStyle name="Note 17 3 2 3 3 2" xfId="6838" xr:uid="{00000000-0005-0000-0000-000025160000}"/>
    <cellStyle name="Note 17 3 2 3 4" xfId="5397" xr:uid="{00000000-0005-0000-0000-000026160000}"/>
    <cellStyle name="Note 17 3 2 4" xfId="1431" xr:uid="{00000000-0005-0000-0000-000027160000}"/>
    <cellStyle name="Note 17 3 2 4 2" xfId="4315" xr:uid="{00000000-0005-0000-0000-000028160000}"/>
    <cellStyle name="Note 17 3 2 4 2 2" xfId="8639" xr:uid="{00000000-0005-0000-0000-000029160000}"/>
    <cellStyle name="Note 17 3 2 4 3" xfId="2873" xr:uid="{00000000-0005-0000-0000-00002A160000}"/>
    <cellStyle name="Note 17 3 2 4 3 2" xfId="7198" xr:uid="{00000000-0005-0000-0000-00002B160000}"/>
    <cellStyle name="Note 17 3 2 4 4" xfId="5757" xr:uid="{00000000-0005-0000-0000-00002C160000}"/>
    <cellStyle name="Note 17 3 2 5" xfId="3235" xr:uid="{00000000-0005-0000-0000-00002D160000}"/>
    <cellStyle name="Note 17 3 2 5 2" xfId="7559" xr:uid="{00000000-0005-0000-0000-00002E160000}"/>
    <cellStyle name="Note 17 3 2 6" xfId="1793" xr:uid="{00000000-0005-0000-0000-00002F160000}"/>
    <cellStyle name="Note 17 3 2 6 2" xfId="6118" xr:uid="{00000000-0005-0000-0000-000030160000}"/>
    <cellStyle name="Note 17 3 2 7" xfId="4677" xr:uid="{00000000-0005-0000-0000-000031160000}"/>
    <cellStyle name="Note 17 3 3" xfId="231" xr:uid="{00000000-0005-0000-0000-000032160000}"/>
    <cellStyle name="Note 17 3 3 2" xfId="591" xr:uid="{00000000-0005-0000-0000-000033160000}"/>
    <cellStyle name="Note 17 3 3 2 2" xfId="3475" xr:uid="{00000000-0005-0000-0000-000034160000}"/>
    <cellStyle name="Note 17 3 3 2 2 2" xfId="7799" xr:uid="{00000000-0005-0000-0000-000035160000}"/>
    <cellStyle name="Note 17 3 3 2 3" xfId="2033" xr:uid="{00000000-0005-0000-0000-000036160000}"/>
    <cellStyle name="Note 17 3 3 2 3 2" xfId="6358" xr:uid="{00000000-0005-0000-0000-000037160000}"/>
    <cellStyle name="Note 17 3 3 2 4" xfId="4917" xr:uid="{00000000-0005-0000-0000-000038160000}"/>
    <cellStyle name="Note 17 3 3 3" xfId="951" xr:uid="{00000000-0005-0000-0000-000039160000}"/>
    <cellStyle name="Note 17 3 3 3 2" xfId="3835" xr:uid="{00000000-0005-0000-0000-00003A160000}"/>
    <cellStyle name="Note 17 3 3 3 2 2" xfId="8159" xr:uid="{00000000-0005-0000-0000-00003B160000}"/>
    <cellStyle name="Note 17 3 3 3 3" xfId="2393" xr:uid="{00000000-0005-0000-0000-00003C160000}"/>
    <cellStyle name="Note 17 3 3 3 3 2" xfId="6718" xr:uid="{00000000-0005-0000-0000-00003D160000}"/>
    <cellStyle name="Note 17 3 3 3 4" xfId="5277" xr:uid="{00000000-0005-0000-0000-00003E160000}"/>
    <cellStyle name="Note 17 3 3 4" xfId="1311" xr:uid="{00000000-0005-0000-0000-00003F160000}"/>
    <cellStyle name="Note 17 3 3 4 2" xfId="4195" xr:uid="{00000000-0005-0000-0000-000040160000}"/>
    <cellStyle name="Note 17 3 3 4 2 2" xfId="8519" xr:uid="{00000000-0005-0000-0000-000041160000}"/>
    <cellStyle name="Note 17 3 3 4 3" xfId="2753" xr:uid="{00000000-0005-0000-0000-000042160000}"/>
    <cellStyle name="Note 17 3 3 4 3 2" xfId="7078" xr:uid="{00000000-0005-0000-0000-000043160000}"/>
    <cellStyle name="Note 17 3 3 4 4" xfId="5637" xr:uid="{00000000-0005-0000-0000-000044160000}"/>
    <cellStyle name="Note 17 3 3 5" xfId="3115" xr:uid="{00000000-0005-0000-0000-000045160000}"/>
    <cellStyle name="Note 17 3 3 5 2" xfId="7439" xr:uid="{00000000-0005-0000-0000-000046160000}"/>
    <cellStyle name="Note 17 3 3 6" xfId="1673" xr:uid="{00000000-0005-0000-0000-000047160000}"/>
    <cellStyle name="Note 17 3 3 6 2" xfId="5998" xr:uid="{00000000-0005-0000-0000-000048160000}"/>
    <cellStyle name="Note 17 3 3 7" xfId="4557" xr:uid="{00000000-0005-0000-0000-000049160000}"/>
    <cellStyle name="Note 17 3 4" xfId="471" xr:uid="{00000000-0005-0000-0000-00004A160000}"/>
    <cellStyle name="Note 17 3 4 2" xfId="3355" xr:uid="{00000000-0005-0000-0000-00004B160000}"/>
    <cellStyle name="Note 17 3 4 2 2" xfId="7679" xr:uid="{00000000-0005-0000-0000-00004C160000}"/>
    <cellStyle name="Note 17 3 4 3" xfId="1913" xr:uid="{00000000-0005-0000-0000-00004D160000}"/>
    <cellStyle name="Note 17 3 4 3 2" xfId="6238" xr:uid="{00000000-0005-0000-0000-00004E160000}"/>
    <cellStyle name="Note 17 3 4 4" xfId="4797" xr:uid="{00000000-0005-0000-0000-00004F160000}"/>
    <cellStyle name="Note 17 3 5" xfId="831" xr:uid="{00000000-0005-0000-0000-000050160000}"/>
    <cellStyle name="Note 17 3 5 2" xfId="3715" xr:uid="{00000000-0005-0000-0000-000051160000}"/>
    <cellStyle name="Note 17 3 5 2 2" xfId="8039" xr:uid="{00000000-0005-0000-0000-000052160000}"/>
    <cellStyle name="Note 17 3 5 3" xfId="2273" xr:uid="{00000000-0005-0000-0000-000053160000}"/>
    <cellStyle name="Note 17 3 5 3 2" xfId="6598" xr:uid="{00000000-0005-0000-0000-000054160000}"/>
    <cellStyle name="Note 17 3 5 4" xfId="5157" xr:uid="{00000000-0005-0000-0000-000055160000}"/>
    <cellStyle name="Note 17 3 6" xfId="1191" xr:uid="{00000000-0005-0000-0000-000056160000}"/>
    <cellStyle name="Note 17 3 6 2" xfId="4075" xr:uid="{00000000-0005-0000-0000-000057160000}"/>
    <cellStyle name="Note 17 3 6 2 2" xfId="8399" xr:uid="{00000000-0005-0000-0000-000058160000}"/>
    <cellStyle name="Note 17 3 6 3" xfId="2633" xr:uid="{00000000-0005-0000-0000-000059160000}"/>
    <cellStyle name="Note 17 3 6 3 2" xfId="6958" xr:uid="{00000000-0005-0000-0000-00005A160000}"/>
    <cellStyle name="Note 17 3 6 4" xfId="5517" xr:uid="{00000000-0005-0000-0000-00005B160000}"/>
    <cellStyle name="Note 17 3 7" xfId="2995" xr:uid="{00000000-0005-0000-0000-00005C160000}"/>
    <cellStyle name="Note 17 3 7 2" xfId="7319" xr:uid="{00000000-0005-0000-0000-00005D160000}"/>
    <cellStyle name="Note 17 3 8" xfId="1553" xr:uid="{00000000-0005-0000-0000-00005E160000}"/>
    <cellStyle name="Note 17 3 8 2" xfId="5878" xr:uid="{00000000-0005-0000-0000-00005F160000}"/>
    <cellStyle name="Note 17 3 9" xfId="4437" xr:uid="{00000000-0005-0000-0000-000060160000}"/>
    <cellStyle name="Note 17 4" xfId="291" xr:uid="{00000000-0005-0000-0000-000061160000}"/>
    <cellStyle name="Note 17 4 2" xfId="651" xr:uid="{00000000-0005-0000-0000-000062160000}"/>
    <cellStyle name="Note 17 4 2 2" xfId="3535" xr:uid="{00000000-0005-0000-0000-000063160000}"/>
    <cellStyle name="Note 17 4 2 2 2" xfId="7859" xr:uid="{00000000-0005-0000-0000-000064160000}"/>
    <cellStyle name="Note 17 4 2 3" xfId="2093" xr:uid="{00000000-0005-0000-0000-000065160000}"/>
    <cellStyle name="Note 17 4 2 3 2" xfId="6418" xr:uid="{00000000-0005-0000-0000-000066160000}"/>
    <cellStyle name="Note 17 4 2 4" xfId="4977" xr:uid="{00000000-0005-0000-0000-000067160000}"/>
    <cellStyle name="Note 17 4 3" xfId="1011" xr:uid="{00000000-0005-0000-0000-000068160000}"/>
    <cellStyle name="Note 17 4 3 2" xfId="3895" xr:uid="{00000000-0005-0000-0000-000069160000}"/>
    <cellStyle name="Note 17 4 3 2 2" xfId="8219" xr:uid="{00000000-0005-0000-0000-00006A160000}"/>
    <cellStyle name="Note 17 4 3 3" xfId="2453" xr:uid="{00000000-0005-0000-0000-00006B160000}"/>
    <cellStyle name="Note 17 4 3 3 2" xfId="6778" xr:uid="{00000000-0005-0000-0000-00006C160000}"/>
    <cellStyle name="Note 17 4 3 4" xfId="5337" xr:uid="{00000000-0005-0000-0000-00006D160000}"/>
    <cellStyle name="Note 17 4 4" xfId="1371" xr:uid="{00000000-0005-0000-0000-00006E160000}"/>
    <cellStyle name="Note 17 4 4 2" xfId="4255" xr:uid="{00000000-0005-0000-0000-00006F160000}"/>
    <cellStyle name="Note 17 4 4 2 2" xfId="8579" xr:uid="{00000000-0005-0000-0000-000070160000}"/>
    <cellStyle name="Note 17 4 4 3" xfId="2813" xr:uid="{00000000-0005-0000-0000-000071160000}"/>
    <cellStyle name="Note 17 4 4 3 2" xfId="7138" xr:uid="{00000000-0005-0000-0000-000072160000}"/>
    <cellStyle name="Note 17 4 4 4" xfId="5697" xr:uid="{00000000-0005-0000-0000-000073160000}"/>
    <cellStyle name="Note 17 4 5" xfId="3175" xr:uid="{00000000-0005-0000-0000-000074160000}"/>
    <cellStyle name="Note 17 4 5 2" xfId="7499" xr:uid="{00000000-0005-0000-0000-000075160000}"/>
    <cellStyle name="Note 17 4 6" xfId="1733" xr:uid="{00000000-0005-0000-0000-000076160000}"/>
    <cellStyle name="Note 17 4 6 2" xfId="6058" xr:uid="{00000000-0005-0000-0000-000077160000}"/>
    <cellStyle name="Note 17 4 7" xfId="4617" xr:uid="{00000000-0005-0000-0000-000078160000}"/>
    <cellStyle name="Note 17 5" xfId="171" xr:uid="{00000000-0005-0000-0000-000079160000}"/>
    <cellStyle name="Note 17 5 2" xfId="531" xr:uid="{00000000-0005-0000-0000-00007A160000}"/>
    <cellStyle name="Note 17 5 2 2" xfId="3415" xr:uid="{00000000-0005-0000-0000-00007B160000}"/>
    <cellStyle name="Note 17 5 2 2 2" xfId="7739" xr:uid="{00000000-0005-0000-0000-00007C160000}"/>
    <cellStyle name="Note 17 5 2 3" xfId="1973" xr:uid="{00000000-0005-0000-0000-00007D160000}"/>
    <cellStyle name="Note 17 5 2 3 2" xfId="6298" xr:uid="{00000000-0005-0000-0000-00007E160000}"/>
    <cellStyle name="Note 17 5 2 4" xfId="4857" xr:uid="{00000000-0005-0000-0000-00007F160000}"/>
    <cellStyle name="Note 17 5 3" xfId="891" xr:uid="{00000000-0005-0000-0000-000080160000}"/>
    <cellStyle name="Note 17 5 3 2" xfId="3775" xr:uid="{00000000-0005-0000-0000-000081160000}"/>
    <cellStyle name="Note 17 5 3 2 2" xfId="8099" xr:uid="{00000000-0005-0000-0000-000082160000}"/>
    <cellStyle name="Note 17 5 3 3" xfId="2333" xr:uid="{00000000-0005-0000-0000-000083160000}"/>
    <cellStyle name="Note 17 5 3 3 2" xfId="6658" xr:uid="{00000000-0005-0000-0000-000084160000}"/>
    <cellStyle name="Note 17 5 3 4" xfId="5217" xr:uid="{00000000-0005-0000-0000-000085160000}"/>
    <cellStyle name="Note 17 5 4" xfId="1251" xr:uid="{00000000-0005-0000-0000-000086160000}"/>
    <cellStyle name="Note 17 5 4 2" xfId="4135" xr:uid="{00000000-0005-0000-0000-000087160000}"/>
    <cellStyle name="Note 17 5 4 2 2" xfId="8459" xr:uid="{00000000-0005-0000-0000-000088160000}"/>
    <cellStyle name="Note 17 5 4 3" xfId="2693" xr:uid="{00000000-0005-0000-0000-000089160000}"/>
    <cellStyle name="Note 17 5 4 3 2" xfId="7018" xr:uid="{00000000-0005-0000-0000-00008A160000}"/>
    <cellStyle name="Note 17 5 4 4" xfId="5577" xr:uid="{00000000-0005-0000-0000-00008B160000}"/>
    <cellStyle name="Note 17 5 5" xfId="3055" xr:uid="{00000000-0005-0000-0000-00008C160000}"/>
    <cellStyle name="Note 17 5 5 2" xfId="7379" xr:uid="{00000000-0005-0000-0000-00008D160000}"/>
    <cellStyle name="Note 17 5 6" xfId="1613" xr:uid="{00000000-0005-0000-0000-00008E160000}"/>
    <cellStyle name="Note 17 5 6 2" xfId="5938" xr:uid="{00000000-0005-0000-0000-00008F160000}"/>
    <cellStyle name="Note 17 5 7" xfId="4497" xr:uid="{00000000-0005-0000-0000-000090160000}"/>
    <cellStyle name="Note 17 6" xfId="411" xr:uid="{00000000-0005-0000-0000-000091160000}"/>
    <cellStyle name="Note 17 6 2" xfId="3295" xr:uid="{00000000-0005-0000-0000-000092160000}"/>
    <cellStyle name="Note 17 6 2 2" xfId="7619" xr:uid="{00000000-0005-0000-0000-000093160000}"/>
    <cellStyle name="Note 17 6 3" xfId="1853" xr:uid="{00000000-0005-0000-0000-000094160000}"/>
    <cellStyle name="Note 17 6 3 2" xfId="6178" xr:uid="{00000000-0005-0000-0000-000095160000}"/>
    <cellStyle name="Note 17 6 4" xfId="4737" xr:uid="{00000000-0005-0000-0000-000096160000}"/>
    <cellStyle name="Note 17 7" xfId="771" xr:uid="{00000000-0005-0000-0000-000097160000}"/>
    <cellStyle name="Note 17 7 2" xfId="3655" xr:uid="{00000000-0005-0000-0000-000098160000}"/>
    <cellStyle name="Note 17 7 2 2" xfId="7979" xr:uid="{00000000-0005-0000-0000-000099160000}"/>
    <cellStyle name="Note 17 7 3" xfId="2213" xr:uid="{00000000-0005-0000-0000-00009A160000}"/>
    <cellStyle name="Note 17 7 3 2" xfId="6538" xr:uid="{00000000-0005-0000-0000-00009B160000}"/>
    <cellStyle name="Note 17 7 4" xfId="5097" xr:uid="{00000000-0005-0000-0000-00009C160000}"/>
    <cellStyle name="Note 17 8" xfId="1131" xr:uid="{00000000-0005-0000-0000-00009D160000}"/>
    <cellStyle name="Note 17 8 2" xfId="4015" xr:uid="{00000000-0005-0000-0000-00009E160000}"/>
    <cellStyle name="Note 17 8 2 2" xfId="8339" xr:uid="{00000000-0005-0000-0000-00009F160000}"/>
    <cellStyle name="Note 17 8 3" xfId="2573" xr:uid="{00000000-0005-0000-0000-0000A0160000}"/>
    <cellStyle name="Note 17 8 3 2" xfId="6898" xr:uid="{00000000-0005-0000-0000-0000A1160000}"/>
    <cellStyle name="Note 17 8 4" xfId="5457" xr:uid="{00000000-0005-0000-0000-0000A2160000}"/>
    <cellStyle name="Note 17 9" xfId="2935" xr:uid="{00000000-0005-0000-0000-0000A3160000}"/>
    <cellStyle name="Note 17 9 2" xfId="7259" xr:uid="{00000000-0005-0000-0000-0000A4160000}"/>
    <cellStyle name="Note 18" xfId="48" xr:uid="{00000000-0005-0000-0000-0000A5160000}"/>
    <cellStyle name="Note 18 10" xfId="1494" xr:uid="{00000000-0005-0000-0000-0000A6160000}"/>
    <cellStyle name="Note 18 10 2" xfId="5819" xr:uid="{00000000-0005-0000-0000-0000A7160000}"/>
    <cellStyle name="Note 18 11" xfId="4378" xr:uid="{00000000-0005-0000-0000-0000A8160000}"/>
    <cellStyle name="Note 18 2" xfId="82" xr:uid="{00000000-0005-0000-0000-0000A9160000}"/>
    <cellStyle name="Note 18 2 10" xfId="4408" xr:uid="{00000000-0005-0000-0000-0000AA160000}"/>
    <cellStyle name="Note 18 2 2" xfId="142" xr:uid="{00000000-0005-0000-0000-0000AB160000}"/>
    <cellStyle name="Note 18 2 2 2" xfId="382" xr:uid="{00000000-0005-0000-0000-0000AC160000}"/>
    <cellStyle name="Note 18 2 2 2 2" xfId="742" xr:uid="{00000000-0005-0000-0000-0000AD160000}"/>
    <cellStyle name="Note 18 2 2 2 2 2" xfId="3626" xr:uid="{00000000-0005-0000-0000-0000AE160000}"/>
    <cellStyle name="Note 18 2 2 2 2 2 2" xfId="7950" xr:uid="{00000000-0005-0000-0000-0000AF160000}"/>
    <cellStyle name="Note 18 2 2 2 2 3" xfId="2184" xr:uid="{00000000-0005-0000-0000-0000B0160000}"/>
    <cellStyle name="Note 18 2 2 2 2 3 2" xfId="6509" xr:uid="{00000000-0005-0000-0000-0000B1160000}"/>
    <cellStyle name="Note 18 2 2 2 2 4" xfId="5068" xr:uid="{00000000-0005-0000-0000-0000B2160000}"/>
    <cellStyle name="Note 18 2 2 2 3" xfId="1102" xr:uid="{00000000-0005-0000-0000-0000B3160000}"/>
    <cellStyle name="Note 18 2 2 2 3 2" xfId="3986" xr:uid="{00000000-0005-0000-0000-0000B4160000}"/>
    <cellStyle name="Note 18 2 2 2 3 2 2" xfId="8310" xr:uid="{00000000-0005-0000-0000-0000B5160000}"/>
    <cellStyle name="Note 18 2 2 2 3 3" xfId="2544" xr:uid="{00000000-0005-0000-0000-0000B6160000}"/>
    <cellStyle name="Note 18 2 2 2 3 3 2" xfId="6869" xr:uid="{00000000-0005-0000-0000-0000B7160000}"/>
    <cellStyle name="Note 18 2 2 2 3 4" xfId="5428" xr:uid="{00000000-0005-0000-0000-0000B8160000}"/>
    <cellStyle name="Note 18 2 2 2 4" xfId="1462" xr:uid="{00000000-0005-0000-0000-0000B9160000}"/>
    <cellStyle name="Note 18 2 2 2 4 2" xfId="4346" xr:uid="{00000000-0005-0000-0000-0000BA160000}"/>
    <cellStyle name="Note 18 2 2 2 4 2 2" xfId="8670" xr:uid="{00000000-0005-0000-0000-0000BB160000}"/>
    <cellStyle name="Note 18 2 2 2 4 3" xfId="2904" xr:uid="{00000000-0005-0000-0000-0000BC160000}"/>
    <cellStyle name="Note 18 2 2 2 4 3 2" xfId="7229" xr:uid="{00000000-0005-0000-0000-0000BD160000}"/>
    <cellStyle name="Note 18 2 2 2 4 4" xfId="5788" xr:uid="{00000000-0005-0000-0000-0000BE160000}"/>
    <cellStyle name="Note 18 2 2 2 5" xfId="3266" xr:uid="{00000000-0005-0000-0000-0000BF160000}"/>
    <cellStyle name="Note 18 2 2 2 5 2" xfId="7590" xr:uid="{00000000-0005-0000-0000-0000C0160000}"/>
    <cellStyle name="Note 18 2 2 2 6" xfId="1824" xr:uid="{00000000-0005-0000-0000-0000C1160000}"/>
    <cellStyle name="Note 18 2 2 2 6 2" xfId="6149" xr:uid="{00000000-0005-0000-0000-0000C2160000}"/>
    <cellStyle name="Note 18 2 2 2 7" xfId="4708" xr:uid="{00000000-0005-0000-0000-0000C3160000}"/>
    <cellStyle name="Note 18 2 2 3" xfId="262" xr:uid="{00000000-0005-0000-0000-0000C4160000}"/>
    <cellStyle name="Note 18 2 2 3 2" xfId="622" xr:uid="{00000000-0005-0000-0000-0000C5160000}"/>
    <cellStyle name="Note 18 2 2 3 2 2" xfId="3506" xr:uid="{00000000-0005-0000-0000-0000C6160000}"/>
    <cellStyle name="Note 18 2 2 3 2 2 2" xfId="7830" xr:uid="{00000000-0005-0000-0000-0000C7160000}"/>
    <cellStyle name="Note 18 2 2 3 2 3" xfId="2064" xr:uid="{00000000-0005-0000-0000-0000C8160000}"/>
    <cellStyle name="Note 18 2 2 3 2 3 2" xfId="6389" xr:uid="{00000000-0005-0000-0000-0000C9160000}"/>
    <cellStyle name="Note 18 2 2 3 2 4" xfId="4948" xr:uid="{00000000-0005-0000-0000-0000CA160000}"/>
    <cellStyle name="Note 18 2 2 3 3" xfId="982" xr:uid="{00000000-0005-0000-0000-0000CB160000}"/>
    <cellStyle name="Note 18 2 2 3 3 2" xfId="3866" xr:uid="{00000000-0005-0000-0000-0000CC160000}"/>
    <cellStyle name="Note 18 2 2 3 3 2 2" xfId="8190" xr:uid="{00000000-0005-0000-0000-0000CD160000}"/>
    <cellStyle name="Note 18 2 2 3 3 3" xfId="2424" xr:uid="{00000000-0005-0000-0000-0000CE160000}"/>
    <cellStyle name="Note 18 2 2 3 3 3 2" xfId="6749" xr:uid="{00000000-0005-0000-0000-0000CF160000}"/>
    <cellStyle name="Note 18 2 2 3 3 4" xfId="5308" xr:uid="{00000000-0005-0000-0000-0000D0160000}"/>
    <cellStyle name="Note 18 2 2 3 4" xfId="1342" xr:uid="{00000000-0005-0000-0000-0000D1160000}"/>
    <cellStyle name="Note 18 2 2 3 4 2" xfId="4226" xr:uid="{00000000-0005-0000-0000-0000D2160000}"/>
    <cellStyle name="Note 18 2 2 3 4 2 2" xfId="8550" xr:uid="{00000000-0005-0000-0000-0000D3160000}"/>
    <cellStyle name="Note 18 2 2 3 4 3" xfId="2784" xr:uid="{00000000-0005-0000-0000-0000D4160000}"/>
    <cellStyle name="Note 18 2 2 3 4 3 2" xfId="7109" xr:uid="{00000000-0005-0000-0000-0000D5160000}"/>
    <cellStyle name="Note 18 2 2 3 4 4" xfId="5668" xr:uid="{00000000-0005-0000-0000-0000D6160000}"/>
    <cellStyle name="Note 18 2 2 3 5" xfId="3146" xr:uid="{00000000-0005-0000-0000-0000D7160000}"/>
    <cellStyle name="Note 18 2 2 3 5 2" xfId="7470" xr:uid="{00000000-0005-0000-0000-0000D8160000}"/>
    <cellStyle name="Note 18 2 2 3 6" xfId="1704" xr:uid="{00000000-0005-0000-0000-0000D9160000}"/>
    <cellStyle name="Note 18 2 2 3 6 2" xfId="6029" xr:uid="{00000000-0005-0000-0000-0000DA160000}"/>
    <cellStyle name="Note 18 2 2 3 7" xfId="4588" xr:uid="{00000000-0005-0000-0000-0000DB160000}"/>
    <cellStyle name="Note 18 2 2 4" xfId="502" xr:uid="{00000000-0005-0000-0000-0000DC160000}"/>
    <cellStyle name="Note 18 2 2 4 2" xfId="3386" xr:uid="{00000000-0005-0000-0000-0000DD160000}"/>
    <cellStyle name="Note 18 2 2 4 2 2" xfId="7710" xr:uid="{00000000-0005-0000-0000-0000DE160000}"/>
    <cellStyle name="Note 18 2 2 4 3" xfId="1944" xr:uid="{00000000-0005-0000-0000-0000DF160000}"/>
    <cellStyle name="Note 18 2 2 4 3 2" xfId="6269" xr:uid="{00000000-0005-0000-0000-0000E0160000}"/>
    <cellStyle name="Note 18 2 2 4 4" xfId="4828" xr:uid="{00000000-0005-0000-0000-0000E1160000}"/>
    <cellStyle name="Note 18 2 2 5" xfId="862" xr:uid="{00000000-0005-0000-0000-0000E2160000}"/>
    <cellStyle name="Note 18 2 2 5 2" xfId="3746" xr:uid="{00000000-0005-0000-0000-0000E3160000}"/>
    <cellStyle name="Note 18 2 2 5 2 2" xfId="8070" xr:uid="{00000000-0005-0000-0000-0000E4160000}"/>
    <cellStyle name="Note 18 2 2 5 3" xfId="2304" xr:uid="{00000000-0005-0000-0000-0000E5160000}"/>
    <cellStyle name="Note 18 2 2 5 3 2" xfId="6629" xr:uid="{00000000-0005-0000-0000-0000E6160000}"/>
    <cellStyle name="Note 18 2 2 5 4" xfId="5188" xr:uid="{00000000-0005-0000-0000-0000E7160000}"/>
    <cellStyle name="Note 18 2 2 6" xfId="1222" xr:uid="{00000000-0005-0000-0000-0000E8160000}"/>
    <cellStyle name="Note 18 2 2 6 2" xfId="4106" xr:uid="{00000000-0005-0000-0000-0000E9160000}"/>
    <cellStyle name="Note 18 2 2 6 2 2" xfId="8430" xr:uid="{00000000-0005-0000-0000-0000EA160000}"/>
    <cellStyle name="Note 18 2 2 6 3" xfId="2664" xr:uid="{00000000-0005-0000-0000-0000EB160000}"/>
    <cellStyle name="Note 18 2 2 6 3 2" xfId="6989" xr:uid="{00000000-0005-0000-0000-0000EC160000}"/>
    <cellStyle name="Note 18 2 2 6 4" xfId="5548" xr:uid="{00000000-0005-0000-0000-0000ED160000}"/>
    <cellStyle name="Note 18 2 2 7" xfId="3026" xr:uid="{00000000-0005-0000-0000-0000EE160000}"/>
    <cellStyle name="Note 18 2 2 7 2" xfId="7350" xr:uid="{00000000-0005-0000-0000-0000EF160000}"/>
    <cellStyle name="Note 18 2 2 8" xfId="1584" xr:uid="{00000000-0005-0000-0000-0000F0160000}"/>
    <cellStyle name="Note 18 2 2 8 2" xfId="5909" xr:uid="{00000000-0005-0000-0000-0000F1160000}"/>
    <cellStyle name="Note 18 2 2 9" xfId="4468" xr:uid="{00000000-0005-0000-0000-0000F2160000}"/>
    <cellStyle name="Note 18 2 3" xfId="322" xr:uid="{00000000-0005-0000-0000-0000F3160000}"/>
    <cellStyle name="Note 18 2 3 2" xfId="682" xr:uid="{00000000-0005-0000-0000-0000F4160000}"/>
    <cellStyle name="Note 18 2 3 2 2" xfId="3566" xr:uid="{00000000-0005-0000-0000-0000F5160000}"/>
    <cellStyle name="Note 18 2 3 2 2 2" xfId="7890" xr:uid="{00000000-0005-0000-0000-0000F6160000}"/>
    <cellStyle name="Note 18 2 3 2 3" xfId="2124" xr:uid="{00000000-0005-0000-0000-0000F7160000}"/>
    <cellStyle name="Note 18 2 3 2 3 2" xfId="6449" xr:uid="{00000000-0005-0000-0000-0000F8160000}"/>
    <cellStyle name="Note 18 2 3 2 4" xfId="5008" xr:uid="{00000000-0005-0000-0000-0000F9160000}"/>
    <cellStyle name="Note 18 2 3 3" xfId="1042" xr:uid="{00000000-0005-0000-0000-0000FA160000}"/>
    <cellStyle name="Note 18 2 3 3 2" xfId="3926" xr:uid="{00000000-0005-0000-0000-0000FB160000}"/>
    <cellStyle name="Note 18 2 3 3 2 2" xfId="8250" xr:uid="{00000000-0005-0000-0000-0000FC160000}"/>
    <cellStyle name="Note 18 2 3 3 3" xfId="2484" xr:uid="{00000000-0005-0000-0000-0000FD160000}"/>
    <cellStyle name="Note 18 2 3 3 3 2" xfId="6809" xr:uid="{00000000-0005-0000-0000-0000FE160000}"/>
    <cellStyle name="Note 18 2 3 3 4" xfId="5368" xr:uid="{00000000-0005-0000-0000-0000FF160000}"/>
    <cellStyle name="Note 18 2 3 4" xfId="1402" xr:uid="{00000000-0005-0000-0000-000000170000}"/>
    <cellStyle name="Note 18 2 3 4 2" xfId="4286" xr:uid="{00000000-0005-0000-0000-000001170000}"/>
    <cellStyle name="Note 18 2 3 4 2 2" xfId="8610" xr:uid="{00000000-0005-0000-0000-000002170000}"/>
    <cellStyle name="Note 18 2 3 4 3" xfId="2844" xr:uid="{00000000-0005-0000-0000-000003170000}"/>
    <cellStyle name="Note 18 2 3 4 3 2" xfId="7169" xr:uid="{00000000-0005-0000-0000-000004170000}"/>
    <cellStyle name="Note 18 2 3 4 4" xfId="5728" xr:uid="{00000000-0005-0000-0000-000005170000}"/>
    <cellStyle name="Note 18 2 3 5" xfId="3206" xr:uid="{00000000-0005-0000-0000-000006170000}"/>
    <cellStyle name="Note 18 2 3 5 2" xfId="7530" xr:uid="{00000000-0005-0000-0000-000007170000}"/>
    <cellStyle name="Note 18 2 3 6" xfId="1764" xr:uid="{00000000-0005-0000-0000-000008170000}"/>
    <cellStyle name="Note 18 2 3 6 2" xfId="6089" xr:uid="{00000000-0005-0000-0000-000009170000}"/>
    <cellStyle name="Note 18 2 3 7" xfId="4648" xr:uid="{00000000-0005-0000-0000-00000A170000}"/>
    <cellStyle name="Note 18 2 4" xfId="202" xr:uid="{00000000-0005-0000-0000-00000B170000}"/>
    <cellStyle name="Note 18 2 4 2" xfId="562" xr:uid="{00000000-0005-0000-0000-00000C170000}"/>
    <cellStyle name="Note 18 2 4 2 2" xfId="3446" xr:uid="{00000000-0005-0000-0000-00000D170000}"/>
    <cellStyle name="Note 18 2 4 2 2 2" xfId="7770" xr:uid="{00000000-0005-0000-0000-00000E170000}"/>
    <cellStyle name="Note 18 2 4 2 3" xfId="2004" xr:uid="{00000000-0005-0000-0000-00000F170000}"/>
    <cellStyle name="Note 18 2 4 2 3 2" xfId="6329" xr:uid="{00000000-0005-0000-0000-000010170000}"/>
    <cellStyle name="Note 18 2 4 2 4" xfId="4888" xr:uid="{00000000-0005-0000-0000-000011170000}"/>
    <cellStyle name="Note 18 2 4 3" xfId="922" xr:uid="{00000000-0005-0000-0000-000012170000}"/>
    <cellStyle name="Note 18 2 4 3 2" xfId="3806" xr:uid="{00000000-0005-0000-0000-000013170000}"/>
    <cellStyle name="Note 18 2 4 3 2 2" xfId="8130" xr:uid="{00000000-0005-0000-0000-000014170000}"/>
    <cellStyle name="Note 18 2 4 3 3" xfId="2364" xr:uid="{00000000-0005-0000-0000-000015170000}"/>
    <cellStyle name="Note 18 2 4 3 3 2" xfId="6689" xr:uid="{00000000-0005-0000-0000-000016170000}"/>
    <cellStyle name="Note 18 2 4 3 4" xfId="5248" xr:uid="{00000000-0005-0000-0000-000017170000}"/>
    <cellStyle name="Note 18 2 4 4" xfId="1282" xr:uid="{00000000-0005-0000-0000-000018170000}"/>
    <cellStyle name="Note 18 2 4 4 2" xfId="4166" xr:uid="{00000000-0005-0000-0000-000019170000}"/>
    <cellStyle name="Note 18 2 4 4 2 2" xfId="8490" xr:uid="{00000000-0005-0000-0000-00001A170000}"/>
    <cellStyle name="Note 18 2 4 4 3" xfId="2724" xr:uid="{00000000-0005-0000-0000-00001B170000}"/>
    <cellStyle name="Note 18 2 4 4 3 2" xfId="7049" xr:uid="{00000000-0005-0000-0000-00001C170000}"/>
    <cellStyle name="Note 18 2 4 4 4" xfId="5608" xr:uid="{00000000-0005-0000-0000-00001D170000}"/>
    <cellStyle name="Note 18 2 4 5" xfId="3086" xr:uid="{00000000-0005-0000-0000-00001E170000}"/>
    <cellStyle name="Note 18 2 4 5 2" xfId="7410" xr:uid="{00000000-0005-0000-0000-00001F170000}"/>
    <cellStyle name="Note 18 2 4 6" xfId="1644" xr:uid="{00000000-0005-0000-0000-000020170000}"/>
    <cellStyle name="Note 18 2 4 6 2" xfId="5969" xr:uid="{00000000-0005-0000-0000-000021170000}"/>
    <cellStyle name="Note 18 2 4 7" xfId="4528" xr:uid="{00000000-0005-0000-0000-000022170000}"/>
    <cellStyle name="Note 18 2 5" xfId="442" xr:uid="{00000000-0005-0000-0000-000023170000}"/>
    <cellStyle name="Note 18 2 5 2" xfId="3326" xr:uid="{00000000-0005-0000-0000-000024170000}"/>
    <cellStyle name="Note 18 2 5 2 2" xfId="7650" xr:uid="{00000000-0005-0000-0000-000025170000}"/>
    <cellStyle name="Note 18 2 5 3" xfId="1884" xr:uid="{00000000-0005-0000-0000-000026170000}"/>
    <cellStyle name="Note 18 2 5 3 2" xfId="6209" xr:uid="{00000000-0005-0000-0000-000027170000}"/>
    <cellStyle name="Note 18 2 5 4" xfId="4768" xr:uid="{00000000-0005-0000-0000-000028170000}"/>
    <cellStyle name="Note 18 2 6" xfId="802" xr:uid="{00000000-0005-0000-0000-000029170000}"/>
    <cellStyle name="Note 18 2 6 2" xfId="3686" xr:uid="{00000000-0005-0000-0000-00002A170000}"/>
    <cellStyle name="Note 18 2 6 2 2" xfId="8010" xr:uid="{00000000-0005-0000-0000-00002B170000}"/>
    <cellStyle name="Note 18 2 6 3" xfId="2244" xr:uid="{00000000-0005-0000-0000-00002C170000}"/>
    <cellStyle name="Note 18 2 6 3 2" xfId="6569" xr:uid="{00000000-0005-0000-0000-00002D170000}"/>
    <cellStyle name="Note 18 2 6 4" xfId="5128" xr:uid="{00000000-0005-0000-0000-00002E170000}"/>
    <cellStyle name="Note 18 2 7" xfId="1162" xr:uid="{00000000-0005-0000-0000-00002F170000}"/>
    <cellStyle name="Note 18 2 7 2" xfId="4046" xr:uid="{00000000-0005-0000-0000-000030170000}"/>
    <cellStyle name="Note 18 2 7 2 2" xfId="8370" xr:uid="{00000000-0005-0000-0000-000031170000}"/>
    <cellStyle name="Note 18 2 7 3" xfId="2604" xr:uid="{00000000-0005-0000-0000-000032170000}"/>
    <cellStyle name="Note 18 2 7 3 2" xfId="6929" xr:uid="{00000000-0005-0000-0000-000033170000}"/>
    <cellStyle name="Note 18 2 7 4" xfId="5488" xr:uid="{00000000-0005-0000-0000-000034170000}"/>
    <cellStyle name="Note 18 2 8" xfId="2966" xr:uid="{00000000-0005-0000-0000-000035170000}"/>
    <cellStyle name="Note 18 2 8 2" xfId="7290" xr:uid="{00000000-0005-0000-0000-000036170000}"/>
    <cellStyle name="Note 18 2 9" xfId="1524" xr:uid="{00000000-0005-0000-0000-000037170000}"/>
    <cellStyle name="Note 18 2 9 2" xfId="5849" xr:uid="{00000000-0005-0000-0000-000038170000}"/>
    <cellStyle name="Note 18 3" xfId="112" xr:uid="{00000000-0005-0000-0000-000039170000}"/>
    <cellStyle name="Note 18 3 2" xfId="352" xr:uid="{00000000-0005-0000-0000-00003A170000}"/>
    <cellStyle name="Note 18 3 2 2" xfId="712" xr:uid="{00000000-0005-0000-0000-00003B170000}"/>
    <cellStyle name="Note 18 3 2 2 2" xfId="3596" xr:uid="{00000000-0005-0000-0000-00003C170000}"/>
    <cellStyle name="Note 18 3 2 2 2 2" xfId="7920" xr:uid="{00000000-0005-0000-0000-00003D170000}"/>
    <cellStyle name="Note 18 3 2 2 3" xfId="2154" xr:uid="{00000000-0005-0000-0000-00003E170000}"/>
    <cellStyle name="Note 18 3 2 2 3 2" xfId="6479" xr:uid="{00000000-0005-0000-0000-00003F170000}"/>
    <cellStyle name="Note 18 3 2 2 4" xfId="5038" xr:uid="{00000000-0005-0000-0000-000040170000}"/>
    <cellStyle name="Note 18 3 2 3" xfId="1072" xr:uid="{00000000-0005-0000-0000-000041170000}"/>
    <cellStyle name="Note 18 3 2 3 2" xfId="3956" xr:uid="{00000000-0005-0000-0000-000042170000}"/>
    <cellStyle name="Note 18 3 2 3 2 2" xfId="8280" xr:uid="{00000000-0005-0000-0000-000043170000}"/>
    <cellStyle name="Note 18 3 2 3 3" xfId="2514" xr:uid="{00000000-0005-0000-0000-000044170000}"/>
    <cellStyle name="Note 18 3 2 3 3 2" xfId="6839" xr:uid="{00000000-0005-0000-0000-000045170000}"/>
    <cellStyle name="Note 18 3 2 3 4" xfId="5398" xr:uid="{00000000-0005-0000-0000-000046170000}"/>
    <cellStyle name="Note 18 3 2 4" xfId="1432" xr:uid="{00000000-0005-0000-0000-000047170000}"/>
    <cellStyle name="Note 18 3 2 4 2" xfId="4316" xr:uid="{00000000-0005-0000-0000-000048170000}"/>
    <cellStyle name="Note 18 3 2 4 2 2" xfId="8640" xr:uid="{00000000-0005-0000-0000-000049170000}"/>
    <cellStyle name="Note 18 3 2 4 3" xfId="2874" xr:uid="{00000000-0005-0000-0000-00004A170000}"/>
    <cellStyle name="Note 18 3 2 4 3 2" xfId="7199" xr:uid="{00000000-0005-0000-0000-00004B170000}"/>
    <cellStyle name="Note 18 3 2 4 4" xfId="5758" xr:uid="{00000000-0005-0000-0000-00004C170000}"/>
    <cellStyle name="Note 18 3 2 5" xfId="3236" xr:uid="{00000000-0005-0000-0000-00004D170000}"/>
    <cellStyle name="Note 18 3 2 5 2" xfId="7560" xr:uid="{00000000-0005-0000-0000-00004E170000}"/>
    <cellStyle name="Note 18 3 2 6" xfId="1794" xr:uid="{00000000-0005-0000-0000-00004F170000}"/>
    <cellStyle name="Note 18 3 2 6 2" xfId="6119" xr:uid="{00000000-0005-0000-0000-000050170000}"/>
    <cellStyle name="Note 18 3 2 7" xfId="4678" xr:uid="{00000000-0005-0000-0000-000051170000}"/>
    <cellStyle name="Note 18 3 3" xfId="232" xr:uid="{00000000-0005-0000-0000-000052170000}"/>
    <cellStyle name="Note 18 3 3 2" xfId="592" xr:uid="{00000000-0005-0000-0000-000053170000}"/>
    <cellStyle name="Note 18 3 3 2 2" xfId="3476" xr:uid="{00000000-0005-0000-0000-000054170000}"/>
    <cellStyle name="Note 18 3 3 2 2 2" xfId="7800" xr:uid="{00000000-0005-0000-0000-000055170000}"/>
    <cellStyle name="Note 18 3 3 2 3" xfId="2034" xr:uid="{00000000-0005-0000-0000-000056170000}"/>
    <cellStyle name="Note 18 3 3 2 3 2" xfId="6359" xr:uid="{00000000-0005-0000-0000-000057170000}"/>
    <cellStyle name="Note 18 3 3 2 4" xfId="4918" xr:uid="{00000000-0005-0000-0000-000058170000}"/>
    <cellStyle name="Note 18 3 3 3" xfId="952" xr:uid="{00000000-0005-0000-0000-000059170000}"/>
    <cellStyle name="Note 18 3 3 3 2" xfId="3836" xr:uid="{00000000-0005-0000-0000-00005A170000}"/>
    <cellStyle name="Note 18 3 3 3 2 2" xfId="8160" xr:uid="{00000000-0005-0000-0000-00005B170000}"/>
    <cellStyle name="Note 18 3 3 3 3" xfId="2394" xr:uid="{00000000-0005-0000-0000-00005C170000}"/>
    <cellStyle name="Note 18 3 3 3 3 2" xfId="6719" xr:uid="{00000000-0005-0000-0000-00005D170000}"/>
    <cellStyle name="Note 18 3 3 3 4" xfId="5278" xr:uid="{00000000-0005-0000-0000-00005E170000}"/>
    <cellStyle name="Note 18 3 3 4" xfId="1312" xr:uid="{00000000-0005-0000-0000-00005F170000}"/>
    <cellStyle name="Note 18 3 3 4 2" xfId="4196" xr:uid="{00000000-0005-0000-0000-000060170000}"/>
    <cellStyle name="Note 18 3 3 4 2 2" xfId="8520" xr:uid="{00000000-0005-0000-0000-000061170000}"/>
    <cellStyle name="Note 18 3 3 4 3" xfId="2754" xr:uid="{00000000-0005-0000-0000-000062170000}"/>
    <cellStyle name="Note 18 3 3 4 3 2" xfId="7079" xr:uid="{00000000-0005-0000-0000-000063170000}"/>
    <cellStyle name="Note 18 3 3 4 4" xfId="5638" xr:uid="{00000000-0005-0000-0000-000064170000}"/>
    <cellStyle name="Note 18 3 3 5" xfId="3116" xr:uid="{00000000-0005-0000-0000-000065170000}"/>
    <cellStyle name="Note 18 3 3 5 2" xfId="7440" xr:uid="{00000000-0005-0000-0000-000066170000}"/>
    <cellStyle name="Note 18 3 3 6" xfId="1674" xr:uid="{00000000-0005-0000-0000-000067170000}"/>
    <cellStyle name="Note 18 3 3 6 2" xfId="5999" xr:uid="{00000000-0005-0000-0000-000068170000}"/>
    <cellStyle name="Note 18 3 3 7" xfId="4558" xr:uid="{00000000-0005-0000-0000-000069170000}"/>
    <cellStyle name="Note 18 3 4" xfId="472" xr:uid="{00000000-0005-0000-0000-00006A170000}"/>
    <cellStyle name="Note 18 3 4 2" xfId="3356" xr:uid="{00000000-0005-0000-0000-00006B170000}"/>
    <cellStyle name="Note 18 3 4 2 2" xfId="7680" xr:uid="{00000000-0005-0000-0000-00006C170000}"/>
    <cellStyle name="Note 18 3 4 3" xfId="1914" xr:uid="{00000000-0005-0000-0000-00006D170000}"/>
    <cellStyle name="Note 18 3 4 3 2" xfId="6239" xr:uid="{00000000-0005-0000-0000-00006E170000}"/>
    <cellStyle name="Note 18 3 4 4" xfId="4798" xr:uid="{00000000-0005-0000-0000-00006F170000}"/>
    <cellStyle name="Note 18 3 5" xfId="832" xr:uid="{00000000-0005-0000-0000-000070170000}"/>
    <cellStyle name="Note 18 3 5 2" xfId="3716" xr:uid="{00000000-0005-0000-0000-000071170000}"/>
    <cellStyle name="Note 18 3 5 2 2" xfId="8040" xr:uid="{00000000-0005-0000-0000-000072170000}"/>
    <cellStyle name="Note 18 3 5 3" xfId="2274" xr:uid="{00000000-0005-0000-0000-000073170000}"/>
    <cellStyle name="Note 18 3 5 3 2" xfId="6599" xr:uid="{00000000-0005-0000-0000-000074170000}"/>
    <cellStyle name="Note 18 3 5 4" xfId="5158" xr:uid="{00000000-0005-0000-0000-000075170000}"/>
    <cellStyle name="Note 18 3 6" xfId="1192" xr:uid="{00000000-0005-0000-0000-000076170000}"/>
    <cellStyle name="Note 18 3 6 2" xfId="4076" xr:uid="{00000000-0005-0000-0000-000077170000}"/>
    <cellStyle name="Note 18 3 6 2 2" xfId="8400" xr:uid="{00000000-0005-0000-0000-000078170000}"/>
    <cellStyle name="Note 18 3 6 3" xfId="2634" xr:uid="{00000000-0005-0000-0000-000079170000}"/>
    <cellStyle name="Note 18 3 6 3 2" xfId="6959" xr:uid="{00000000-0005-0000-0000-00007A170000}"/>
    <cellStyle name="Note 18 3 6 4" xfId="5518" xr:uid="{00000000-0005-0000-0000-00007B170000}"/>
    <cellStyle name="Note 18 3 7" xfId="2996" xr:uid="{00000000-0005-0000-0000-00007C170000}"/>
    <cellStyle name="Note 18 3 7 2" xfId="7320" xr:uid="{00000000-0005-0000-0000-00007D170000}"/>
    <cellStyle name="Note 18 3 8" xfId="1554" xr:uid="{00000000-0005-0000-0000-00007E170000}"/>
    <cellStyle name="Note 18 3 8 2" xfId="5879" xr:uid="{00000000-0005-0000-0000-00007F170000}"/>
    <cellStyle name="Note 18 3 9" xfId="4438" xr:uid="{00000000-0005-0000-0000-000080170000}"/>
    <cellStyle name="Note 18 4" xfId="292" xr:uid="{00000000-0005-0000-0000-000081170000}"/>
    <cellStyle name="Note 18 4 2" xfId="652" xr:uid="{00000000-0005-0000-0000-000082170000}"/>
    <cellStyle name="Note 18 4 2 2" xfId="3536" xr:uid="{00000000-0005-0000-0000-000083170000}"/>
    <cellStyle name="Note 18 4 2 2 2" xfId="7860" xr:uid="{00000000-0005-0000-0000-000084170000}"/>
    <cellStyle name="Note 18 4 2 3" xfId="2094" xr:uid="{00000000-0005-0000-0000-000085170000}"/>
    <cellStyle name="Note 18 4 2 3 2" xfId="6419" xr:uid="{00000000-0005-0000-0000-000086170000}"/>
    <cellStyle name="Note 18 4 2 4" xfId="4978" xr:uid="{00000000-0005-0000-0000-000087170000}"/>
    <cellStyle name="Note 18 4 3" xfId="1012" xr:uid="{00000000-0005-0000-0000-000088170000}"/>
    <cellStyle name="Note 18 4 3 2" xfId="3896" xr:uid="{00000000-0005-0000-0000-000089170000}"/>
    <cellStyle name="Note 18 4 3 2 2" xfId="8220" xr:uid="{00000000-0005-0000-0000-00008A170000}"/>
    <cellStyle name="Note 18 4 3 3" xfId="2454" xr:uid="{00000000-0005-0000-0000-00008B170000}"/>
    <cellStyle name="Note 18 4 3 3 2" xfId="6779" xr:uid="{00000000-0005-0000-0000-00008C170000}"/>
    <cellStyle name="Note 18 4 3 4" xfId="5338" xr:uid="{00000000-0005-0000-0000-00008D170000}"/>
    <cellStyle name="Note 18 4 4" xfId="1372" xr:uid="{00000000-0005-0000-0000-00008E170000}"/>
    <cellStyle name="Note 18 4 4 2" xfId="4256" xr:uid="{00000000-0005-0000-0000-00008F170000}"/>
    <cellStyle name="Note 18 4 4 2 2" xfId="8580" xr:uid="{00000000-0005-0000-0000-000090170000}"/>
    <cellStyle name="Note 18 4 4 3" xfId="2814" xr:uid="{00000000-0005-0000-0000-000091170000}"/>
    <cellStyle name="Note 18 4 4 3 2" xfId="7139" xr:uid="{00000000-0005-0000-0000-000092170000}"/>
    <cellStyle name="Note 18 4 4 4" xfId="5698" xr:uid="{00000000-0005-0000-0000-000093170000}"/>
    <cellStyle name="Note 18 4 5" xfId="3176" xr:uid="{00000000-0005-0000-0000-000094170000}"/>
    <cellStyle name="Note 18 4 5 2" xfId="7500" xr:uid="{00000000-0005-0000-0000-000095170000}"/>
    <cellStyle name="Note 18 4 6" xfId="1734" xr:uid="{00000000-0005-0000-0000-000096170000}"/>
    <cellStyle name="Note 18 4 6 2" xfId="6059" xr:uid="{00000000-0005-0000-0000-000097170000}"/>
    <cellStyle name="Note 18 4 7" xfId="4618" xr:uid="{00000000-0005-0000-0000-000098170000}"/>
    <cellStyle name="Note 18 5" xfId="172" xr:uid="{00000000-0005-0000-0000-000099170000}"/>
    <cellStyle name="Note 18 5 2" xfId="532" xr:uid="{00000000-0005-0000-0000-00009A170000}"/>
    <cellStyle name="Note 18 5 2 2" xfId="3416" xr:uid="{00000000-0005-0000-0000-00009B170000}"/>
    <cellStyle name="Note 18 5 2 2 2" xfId="7740" xr:uid="{00000000-0005-0000-0000-00009C170000}"/>
    <cellStyle name="Note 18 5 2 3" xfId="1974" xr:uid="{00000000-0005-0000-0000-00009D170000}"/>
    <cellStyle name="Note 18 5 2 3 2" xfId="6299" xr:uid="{00000000-0005-0000-0000-00009E170000}"/>
    <cellStyle name="Note 18 5 2 4" xfId="4858" xr:uid="{00000000-0005-0000-0000-00009F170000}"/>
    <cellStyle name="Note 18 5 3" xfId="892" xr:uid="{00000000-0005-0000-0000-0000A0170000}"/>
    <cellStyle name="Note 18 5 3 2" xfId="3776" xr:uid="{00000000-0005-0000-0000-0000A1170000}"/>
    <cellStyle name="Note 18 5 3 2 2" xfId="8100" xr:uid="{00000000-0005-0000-0000-0000A2170000}"/>
    <cellStyle name="Note 18 5 3 3" xfId="2334" xr:uid="{00000000-0005-0000-0000-0000A3170000}"/>
    <cellStyle name="Note 18 5 3 3 2" xfId="6659" xr:uid="{00000000-0005-0000-0000-0000A4170000}"/>
    <cellStyle name="Note 18 5 3 4" xfId="5218" xr:uid="{00000000-0005-0000-0000-0000A5170000}"/>
    <cellStyle name="Note 18 5 4" xfId="1252" xr:uid="{00000000-0005-0000-0000-0000A6170000}"/>
    <cellStyle name="Note 18 5 4 2" xfId="4136" xr:uid="{00000000-0005-0000-0000-0000A7170000}"/>
    <cellStyle name="Note 18 5 4 2 2" xfId="8460" xr:uid="{00000000-0005-0000-0000-0000A8170000}"/>
    <cellStyle name="Note 18 5 4 3" xfId="2694" xr:uid="{00000000-0005-0000-0000-0000A9170000}"/>
    <cellStyle name="Note 18 5 4 3 2" xfId="7019" xr:uid="{00000000-0005-0000-0000-0000AA170000}"/>
    <cellStyle name="Note 18 5 4 4" xfId="5578" xr:uid="{00000000-0005-0000-0000-0000AB170000}"/>
    <cellStyle name="Note 18 5 5" xfId="3056" xr:uid="{00000000-0005-0000-0000-0000AC170000}"/>
    <cellStyle name="Note 18 5 5 2" xfId="7380" xr:uid="{00000000-0005-0000-0000-0000AD170000}"/>
    <cellStyle name="Note 18 5 6" xfId="1614" xr:uid="{00000000-0005-0000-0000-0000AE170000}"/>
    <cellStyle name="Note 18 5 6 2" xfId="5939" xr:uid="{00000000-0005-0000-0000-0000AF170000}"/>
    <cellStyle name="Note 18 5 7" xfId="4498" xr:uid="{00000000-0005-0000-0000-0000B0170000}"/>
    <cellStyle name="Note 18 6" xfId="412" xr:uid="{00000000-0005-0000-0000-0000B1170000}"/>
    <cellStyle name="Note 18 6 2" xfId="3296" xr:uid="{00000000-0005-0000-0000-0000B2170000}"/>
    <cellStyle name="Note 18 6 2 2" xfId="7620" xr:uid="{00000000-0005-0000-0000-0000B3170000}"/>
    <cellStyle name="Note 18 6 3" xfId="1854" xr:uid="{00000000-0005-0000-0000-0000B4170000}"/>
    <cellStyle name="Note 18 6 3 2" xfId="6179" xr:uid="{00000000-0005-0000-0000-0000B5170000}"/>
    <cellStyle name="Note 18 6 4" xfId="4738" xr:uid="{00000000-0005-0000-0000-0000B6170000}"/>
    <cellStyle name="Note 18 7" xfId="772" xr:uid="{00000000-0005-0000-0000-0000B7170000}"/>
    <cellStyle name="Note 18 7 2" xfId="3656" xr:uid="{00000000-0005-0000-0000-0000B8170000}"/>
    <cellStyle name="Note 18 7 2 2" xfId="7980" xr:uid="{00000000-0005-0000-0000-0000B9170000}"/>
    <cellStyle name="Note 18 7 3" xfId="2214" xr:uid="{00000000-0005-0000-0000-0000BA170000}"/>
    <cellStyle name="Note 18 7 3 2" xfId="6539" xr:uid="{00000000-0005-0000-0000-0000BB170000}"/>
    <cellStyle name="Note 18 7 4" xfId="5098" xr:uid="{00000000-0005-0000-0000-0000BC170000}"/>
    <cellStyle name="Note 18 8" xfId="1132" xr:uid="{00000000-0005-0000-0000-0000BD170000}"/>
    <cellStyle name="Note 18 8 2" xfId="4016" xr:uid="{00000000-0005-0000-0000-0000BE170000}"/>
    <cellStyle name="Note 18 8 2 2" xfId="8340" xr:uid="{00000000-0005-0000-0000-0000BF170000}"/>
    <cellStyle name="Note 18 8 3" xfId="2574" xr:uid="{00000000-0005-0000-0000-0000C0170000}"/>
    <cellStyle name="Note 18 8 3 2" xfId="6899" xr:uid="{00000000-0005-0000-0000-0000C1170000}"/>
    <cellStyle name="Note 18 8 4" xfId="5458" xr:uid="{00000000-0005-0000-0000-0000C2170000}"/>
    <cellStyle name="Note 18 9" xfId="2936" xr:uid="{00000000-0005-0000-0000-0000C3170000}"/>
    <cellStyle name="Note 18 9 2" xfId="7260" xr:uid="{00000000-0005-0000-0000-0000C4170000}"/>
    <cellStyle name="Note 19" xfId="49" xr:uid="{00000000-0005-0000-0000-0000C5170000}"/>
    <cellStyle name="Note 19 10" xfId="1495" xr:uid="{00000000-0005-0000-0000-0000C6170000}"/>
    <cellStyle name="Note 19 10 2" xfId="5820" xr:uid="{00000000-0005-0000-0000-0000C7170000}"/>
    <cellStyle name="Note 19 11" xfId="4379" xr:uid="{00000000-0005-0000-0000-0000C8170000}"/>
    <cellStyle name="Note 19 2" xfId="83" xr:uid="{00000000-0005-0000-0000-0000C9170000}"/>
    <cellStyle name="Note 19 2 10" xfId="4409" xr:uid="{00000000-0005-0000-0000-0000CA170000}"/>
    <cellStyle name="Note 19 2 2" xfId="143" xr:uid="{00000000-0005-0000-0000-0000CB170000}"/>
    <cellStyle name="Note 19 2 2 2" xfId="383" xr:uid="{00000000-0005-0000-0000-0000CC170000}"/>
    <cellStyle name="Note 19 2 2 2 2" xfId="743" xr:uid="{00000000-0005-0000-0000-0000CD170000}"/>
    <cellStyle name="Note 19 2 2 2 2 2" xfId="3627" xr:uid="{00000000-0005-0000-0000-0000CE170000}"/>
    <cellStyle name="Note 19 2 2 2 2 2 2" xfId="7951" xr:uid="{00000000-0005-0000-0000-0000CF170000}"/>
    <cellStyle name="Note 19 2 2 2 2 3" xfId="2185" xr:uid="{00000000-0005-0000-0000-0000D0170000}"/>
    <cellStyle name="Note 19 2 2 2 2 3 2" xfId="6510" xr:uid="{00000000-0005-0000-0000-0000D1170000}"/>
    <cellStyle name="Note 19 2 2 2 2 4" xfId="5069" xr:uid="{00000000-0005-0000-0000-0000D2170000}"/>
    <cellStyle name="Note 19 2 2 2 3" xfId="1103" xr:uid="{00000000-0005-0000-0000-0000D3170000}"/>
    <cellStyle name="Note 19 2 2 2 3 2" xfId="3987" xr:uid="{00000000-0005-0000-0000-0000D4170000}"/>
    <cellStyle name="Note 19 2 2 2 3 2 2" xfId="8311" xr:uid="{00000000-0005-0000-0000-0000D5170000}"/>
    <cellStyle name="Note 19 2 2 2 3 3" xfId="2545" xr:uid="{00000000-0005-0000-0000-0000D6170000}"/>
    <cellStyle name="Note 19 2 2 2 3 3 2" xfId="6870" xr:uid="{00000000-0005-0000-0000-0000D7170000}"/>
    <cellStyle name="Note 19 2 2 2 3 4" xfId="5429" xr:uid="{00000000-0005-0000-0000-0000D8170000}"/>
    <cellStyle name="Note 19 2 2 2 4" xfId="1463" xr:uid="{00000000-0005-0000-0000-0000D9170000}"/>
    <cellStyle name="Note 19 2 2 2 4 2" xfId="4347" xr:uid="{00000000-0005-0000-0000-0000DA170000}"/>
    <cellStyle name="Note 19 2 2 2 4 2 2" xfId="8671" xr:uid="{00000000-0005-0000-0000-0000DB170000}"/>
    <cellStyle name="Note 19 2 2 2 4 3" xfId="2905" xr:uid="{00000000-0005-0000-0000-0000DC170000}"/>
    <cellStyle name="Note 19 2 2 2 4 3 2" xfId="7230" xr:uid="{00000000-0005-0000-0000-0000DD170000}"/>
    <cellStyle name="Note 19 2 2 2 4 4" xfId="5789" xr:uid="{00000000-0005-0000-0000-0000DE170000}"/>
    <cellStyle name="Note 19 2 2 2 5" xfId="3267" xr:uid="{00000000-0005-0000-0000-0000DF170000}"/>
    <cellStyle name="Note 19 2 2 2 5 2" xfId="7591" xr:uid="{00000000-0005-0000-0000-0000E0170000}"/>
    <cellStyle name="Note 19 2 2 2 6" xfId="1825" xr:uid="{00000000-0005-0000-0000-0000E1170000}"/>
    <cellStyle name="Note 19 2 2 2 6 2" xfId="6150" xr:uid="{00000000-0005-0000-0000-0000E2170000}"/>
    <cellStyle name="Note 19 2 2 2 7" xfId="4709" xr:uid="{00000000-0005-0000-0000-0000E3170000}"/>
    <cellStyle name="Note 19 2 2 3" xfId="263" xr:uid="{00000000-0005-0000-0000-0000E4170000}"/>
    <cellStyle name="Note 19 2 2 3 2" xfId="623" xr:uid="{00000000-0005-0000-0000-0000E5170000}"/>
    <cellStyle name="Note 19 2 2 3 2 2" xfId="3507" xr:uid="{00000000-0005-0000-0000-0000E6170000}"/>
    <cellStyle name="Note 19 2 2 3 2 2 2" xfId="7831" xr:uid="{00000000-0005-0000-0000-0000E7170000}"/>
    <cellStyle name="Note 19 2 2 3 2 3" xfId="2065" xr:uid="{00000000-0005-0000-0000-0000E8170000}"/>
    <cellStyle name="Note 19 2 2 3 2 3 2" xfId="6390" xr:uid="{00000000-0005-0000-0000-0000E9170000}"/>
    <cellStyle name="Note 19 2 2 3 2 4" xfId="4949" xr:uid="{00000000-0005-0000-0000-0000EA170000}"/>
    <cellStyle name="Note 19 2 2 3 3" xfId="983" xr:uid="{00000000-0005-0000-0000-0000EB170000}"/>
    <cellStyle name="Note 19 2 2 3 3 2" xfId="3867" xr:uid="{00000000-0005-0000-0000-0000EC170000}"/>
    <cellStyle name="Note 19 2 2 3 3 2 2" xfId="8191" xr:uid="{00000000-0005-0000-0000-0000ED170000}"/>
    <cellStyle name="Note 19 2 2 3 3 3" xfId="2425" xr:uid="{00000000-0005-0000-0000-0000EE170000}"/>
    <cellStyle name="Note 19 2 2 3 3 3 2" xfId="6750" xr:uid="{00000000-0005-0000-0000-0000EF170000}"/>
    <cellStyle name="Note 19 2 2 3 3 4" xfId="5309" xr:uid="{00000000-0005-0000-0000-0000F0170000}"/>
    <cellStyle name="Note 19 2 2 3 4" xfId="1343" xr:uid="{00000000-0005-0000-0000-0000F1170000}"/>
    <cellStyle name="Note 19 2 2 3 4 2" xfId="4227" xr:uid="{00000000-0005-0000-0000-0000F2170000}"/>
    <cellStyle name="Note 19 2 2 3 4 2 2" xfId="8551" xr:uid="{00000000-0005-0000-0000-0000F3170000}"/>
    <cellStyle name="Note 19 2 2 3 4 3" xfId="2785" xr:uid="{00000000-0005-0000-0000-0000F4170000}"/>
    <cellStyle name="Note 19 2 2 3 4 3 2" xfId="7110" xr:uid="{00000000-0005-0000-0000-0000F5170000}"/>
    <cellStyle name="Note 19 2 2 3 4 4" xfId="5669" xr:uid="{00000000-0005-0000-0000-0000F6170000}"/>
    <cellStyle name="Note 19 2 2 3 5" xfId="3147" xr:uid="{00000000-0005-0000-0000-0000F7170000}"/>
    <cellStyle name="Note 19 2 2 3 5 2" xfId="7471" xr:uid="{00000000-0005-0000-0000-0000F8170000}"/>
    <cellStyle name="Note 19 2 2 3 6" xfId="1705" xr:uid="{00000000-0005-0000-0000-0000F9170000}"/>
    <cellStyle name="Note 19 2 2 3 6 2" xfId="6030" xr:uid="{00000000-0005-0000-0000-0000FA170000}"/>
    <cellStyle name="Note 19 2 2 3 7" xfId="4589" xr:uid="{00000000-0005-0000-0000-0000FB170000}"/>
    <cellStyle name="Note 19 2 2 4" xfId="503" xr:uid="{00000000-0005-0000-0000-0000FC170000}"/>
    <cellStyle name="Note 19 2 2 4 2" xfId="3387" xr:uid="{00000000-0005-0000-0000-0000FD170000}"/>
    <cellStyle name="Note 19 2 2 4 2 2" xfId="7711" xr:uid="{00000000-0005-0000-0000-0000FE170000}"/>
    <cellStyle name="Note 19 2 2 4 3" xfId="1945" xr:uid="{00000000-0005-0000-0000-0000FF170000}"/>
    <cellStyle name="Note 19 2 2 4 3 2" xfId="6270" xr:uid="{00000000-0005-0000-0000-000000180000}"/>
    <cellStyle name="Note 19 2 2 4 4" xfId="4829" xr:uid="{00000000-0005-0000-0000-000001180000}"/>
    <cellStyle name="Note 19 2 2 5" xfId="863" xr:uid="{00000000-0005-0000-0000-000002180000}"/>
    <cellStyle name="Note 19 2 2 5 2" xfId="3747" xr:uid="{00000000-0005-0000-0000-000003180000}"/>
    <cellStyle name="Note 19 2 2 5 2 2" xfId="8071" xr:uid="{00000000-0005-0000-0000-000004180000}"/>
    <cellStyle name="Note 19 2 2 5 3" xfId="2305" xr:uid="{00000000-0005-0000-0000-000005180000}"/>
    <cellStyle name="Note 19 2 2 5 3 2" xfId="6630" xr:uid="{00000000-0005-0000-0000-000006180000}"/>
    <cellStyle name="Note 19 2 2 5 4" xfId="5189" xr:uid="{00000000-0005-0000-0000-000007180000}"/>
    <cellStyle name="Note 19 2 2 6" xfId="1223" xr:uid="{00000000-0005-0000-0000-000008180000}"/>
    <cellStyle name="Note 19 2 2 6 2" xfId="4107" xr:uid="{00000000-0005-0000-0000-000009180000}"/>
    <cellStyle name="Note 19 2 2 6 2 2" xfId="8431" xr:uid="{00000000-0005-0000-0000-00000A180000}"/>
    <cellStyle name="Note 19 2 2 6 3" xfId="2665" xr:uid="{00000000-0005-0000-0000-00000B180000}"/>
    <cellStyle name="Note 19 2 2 6 3 2" xfId="6990" xr:uid="{00000000-0005-0000-0000-00000C180000}"/>
    <cellStyle name="Note 19 2 2 6 4" xfId="5549" xr:uid="{00000000-0005-0000-0000-00000D180000}"/>
    <cellStyle name="Note 19 2 2 7" xfId="3027" xr:uid="{00000000-0005-0000-0000-00000E180000}"/>
    <cellStyle name="Note 19 2 2 7 2" xfId="7351" xr:uid="{00000000-0005-0000-0000-00000F180000}"/>
    <cellStyle name="Note 19 2 2 8" xfId="1585" xr:uid="{00000000-0005-0000-0000-000010180000}"/>
    <cellStyle name="Note 19 2 2 8 2" xfId="5910" xr:uid="{00000000-0005-0000-0000-000011180000}"/>
    <cellStyle name="Note 19 2 2 9" xfId="4469" xr:uid="{00000000-0005-0000-0000-000012180000}"/>
    <cellStyle name="Note 19 2 3" xfId="323" xr:uid="{00000000-0005-0000-0000-000013180000}"/>
    <cellStyle name="Note 19 2 3 2" xfId="683" xr:uid="{00000000-0005-0000-0000-000014180000}"/>
    <cellStyle name="Note 19 2 3 2 2" xfId="3567" xr:uid="{00000000-0005-0000-0000-000015180000}"/>
    <cellStyle name="Note 19 2 3 2 2 2" xfId="7891" xr:uid="{00000000-0005-0000-0000-000016180000}"/>
    <cellStyle name="Note 19 2 3 2 3" xfId="2125" xr:uid="{00000000-0005-0000-0000-000017180000}"/>
    <cellStyle name="Note 19 2 3 2 3 2" xfId="6450" xr:uid="{00000000-0005-0000-0000-000018180000}"/>
    <cellStyle name="Note 19 2 3 2 4" xfId="5009" xr:uid="{00000000-0005-0000-0000-000019180000}"/>
    <cellStyle name="Note 19 2 3 3" xfId="1043" xr:uid="{00000000-0005-0000-0000-00001A180000}"/>
    <cellStyle name="Note 19 2 3 3 2" xfId="3927" xr:uid="{00000000-0005-0000-0000-00001B180000}"/>
    <cellStyle name="Note 19 2 3 3 2 2" xfId="8251" xr:uid="{00000000-0005-0000-0000-00001C180000}"/>
    <cellStyle name="Note 19 2 3 3 3" xfId="2485" xr:uid="{00000000-0005-0000-0000-00001D180000}"/>
    <cellStyle name="Note 19 2 3 3 3 2" xfId="6810" xr:uid="{00000000-0005-0000-0000-00001E180000}"/>
    <cellStyle name="Note 19 2 3 3 4" xfId="5369" xr:uid="{00000000-0005-0000-0000-00001F180000}"/>
    <cellStyle name="Note 19 2 3 4" xfId="1403" xr:uid="{00000000-0005-0000-0000-000020180000}"/>
    <cellStyle name="Note 19 2 3 4 2" xfId="4287" xr:uid="{00000000-0005-0000-0000-000021180000}"/>
    <cellStyle name="Note 19 2 3 4 2 2" xfId="8611" xr:uid="{00000000-0005-0000-0000-000022180000}"/>
    <cellStyle name="Note 19 2 3 4 3" xfId="2845" xr:uid="{00000000-0005-0000-0000-000023180000}"/>
    <cellStyle name="Note 19 2 3 4 3 2" xfId="7170" xr:uid="{00000000-0005-0000-0000-000024180000}"/>
    <cellStyle name="Note 19 2 3 4 4" xfId="5729" xr:uid="{00000000-0005-0000-0000-000025180000}"/>
    <cellStyle name="Note 19 2 3 5" xfId="3207" xr:uid="{00000000-0005-0000-0000-000026180000}"/>
    <cellStyle name="Note 19 2 3 5 2" xfId="7531" xr:uid="{00000000-0005-0000-0000-000027180000}"/>
    <cellStyle name="Note 19 2 3 6" xfId="1765" xr:uid="{00000000-0005-0000-0000-000028180000}"/>
    <cellStyle name="Note 19 2 3 6 2" xfId="6090" xr:uid="{00000000-0005-0000-0000-000029180000}"/>
    <cellStyle name="Note 19 2 3 7" xfId="4649" xr:uid="{00000000-0005-0000-0000-00002A180000}"/>
    <cellStyle name="Note 19 2 4" xfId="203" xr:uid="{00000000-0005-0000-0000-00002B180000}"/>
    <cellStyle name="Note 19 2 4 2" xfId="563" xr:uid="{00000000-0005-0000-0000-00002C180000}"/>
    <cellStyle name="Note 19 2 4 2 2" xfId="3447" xr:uid="{00000000-0005-0000-0000-00002D180000}"/>
    <cellStyle name="Note 19 2 4 2 2 2" xfId="7771" xr:uid="{00000000-0005-0000-0000-00002E180000}"/>
    <cellStyle name="Note 19 2 4 2 3" xfId="2005" xr:uid="{00000000-0005-0000-0000-00002F180000}"/>
    <cellStyle name="Note 19 2 4 2 3 2" xfId="6330" xr:uid="{00000000-0005-0000-0000-000030180000}"/>
    <cellStyle name="Note 19 2 4 2 4" xfId="4889" xr:uid="{00000000-0005-0000-0000-000031180000}"/>
    <cellStyle name="Note 19 2 4 3" xfId="923" xr:uid="{00000000-0005-0000-0000-000032180000}"/>
    <cellStyle name="Note 19 2 4 3 2" xfId="3807" xr:uid="{00000000-0005-0000-0000-000033180000}"/>
    <cellStyle name="Note 19 2 4 3 2 2" xfId="8131" xr:uid="{00000000-0005-0000-0000-000034180000}"/>
    <cellStyle name="Note 19 2 4 3 3" xfId="2365" xr:uid="{00000000-0005-0000-0000-000035180000}"/>
    <cellStyle name="Note 19 2 4 3 3 2" xfId="6690" xr:uid="{00000000-0005-0000-0000-000036180000}"/>
    <cellStyle name="Note 19 2 4 3 4" xfId="5249" xr:uid="{00000000-0005-0000-0000-000037180000}"/>
    <cellStyle name="Note 19 2 4 4" xfId="1283" xr:uid="{00000000-0005-0000-0000-000038180000}"/>
    <cellStyle name="Note 19 2 4 4 2" xfId="4167" xr:uid="{00000000-0005-0000-0000-000039180000}"/>
    <cellStyle name="Note 19 2 4 4 2 2" xfId="8491" xr:uid="{00000000-0005-0000-0000-00003A180000}"/>
    <cellStyle name="Note 19 2 4 4 3" xfId="2725" xr:uid="{00000000-0005-0000-0000-00003B180000}"/>
    <cellStyle name="Note 19 2 4 4 3 2" xfId="7050" xr:uid="{00000000-0005-0000-0000-00003C180000}"/>
    <cellStyle name="Note 19 2 4 4 4" xfId="5609" xr:uid="{00000000-0005-0000-0000-00003D180000}"/>
    <cellStyle name="Note 19 2 4 5" xfId="3087" xr:uid="{00000000-0005-0000-0000-00003E180000}"/>
    <cellStyle name="Note 19 2 4 5 2" xfId="7411" xr:uid="{00000000-0005-0000-0000-00003F180000}"/>
    <cellStyle name="Note 19 2 4 6" xfId="1645" xr:uid="{00000000-0005-0000-0000-000040180000}"/>
    <cellStyle name="Note 19 2 4 6 2" xfId="5970" xr:uid="{00000000-0005-0000-0000-000041180000}"/>
    <cellStyle name="Note 19 2 4 7" xfId="4529" xr:uid="{00000000-0005-0000-0000-000042180000}"/>
    <cellStyle name="Note 19 2 5" xfId="443" xr:uid="{00000000-0005-0000-0000-000043180000}"/>
    <cellStyle name="Note 19 2 5 2" xfId="3327" xr:uid="{00000000-0005-0000-0000-000044180000}"/>
    <cellStyle name="Note 19 2 5 2 2" xfId="7651" xr:uid="{00000000-0005-0000-0000-000045180000}"/>
    <cellStyle name="Note 19 2 5 3" xfId="1885" xr:uid="{00000000-0005-0000-0000-000046180000}"/>
    <cellStyle name="Note 19 2 5 3 2" xfId="6210" xr:uid="{00000000-0005-0000-0000-000047180000}"/>
    <cellStyle name="Note 19 2 5 4" xfId="4769" xr:uid="{00000000-0005-0000-0000-000048180000}"/>
    <cellStyle name="Note 19 2 6" xfId="803" xr:uid="{00000000-0005-0000-0000-000049180000}"/>
    <cellStyle name="Note 19 2 6 2" xfId="3687" xr:uid="{00000000-0005-0000-0000-00004A180000}"/>
    <cellStyle name="Note 19 2 6 2 2" xfId="8011" xr:uid="{00000000-0005-0000-0000-00004B180000}"/>
    <cellStyle name="Note 19 2 6 3" xfId="2245" xr:uid="{00000000-0005-0000-0000-00004C180000}"/>
    <cellStyle name="Note 19 2 6 3 2" xfId="6570" xr:uid="{00000000-0005-0000-0000-00004D180000}"/>
    <cellStyle name="Note 19 2 6 4" xfId="5129" xr:uid="{00000000-0005-0000-0000-00004E180000}"/>
    <cellStyle name="Note 19 2 7" xfId="1163" xr:uid="{00000000-0005-0000-0000-00004F180000}"/>
    <cellStyle name="Note 19 2 7 2" xfId="4047" xr:uid="{00000000-0005-0000-0000-000050180000}"/>
    <cellStyle name="Note 19 2 7 2 2" xfId="8371" xr:uid="{00000000-0005-0000-0000-000051180000}"/>
    <cellStyle name="Note 19 2 7 3" xfId="2605" xr:uid="{00000000-0005-0000-0000-000052180000}"/>
    <cellStyle name="Note 19 2 7 3 2" xfId="6930" xr:uid="{00000000-0005-0000-0000-000053180000}"/>
    <cellStyle name="Note 19 2 7 4" xfId="5489" xr:uid="{00000000-0005-0000-0000-000054180000}"/>
    <cellStyle name="Note 19 2 8" xfId="2967" xr:uid="{00000000-0005-0000-0000-000055180000}"/>
    <cellStyle name="Note 19 2 8 2" xfId="7291" xr:uid="{00000000-0005-0000-0000-000056180000}"/>
    <cellStyle name="Note 19 2 9" xfId="1525" xr:uid="{00000000-0005-0000-0000-000057180000}"/>
    <cellStyle name="Note 19 2 9 2" xfId="5850" xr:uid="{00000000-0005-0000-0000-000058180000}"/>
    <cellStyle name="Note 19 3" xfId="113" xr:uid="{00000000-0005-0000-0000-000059180000}"/>
    <cellStyle name="Note 19 3 2" xfId="353" xr:uid="{00000000-0005-0000-0000-00005A180000}"/>
    <cellStyle name="Note 19 3 2 2" xfId="713" xr:uid="{00000000-0005-0000-0000-00005B180000}"/>
    <cellStyle name="Note 19 3 2 2 2" xfId="3597" xr:uid="{00000000-0005-0000-0000-00005C180000}"/>
    <cellStyle name="Note 19 3 2 2 2 2" xfId="7921" xr:uid="{00000000-0005-0000-0000-00005D180000}"/>
    <cellStyle name="Note 19 3 2 2 3" xfId="2155" xr:uid="{00000000-0005-0000-0000-00005E180000}"/>
    <cellStyle name="Note 19 3 2 2 3 2" xfId="6480" xr:uid="{00000000-0005-0000-0000-00005F180000}"/>
    <cellStyle name="Note 19 3 2 2 4" xfId="5039" xr:uid="{00000000-0005-0000-0000-000060180000}"/>
    <cellStyle name="Note 19 3 2 3" xfId="1073" xr:uid="{00000000-0005-0000-0000-000061180000}"/>
    <cellStyle name="Note 19 3 2 3 2" xfId="3957" xr:uid="{00000000-0005-0000-0000-000062180000}"/>
    <cellStyle name="Note 19 3 2 3 2 2" xfId="8281" xr:uid="{00000000-0005-0000-0000-000063180000}"/>
    <cellStyle name="Note 19 3 2 3 3" xfId="2515" xr:uid="{00000000-0005-0000-0000-000064180000}"/>
    <cellStyle name="Note 19 3 2 3 3 2" xfId="6840" xr:uid="{00000000-0005-0000-0000-000065180000}"/>
    <cellStyle name="Note 19 3 2 3 4" xfId="5399" xr:uid="{00000000-0005-0000-0000-000066180000}"/>
    <cellStyle name="Note 19 3 2 4" xfId="1433" xr:uid="{00000000-0005-0000-0000-000067180000}"/>
    <cellStyle name="Note 19 3 2 4 2" xfId="4317" xr:uid="{00000000-0005-0000-0000-000068180000}"/>
    <cellStyle name="Note 19 3 2 4 2 2" xfId="8641" xr:uid="{00000000-0005-0000-0000-000069180000}"/>
    <cellStyle name="Note 19 3 2 4 3" xfId="2875" xr:uid="{00000000-0005-0000-0000-00006A180000}"/>
    <cellStyle name="Note 19 3 2 4 3 2" xfId="7200" xr:uid="{00000000-0005-0000-0000-00006B180000}"/>
    <cellStyle name="Note 19 3 2 4 4" xfId="5759" xr:uid="{00000000-0005-0000-0000-00006C180000}"/>
    <cellStyle name="Note 19 3 2 5" xfId="3237" xr:uid="{00000000-0005-0000-0000-00006D180000}"/>
    <cellStyle name="Note 19 3 2 5 2" xfId="7561" xr:uid="{00000000-0005-0000-0000-00006E180000}"/>
    <cellStyle name="Note 19 3 2 6" xfId="1795" xr:uid="{00000000-0005-0000-0000-00006F180000}"/>
    <cellStyle name="Note 19 3 2 6 2" xfId="6120" xr:uid="{00000000-0005-0000-0000-000070180000}"/>
    <cellStyle name="Note 19 3 2 7" xfId="4679" xr:uid="{00000000-0005-0000-0000-000071180000}"/>
    <cellStyle name="Note 19 3 3" xfId="233" xr:uid="{00000000-0005-0000-0000-000072180000}"/>
    <cellStyle name="Note 19 3 3 2" xfId="593" xr:uid="{00000000-0005-0000-0000-000073180000}"/>
    <cellStyle name="Note 19 3 3 2 2" xfId="3477" xr:uid="{00000000-0005-0000-0000-000074180000}"/>
    <cellStyle name="Note 19 3 3 2 2 2" xfId="7801" xr:uid="{00000000-0005-0000-0000-000075180000}"/>
    <cellStyle name="Note 19 3 3 2 3" xfId="2035" xr:uid="{00000000-0005-0000-0000-000076180000}"/>
    <cellStyle name="Note 19 3 3 2 3 2" xfId="6360" xr:uid="{00000000-0005-0000-0000-000077180000}"/>
    <cellStyle name="Note 19 3 3 2 4" xfId="4919" xr:uid="{00000000-0005-0000-0000-000078180000}"/>
    <cellStyle name="Note 19 3 3 3" xfId="953" xr:uid="{00000000-0005-0000-0000-000079180000}"/>
    <cellStyle name="Note 19 3 3 3 2" xfId="3837" xr:uid="{00000000-0005-0000-0000-00007A180000}"/>
    <cellStyle name="Note 19 3 3 3 2 2" xfId="8161" xr:uid="{00000000-0005-0000-0000-00007B180000}"/>
    <cellStyle name="Note 19 3 3 3 3" xfId="2395" xr:uid="{00000000-0005-0000-0000-00007C180000}"/>
    <cellStyle name="Note 19 3 3 3 3 2" xfId="6720" xr:uid="{00000000-0005-0000-0000-00007D180000}"/>
    <cellStyle name="Note 19 3 3 3 4" xfId="5279" xr:uid="{00000000-0005-0000-0000-00007E180000}"/>
    <cellStyle name="Note 19 3 3 4" xfId="1313" xr:uid="{00000000-0005-0000-0000-00007F180000}"/>
    <cellStyle name="Note 19 3 3 4 2" xfId="4197" xr:uid="{00000000-0005-0000-0000-000080180000}"/>
    <cellStyle name="Note 19 3 3 4 2 2" xfId="8521" xr:uid="{00000000-0005-0000-0000-000081180000}"/>
    <cellStyle name="Note 19 3 3 4 3" xfId="2755" xr:uid="{00000000-0005-0000-0000-000082180000}"/>
    <cellStyle name="Note 19 3 3 4 3 2" xfId="7080" xr:uid="{00000000-0005-0000-0000-000083180000}"/>
    <cellStyle name="Note 19 3 3 4 4" xfId="5639" xr:uid="{00000000-0005-0000-0000-000084180000}"/>
    <cellStyle name="Note 19 3 3 5" xfId="3117" xr:uid="{00000000-0005-0000-0000-000085180000}"/>
    <cellStyle name="Note 19 3 3 5 2" xfId="7441" xr:uid="{00000000-0005-0000-0000-000086180000}"/>
    <cellStyle name="Note 19 3 3 6" xfId="1675" xr:uid="{00000000-0005-0000-0000-000087180000}"/>
    <cellStyle name="Note 19 3 3 6 2" xfId="6000" xr:uid="{00000000-0005-0000-0000-000088180000}"/>
    <cellStyle name="Note 19 3 3 7" xfId="4559" xr:uid="{00000000-0005-0000-0000-000089180000}"/>
    <cellStyle name="Note 19 3 4" xfId="473" xr:uid="{00000000-0005-0000-0000-00008A180000}"/>
    <cellStyle name="Note 19 3 4 2" xfId="3357" xr:uid="{00000000-0005-0000-0000-00008B180000}"/>
    <cellStyle name="Note 19 3 4 2 2" xfId="7681" xr:uid="{00000000-0005-0000-0000-00008C180000}"/>
    <cellStyle name="Note 19 3 4 3" xfId="1915" xr:uid="{00000000-0005-0000-0000-00008D180000}"/>
    <cellStyle name="Note 19 3 4 3 2" xfId="6240" xr:uid="{00000000-0005-0000-0000-00008E180000}"/>
    <cellStyle name="Note 19 3 4 4" xfId="4799" xr:uid="{00000000-0005-0000-0000-00008F180000}"/>
    <cellStyle name="Note 19 3 5" xfId="833" xr:uid="{00000000-0005-0000-0000-000090180000}"/>
    <cellStyle name="Note 19 3 5 2" xfId="3717" xr:uid="{00000000-0005-0000-0000-000091180000}"/>
    <cellStyle name="Note 19 3 5 2 2" xfId="8041" xr:uid="{00000000-0005-0000-0000-000092180000}"/>
    <cellStyle name="Note 19 3 5 3" xfId="2275" xr:uid="{00000000-0005-0000-0000-000093180000}"/>
    <cellStyle name="Note 19 3 5 3 2" xfId="6600" xr:uid="{00000000-0005-0000-0000-000094180000}"/>
    <cellStyle name="Note 19 3 5 4" xfId="5159" xr:uid="{00000000-0005-0000-0000-000095180000}"/>
    <cellStyle name="Note 19 3 6" xfId="1193" xr:uid="{00000000-0005-0000-0000-000096180000}"/>
    <cellStyle name="Note 19 3 6 2" xfId="4077" xr:uid="{00000000-0005-0000-0000-000097180000}"/>
    <cellStyle name="Note 19 3 6 2 2" xfId="8401" xr:uid="{00000000-0005-0000-0000-000098180000}"/>
    <cellStyle name="Note 19 3 6 3" xfId="2635" xr:uid="{00000000-0005-0000-0000-000099180000}"/>
    <cellStyle name="Note 19 3 6 3 2" xfId="6960" xr:uid="{00000000-0005-0000-0000-00009A180000}"/>
    <cellStyle name="Note 19 3 6 4" xfId="5519" xr:uid="{00000000-0005-0000-0000-00009B180000}"/>
    <cellStyle name="Note 19 3 7" xfId="2997" xr:uid="{00000000-0005-0000-0000-00009C180000}"/>
    <cellStyle name="Note 19 3 7 2" xfId="7321" xr:uid="{00000000-0005-0000-0000-00009D180000}"/>
    <cellStyle name="Note 19 3 8" xfId="1555" xr:uid="{00000000-0005-0000-0000-00009E180000}"/>
    <cellStyle name="Note 19 3 8 2" xfId="5880" xr:uid="{00000000-0005-0000-0000-00009F180000}"/>
    <cellStyle name="Note 19 3 9" xfId="4439" xr:uid="{00000000-0005-0000-0000-0000A0180000}"/>
    <cellStyle name="Note 19 4" xfId="293" xr:uid="{00000000-0005-0000-0000-0000A1180000}"/>
    <cellStyle name="Note 19 4 2" xfId="653" xr:uid="{00000000-0005-0000-0000-0000A2180000}"/>
    <cellStyle name="Note 19 4 2 2" xfId="3537" xr:uid="{00000000-0005-0000-0000-0000A3180000}"/>
    <cellStyle name="Note 19 4 2 2 2" xfId="7861" xr:uid="{00000000-0005-0000-0000-0000A4180000}"/>
    <cellStyle name="Note 19 4 2 3" xfId="2095" xr:uid="{00000000-0005-0000-0000-0000A5180000}"/>
    <cellStyle name="Note 19 4 2 3 2" xfId="6420" xr:uid="{00000000-0005-0000-0000-0000A6180000}"/>
    <cellStyle name="Note 19 4 2 4" xfId="4979" xr:uid="{00000000-0005-0000-0000-0000A7180000}"/>
    <cellStyle name="Note 19 4 3" xfId="1013" xr:uid="{00000000-0005-0000-0000-0000A8180000}"/>
    <cellStyle name="Note 19 4 3 2" xfId="3897" xr:uid="{00000000-0005-0000-0000-0000A9180000}"/>
    <cellStyle name="Note 19 4 3 2 2" xfId="8221" xr:uid="{00000000-0005-0000-0000-0000AA180000}"/>
    <cellStyle name="Note 19 4 3 3" xfId="2455" xr:uid="{00000000-0005-0000-0000-0000AB180000}"/>
    <cellStyle name="Note 19 4 3 3 2" xfId="6780" xr:uid="{00000000-0005-0000-0000-0000AC180000}"/>
    <cellStyle name="Note 19 4 3 4" xfId="5339" xr:uid="{00000000-0005-0000-0000-0000AD180000}"/>
    <cellStyle name="Note 19 4 4" xfId="1373" xr:uid="{00000000-0005-0000-0000-0000AE180000}"/>
    <cellStyle name="Note 19 4 4 2" xfId="4257" xr:uid="{00000000-0005-0000-0000-0000AF180000}"/>
    <cellStyle name="Note 19 4 4 2 2" xfId="8581" xr:uid="{00000000-0005-0000-0000-0000B0180000}"/>
    <cellStyle name="Note 19 4 4 3" xfId="2815" xr:uid="{00000000-0005-0000-0000-0000B1180000}"/>
    <cellStyle name="Note 19 4 4 3 2" xfId="7140" xr:uid="{00000000-0005-0000-0000-0000B2180000}"/>
    <cellStyle name="Note 19 4 4 4" xfId="5699" xr:uid="{00000000-0005-0000-0000-0000B3180000}"/>
    <cellStyle name="Note 19 4 5" xfId="3177" xr:uid="{00000000-0005-0000-0000-0000B4180000}"/>
    <cellStyle name="Note 19 4 5 2" xfId="7501" xr:uid="{00000000-0005-0000-0000-0000B5180000}"/>
    <cellStyle name="Note 19 4 6" xfId="1735" xr:uid="{00000000-0005-0000-0000-0000B6180000}"/>
    <cellStyle name="Note 19 4 6 2" xfId="6060" xr:uid="{00000000-0005-0000-0000-0000B7180000}"/>
    <cellStyle name="Note 19 4 7" xfId="4619" xr:uid="{00000000-0005-0000-0000-0000B8180000}"/>
    <cellStyle name="Note 19 5" xfId="173" xr:uid="{00000000-0005-0000-0000-0000B9180000}"/>
    <cellStyle name="Note 19 5 2" xfId="533" xr:uid="{00000000-0005-0000-0000-0000BA180000}"/>
    <cellStyle name="Note 19 5 2 2" xfId="3417" xr:uid="{00000000-0005-0000-0000-0000BB180000}"/>
    <cellStyle name="Note 19 5 2 2 2" xfId="7741" xr:uid="{00000000-0005-0000-0000-0000BC180000}"/>
    <cellStyle name="Note 19 5 2 3" xfId="1975" xr:uid="{00000000-0005-0000-0000-0000BD180000}"/>
    <cellStyle name="Note 19 5 2 3 2" xfId="6300" xr:uid="{00000000-0005-0000-0000-0000BE180000}"/>
    <cellStyle name="Note 19 5 2 4" xfId="4859" xr:uid="{00000000-0005-0000-0000-0000BF180000}"/>
    <cellStyle name="Note 19 5 3" xfId="893" xr:uid="{00000000-0005-0000-0000-0000C0180000}"/>
    <cellStyle name="Note 19 5 3 2" xfId="3777" xr:uid="{00000000-0005-0000-0000-0000C1180000}"/>
    <cellStyle name="Note 19 5 3 2 2" xfId="8101" xr:uid="{00000000-0005-0000-0000-0000C2180000}"/>
    <cellStyle name="Note 19 5 3 3" xfId="2335" xr:uid="{00000000-0005-0000-0000-0000C3180000}"/>
    <cellStyle name="Note 19 5 3 3 2" xfId="6660" xr:uid="{00000000-0005-0000-0000-0000C4180000}"/>
    <cellStyle name="Note 19 5 3 4" xfId="5219" xr:uid="{00000000-0005-0000-0000-0000C5180000}"/>
    <cellStyle name="Note 19 5 4" xfId="1253" xr:uid="{00000000-0005-0000-0000-0000C6180000}"/>
    <cellStyle name="Note 19 5 4 2" xfId="4137" xr:uid="{00000000-0005-0000-0000-0000C7180000}"/>
    <cellStyle name="Note 19 5 4 2 2" xfId="8461" xr:uid="{00000000-0005-0000-0000-0000C8180000}"/>
    <cellStyle name="Note 19 5 4 3" xfId="2695" xr:uid="{00000000-0005-0000-0000-0000C9180000}"/>
    <cellStyle name="Note 19 5 4 3 2" xfId="7020" xr:uid="{00000000-0005-0000-0000-0000CA180000}"/>
    <cellStyle name="Note 19 5 4 4" xfId="5579" xr:uid="{00000000-0005-0000-0000-0000CB180000}"/>
    <cellStyle name="Note 19 5 5" xfId="3057" xr:uid="{00000000-0005-0000-0000-0000CC180000}"/>
    <cellStyle name="Note 19 5 5 2" xfId="7381" xr:uid="{00000000-0005-0000-0000-0000CD180000}"/>
    <cellStyle name="Note 19 5 6" xfId="1615" xr:uid="{00000000-0005-0000-0000-0000CE180000}"/>
    <cellStyle name="Note 19 5 6 2" xfId="5940" xr:uid="{00000000-0005-0000-0000-0000CF180000}"/>
    <cellStyle name="Note 19 5 7" xfId="4499" xr:uid="{00000000-0005-0000-0000-0000D0180000}"/>
    <cellStyle name="Note 19 6" xfId="413" xr:uid="{00000000-0005-0000-0000-0000D1180000}"/>
    <cellStyle name="Note 19 6 2" xfId="3297" xr:uid="{00000000-0005-0000-0000-0000D2180000}"/>
    <cellStyle name="Note 19 6 2 2" xfId="7621" xr:uid="{00000000-0005-0000-0000-0000D3180000}"/>
    <cellStyle name="Note 19 6 3" xfId="1855" xr:uid="{00000000-0005-0000-0000-0000D4180000}"/>
    <cellStyle name="Note 19 6 3 2" xfId="6180" xr:uid="{00000000-0005-0000-0000-0000D5180000}"/>
    <cellStyle name="Note 19 6 4" xfId="4739" xr:uid="{00000000-0005-0000-0000-0000D6180000}"/>
    <cellStyle name="Note 19 7" xfId="773" xr:uid="{00000000-0005-0000-0000-0000D7180000}"/>
    <cellStyle name="Note 19 7 2" xfId="3657" xr:uid="{00000000-0005-0000-0000-0000D8180000}"/>
    <cellStyle name="Note 19 7 2 2" xfId="7981" xr:uid="{00000000-0005-0000-0000-0000D9180000}"/>
    <cellStyle name="Note 19 7 3" xfId="2215" xr:uid="{00000000-0005-0000-0000-0000DA180000}"/>
    <cellStyle name="Note 19 7 3 2" xfId="6540" xr:uid="{00000000-0005-0000-0000-0000DB180000}"/>
    <cellStyle name="Note 19 7 4" xfId="5099" xr:uid="{00000000-0005-0000-0000-0000DC180000}"/>
    <cellStyle name="Note 19 8" xfId="1133" xr:uid="{00000000-0005-0000-0000-0000DD180000}"/>
    <cellStyle name="Note 19 8 2" xfId="4017" xr:uid="{00000000-0005-0000-0000-0000DE180000}"/>
    <cellStyle name="Note 19 8 2 2" xfId="8341" xr:uid="{00000000-0005-0000-0000-0000DF180000}"/>
    <cellStyle name="Note 19 8 3" xfId="2575" xr:uid="{00000000-0005-0000-0000-0000E0180000}"/>
    <cellStyle name="Note 19 8 3 2" xfId="6900" xr:uid="{00000000-0005-0000-0000-0000E1180000}"/>
    <cellStyle name="Note 19 8 4" xfId="5459" xr:uid="{00000000-0005-0000-0000-0000E2180000}"/>
    <cellStyle name="Note 19 9" xfId="2937" xr:uid="{00000000-0005-0000-0000-0000E3180000}"/>
    <cellStyle name="Note 19 9 2" xfId="7261" xr:uid="{00000000-0005-0000-0000-0000E4180000}"/>
    <cellStyle name="Note 2" xfId="50" xr:uid="{00000000-0005-0000-0000-0000E5180000}"/>
    <cellStyle name="Note 2 10" xfId="1496" xr:uid="{00000000-0005-0000-0000-0000E6180000}"/>
    <cellStyle name="Note 2 10 2" xfId="5821" xr:uid="{00000000-0005-0000-0000-0000E7180000}"/>
    <cellStyle name="Note 2 11" xfId="4380" xr:uid="{00000000-0005-0000-0000-0000E8180000}"/>
    <cellStyle name="Note 2 2" xfId="84" xr:uid="{00000000-0005-0000-0000-0000E9180000}"/>
    <cellStyle name="Note 2 2 10" xfId="4410" xr:uid="{00000000-0005-0000-0000-0000EA180000}"/>
    <cellStyle name="Note 2 2 2" xfId="144" xr:uid="{00000000-0005-0000-0000-0000EB180000}"/>
    <cellStyle name="Note 2 2 2 2" xfId="384" xr:uid="{00000000-0005-0000-0000-0000EC180000}"/>
    <cellStyle name="Note 2 2 2 2 2" xfId="744" xr:uid="{00000000-0005-0000-0000-0000ED180000}"/>
    <cellStyle name="Note 2 2 2 2 2 2" xfId="3628" xr:uid="{00000000-0005-0000-0000-0000EE180000}"/>
    <cellStyle name="Note 2 2 2 2 2 2 2" xfId="7952" xr:uid="{00000000-0005-0000-0000-0000EF180000}"/>
    <cellStyle name="Note 2 2 2 2 2 3" xfId="2186" xr:uid="{00000000-0005-0000-0000-0000F0180000}"/>
    <cellStyle name="Note 2 2 2 2 2 3 2" xfId="6511" xr:uid="{00000000-0005-0000-0000-0000F1180000}"/>
    <cellStyle name="Note 2 2 2 2 2 4" xfId="5070" xr:uid="{00000000-0005-0000-0000-0000F2180000}"/>
    <cellStyle name="Note 2 2 2 2 3" xfId="1104" xr:uid="{00000000-0005-0000-0000-0000F3180000}"/>
    <cellStyle name="Note 2 2 2 2 3 2" xfId="3988" xr:uid="{00000000-0005-0000-0000-0000F4180000}"/>
    <cellStyle name="Note 2 2 2 2 3 2 2" xfId="8312" xr:uid="{00000000-0005-0000-0000-0000F5180000}"/>
    <cellStyle name="Note 2 2 2 2 3 3" xfId="2546" xr:uid="{00000000-0005-0000-0000-0000F6180000}"/>
    <cellStyle name="Note 2 2 2 2 3 3 2" xfId="6871" xr:uid="{00000000-0005-0000-0000-0000F7180000}"/>
    <cellStyle name="Note 2 2 2 2 3 4" xfId="5430" xr:uid="{00000000-0005-0000-0000-0000F8180000}"/>
    <cellStyle name="Note 2 2 2 2 4" xfId="1464" xr:uid="{00000000-0005-0000-0000-0000F9180000}"/>
    <cellStyle name="Note 2 2 2 2 4 2" xfId="4348" xr:uid="{00000000-0005-0000-0000-0000FA180000}"/>
    <cellStyle name="Note 2 2 2 2 4 2 2" xfId="8672" xr:uid="{00000000-0005-0000-0000-0000FB180000}"/>
    <cellStyle name="Note 2 2 2 2 4 3" xfId="2906" xr:uid="{00000000-0005-0000-0000-0000FC180000}"/>
    <cellStyle name="Note 2 2 2 2 4 3 2" xfId="7231" xr:uid="{00000000-0005-0000-0000-0000FD180000}"/>
    <cellStyle name="Note 2 2 2 2 4 4" xfId="5790" xr:uid="{00000000-0005-0000-0000-0000FE180000}"/>
    <cellStyle name="Note 2 2 2 2 5" xfId="3268" xr:uid="{00000000-0005-0000-0000-0000FF180000}"/>
    <cellStyle name="Note 2 2 2 2 5 2" xfId="7592" xr:uid="{00000000-0005-0000-0000-000000190000}"/>
    <cellStyle name="Note 2 2 2 2 6" xfId="1826" xr:uid="{00000000-0005-0000-0000-000001190000}"/>
    <cellStyle name="Note 2 2 2 2 6 2" xfId="6151" xr:uid="{00000000-0005-0000-0000-000002190000}"/>
    <cellStyle name="Note 2 2 2 2 7" xfId="4710" xr:uid="{00000000-0005-0000-0000-000003190000}"/>
    <cellStyle name="Note 2 2 2 3" xfId="264" xr:uid="{00000000-0005-0000-0000-000004190000}"/>
    <cellStyle name="Note 2 2 2 3 2" xfId="624" xr:uid="{00000000-0005-0000-0000-000005190000}"/>
    <cellStyle name="Note 2 2 2 3 2 2" xfId="3508" xr:uid="{00000000-0005-0000-0000-000006190000}"/>
    <cellStyle name="Note 2 2 2 3 2 2 2" xfId="7832" xr:uid="{00000000-0005-0000-0000-000007190000}"/>
    <cellStyle name="Note 2 2 2 3 2 3" xfId="2066" xr:uid="{00000000-0005-0000-0000-000008190000}"/>
    <cellStyle name="Note 2 2 2 3 2 3 2" xfId="6391" xr:uid="{00000000-0005-0000-0000-000009190000}"/>
    <cellStyle name="Note 2 2 2 3 2 4" xfId="4950" xr:uid="{00000000-0005-0000-0000-00000A190000}"/>
    <cellStyle name="Note 2 2 2 3 3" xfId="984" xr:uid="{00000000-0005-0000-0000-00000B190000}"/>
    <cellStyle name="Note 2 2 2 3 3 2" xfId="3868" xr:uid="{00000000-0005-0000-0000-00000C190000}"/>
    <cellStyle name="Note 2 2 2 3 3 2 2" xfId="8192" xr:uid="{00000000-0005-0000-0000-00000D190000}"/>
    <cellStyle name="Note 2 2 2 3 3 3" xfId="2426" xr:uid="{00000000-0005-0000-0000-00000E190000}"/>
    <cellStyle name="Note 2 2 2 3 3 3 2" xfId="6751" xr:uid="{00000000-0005-0000-0000-00000F190000}"/>
    <cellStyle name="Note 2 2 2 3 3 4" xfId="5310" xr:uid="{00000000-0005-0000-0000-000010190000}"/>
    <cellStyle name="Note 2 2 2 3 4" xfId="1344" xr:uid="{00000000-0005-0000-0000-000011190000}"/>
    <cellStyle name="Note 2 2 2 3 4 2" xfId="4228" xr:uid="{00000000-0005-0000-0000-000012190000}"/>
    <cellStyle name="Note 2 2 2 3 4 2 2" xfId="8552" xr:uid="{00000000-0005-0000-0000-000013190000}"/>
    <cellStyle name="Note 2 2 2 3 4 3" xfId="2786" xr:uid="{00000000-0005-0000-0000-000014190000}"/>
    <cellStyle name="Note 2 2 2 3 4 3 2" xfId="7111" xr:uid="{00000000-0005-0000-0000-000015190000}"/>
    <cellStyle name="Note 2 2 2 3 4 4" xfId="5670" xr:uid="{00000000-0005-0000-0000-000016190000}"/>
    <cellStyle name="Note 2 2 2 3 5" xfId="3148" xr:uid="{00000000-0005-0000-0000-000017190000}"/>
    <cellStyle name="Note 2 2 2 3 5 2" xfId="7472" xr:uid="{00000000-0005-0000-0000-000018190000}"/>
    <cellStyle name="Note 2 2 2 3 6" xfId="1706" xr:uid="{00000000-0005-0000-0000-000019190000}"/>
    <cellStyle name="Note 2 2 2 3 6 2" xfId="6031" xr:uid="{00000000-0005-0000-0000-00001A190000}"/>
    <cellStyle name="Note 2 2 2 3 7" xfId="4590" xr:uid="{00000000-0005-0000-0000-00001B190000}"/>
    <cellStyle name="Note 2 2 2 4" xfId="504" xr:uid="{00000000-0005-0000-0000-00001C190000}"/>
    <cellStyle name="Note 2 2 2 4 2" xfId="3388" xr:uid="{00000000-0005-0000-0000-00001D190000}"/>
    <cellStyle name="Note 2 2 2 4 2 2" xfId="7712" xr:uid="{00000000-0005-0000-0000-00001E190000}"/>
    <cellStyle name="Note 2 2 2 4 3" xfId="1946" xr:uid="{00000000-0005-0000-0000-00001F190000}"/>
    <cellStyle name="Note 2 2 2 4 3 2" xfId="6271" xr:uid="{00000000-0005-0000-0000-000020190000}"/>
    <cellStyle name="Note 2 2 2 4 4" xfId="4830" xr:uid="{00000000-0005-0000-0000-000021190000}"/>
    <cellStyle name="Note 2 2 2 5" xfId="864" xr:uid="{00000000-0005-0000-0000-000022190000}"/>
    <cellStyle name="Note 2 2 2 5 2" xfId="3748" xr:uid="{00000000-0005-0000-0000-000023190000}"/>
    <cellStyle name="Note 2 2 2 5 2 2" xfId="8072" xr:uid="{00000000-0005-0000-0000-000024190000}"/>
    <cellStyle name="Note 2 2 2 5 3" xfId="2306" xr:uid="{00000000-0005-0000-0000-000025190000}"/>
    <cellStyle name="Note 2 2 2 5 3 2" xfId="6631" xr:uid="{00000000-0005-0000-0000-000026190000}"/>
    <cellStyle name="Note 2 2 2 5 4" xfId="5190" xr:uid="{00000000-0005-0000-0000-000027190000}"/>
    <cellStyle name="Note 2 2 2 6" xfId="1224" xr:uid="{00000000-0005-0000-0000-000028190000}"/>
    <cellStyle name="Note 2 2 2 6 2" xfId="4108" xr:uid="{00000000-0005-0000-0000-000029190000}"/>
    <cellStyle name="Note 2 2 2 6 2 2" xfId="8432" xr:uid="{00000000-0005-0000-0000-00002A190000}"/>
    <cellStyle name="Note 2 2 2 6 3" xfId="2666" xr:uid="{00000000-0005-0000-0000-00002B190000}"/>
    <cellStyle name="Note 2 2 2 6 3 2" xfId="6991" xr:uid="{00000000-0005-0000-0000-00002C190000}"/>
    <cellStyle name="Note 2 2 2 6 4" xfId="5550" xr:uid="{00000000-0005-0000-0000-00002D190000}"/>
    <cellStyle name="Note 2 2 2 7" xfId="3028" xr:uid="{00000000-0005-0000-0000-00002E190000}"/>
    <cellStyle name="Note 2 2 2 7 2" xfId="7352" xr:uid="{00000000-0005-0000-0000-00002F190000}"/>
    <cellStyle name="Note 2 2 2 8" xfId="1586" xr:uid="{00000000-0005-0000-0000-000030190000}"/>
    <cellStyle name="Note 2 2 2 8 2" xfId="5911" xr:uid="{00000000-0005-0000-0000-000031190000}"/>
    <cellStyle name="Note 2 2 2 9" xfId="4470" xr:uid="{00000000-0005-0000-0000-000032190000}"/>
    <cellStyle name="Note 2 2 3" xfId="324" xr:uid="{00000000-0005-0000-0000-000033190000}"/>
    <cellStyle name="Note 2 2 3 2" xfId="684" xr:uid="{00000000-0005-0000-0000-000034190000}"/>
    <cellStyle name="Note 2 2 3 2 2" xfId="3568" xr:uid="{00000000-0005-0000-0000-000035190000}"/>
    <cellStyle name="Note 2 2 3 2 2 2" xfId="7892" xr:uid="{00000000-0005-0000-0000-000036190000}"/>
    <cellStyle name="Note 2 2 3 2 3" xfId="2126" xr:uid="{00000000-0005-0000-0000-000037190000}"/>
    <cellStyle name="Note 2 2 3 2 3 2" xfId="6451" xr:uid="{00000000-0005-0000-0000-000038190000}"/>
    <cellStyle name="Note 2 2 3 2 4" xfId="5010" xr:uid="{00000000-0005-0000-0000-000039190000}"/>
    <cellStyle name="Note 2 2 3 3" xfId="1044" xr:uid="{00000000-0005-0000-0000-00003A190000}"/>
    <cellStyle name="Note 2 2 3 3 2" xfId="3928" xr:uid="{00000000-0005-0000-0000-00003B190000}"/>
    <cellStyle name="Note 2 2 3 3 2 2" xfId="8252" xr:uid="{00000000-0005-0000-0000-00003C190000}"/>
    <cellStyle name="Note 2 2 3 3 3" xfId="2486" xr:uid="{00000000-0005-0000-0000-00003D190000}"/>
    <cellStyle name="Note 2 2 3 3 3 2" xfId="6811" xr:uid="{00000000-0005-0000-0000-00003E190000}"/>
    <cellStyle name="Note 2 2 3 3 4" xfId="5370" xr:uid="{00000000-0005-0000-0000-00003F190000}"/>
    <cellStyle name="Note 2 2 3 4" xfId="1404" xr:uid="{00000000-0005-0000-0000-000040190000}"/>
    <cellStyle name="Note 2 2 3 4 2" xfId="4288" xr:uid="{00000000-0005-0000-0000-000041190000}"/>
    <cellStyle name="Note 2 2 3 4 2 2" xfId="8612" xr:uid="{00000000-0005-0000-0000-000042190000}"/>
    <cellStyle name="Note 2 2 3 4 3" xfId="2846" xr:uid="{00000000-0005-0000-0000-000043190000}"/>
    <cellStyle name="Note 2 2 3 4 3 2" xfId="7171" xr:uid="{00000000-0005-0000-0000-000044190000}"/>
    <cellStyle name="Note 2 2 3 4 4" xfId="5730" xr:uid="{00000000-0005-0000-0000-000045190000}"/>
    <cellStyle name="Note 2 2 3 5" xfId="3208" xr:uid="{00000000-0005-0000-0000-000046190000}"/>
    <cellStyle name="Note 2 2 3 5 2" xfId="7532" xr:uid="{00000000-0005-0000-0000-000047190000}"/>
    <cellStyle name="Note 2 2 3 6" xfId="1766" xr:uid="{00000000-0005-0000-0000-000048190000}"/>
    <cellStyle name="Note 2 2 3 6 2" xfId="6091" xr:uid="{00000000-0005-0000-0000-000049190000}"/>
    <cellStyle name="Note 2 2 3 7" xfId="4650" xr:uid="{00000000-0005-0000-0000-00004A190000}"/>
    <cellStyle name="Note 2 2 4" xfId="204" xr:uid="{00000000-0005-0000-0000-00004B190000}"/>
    <cellStyle name="Note 2 2 4 2" xfId="564" xr:uid="{00000000-0005-0000-0000-00004C190000}"/>
    <cellStyle name="Note 2 2 4 2 2" xfId="3448" xr:uid="{00000000-0005-0000-0000-00004D190000}"/>
    <cellStyle name="Note 2 2 4 2 2 2" xfId="7772" xr:uid="{00000000-0005-0000-0000-00004E190000}"/>
    <cellStyle name="Note 2 2 4 2 3" xfId="2006" xr:uid="{00000000-0005-0000-0000-00004F190000}"/>
    <cellStyle name="Note 2 2 4 2 3 2" xfId="6331" xr:uid="{00000000-0005-0000-0000-000050190000}"/>
    <cellStyle name="Note 2 2 4 2 4" xfId="4890" xr:uid="{00000000-0005-0000-0000-000051190000}"/>
    <cellStyle name="Note 2 2 4 3" xfId="924" xr:uid="{00000000-0005-0000-0000-000052190000}"/>
    <cellStyle name="Note 2 2 4 3 2" xfId="3808" xr:uid="{00000000-0005-0000-0000-000053190000}"/>
    <cellStyle name="Note 2 2 4 3 2 2" xfId="8132" xr:uid="{00000000-0005-0000-0000-000054190000}"/>
    <cellStyle name="Note 2 2 4 3 3" xfId="2366" xr:uid="{00000000-0005-0000-0000-000055190000}"/>
    <cellStyle name="Note 2 2 4 3 3 2" xfId="6691" xr:uid="{00000000-0005-0000-0000-000056190000}"/>
    <cellStyle name="Note 2 2 4 3 4" xfId="5250" xr:uid="{00000000-0005-0000-0000-000057190000}"/>
    <cellStyle name="Note 2 2 4 4" xfId="1284" xr:uid="{00000000-0005-0000-0000-000058190000}"/>
    <cellStyle name="Note 2 2 4 4 2" xfId="4168" xr:uid="{00000000-0005-0000-0000-000059190000}"/>
    <cellStyle name="Note 2 2 4 4 2 2" xfId="8492" xr:uid="{00000000-0005-0000-0000-00005A190000}"/>
    <cellStyle name="Note 2 2 4 4 3" xfId="2726" xr:uid="{00000000-0005-0000-0000-00005B190000}"/>
    <cellStyle name="Note 2 2 4 4 3 2" xfId="7051" xr:uid="{00000000-0005-0000-0000-00005C190000}"/>
    <cellStyle name="Note 2 2 4 4 4" xfId="5610" xr:uid="{00000000-0005-0000-0000-00005D190000}"/>
    <cellStyle name="Note 2 2 4 5" xfId="3088" xr:uid="{00000000-0005-0000-0000-00005E190000}"/>
    <cellStyle name="Note 2 2 4 5 2" xfId="7412" xr:uid="{00000000-0005-0000-0000-00005F190000}"/>
    <cellStyle name="Note 2 2 4 6" xfId="1646" xr:uid="{00000000-0005-0000-0000-000060190000}"/>
    <cellStyle name="Note 2 2 4 6 2" xfId="5971" xr:uid="{00000000-0005-0000-0000-000061190000}"/>
    <cellStyle name="Note 2 2 4 7" xfId="4530" xr:uid="{00000000-0005-0000-0000-000062190000}"/>
    <cellStyle name="Note 2 2 5" xfId="444" xr:uid="{00000000-0005-0000-0000-000063190000}"/>
    <cellStyle name="Note 2 2 5 2" xfId="3328" xr:uid="{00000000-0005-0000-0000-000064190000}"/>
    <cellStyle name="Note 2 2 5 2 2" xfId="7652" xr:uid="{00000000-0005-0000-0000-000065190000}"/>
    <cellStyle name="Note 2 2 5 3" xfId="1886" xr:uid="{00000000-0005-0000-0000-000066190000}"/>
    <cellStyle name="Note 2 2 5 3 2" xfId="6211" xr:uid="{00000000-0005-0000-0000-000067190000}"/>
    <cellStyle name="Note 2 2 5 4" xfId="4770" xr:uid="{00000000-0005-0000-0000-000068190000}"/>
    <cellStyle name="Note 2 2 6" xfId="804" xr:uid="{00000000-0005-0000-0000-000069190000}"/>
    <cellStyle name="Note 2 2 6 2" xfId="3688" xr:uid="{00000000-0005-0000-0000-00006A190000}"/>
    <cellStyle name="Note 2 2 6 2 2" xfId="8012" xr:uid="{00000000-0005-0000-0000-00006B190000}"/>
    <cellStyle name="Note 2 2 6 3" xfId="2246" xr:uid="{00000000-0005-0000-0000-00006C190000}"/>
    <cellStyle name="Note 2 2 6 3 2" xfId="6571" xr:uid="{00000000-0005-0000-0000-00006D190000}"/>
    <cellStyle name="Note 2 2 6 4" xfId="5130" xr:uid="{00000000-0005-0000-0000-00006E190000}"/>
    <cellStyle name="Note 2 2 7" xfId="1164" xr:uid="{00000000-0005-0000-0000-00006F190000}"/>
    <cellStyle name="Note 2 2 7 2" xfId="4048" xr:uid="{00000000-0005-0000-0000-000070190000}"/>
    <cellStyle name="Note 2 2 7 2 2" xfId="8372" xr:uid="{00000000-0005-0000-0000-000071190000}"/>
    <cellStyle name="Note 2 2 7 3" xfId="2606" xr:uid="{00000000-0005-0000-0000-000072190000}"/>
    <cellStyle name="Note 2 2 7 3 2" xfId="6931" xr:uid="{00000000-0005-0000-0000-000073190000}"/>
    <cellStyle name="Note 2 2 7 4" xfId="5490" xr:uid="{00000000-0005-0000-0000-000074190000}"/>
    <cellStyle name="Note 2 2 8" xfId="2968" xr:uid="{00000000-0005-0000-0000-000075190000}"/>
    <cellStyle name="Note 2 2 8 2" xfId="7292" xr:uid="{00000000-0005-0000-0000-000076190000}"/>
    <cellStyle name="Note 2 2 9" xfId="1526" xr:uid="{00000000-0005-0000-0000-000077190000}"/>
    <cellStyle name="Note 2 2 9 2" xfId="5851" xr:uid="{00000000-0005-0000-0000-000078190000}"/>
    <cellStyle name="Note 2 3" xfId="114" xr:uid="{00000000-0005-0000-0000-000079190000}"/>
    <cellStyle name="Note 2 3 2" xfId="354" xr:uid="{00000000-0005-0000-0000-00007A190000}"/>
    <cellStyle name="Note 2 3 2 2" xfId="714" xr:uid="{00000000-0005-0000-0000-00007B190000}"/>
    <cellStyle name="Note 2 3 2 2 2" xfId="3598" xr:uid="{00000000-0005-0000-0000-00007C190000}"/>
    <cellStyle name="Note 2 3 2 2 2 2" xfId="7922" xr:uid="{00000000-0005-0000-0000-00007D190000}"/>
    <cellStyle name="Note 2 3 2 2 3" xfId="2156" xr:uid="{00000000-0005-0000-0000-00007E190000}"/>
    <cellStyle name="Note 2 3 2 2 3 2" xfId="6481" xr:uid="{00000000-0005-0000-0000-00007F190000}"/>
    <cellStyle name="Note 2 3 2 2 4" xfId="5040" xr:uid="{00000000-0005-0000-0000-000080190000}"/>
    <cellStyle name="Note 2 3 2 3" xfId="1074" xr:uid="{00000000-0005-0000-0000-000081190000}"/>
    <cellStyle name="Note 2 3 2 3 2" xfId="3958" xr:uid="{00000000-0005-0000-0000-000082190000}"/>
    <cellStyle name="Note 2 3 2 3 2 2" xfId="8282" xr:uid="{00000000-0005-0000-0000-000083190000}"/>
    <cellStyle name="Note 2 3 2 3 3" xfId="2516" xr:uid="{00000000-0005-0000-0000-000084190000}"/>
    <cellStyle name="Note 2 3 2 3 3 2" xfId="6841" xr:uid="{00000000-0005-0000-0000-000085190000}"/>
    <cellStyle name="Note 2 3 2 3 4" xfId="5400" xr:uid="{00000000-0005-0000-0000-000086190000}"/>
    <cellStyle name="Note 2 3 2 4" xfId="1434" xr:uid="{00000000-0005-0000-0000-000087190000}"/>
    <cellStyle name="Note 2 3 2 4 2" xfId="4318" xr:uid="{00000000-0005-0000-0000-000088190000}"/>
    <cellStyle name="Note 2 3 2 4 2 2" xfId="8642" xr:uid="{00000000-0005-0000-0000-000089190000}"/>
    <cellStyle name="Note 2 3 2 4 3" xfId="2876" xr:uid="{00000000-0005-0000-0000-00008A190000}"/>
    <cellStyle name="Note 2 3 2 4 3 2" xfId="7201" xr:uid="{00000000-0005-0000-0000-00008B190000}"/>
    <cellStyle name="Note 2 3 2 4 4" xfId="5760" xr:uid="{00000000-0005-0000-0000-00008C190000}"/>
    <cellStyle name="Note 2 3 2 5" xfId="3238" xr:uid="{00000000-0005-0000-0000-00008D190000}"/>
    <cellStyle name="Note 2 3 2 5 2" xfId="7562" xr:uid="{00000000-0005-0000-0000-00008E190000}"/>
    <cellStyle name="Note 2 3 2 6" xfId="1796" xr:uid="{00000000-0005-0000-0000-00008F190000}"/>
    <cellStyle name="Note 2 3 2 6 2" xfId="6121" xr:uid="{00000000-0005-0000-0000-000090190000}"/>
    <cellStyle name="Note 2 3 2 7" xfId="4680" xr:uid="{00000000-0005-0000-0000-000091190000}"/>
    <cellStyle name="Note 2 3 3" xfId="234" xr:uid="{00000000-0005-0000-0000-000092190000}"/>
    <cellStyle name="Note 2 3 3 2" xfId="594" xr:uid="{00000000-0005-0000-0000-000093190000}"/>
    <cellStyle name="Note 2 3 3 2 2" xfId="3478" xr:uid="{00000000-0005-0000-0000-000094190000}"/>
    <cellStyle name="Note 2 3 3 2 2 2" xfId="7802" xr:uid="{00000000-0005-0000-0000-000095190000}"/>
    <cellStyle name="Note 2 3 3 2 3" xfId="2036" xr:uid="{00000000-0005-0000-0000-000096190000}"/>
    <cellStyle name="Note 2 3 3 2 3 2" xfId="6361" xr:uid="{00000000-0005-0000-0000-000097190000}"/>
    <cellStyle name="Note 2 3 3 2 4" xfId="4920" xr:uid="{00000000-0005-0000-0000-000098190000}"/>
    <cellStyle name="Note 2 3 3 3" xfId="954" xr:uid="{00000000-0005-0000-0000-000099190000}"/>
    <cellStyle name="Note 2 3 3 3 2" xfId="3838" xr:uid="{00000000-0005-0000-0000-00009A190000}"/>
    <cellStyle name="Note 2 3 3 3 2 2" xfId="8162" xr:uid="{00000000-0005-0000-0000-00009B190000}"/>
    <cellStyle name="Note 2 3 3 3 3" xfId="2396" xr:uid="{00000000-0005-0000-0000-00009C190000}"/>
    <cellStyle name="Note 2 3 3 3 3 2" xfId="6721" xr:uid="{00000000-0005-0000-0000-00009D190000}"/>
    <cellStyle name="Note 2 3 3 3 4" xfId="5280" xr:uid="{00000000-0005-0000-0000-00009E190000}"/>
    <cellStyle name="Note 2 3 3 4" xfId="1314" xr:uid="{00000000-0005-0000-0000-00009F190000}"/>
    <cellStyle name="Note 2 3 3 4 2" xfId="4198" xr:uid="{00000000-0005-0000-0000-0000A0190000}"/>
    <cellStyle name="Note 2 3 3 4 2 2" xfId="8522" xr:uid="{00000000-0005-0000-0000-0000A1190000}"/>
    <cellStyle name="Note 2 3 3 4 3" xfId="2756" xr:uid="{00000000-0005-0000-0000-0000A2190000}"/>
    <cellStyle name="Note 2 3 3 4 3 2" xfId="7081" xr:uid="{00000000-0005-0000-0000-0000A3190000}"/>
    <cellStyle name="Note 2 3 3 4 4" xfId="5640" xr:uid="{00000000-0005-0000-0000-0000A4190000}"/>
    <cellStyle name="Note 2 3 3 5" xfId="3118" xr:uid="{00000000-0005-0000-0000-0000A5190000}"/>
    <cellStyle name="Note 2 3 3 5 2" xfId="7442" xr:uid="{00000000-0005-0000-0000-0000A6190000}"/>
    <cellStyle name="Note 2 3 3 6" xfId="1676" xr:uid="{00000000-0005-0000-0000-0000A7190000}"/>
    <cellStyle name="Note 2 3 3 6 2" xfId="6001" xr:uid="{00000000-0005-0000-0000-0000A8190000}"/>
    <cellStyle name="Note 2 3 3 7" xfId="4560" xr:uid="{00000000-0005-0000-0000-0000A9190000}"/>
    <cellStyle name="Note 2 3 4" xfId="474" xr:uid="{00000000-0005-0000-0000-0000AA190000}"/>
    <cellStyle name="Note 2 3 4 2" xfId="3358" xr:uid="{00000000-0005-0000-0000-0000AB190000}"/>
    <cellStyle name="Note 2 3 4 2 2" xfId="7682" xr:uid="{00000000-0005-0000-0000-0000AC190000}"/>
    <cellStyle name="Note 2 3 4 3" xfId="1916" xr:uid="{00000000-0005-0000-0000-0000AD190000}"/>
    <cellStyle name="Note 2 3 4 3 2" xfId="6241" xr:uid="{00000000-0005-0000-0000-0000AE190000}"/>
    <cellStyle name="Note 2 3 4 4" xfId="4800" xr:uid="{00000000-0005-0000-0000-0000AF190000}"/>
    <cellStyle name="Note 2 3 5" xfId="834" xr:uid="{00000000-0005-0000-0000-0000B0190000}"/>
    <cellStyle name="Note 2 3 5 2" xfId="3718" xr:uid="{00000000-0005-0000-0000-0000B1190000}"/>
    <cellStyle name="Note 2 3 5 2 2" xfId="8042" xr:uid="{00000000-0005-0000-0000-0000B2190000}"/>
    <cellStyle name="Note 2 3 5 3" xfId="2276" xr:uid="{00000000-0005-0000-0000-0000B3190000}"/>
    <cellStyle name="Note 2 3 5 3 2" xfId="6601" xr:uid="{00000000-0005-0000-0000-0000B4190000}"/>
    <cellStyle name="Note 2 3 5 4" xfId="5160" xr:uid="{00000000-0005-0000-0000-0000B5190000}"/>
    <cellStyle name="Note 2 3 6" xfId="1194" xr:uid="{00000000-0005-0000-0000-0000B6190000}"/>
    <cellStyle name="Note 2 3 6 2" xfId="4078" xr:uid="{00000000-0005-0000-0000-0000B7190000}"/>
    <cellStyle name="Note 2 3 6 2 2" xfId="8402" xr:uid="{00000000-0005-0000-0000-0000B8190000}"/>
    <cellStyle name="Note 2 3 6 3" xfId="2636" xr:uid="{00000000-0005-0000-0000-0000B9190000}"/>
    <cellStyle name="Note 2 3 6 3 2" xfId="6961" xr:uid="{00000000-0005-0000-0000-0000BA190000}"/>
    <cellStyle name="Note 2 3 6 4" xfId="5520" xr:uid="{00000000-0005-0000-0000-0000BB190000}"/>
    <cellStyle name="Note 2 3 7" xfId="2998" xr:uid="{00000000-0005-0000-0000-0000BC190000}"/>
    <cellStyle name="Note 2 3 7 2" xfId="7322" xr:uid="{00000000-0005-0000-0000-0000BD190000}"/>
    <cellStyle name="Note 2 3 8" xfId="1556" xr:uid="{00000000-0005-0000-0000-0000BE190000}"/>
    <cellStyle name="Note 2 3 8 2" xfId="5881" xr:uid="{00000000-0005-0000-0000-0000BF190000}"/>
    <cellStyle name="Note 2 3 9" xfId="4440" xr:uid="{00000000-0005-0000-0000-0000C0190000}"/>
    <cellStyle name="Note 2 4" xfId="294" xr:uid="{00000000-0005-0000-0000-0000C1190000}"/>
    <cellStyle name="Note 2 4 2" xfId="654" xr:uid="{00000000-0005-0000-0000-0000C2190000}"/>
    <cellStyle name="Note 2 4 2 2" xfId="3538" xr:uid="{00000000-0005-0000-0000-0000C3190000}"/>
    <cellStyle name="Note 2 4 2 2 2" xfId="7862" xr:uid="{00000000-0005-0000-0000-0000C4190000}"/>
    <cellStyle name="Note 2 4 2 3" xfId="2096" xr:uid="{00000000-0005-0000-0000-0000C5190000}"/>
    <cellStyle name="Note 2 4 2 3 2" xfId="6421" xr:uid="{00000000-0005-0000-0000-0000C6190000}"/>
    <cellStyle name="Note 2 4 2 4" xfId="4980" xr:uid="{00000000-0005-0000-0000-0000C7190000}"/>
    <cellStyle name="Note 2 4 3" xfId="1014" xr:uid="{00000000-0005-0000-0000-0000C8190000}"/>
    <cellStyle name="Note 2 4 3 2" xfId="3898" xr:uid="{00000000-0005-0000-0000-0000C9190000}"/>
    <cellStyle name="Note 2 4 3 2 2" xfId="8222" xr:uid="{00000000-0005-0000-0000-0000CA190000}"/>
    <cellStyle name="Note 2 4 3 3" xfId="2456" xr:uid="{00000000-0005-0000-0000-0000CB190000}"/>
    <cellStyle name="Note 2 4 3 3 2" xfId="6781" xr:uid="{00000000-0005-0000-0000-0000CC190000}"/>
    <cellStyle name="Note 2 4 3 4" xfId="5340" xr:uid="{00000000-0005-0000-0000-0000CD190000}"/>
    <cellStyle name="Note 2 4 4" xfId="1374" xr:uid="{00000000-0005-0000-0000-0000CE190000}"/>
    <cellStyle name="Note 2 4 4 2" xfId="4258" xr:uid="{00000000-0005-0000-0000-0000CF190000}"/>
    <cellStyle name="Note 2 4 4 2 2" xfId="8582" xr:uid="{00000000-0005-0000-0000-0000D0190000}"/>
    <cellStyle name="Note 2 4 4 3" xfId="2816" xr:uid="{00000000-0005-0000-0000-0000D1190000}"/>
    <cellStyle name="Note 2 4 4 3 2" xfId="7141" xr:uid="{00000000-0005-0000-0000-0000D2190000}"/>
    <cellStyle name="Note 2 4 4 4" xfId="5700" xr:uid="{00000000-0005-0000-0000-0000D3190000}"/>
    <cellStyle name="Note 2 4 5" xfId="3178" xr:uid="{00000000-0005-0000-0000-0000D4190000}"/>
    <cellStyle name="Note 2 4 5 2" xfId="7502" xr:uid="{00000000-0005-0000-0000-0000D5190000}"/>
    <cellStyle name="Note 2 4 6" xfId="1736" xr:uid="{00000000-0005-0000-0000-0000D6190000}"/>
    <cellStyle name="Note 2 4 6 2" xfId="6061" xr:uid="{00000000-0005-0000-0000-0000D7190000}"/>
    <cellStyle name="Note 2 4 7" xfId="4620" xr:uid="{00000000-0005-0000-0000-0000D8190000}"/>
    <cellStyle name="Note 2 5" xfId="174" xr:uid="{00000000-0005-0000-0000-0000D9190000}"/>
    <cellStyle name="Note 2 5 2" xfId="534" xr:uid="{00000000-0005-0000-0000-0000DA190000}"/>
    <cellStyle name="Note 2 5 2 2" xfId="3418" xr:uid="{00000000-0005-0000-0000-0000DB190000}"/>
    <cellStyle name="Note 2 5 2 2 2" xfId="7742" xr:uid="{00000000-0005-0000-0000-0000DC190000}"/>
    <cellStyle name="Note 2 5 2 3" xfId="1976" xr:uid="{00000000-0005-0000-0000-0000DD190000}"/>
    <cellStyle name="Note 2 5 2 3 2" xfId="6301" xr:uid="{00000000-0005-0000-0000-0000DE190000}"/>
    <cellStyle name="Note 2 5 2 4" xfId="4860" xr:uid="{00000000-0005-0000-0000-0000DF190000}"/>
    <cellStyle name="Note 2 5 3" xfId="894" xr:uid="{00000000-0005-0000-0000-0000E0190000}"/>
    <cellStyle name="Note 2 5 3 2" xfId="3778" xr:uid="{00000000-0005-0000-0000-0000E1190000}"/>
    <cellStyle name="Note 2 5 3 2 2" xfId="8102" xr:uid="{00000000-0005-0000-0000-0000E2190000}"/>
    <cellStyle name="Note 2 5 3 3" xfId="2336" xr:uid="{00000000-0005-0000-0000-0000E3190000}"/>
    <cellStyle name="Note 2 5 3 3 2" xfId="6661" xr:uid="{00000000-0005-0000-0000-0000E4190000}"/>
    <cellStyle name="Note 2 5 3 4" xfId="5220" xr:uid="{00000000-0005-0000-0000-0000E5190000}"/>
    <cellStyle name="Note 2 5 4" xfId="1254" xr:uid="{00000000-0005-0000-0000-0000E6190000}"/>
    <cellStyle name="Note 2 5 4 2" xfId="4138" xr:uid="{00000000-0005-0000-0000-0000E7190000}"/>
    <cellStyle name="Note 2 5 4 2 2" xfId="8462" xr:uid="{00000000-0005-0000-0000-0000E8190000}"/>
    <cellStyle name="Note 2 5 4 3" xfId="2696" xr:uid="{00000000-0005-0000-0000-0000E9190000}"/>
    <cellStyle name="Note 2 5 4 3 2" xfId="7021" xr:uid="{00000000-0005-0000-0000-0000EA190000}"/>
    <cellStyle name="Note 2 5 4 4" xfId="5580" xr:uid="{00000000-0005-0000-0000-0000EB190000}"/>
    <cellStyle name="Note 2 5 5" xfId="3058" xr:uid="{00000000-0005-0000-0000-0000EC190000}"/>
    <cellStyle name="Note 2 5 5 2" xfId="7382" xr:uid="{00000000-0005-0000-0000-0000ED190000}"/>
    <cellStyle name="Note 2 5 6" xfId="1616" xr:uid="{00000000-0005-0000-0000-0000EE190000}"/>
    <cellStyle name="Note 2 5 6 2" xfId="5941" xr:uid="{00000000-0005-0000-0000-0000EF190000}"/>
    <cellStyle name="Note 2 5 7" xfId="4500" xr:uid="{00000000-0005-0000-0000-0000F0190000}"/>
    <cellStyle name="Note 2 6" xfId="414" xr:uid="{00000000-0005-0000-0000-0000F1190000}"/>
    <cellStyle name="Note 2 6 2" xfId="3298" xr:uid="{00000000-0005-0000-0000-0000F2190000}"/>
    <cellStyle name="Note 2 6 2 2" xfId="7622" xr:uid="{00000000-0005-0000-0000-0000F3190000}"/>
    <cellStyle name="Note 2 6 3" xfId="1856" xr:uid="{00000000-0005-0000-0000-0000F4190000}"/>
    <cellStyle name="Note 2 6 3 2" xfId="6181" xr:uid="{00000000-0005-0000-0000-0000F5190000}"/>
    <cellStyle name="Note 2 6 4" xfId="4740" xr:uid="{00000000-0005-0000-0000-0000F6190000}"/>
    <cellStyle name="Note 2 7" xfId="774" xr:uid="{00000000-0005-0000-0000-0000F7190000}"/>
    <cellStyle name="Note 2 7 2" xfId="3658" xr:uid="{00000000-0005-0000-0000-0000F8190000}"/>
    <cellStyle name="Note 2 7 2 2" xfId="7982" xr:uid="{00000000-0005-0000-0000-0000F9190000}"/>
    <cellStyle name="Note 2 7 3" xfId="2216" xr:uid="{00000000-0005-0000-0000-0000FA190000}"/>
    <cellStyle name="Note 2 7 3 2" xfId="6541" xr:uid="{00000000-0005-0000-0000-0000FB190000}"/>
    <cellStyle name="Note 2 7 4" xfId="5100" xr:uid="{00000000-0005-0000-0000-0000FC190000}"/>
    <cellStyle name="Note 2 8" xfId="1134" xr:uid="{00000000-0005-0000-0000-0000FD190000}"/>
    <cellStyle name="Note 2 8 2" xfId="4018" xr:uid="{00000000-0005-0000-0000-0000FE190000}"/>
    <cellStyle name="Note 2 8 2 2" xfId="8342" xr:uid="{00000000-0005-0000-0000-0000FF190000}"/>
    <cellStyle name="Note 2 8 3" xfId="2576" xr:uid="{00000000-0005-0000-0000-0000001A0000}"/>
    <cellStyle name="Note 2 8 3 2" xfId="6901" xr:uid="{00000000-0005-0000-0000-0000011A0000}"/>
    <cellStyle name="Note 2 8 4" xfId="5460" xr:uid="{00000000-0005-0000-0000-0000021A0000}"/>
    <cellStyle name="Note 2 9" xfId="2938" xr:uid="{00000000-0005-0000-0000-0000031A0000}"/>
    <cellStyle name="Note 2 9 2" xfId="7262" xr:uid="{00000000-0005-0000-0000-0000041A0000}"/>
    <cellStyle name="Note 3" xfId="51" xr:uid="{00000000-0005-0000-0000-0000051A0000}"/>
    <cellStyle name="Note 3 10" xfId="1497" xr:uid="{00000000-0005-0000-0000-0000061A0000}"/>
    <cellStyle name="Note 3 10 2" xfId="5822" xr:uid="{00000000-0005-0000-0000-0000071A0000}"/>
    <cellStyle name="Note 3 11" xfId="4381" xr:uid="{00000000-0005-0000-0000-0000081A0000}"/>
    <cellStyle name="Note 3 2" xfId="85" xr:uid="{00000000-0005-0000-0000-0000091A0000}"/>
    <cellStyle name="Note 3 2 10" xfId="4411" xr:uid="{00000000-0005-0000-0000-00000A1A0000}"/>
    <cellStyle name="Note 3 2 2" xfId="145" xr:uid="{00000000-0005-0000-0000-00000B1A0000}"/>
    <cellStyle name="Note 3 2 2 2" xfId="385" xr:uid="{00000000-0005-0000-0000-00000C1A0000}"/>
    <cellStyle name="Note 3 2 2 2 2" xfId="745" xr:uid="{00000000-0005-0000-0000-00000D1A0000}"/>
    <cellStyle name="Note 3 2 2 2 2 2" xfId="3629" xr:uid="{00000000-0005-0000-0000-00000E1A0000}"/>
    <cellStyle name="Note 3 2 2 2 2 2 2" xfId="7953" xr:uid="{00000000-0005-0000-0000-00000F1A0000}"/>
    <cellStyle name="Note 3 2 2 2 2 3" xfId="2187" xr:uid="{00000000-0005-0000-0000-0000101A0000}"/>
    <cellStyle name="Note 3 2 2 2 2 3 2" xfId="6512" xr:uid="{00000000-0005-0000-0000-0000111A0000}"/>
    <cellStyle name="Note 3 2 2 2 2 4" xfId="5071" xr:uid="{00000000-0005-0000-0000-0000121A0000}"/>
    <cellStyle name="Note 3 2 2 2 3" xfId="1105" xr:uid="{00000000-0005-0000-0000-0000131A0000}"/>
    <cellStyle name="Note 3 2 2 2 3 2" xfId="3989" xr:uid="{00000000-0005-0000-0000-0000141A0000}"/>
    <cellStyle name="Note 3 2 2 2 3 2 2" xfId="8313" xr:uid="{00000000-0005-0000-0000-0000151A0000}"/>
    <cellStyle name="Note 3 2 2 2 3 3" xfId="2547" xr:uid="{00000000-0005-0000-0000-0000161A0000}"/>
    <cellStyle name="Note 3 2 2 2 3 3 2" xfId="6872" xr:uid="{00000000-0005-0000-0000-0000171A0000}"/>
    <cellStyle name="Note 3 2 2 2 3 4" xfId="5431" xr:uid="{00000000-0005-0000-0000-0000181A0000}"/>
    <cellStyle name="Note 3 2 2 2 4" xfId="1465" xr:uid="{00000000-0005-0000-0000-0000191A0000}"/>
    <cellStyle name="Note 3 2 2 2 4 2" xfId="4349" xr:uid="{00000000-0005-0000-0000-00001A1A0000}"/>
    <cellStyle name="Note 3 2 2 2 4 2 2" xfId="8673" xr:uid="{00000000-0005-0000-0000-00001B1A0000}"/>
    <cellStyle name="Note 3 2 2 2 4 3" xfId="2907" xr:uid="{00000000-0005-0000-0000-00001C1A0000}"/>
    <cellStyle name="Note 3 2 2 2 4 3 2" xfId="7232" xr:uid="{00000000-0005-0000-0000-00001D1A0000}"/>
    <cellStyle name="Note 3 2 2 2 4 4" xfId="5791" xr:uid="{00000000-0005-0000-0000-00001E1A0000}"/>
    <cellStyle name="Note 3 2 2 2 5" xfId="3269" xr:uid="{00000000-0005-0000-0000-00001F1A0000}"/>
    <cellStyle name="Note 3 2 2 2 5 2" xfId="7593" xr:uid="{00000000-0005-0000-0000-0000201A0000}"/>
    <cellStyle name="Note 3 2 2 2 6" xfId="1827" xr:uid="{00000000-0005-0000-0000-0000211A0000}"/>
    <cellStyle name="Note 3 2 2 2 6 2" xfId="6152" xr:uid="{00000000-0005-0000-0000-0000221A0000}"/>
    <cellStyle name="Note 3 2 2 2 7" xfId="4711" xr:uid="{00000000-0005-0000-0000-0000231A0000}"/>
    <cellStyle name="Note 3 2 2 3" xfId="265" xr:uid="{00000000-0005-0000-0000-0000241A0000}"/>
    <cellStyle name="Note 3 2 2 3 2" xfId="625" xr:uid="{00000000-0005-0000-0000-0000251A0000}"/>
    <cellStyle name="Note 3 2 2 3 2 2" xfId="3509" xr:uid="{00000000-0005-0000-0000-0000261A0000}"/>
    <cellStyle name="Note 3 2 2 3 2 2 2" xfId="7833" xr:uid="{00000000-0005-0000-0000-0000271A0000}"/>
    <cellStyle name="Note 3 2 2 3 2 3" xfId="2067" xr:uid="{00000000-0005-0000-0000-0000281A0000}"/>
    <cellStyle name="Note 3 2 2 3 2 3 2" xfId="6392" xr:uid="{00000000-0005-0000-0000-0000291A0000}"/>
    <cellStyle name="Note 3 2 2 3 2 4" xfId="4951" xr:uid="{00000000-0005-0000-0000-00002A1A0000}"/>
    <cellStyle name="Note 3 2 2 3 3" xfId="985" xr:uid="{00000000-0005-0000-0000-00002B1A0000}"/>
    <cellStyle name="Note 3 2 2 3 3 2" xfId="3869" xr:uid="{00000000-0005-0000-0000-00002C1A0000}"/>
    <cellStyle name="Note 3 2 2 3 3 2 2" xfId="8193" xr:uid="{00000000-0005-0000-0000-00002D1A0000}"/>
    <cellStyle name="Note 3 2 2 3 3 3" xfId="2427" xr:uid="{00000000-0005-0000-0000-00002E1A0000}"/>
    <cellStyle name="Note 3 2 2 3 3 3 2" xfId="6752" xr:uid="{00000000-0005-0000-0000-00002F1A0000}"/>
    <cellStyle name="Note 3 2 2 3 3 4" xfId="5311" xr:uid="{00000000-0005-0000-0000-0000301A0000}"/>
    <cellStyle name="Note 3 2 2 3 4" xfId="1345" xr:uid="{00000000-0005-0000-0000-0000311A0000}"/>
    <cellStyle name="Note 3 2 2 3 4 2" xfId="4229" xr:uid="{00000000-0005-0000-0000-0000321A0000}"/>
    <cellStyle name="Note 3 2 2 3 4 2 2" xfId="8553" xr:uid="{00000000-0005-0000-0000-0000331A0000}"/>
    <cellStyle name="Note 3 2 2 3 4 3" xfId="2787" xr:uid="{00000000-0005-0000-0000-0000341A0000}"/>
    <cellStyle name="Note 3 2 2 3 4 3 2" xfId="7112" xr:uid="{00000000-0005-0000-0000-0000351A0000}"/>
    <cellStyle name="Note 3 2 2 3 4 4" xfId="5671" xr:uid="{00000000-0005-0000-0000-0000361A0000}"/>
    <cellStyle name="Note 3 2 2 3 5" xfId="3149" xr:uid="{00000000-0005-0000-0000-0000371A0000}"/>
    <cellStyle name="Note 3 2 2 3 5 2" xfId="7473" xr:uid="{00000000-0005-0000-0000-0000381A0000}"/>
    <cellStyle name="Note 3 2 2 3 6" xfId="1707" xr:uid="{00000000-0005-0000-0000-0000391A0000}"/>
    <cellStyle name="Note 3 2 2 3 6 2" xfId="6032" xr:uid="{00000000-0005-0000-0000-00003A1A0000}"/>
    <cellStyle name="Note 3 2 2 3 7" xfId="4591" xr:uid="{00000000-0005-0000-0000-00003B1A0000}"/>
    <cellStyle name="Note 3 2 2 4" xfId="505" xr:uid="{00000000-0005-0000-0000-00003C1A0000}"/>
    <cellStyle name="Note 3 2 2 4 2" xfId="3389" xr:uid="{00000000-0005-0000-0000-00003D1A0000}"/>
    <cellStyle name="Note 3 2 2 4 2 2" xfId="7713" xr:uid="{00000000-0005-0000-0000-00003E1A0000}"/>
    <cellStyle name="Note 3 2 2 4 3" xfId="1947" xr:uid="{00000000-0005-0000-0000-00003F1A0000}"/>
    <cellStyle name="Note 3 2 2 4 3 2" xfId="6272" xr:uid="{00000000-0005-0000-0000-0000401A0000}"/>
    <cellStyle name="Note 3 2 2 4 4" xfId="4831" xr:uid="{00000000-0005-0000-0000-0000411A0000}"/>
    <cellStyle name="Note 3 2 2 5" xfId="865" xr:uid="{00000000-0005-0000-0000-0000421A0000}"/>
    <cellStyle name="Note 3 2 2 5 2" xfId="3749" xr:uid="{00000000-0005-0000-0000-0000431A0000}"/>
    <cellStyle name="Note 3 2 2 5 2 2" xfId="8073" xr:uid="{00000000-0005-0000-0000-0000441A0000}"/>
    <cellStyle name="Note 3 2 2 5 3" xfId="2307" xr:uid="{00000000-0005-0000-0000-0000451A0000}"/>
    <cellStyle name="Note 3 2 2 5 3 2" xfId="6632" xr:uid="{00000000-0005-0000-0000-0000461A0000}"/>
    <cellStyle name="Note 3 2 2 5 4" xfId="5191" xr:uid="{00000000-0005-0000-0000-0000471A0000}"/>
    <cellStyle name="Note 3 2 2 6" xfId="1225" xr:uid="{00000000-0005-0000-0000-0000481A0000}"/>
    <cellStyle name="Note 3 2 2 6 2" xfId="4109" xr:uid="{00000000-0005-0000-0000-0000491A0000}"/>
    <cellStyle name="Note 3 2 2 6 2 2" xfId="8433" xr:uid="{00000000-0005-0000-0000-00004A1A0000}"/>
    <cellStyle name="Note 3 2 2 6 3" xfId="2667" xr:uid="{00000000-0005-0000-0000-00004B1A0000}"/>
    <cellStyle name="Note 3 2 2 6 3 2" xfId="6992" xr:uid="{00000000-0005-0000-0000-00004C1A0000}"/>
    <cellStyle name="Note 3 2 2 6 4" xfId="5551" xr:uid="{00000000-0005-0000-0000-00004D1A0000}"/>
    <cellStyle name="Note 3 2 2 7" xfId="3029" xr:uid="{00000000-0005-0000-0000-00004E1A0000}"/>
    <cellStyle name="Note 3 2 2 7 2" xfId="7353" xr:uid="{00000000-0005-0000-0000-00004F1A0000}"/>
    <cellStyle name="Note 3 2 2 8" xfId="1587" xr:uid="{00000000-0005-0000-0000-0000501A0000}"/>
    <cellStyle name="Note 3 2 2 8 2" xfId="5912" xr:uid="{00000000-0005-0000-0000-0000511A0000}"/>
    <cellStyle name="Note 3 2 2 9" xfId="4471" xr:uid="{00000000-0005-0000-0000-0000521A0000}"/>
    <cellStyle name="Note 3 2 3" xfId="325" xr:uid="{00000000-0005-0000-0000-0000531A0000}"/>
    <cellStyle name="Note 3 2 3 2" xfId="685" xr:uid="{00000000-0005-0000-0000-0000541A0000}"/>
    <cellStyle name="Note 3 2 3 2 2" xfId="3569" xr:uid="{00000000-0005-0000-0000-0000551A0000}"/>
    <cellStyle name="Note 3 2 3 2 2 2" xfId="7893" xr:uid="{00000000-0005-0000-0000-0000561A0000}"/>
    <cellStyle name="Note 3 2 3 2 3" xfId="2127" xr:uid="{00000000-0005-0000-0000-0000571A0000}"/>
    <cellStyle name="Note 3 2 3 2 3 2" xfId="6452" xr:uid="{00000000-0005-0000-0000-0000581A0000}"/>
    <cellStyle name="Note 3 2 3 2 4" xfId="5011" xr:uid="{00000000-0005-0000-0000-0000591A0000}"/>
    <cellStyle name="Note 3 2 3 3" xfId="1045" xr:uid="{00000000-0005-0000-0000-00005A1A0000}"/>
    <cellStyle name="Note 3 2 3 3 2" xfId="3929" xr:uid="{00000000-0005-0000-0000-00005B1A0000}"/>
    <cellStyle name="Note 3 2 3 3 2 2" xfId="8253" xr:uid="{00000000-0005-0000-0000-00005C1A0000}"/>
    <cellStyle name="Note 3 2 3 3 3" xfId="2487" xr:uid="{00000000-0005-0000-0000-00005D1A0000}"/>
    <cellStyle name="Note 3 2 3 3 3 2" xfId="6812" xr:uid="{00000000-0005-0000-0000-00005E1A0000}"/>
    <cellStyle name="Note 3 2 3 3 4" xfId="5371" xr:uid="{00000000-0005-0000-0000-00005F1A0000}"/>
    <cellStyle name="Note 3 2 3 4" xfId="1405" xr:uid="{00000000-0005-0000-0000-0000601A0000}"/>
    <cellStyle name="Note 3 2 3 4 2" xfId="4289" xr:uid="{00000000-0005-0000-0000-0000611A0000}"/>
    <cellStyle name="Note 3 2 3 4 2 2" xfId="8613" xr:uid="{00000000-0005-0000-0000-0000621A0000}"/>
    <cellStyle name="Note 3 2 3 4 3" xfId="2847" xr:uid="{00000000-0005-0000-0000-0000631A0000}"/>
    <cellStyle name="Note 3 2 3 4 3 2" xfId="7172" xr:uid="{00000000-0005-0000-0000-0000641A0000}"/>
    <cellStyle name="Note 3 2 3 4 4" xfId="5731" xr:uid="{00000000-0005-0000-0000-0000651A0000}"/>
    <cellStyle name="Note 3 2 3 5" xfId="3209" xr:uid="{00000000-0005-0000-0000-0000661A0000}"/>
    <cellStyle name="Note 3 2 3 5 2" xfId="7533" xr:uid="{00000000-0005-0000-0000-0000671A0000}"/>
    <cellStyle name="Note 3 2 3 6" xfId="1767" xr:uid="{00000000-0005-0000-0000-0000681A0000}"/>
    <cellStyle name="Note 3 2 3 6 2" xfId="6092" xr:uid="{00000000-0005-0000-0000-0000691A0000}"/>
    <cellStyle name="Note 3 2 3 7" xfId="4651" xr:uid="{00000000-0005-0000-0000-00006A1A0000}"/>
    <cellStyle name="Note 3 2 4" xfId="205" xr:uid="{00000000-0005-0000-0000-00006B1A0000}"/>
    <cellStyle name="Note 3 2 4 2" xfId="565" xr:uid="{00000000-0005-0000-0000-00006C1A0000}"/>
    <cellStyle name="Note 3 2 4 2 2" xfId="3449" xr:uid="{00000000-0005-0000-0000-00006D1A0000}"/>
    <cellStyle name="Note 3 2 4 2 2 2" xfId="7773" xr:uid="{00000000-0005-0000-0000-00006E1A0000}"/>
    <cellStyle name="Note 3 2 4 2 3" xfId="2007" xr:uid="{00000000-0005-0000-0000-00006F1A0000}"/>
    <cellStyle name="Note 3 2 4 2 3 2" xfId="6332" xr:uid="{00000000-0005-0000-0000-0000701A0000}"/>
    <cellStyle name="Note 3 2 4 2 4" xfId="4891" xr:uid="{00000000-0005-0000-0000-0000711A0000}"/>
    <cellStyle name="Note 3 2 4 3" xfId="925" xr:uid="{00000000-0005-0000-0000-0000721A0000}"/>
    <cellStyle name="Note 3 2 4 3 2" xfId="3809" xr:uid="{00000000-0005-0000-0000-0000731A0000}"/>
    <cellStyle name="Note 3 2 4 3 2 2" xfId="8133" xr:uid="{00000000-0005-0000-0000-0000741A0000}"/>
    <cellStyle name="Note 3 2 4 3 3" xfId="2367" xr:uid="{00000000-0005-0000-0000-0000751A0000}"/>
    <cellStyle name="Note 3 2 4 3 3 2" xfId="6692" xr:uid="{00000000-0005-0000-0000-0000761A0000}"/>
    <cellStyle name="Note 3 2 4 3 4" xfId="5251" xr:uid="{00000000-0005-0000-0000-0000771A0000}"/>
    <cellStyle name="Note 3 2 4 4" xfId="1285" xr:uid="{00000000-0005-0000-0000-0000781A0000}"/>
    <cellStyle name="Note 3 2 4 4 2" xfId="4169" xr:uid="{00000000-0005-0000-0000-0000791A0000}"/>
    <cellStyle name="Note 3 2 4 4 2 2" xfId="8493" xr:uid="{00000000-0005-0000-0000-00007A1A0000}"/>
    <cellStyle name="Note 3 2 4 4 3" xfId="2727" xr:uid="{00000000-0005-0000-0000-00007B1A0000}"/>
    <cellStyle name="Note 3 2 4 4 3 2" xfId="7052" xr:uid="{00000000-0005-0000-0000-00007C1A0000}"/>
    <cellStyle name="Note 3 2 4 4 4" xfId="5611" xr:uid="{00000000-0005-0000-0000-00007D1A0000}"/>
    <cellStyle name="Note 3 2 4 5" xfId="3089" xr:uid="{00000000-0005-0000-0000-00007E1A0000}"/>
    <cellStyle name="Note 3 2 4 5 2" xfId="7413" xr:uid="{00000000-0005-0000-0000-00007F1A0000}"/>
    <cellStyle name="Note 3 2 4 6" xfId="1647" xr:uid="{00000000-0005-0000-0000-0000801A0000}"/>
    <cellStyle name="Note 3 2 4 6 2" xfId="5972" xr:uid="{00000000-0005-0000-0000-0000811A0000}"/>
    <cellStyle name="Note 3 2 4 7" xfId="4531" xr:uid="{00000000-0005-0000-0000-0000821A0000}"/>
    <cellStyle name="Note 3 2 5" xfId="445" xr:uid="{00000000-0005-0000-0000-0000831A0000}"/>
    <cellStyle name="Note 3 2 5 2" xfId="3329" xr:uid="{00000000-0005-0000-0000-0000841A0000}"/>
    <cellStyle name="Note 3 2 5 2 2" xfId="7653" xr:uid="{00000000-0005-0000-0000-0000851A0000}"/>
    <cellStyle name="Note 3 2 5 3" xfId="1887" xr:uid="{00000000-0005-0000-0000-0000861A0000}"/>
    <cellStyle name="Note 3 2 5 3 2" xfId="6212" xr:uid="{00000000-0005-0000-0000-0000871A0000}"/>
    <cellStyle name="Note 3 2 5 4" xfId="4771" xr:uid="{00000000-0005-0000-0000-0000881A0000}"/>
    <cellStyle name="Note 3 2 6" xfId="805" xr:uid="{00000000-0005-0000-0000-0000891A0000}"/>
    <cellStyle name="Note 3 2 6 2" xfId="3689" xr:uid="{00000000-0005-0000-0000-00008A1A0000}"/>
    <cellStyle name="Note 3 2 6 2 2" xfId="8013" xr:uid="{00000000-0005-0000-0000-00008B1A0000}"/>
    <cellStyle name="Note 3 2 6 3" xfId="2247" xr:uid="{00000000-0005-0000-0000-00008C1A0000}"/>
    <cellStyle name="Note 3 2 6 3 2" xfId="6572" xr:uid="{00000000-0005-0000-0000-00008D1A0000}"/>
    <cellStyle name="Note 3 2 6 4" xfId="5131" xr:uid="{00000000-0005-0000-0000-00008E1A0000}"/>
    <cellStyle name="Note 3 2 7" xfId="1165" xr:uid="{00000000-0005-0000-0000-00008F1A0000}"/>
    <cellStyle name="Note 3 2 7 2" xfId="4049" xr:uid="{00000000-0005-0000-0000-0000901A0000}"/>
    <cellStyle name="Note 3 2 7 2 2" xfId="8373" xr:uid="{00000000-0005-0000-0000-0000911A0000}"/>
    <cellStyle name="Note 3 2 7 3" xfId="2607" xr:uid="{00000000-0005-0000-0000-0000921A0000}"/>
    <cellStyle name="Note 3 2 7 3 2" xfId="6932" xr:uid="{00000000-0005-0000-0000-0000931A0000}"/>
    <cellStyle name="Note 3 2 7 4" xfId="5491" xr:uid="{00000000-0005-0000-0000-0000941A0000}"/>
    <cellStyle name="Note 3 2 8" xfId="2969" xr:uid="{00000000-0005-0000-0000-0000951A0000}"/>
    <cellStyle name="Note 3 2 8 2" xfId="7293" xr:uid="{00000000-0005-0000-0000-0000961A0000}"/>
    <cellStyle name="Note 3 2 9" xfId="1527" xr:uid="{00000000-0005-0000-0000-0000971A0000}"/>
    <cellStyle name="Note 3 2 9 2" xfId="5852" xr:uid="{00000000-0005-0000-0000-0000981A0000}"/>
    <cellStyle name="Note 3 3" xfId="115" xr:uid="{00000000-0005-0000-0000-0000991A0000}"/>
    <cellStyle name="Note 3 3 2" xfId="355" xr:uid="{00000000-0005-0000-0000-00009A1A0000}"/>
    <cellStyle name="Note 3 3 2 2" xfId="715" xr:uid="{00000000-0005-0000-0000-00009B1A0000}"/>
    <cellStyle name="Note 3 3 2 2 2" xfId="3599" xr:uid="{00000000-0005-0000-0000-00009C1A0000}"/>
    <cellStyle name="Note 3 3 2 2 2 2" xfId="7923" xr:uid="{00000000-0005-0000-0000-00009D1A0000}"/>
    <cellStyle name="Note 3 3 2 2 3" xfId="2157" xr:uid="{00000000-0005-0000-0000-00009E1A0000}"/>
    <cellStyle name="Note 3 3 2 2 3 2" xfId="6482" xr:uid="{00000000-0005-0000-0000-00009F1A0000}"/>
    <cellStyle name="Note 3 3 2 2 4" xfId="5041" xr:uid="{00000000-0005-0000-0000-0000A01A0000}"/>
    <cellStyle name="Note 3 3 2 3" xfId="1075" xr:uid="{00000000-0005-0000-0000-0000A11A0000}"/>
    <cellStyle name="Note 3 3 2 3 2" xfId="3959" xr:uid="{00000000-0005-0000-0000-0000A21A0000}"/>
    <cellStyle name="Note 3 3 2 3 2 2" xfId="8283" xr:uid="{00000000-0005-0000-0000-0000A31A0000}"/>
    <cellStyle name="Note 3 3 2 3 3" xfId="2517" xr:uid="{00000000-0005-0000-0000-0000A41A0000}"/>
    <cellStyle name="Note 3 3 2 3 3 2" xfId="6842" xr:uid="{00000000-0005-0000-0000-0000A51A0000}"/>
    <cellStyle name="Note 3 3 2 3 4" xfId="5401" xr:uid="{00000000-0005-0000-0000-0000A61A0000}"/>
    <cellStyle name="Note 3 3 2 4" xfId="1435" xr:uid="{00000000-0005-0000-0000-0000A71A0000}"/>
    <cellStyle name="Note 3 3 2 4 2" xfId="4319" xr:uid="{00000000-0005-0000-0000-0000A81A0000}"/>
    <cellStyle name="Note 3 3 2 4 2 2" xfId="8643" xr:uid="{00000000-0005-0000-0000-0000A91A0000}"/>
    <cellStyle name="Note 3 3 2 4 3" xfId="2877" xr:uid="{00000000-0005-0000-0000-0000AA1A0000}"/>
    <cellStyle name="Note 3 3 2 4 3 2" xfId="7202" xr:uid="{00000000-0005-0000-0000-0000AB1A0000}"/>
    <cellStyle name="Note 3 3 2 4 4" xfId="5761" xr:uid="{00000000-0005-0000-0000-0000AC1A0000}"/>
    <cellStyle name="Note 3 3 2 5" xfId="3239" xr:uid="{00000000-0005-0000-0000-0000AD1A0000}"/>
    <cellStyle name="Note 3 3 2 5 2" xfId="7563" xr:uid="{00000000-0005-0000-0000-0000AE1A0000}"/>
    <cellStyle name="Note 3 3 2 6" xfId="1797" xr:uid="{00000000-0005-0000-0000-0000AF1A0000}"/>
    <cellStyle name="Note 3 3 2 6 2" xfId="6122" xr:uid="{00000000-0005-0000-0000-0000B01A0000}"/>
    <cellStyle name="Note 3 3 2 7" xfId="4681" xr:uid="{00000000-0005-0000-0000-0000B11A0000}"/>
    <cellStyle name="Note 3 3 3" xfId="235" xr:uid="{00000000-0005-0000-0000-0000B21A0000}"/>
    <cellStyle name="Note 3 3 3 2" xfId="595" xr:uid="{00000000-0005-0000-0000-0000B31A0000}"/>
    <cellStyle name="Note 3 3 3 2 2" xfId="3479" xr:uid="{00000000-0005-0000-0000-0000B41A0000}"/>
    <cellStyle name="Note 3 3 3 2 2 2" xfId="7803" xr:uid="{00000000-0005-0000-0000-0000B51A0000}"/>
    <cellStyle name="Note 3 3 3 2 3" xfId="2037" xr:uid="{00000000-0005-0000-0000-0000B61A0000}"/>
    <cellStyle name="Note 3 3 3 2 3 2" xfId="6362" xr:uid="{00000000-0005-0000-0000-0000B71A0000}"/>
    <cellStyle name="Note 3 3 3 2 4" xfId="4921" xr:uid="{00000000-0005-0000-0000-0000B81A0000}"/>
    <cellStyle name="Note 3 3 3 3" xfId="955" xr:uid="{00000000-0005-0000-0000-0000B91A0000}"/>
    <cellStyle name="Note 3 3 3 3 2" xfId="3839" xr:uid="{00000000-0005-0000-0000-0000BA1A0000}"/>
    <cellStyle name="Note 3 3 3 3 2 2" xfId="8163" xr:uid="{00000000-0005-0000-0000-0000BB1A0000}"/>
    <cellStyle name="Note 3 3 3 3 3" xfId="2397" xr:uid="{00000000-0005-0000-0000-0000BC1A0000}"/>
    <cellStyle name="Note 3 3 3 3 3 2" xfId="6722" xr:uid="{00000000-0005-0000-0000-0000BD1A0000}"/>
    <cellStyle name="Note 3 3 3 3 4" xfId="5281" xr:uid="{00000000-0005-0000-0000-0000BE1A0000}"/>
    <cellStyle name="Note 3 3 3 4" xfId="1315" xr:uid="{00000000-0005-0000-0000-0000BF1A0000}"/>
    <cellStyle name="Note 3 3 3 4 2" xfId="4199" xr:uid="{00000000-0005-0000-0000-0000C01A0000}"/>
    <cellStyle name="Note 3 3 3 4 2 2" xfId="8523" xr:uid="{00000000-0005-0000-0000-0000C11A0000}"/>
    <cellStyle name="Note 3 3 3 4 3" xfId="2757" xr:uid="{00000000-0005-0000-0000-0000C21A0000}"/>
    <cellStyle name="Note 3 3 3 4 3 2" xfId="7082" xr:uid="{00000000-0005-0000-0000-0000C31A0000}"/>
    <cellStyle name="Note 3 3 3 4 4" xfId="5641" xr:uid="{00000000-0005-0000-0000-0000C41A0000}"/>
    <cellStyle name="Note 3 3 3 5" xfId="3119" xr:uid="{00000000-0005-0000-0000-0000C51A0000}"/>
    <cellStyle name="Note 3 3 3 5 2" xfId="7443" xr:uid="{00000000-0005-0000-0000-0000C61A0000}"/>
    <cellStyle name="Note 3 3 3 6" xfId="1677" xr:uid="{00000000-0005-0000-0000-0000C71A0000}"/>
    <cellStyle name="Note 3 3 3 6 2" xfId="6002" xr:uid="{00000000-0005-0000-0000-0000C81A0000}"/>
    <cellStyle name="Note 3 3 3 7" xfId="4561" xr:uid="{00000000-0005-0000-0000-0000C91A0000}"/>
    <cellStyle name="Note 3 3 4" xfId="475" xr:uid="{00000000-0005-0000-0000-0000CA1A0000}"/>
    <cellStyle name="Note 3 3 4 2" xfId="3359" xr:uid="{00000000-0005-0000-0000-0000CB1A0000}"/>
    <cellStyle name="Note 3 3 4 2 2" xfId="7683" xr:uid="{00000000-0005-0000-0000-0000CC1A0000}"/>
    <cellStyle name="Note 3 3 4 3" xfId="1917" xr:uid="{00000000-0005-0000-0000-0000CD1A0000}"/>
    <cellStyle name="Note 3 3 4 3 2" xfId="6242" xr:uid="{00000000-0005-0000-0000-0000CE1A0000}"/>
    <cellStyle name="Note 3 3 4 4" xfId="4801" xr:uid="{00000000-0005-0000-0000-0000CF1A0000}"/>
    <cellStyle name="Note 3 3 5" xfId="835" xr:uid="{00000000-0005-0000-0000-0000D01A0000}"/>
    <cellStyle name="Note 3 3 5 2" xfId="3719" xr:uid="{00000000-0005-0000-0000-0000D11A0000}"/>
    <cellStyle name="Note 3 3 5 2 2" xfId="8043" xr:uid="{00000000-0005-0000-0000-0000D21A0000}"/>
    <cellStyle name="Note 3 3 5 3" xfId="2277" xr:uid="{00000000-0005-0000-0000-0000D31A0000}"/>
    <cellStyle name="Note 3 3 5 3 2" xfId="6602" xr:uid="{00000000-0005-0000-0000-0000D41A0000}"/>
    <cellStyle name="Note 3 3 5 4" xfId="5161" xr:uid="{00000000-0005-0000-0000-0000D51A0000}"/>
    <cellStyle name="Note 3 3 6" xfId="1195" xr:uid="{00000000-0005-0000-0000-0000D61A0000}"/>
    <cellStyle name="Note 3 3 6 2" xfId="4079" xr:uid="{00000000-0005-0000-0000-0000D71A0000}"/>
    <cellStyle name="Note 3 3 6 2 2" xfId="8403" xr:uid="{00000000-0005-0000-0000-0000D81A0000}"/>
    <cellStyle name="Note 3 3 6 3" xfId="2637" xr:uid="{00000000-0005-0000-0000-0000D91A0000}"/>
    <cellStyle name="Note 3 3 6 3 2" xfId="6962" xr:uid="{00000000-0005-0000-0000-0000DA1A0000}"/>
    <cellStyle name="Note 3 3 6 4" xfId="5521" xr:uid="{00000000-0005-0000-0000-0000DB1A0000}"/>
    <cellStyle name="Note 3 3 7" xfId="2999" xr:uid="{00000000-0005-0000-0000-0000DC1A0000}"/>
    <cellStyle name="Note 3 3 7 2" xfId="7323" xr:uid="{00000000-0005-0000-0000-0000DD1A0000}"/>
    <cellStyle name="Note 3 3 8" xfId="1557" xr:uid="{00000000-0005-0000-0000-0000DE1A0000}"/>
    <cellStyle name="Note 3 3 8 2" xfId="5882" xr:uid="{00000000-0005-0000-0000-0000DF1A0000}"/>
    <cellStyle name="Note 3 3 9" xfId="4441" xr:uid="{00000000-0005-0000-0000-0000E01A0000}"/>
    <cellStyle name="Note 3 4" xfId="295" xr:uid="{00000000-0005-0000-0000-0000E11A0000}"/>
    <cellStyle name="Note 3 4 2" xfId="655" xr:uid="{00000000-0005-0000-0000-0000E21A0000}"/>
    <cellStyle name="Note 3 4 2 2" xfId="3539" xr:uid="{00000000-0005-0000-0000-0000E31A0000}"/>
    <cellStyle name="Note 3 4 2 2 2" xfId="7863" xr:uid="{00000000-0005-0000-0000-0000E41A0000}"/>
    <cellStyle name="Note 3 4 2 3" xfId="2097" xr:uid="{00000000-0005-0000-0000-0000E51A0000}"/>
    <cellStyle name="Note 3 4 2 3 2" xfId="6422" xr:uid="{00000000-0005-0000-0000-0000E61A0000}"/>
    <cellStyle name="Note 3 4 2 4" xfId="4981" xr:uid="{00000000-0005-0000-0000-0000E71A0000}"/>
    <cellStyle name="Note 3 4 3" xfId="1015" xr:uid="{00000000-0005-0000-0000-0000E81A0000}"/>
    <cellStyle name="Note 3 4 3 2" xfId="3899" xr:uid="{00000000-0005-0000-0000-0000E91A0000}"/>
    <cellStyle name="Note 3 4 3 2 2" xfId="8223" xr:uid="{00000000-0005-0000-0000-0000EA1A0000}"/>
    <cellStyle name="Note 3 4 3 3" xfId="2457" xr:uid="{00000000-0005-0000-0000-0000EB1A0000}"/>
    <cellStyle name="Note 3 4 3 3 2" xfId="6782" xr:uid="{00000000-0005-0000-0000-0000EC1A0000}"/>
    <cellStyle name="Note 3 4 3 4" xfId="5341" xr:uid="{00000000-0005-0000-0000-0000ED1A0000}"/>
    <cellStyle name="Note 3 4 4" xfId="1375" xr:uid="{00000000-0005-0000-0000-0000EE1A0000}"/>
    <cellStyle name="Note 3 4 4 2" xfId="4259" xr:uid="{00000000-0005-0000-0000-0000EF1A0000}"/>
    <cellStyle name="Note 3 4 4 2 2" xfId="8583" xr:uid="{00000000-0005-0000-0000-0000F01A0000}"/>
    <cellStyle name="Note 3 4 4 3" xfId="2817" xr:uid="{00000000-0005-0000-0000-0000F11A0000}"/>
    <cellStyle name="Note 3 4 4 3 2" xfId="7142" xr:uid="{00000000-0005-0000-0000-0000F21A0000}"/>
    <cellStyle name="Note 3 4 4 4" xfId="5701" xr:uid="{00000000-0005-0000-0000-0000F31A0000}"/>
    <cellStyle name="Note 3 4 5" xfId="3179" xr:uid="{00000000-0005-0000-0000-0000F41A0000}"/>
    <cellStyle name="Note 3 4 5 2" xfId="7503" xr:uid="{00000000-0005-0000-0000-0000F51A0000}"/>
    <cellStyle name="Note 3 4 6" xfId="1737" xr:uid="{00000000-0005-0000-0000-0000F61A0000}"/>
    <cellStyle name="Note 3 4 6 2" xfId="6062" xr:uid="{00000000-0005-0000-0000-0000F71A0000}"/>
    <cellStyle name="Note 3 4 7" xfId="4621" xr:uid="{00000000-0005-0000-0000-0000F81A0000}"/>
    <cellStyle name="Note 3 5" xfId="175" xr:uid="{00000000-0005-0000-0000-0000F91A0000}"/>
    <cellStyle name="Note 3 5 2" xfId="535" xr:uid="{00000000-0005-0000-0000-0000FA1A0000}"/>
    <cellStyle name="Note 3 5 2 2" xfId="3419" xr:uid="{00000000-0005-0000-0000-0000FB1A0000}"/>
    <cellStyle name="Note 3 5 2 2 2" xfId="7743" xr:uid="{00000000-0005-0000-0000-0000FC1A0000}"/>
    <cellStyle name="Note 3 5 2 3" xfId="1977" xr:uid="{00000000-0005-0000-0000-0000FD1A0000}"/>
    <cellStyle name="Note 3 5 2 3 2" xfId="6302" xr:uid="{00000000-0005-0000-0000-0000FE1A0000}"/>
    <cellStyle name="Note 3 5 2 4" xfId="4861" xr:uid="{00000000-0005-0000-0000-0000FF1A0000}"/>
    <cellStyle name="Note 3 5 3" xfId="895" xr:uid="{00000000-0005-0000-0000-0000001B0000}"/>
    <cellStyle name="Note 3 5 3 2" xfId="3779" xr:uid="{00000000-0005-0000-0000-0000011B0000}"/>
    <cellStyle name="Note 3 5 3 2 2" xfId="8103" xr:uid="{00000000-0005-0000-0000-0000021B0000}"/>
    <cellStyle name="Note 3 5 3 3" xfId="2337" xr:uid="{00000000-0005-0000-0000-0000031B0000}"/>
    <cellStyle name="Note 3 5 3 3 2" xfId="6662" xr:uid="{00000000-0005-0000-0000-0000041B0000}"/>
    <cellStyle name="Note 3 5 3 4" xfId="5221" xr:uid="{00000000-0005-0000-0000-0000051B0000}"/>
    <cellStyle name="Note 3 5 4" xfId="1255" xr:uid="{00000000-0005-0000-0000-0000061B0000}"/>
    <cellStyle name="Note 3 5 4 2" xfId="4139" xr:uid="{00000000-0005-0000-0000-0000071B0000}"/>
    <cellStyle name="Note 3 5 4 2 2" xfId="8463" xr:uid="{00000000-0005-0000-0000-0000081B0000}"/>
    <cellStyle name="Note 3 5 4 3" xfId="2697" xr:uid="{00000000-0005-0000-0000-0000091B0000}"/>
    <cellStyle name="Note 3 5 4 3 2" xfId="7022" xr:uid="{00000000-0005-0000-0000-00000A1B0000}"/>
    <cellStyle name="Note 3 5 4 4" xfId="5581" xr:uid="{00000000-0005-0000-0000-00000B1B0000}"/>
    <cellStyle name="Note 3 5 5" xfId="3059" xr:uid="{00000000-0005-0000-0000-00000C1B0000}"/>
    <cellStyle name="Note 3 5 5 2" xfId="7383" xr:uid="{00000000-0005-0000-0000-00000D1B0000}"/>
    <cellStyle name="Note 3 5 6" xfId="1617" xr:uid="{00000000-0005-0000-0000-00000E1B0000}"/>
    <cellStyle name="Note 3 5 6 2" xfId="5942" xr:uid="{00000000-0005-0000-0000-00000F1B0000}"/>
    <cellStyle name="Note 3 5 7" xfId="4501" xr:uid="{00000000-0005-0000-0000-0000101B0000}"/>
    <cellStyle name="Note 3 6" xfId="415" xr:uid="{00000000-0005-0000-0000-0000111B0000}"/>
    <cellStyle name="Note 3 6 2" xfId="3299" xr:uid="{00000000-0005-0000-0000-0000121B0000}"/>
    <cellStyle name="Note 3 6 2 2" xfId="7623" xr:uid="{00000000-0005-0000-0000-0000131B0000}"/>
    <cellStyle name="Note 3 6 3" xfId="1857" xr:uid="{00000000-0005-0000-0000-0000141B0000}"/>
    <cellStyle name="Note 3 6 3 2" xfId="6182" xr:uid="{00000000-0005-0000-0000-0000151B0000}"/>
    <cellStyle name="Note 3 6 4" xfId="4741" xr:uid="{00000000-0005-0000-0000-0000161B0000}"/>
    <cellStyle name="Note 3 7" xfId="775" xr:uid="{00000000-0005-0000-0000-0000171B0000}"/>
    <cellStyle name="Note 3 7 2" xfId="3659" xr:uid="{00000000-0005-0000-0000-0000181B0000}"/>
    <cellStyle name="Note 3 7 2 2" xfId="7983" xr:uid="{00000000-0005-0000-0000-0000191B0000}"/>
    <cellStyle name="Note 3 7 3" xfId="2217" xr:uid="{00000000-0005-0000-0000-00001A1B0000}"/>
    <cellStyle name="Note 3 7 3 2" xfId="6542" xr:uid="{00000000-0005-0000-0000-00001B1B0000}"/>
    <cellStyle name="Note 3 7 4" xfId="5101" xr:uid="{00000000-0005-0000-0000-00001C1B0000}"/>
    <cellStyle name="Note 3 8" xfId="1135" xr:uid="{00000000-0005-0000-0000-00001D1B0000}"/>
    <cellStyle name="Note 3 8 2" xfId="4019" xr:uid="{00000000-0005-0000-0000-00001E1B0000}"/>
    <cellStyle name="Note 3 8 2 2" xfId="8343" xr:uid="{00000000-0005-0000-0000-00001F1B0000}"/>
    <cellStyle name="Note 3 8 3" xfId="2577" xr:uid="{00000000-0005-0000-0000-0000201B0000}"/>
    <cellStyle name="Note 3 8 3 2" xfId="6902" xr:uid="{00000000-0005-0000-0000-0000211B0000}"/>
    <cellStyle name="Note 3 8 4" xfId="5461" xr:uid="{00000000-0005-0000-0000-0000221B0000}"/>
    <cellStyle name="Note 3 9" xfId="2939" xr:uid="{00000000-0005-0000-0000-0000231B0000}"/>
    <cellStyle name="Note 3 9 2" xfId="7263" xr:uid="{00000000-0005-0000-0000-0000241B0000}"/>
    <cellStyle name="Note 4" xfId="52" xr:uid="{00000000-0005-0000-0000-0000251B0000}"/>
    <cellStyle name="Note 4 10" xfId="1498" xr:uid="{00000000-0005-0000-0000-0000261B0000}"/>
    <cellStyle name="Note 4 10 2" xfId="5823" xr:uid="{00000000-0005-0000-0000-0000271B0000}"/>
    <cellStyle name="Note 4 11" xfId="4382" xr:uid="{00000000-0005-0000-0000-0000281B0000}"/>
    <cellStyle name="Note 4 2" xfId="86" xr:uid="{00000000-0005-0000-0000-0000291B0000}"/>
    <cellStyle name="Note 4 2 10" xfId="4412" xr:uid="{00000000-0005-0000-0000-00002A1B0000}"/>
    <cellStyle name="Note 4 2 2" xfId="146" xr:uid="{00000000-0005-0000-0000-00002B1B0000}"/>
    <cellStyle name="Note 4 2 2 2" xfId="386" xr:uid="{00000000-0005-0000-0000-00002C1B0000}"/>
    <cellStyle name="Note 4 2 2 2 2" xfId="746" xr:uid="{00000000-0005-0000-0000-00002D1B0000}"/>
    <cellStyle name="Note 4 2 2 2 2 2" xfId="3630" xr:uid="{00000000-0005-0000-0000-00002E1B0000}"/>
    <cellStyle name="Note 4 2 2 2 2 2 2" xfId="7954" xr:uid="{00000000-0005-0000-0000-00002F1B0000}"/>
    <cellStyle name="Note 4 2 2 2 2 3" xfId="2188" xr:uid="{00000000-0005-0000-0000-0000301B0000}"/>
    <cellStyle name="Note 4 2 2 2 2 3 2" xfId="6513" xr:uid="{00000000-0005-0000-0000-0000311B0000}"/>
    <cellStyle name="Note 4 2 2 2 2 4" xfId="5072" xr:uid="{00000000-0005-0000-0000-0000321B0000}"/>
    <cellStyle name="Note 4 2 2 2 3" xfId="1106" xr:uid="{00000000-0005-0000-0000-0000331B0000}"/>
    <cellStyle name="Note 4 2 2 2 3 2" xfId="3990" xr:uid="{00000000-0005-0000-0000-0000341B0000}"/>
    <cellStyle name="Note 4 2 2 2 3 2 2" xfId="8314" xr:uid="{00000000-0005-0000-0000-0000351B0000}"/>
    <cellStyle name="Note 4 2 2 2 3 3" xfId="2548" xr:uid="{00000000-0005-0000-0000-0000361B0000}"/>
    <cellStyle name="Note 4 2 2 2 3 3 2" xfId="6873" xr:uid="{00000000-0005-0000-0000-0000371B0000}"/>
    <cellStyle name="Note 4 2 2 2 3 4" xfId="5432" xr:uid="{00000000-0005-0000-0000-0000381B0000}"/>
    <cellStyle name="Note 4 2 2 2 4" xfId="1466" xr:uid="{00000000-0005-0000-0000-0000391B0000}"/>
    <cellStyle name="Note 4 2 2 2 4 2" xfId="4350" xr:uid="{00000000-0005-0000-0000-00003A1B0000}"/>
    <cellStyle name="Note 4 2 2 2 4 2 2" xfId="8674" xr:uid="{00000000-0005-0000-0000-00003B1B0000}"/>
    <cellStyle name="Note 4 2 2 2 4 3" xfId="2908" xr:uid="{00000000-0005-0000-0000-00003C1B0000}"/>
    <cellStyle name="Note 4 2 2 2 4 3 2" xfId="7233" xr:uid="{00000000-0005-0000-0000-00003D1B0000}"/>
    <cellStyle name="Note 4 2 2 2 4 4" xfId="5792" xr:uid="{00000000-0005-0000-0000-00003E1B0000}"/>
    <cellStyle name="Note 4 2 2 2 5" xfId="3270" xr:uid="{00000000-0005-0000-0000-00003F1B0000}"/>
    <cellStyle name="Note 4 2 2 2 5 2" xfId="7594" xr:uid="{00000000-0005-0000-0000-0000401B0000}"/>
    <cellStyle name="Note 4 2 2 2 6" xfId="1828" xr:uid="{00000000-0005-0000-0000-0000411B0000}"/>
    <cellStyle name="Note 4 2 2 2 6 2" xfId="6153" xr:uid="{00000000-0005-0000-0000-0000421B0000}"/>
    <cellStyle name="Note 4 2 2 2 7" xfId="4712" xr:uid="{00000000-0005-0000-0000-0000431B0000}"/>
    <cellStyle name="Note 4 2 2 3" xfId="266" xr:uid="{00000000-0005-0000-0000-0000441B0000}"/>
    <cellStyle name="Note 4 2 2 3 2" xfId="626" xr:uid="{00000000-0005-0000-0000-0000451B0000}"/>
    <cellStyle name="Note 4 2 2 3 2 2" xfId="3510" xr:uid="{00000000-0005-0000-0000-0000461B0000}"/>
    <cellStyle name="Note 4 2 2 3 2 2 2" xfId="7834" xr:uid="{00000000-0005-0000-0000-0000471B0000}"/>
    <cellStyle name="Note 4 2 2 3 2 3" xfId="2068" xr:uid="{00000000-0005-0000-0000-0000481B0000}"/>
    <cellStyle name="Note 4 2 2 3 2 3 2" xfId="6393" xr:uid="{00000000-0005-0000-0000-0000491B0000}"/>
    <cellStyle name="Note 4 2 2 3 2 4" xfId="4952" xr:uid="{00000000-0005-0000-0000-00004A1B0000}"/>
    <cellStyle name="Note 4 2 2 3 3" xfId="986" xr:uid="{00000000-0005-0000-0000-00004B1B0000}"/>
    <cellStyle name="Note 4 2 2 3 3 2" xfId="3870" xr:uid="{00000000-0005-0000-0000-00004C1B0000}"/>
    <cellStyle name="Note 4 2 2 3 3 2 2" xfId="8194" xr:uid="{00000000-0005-0000-0000-00004D1B0000}"/>
    <cellStyle name="Note 4 2 2 3 3 3" xfId="2428" xr:uid="{00000000-0005-0000-0000-00004E1B0000}"/>
    <cellStyle name="Note 4 2 2 3 3 3 2" xfId="6753" xr:uid="{00000000-0005-0000-0000-00004F1B0000}"/>
    <cellStyle name="Note 4 2 2 3 3 4" xfId="5312" xr:uid="{00000000-0005-0000-0000-0000501B0000}"/>
    <cellStyle name="Note 4 2 2 3 4" xfId="1346" xr:uid="{00000000-0005-0000-0000-0000511B0000}"/>
    <cellStyle name="Note 4 2 2 3 4 2" xfId="4230" xr:uid="{00000000-0005-0000-0000-0000521B0000}"/>
    <cellStyle name="Note 4 2 2 3 4 2 2" xfId="8554" xr:uid="{00000000-0005-0000-0000-0000531B0000}"/>
    <cellStyle name="Note 4 2 2 3 4 3" xfId="2788" xr:uid="{00000000-0005-0000-0000-0000541B0000}"/>
    <cellStyle name="Note 4 2 2 3 4 3 2" xfId="7113" xr:uid="{00000000-0005-0000-0000-0000551B0000}"/>
    <cellStyle name="Note 4 2 2 3 4 4" xfId="5672" xr:uid="{00000000-0005-0000-0000-0000561B0000}"/>
    <cellStyle name="Note 4 2 2 3 5" xfId="3150" xr:uid="{00000000-0005-0000-0000-0000571B0000}"/>
    <cellStyle name="Note 4 2 2 3 5 2" xfId="7474" xr:uid="{00000000-0005-0000-0000-0000581B0000}"/>
    <cellStyle name="Note 4 2 2 3 6" xfId="1708" xr:uid="{00000000-0005-0000-0000-0000591B0000}"/>
    <cellStyle name="Note 4 2 2 3 6 2" xfId="6033" xr:uid="{00000000-0005-0000-0000-00005A1B0000}"/>
    <cellStyle name="Note 4 2 2 3 7" xfId="4592" xr:uid="{00000000-0005-0000-0000-00005B1B0000}"/>
    <cellStyle name="Note 4 2 2 4" xfId="506" xr:uid="{00000000-0005-0000-0000-00005C1B0000}"/>
    <cellStyle name="Note 4 2 2 4 2" xfId="3390" xr:uid="{00000000-0005-0000-0000-00005D1B0000}"/>
    <cellStyle name="Note 4 2 2 4 2 2" xfId="7714" xr:uid="{00000000-0005-0000-0000-00005E1B0000}"/>
    <cellStyle name="Note 4 2 2 4 3" xfId="1948" xr:uid="{00000000-0005-0000-0000-00005F1B0000}"/>
    <cellStyle name="Note 4 2 2 4 3 2" xfId="6273" xr:uid="{00000000-0005-0000-0000-0000601B0000}"/>
    <cellStyle name="Note 4 2 2 4 4" xfId="4832" xr:uid="{00000000-0005-0000-0000-0000611B0000}"/>
    <cellStyle name="Note 4 2 2 5" xfId="866" xr:uid="{00000000-0005-0000-0000-0000621B0000}"/>
    <cellStyle name="Note 4 2 2 5 2" xfId="3750" xr:uid="{00000000-0005-0000-0000-0000631B0000}"/>
    <cellStyle name="Note 4 2 2 5 2 2" xfId="8074" xr:uid="{00000000-0005-0000-0000-0000641B0000}"/>
    <cellStyle name="Note 4 2 2 5 3" xfId="2308" xr:uid="{00000000-0005-0000-0000-0000651B0000}"/>
    <cellStyle name="Note 4 2 2 5 3 2" xfId="6633" xr:uid="{00000000-0005-0000-0000-0000661B0000}"/>
    <cellStyle name="Note 4 2 2 5 4" xfId="5192" xr:uid="{00000000-0005-0000-0000-0000671B0000}"/>
    <cellStyle name="Note 4 2 2 6" xfId="1226" xr:uid="{00000000-0005-0000-0000-0000681B0000}"/>
    <cellStyle name="Note 4 2 2 6 2" xfId="4110" xr:uid="{00000000-0005-0000-0000-0000691B0000}"/>
    <cellStyle name="Note 4 2 2 6 2 2" xfId="8434" xr:uid="{00000000-0005-0000-0000-00006A1B0000}"/>
    <cellStyle name="Note 4 2 2 6 3" xfId="2668" xr:uid="{00000000-0005-0000-0000-00006B1B0000}"/>
    <cellStyle name="Note 4 2 2 6 3 2" xfId="6993" xr:uid="{00000000-0005-0000-0000-00006C1B0000}"/>
    <cellStyle name="Note 4 2 2 6 4" xfId="5552" xr:uid="{00000000-0005-0000-0000-00006D1B0000}"/>
    <cellStyle name="Note 4 2 2 7" xfId="3030" xr:uid="{00000000-0005-0000-0000-00006E1B0000}"/>
    <cellStyle name="Note 4 2 2 7 2" xfId="7354" xr:uid="{00000000-0005-0000-0000-00006F1B0000}"/>
    <cellStyle name="Note 4 2 2 8" xfId="1588" xr:uid="{00000000-0005-0000-0000-0000701B0000}"/>
    <cellStyle name="Note 4 2 2 8 2" xfId="5913" xr:uid="{00000000-0005-0000-0000-0000711B0000}"/>
    <cellStyle name="Note 4 2 2 9" xfId="4472" xr:uid="{00000000-0005-0000-0000-0000721B0000}"/>
    <cellStyle name="Note 4 2 3" xfId="326" xr:uid="{00000000-0005-0000-0000-0000731B0000}"/>
    <cellStyle name="Note 4 2 3 2" xfId="686" xr:uid="{00000000-0005-0000-0000-0000741B0000}"/>
    <cellStyle name="Note 4 2 3 2 2" xfId="3570" xr:uid="{00000000-0005-0000-0000-0000751B0000}"/>
    <cellStyle name="Note 4 2 3 2 2 2" xfId="7894" xr:uid="{00000000-0005-0000-0000-0000761B0000}"/>
    <cellStyle name="Note 4 2 3 2 3" xfId="2128" xr:uid="{00000000-0005-0000-0000-0000771B0000}"/>
    <cellStyle name="Note 4 2 3 2 3 2" xfId="6453" xr:uid="{00000000-0005-0000-0000-0000781B0000}"/>
    <cellStyle name="Note 4 2 3 2 4" xfId="5012" xr:uid="{00000000-0005-0000-0000-0000791B0000}"/>
    <cellStyle name="Note 4 2 3 3" xfId="1046" xr:uid="{00000000-0005-0000-0000-00007A1B0000}"/>
    <cellStyle name="Note 4 2 3 3 2" xfId="3930" xr:uid="{00000000-0005-0000-0000-00007B1B0000}"/>
    <cellStyle name="Note 4 2 3 3 2 2" xfId="8254" xr:uid="{00000000-0005-0000-0000-00007C1B0000}"/>
    <cellStyle name="Note 4 2 3 3 3" xfId="2488" xr:uid="{00000000-0005-0000-0000-00007D1B0000}"/>
    <cellStyle name="Note 4 2 3 3 3 2" xfId="6813" xr:uid="{00000000-0005-0000-0000-00007E1B0000}"/>
    <cellStyle name="Note 4 2 3 3 4" xfId="5372" xr:uid="{00000000-0005-0000-0000-00007F1B0000}"/>
    <cellStyle name="Note 4 2 3 4" xfId="1406" xr:uid="{00000000-0005-0000-0000-0000801B0000}"/>
    <cellStyle name="Note 4 2 3 4 2" xfId="4290" xr:uid="{00000000-0005-0000-0000-0000811B0000}"/>
    <cellStyle name="Note 4 2 3 4 2 2" xfId="8614" xr:uid="{00000000-0005-0000-0000-0000821B0000}"/>
    <cellStyle name="Note 4 2 3 4 3" xfId="2848" xr:uid="{00000000-0005-0000-0000-0000831B0000}"/>
    <cellStyle name="Note 4 2 3 4 3 2" xfId="7173" xr:uid="{00000000-0005-0000-0000-0000841B0000}"/>
    <cellStyle name="Note 4 2 3 4 4" xfId="5732" xr:uid="{00000000-0005-0000-0000-0000851B0000}"/>
    <cellStyle name="Note 4 2 3 5" xfId="3210" xr:uid="{00000000-0005-0000-0000-0000861B0000}"/>
    <cellStyle name="Note 4 2 3 5 2" xfId="7534" xr:uid="{00000000-0005-0000-0000-0000871B0000}"/>
    <cellStyle name="Note 4 2 3 6" xfId="1768" xr:uid="{00000000-0005-0000-0000-0000881B0000}"/>
    <cellStyle name="Note 4 2 3 6 2" xfId="6093" xr:uid="{00000000-0005-0000-0000-0000891B0000}"/>
    <cellStyle name="Note 4 2 3 7" xfId="4652" xr:uid="{00000000-0005-0000-0000-00008A1B0000}"/>
    <cellStyle name="Note 4 2 4" xfId="206" xr:uid="{00000000-0005-0000-0000-00008B1B0000}"/>
    <cellStyle name="Note 4 2 4 2" xfId="566" xr:uid="{00000000-0005-0000-0000-00008C1B0000}"/>
    <cellStyle name="Note 4 2 4 2 2" xfId="3450" xr:uid="{00000000-0005-0000-0000-00008D1B0000}"/>
    <cellStyle name="Note 4 2 4 2 2 2" xfId="7774" xr:uid="{00000000-0005-0000-0000-00008E1B0000}"/>
    <cellStyle name="Note 4 2 4 2 3" xfId="2008" xr:uid="{00000000-0005-0000-0000-00008F1B0000}"/>
    <cellStyle name="Note 4 2 4 2 3 2" xfId="6333" xr:uid="{00000000-0005-0000-0000-0000901B0000}"/>
    <cellStyle name="Note 4 2 4 2 4" xfId="4892" xr:uid="{00000000-0005-0000-0000-0000911B0000}"/>
    <cellStyle name="Note 4 2 4 3" xfId="926" xr:uid="{00000000-0005-0000-0000-0000921B0000}"/>
    <cellStyle name="Note 4 2 4 3 2" xfId="3810" xr:uid="{00000000-0005-0000-0000-0000931B0000}"/>
    <cellStyle name="Note 4 2 4 3 2 2" xfId="8134" xr:uid="{00000000-0005-0000-0000-0000941B0000}"/>
    <cellStyle name="Note 4 2 4 3 3" xfId="2368" xr:uid="{00000000-0005-0000-0000-0000951B0000}"/>
    <cellStyle name="Note 4 2 4 3 3 2" xfId="6693" xr:uid="{00000000-0005-0000-0000-0000961B0000}"/>
    <cellStyle name="Note 4 2 4 3 4" xfId="5252" xr:uid="{00000000-0005-0000-0000-0000971B0000}"/>
    <cellStyle name="Note 4 2 4 4" xfId="1286" xr:uid="{00000000-0005-0000-0000-0000981B0000}"/>
    <cellStyle name="Note 4 2 4 4 2" xfId="4170" xr:uid="{00000000-0005-0000-0000-0000991B0000}"/>
    <cellStyle name="Note 4 2 4 4 2 2" xfId="8494" xr:uid="{00000000-0005-0000-0000-00009A1B0000}"/>
    <cellStyle name="Note 4 2 4 4 3" xfId="2728" xr:uid="{00000000-0005-0000-0000-00009B1B0000}"/>
    <cellStyle name="Note 4 2 4 4 3 2" xfId="7053" xr:uid="{00000000-0005-0000-0000-00009C1B0000}"/>
    <cellStyle name="Note 4 2 4 4 4" xfId="5612" xr:uid="{00000000-0005-0000-0000-00009D1B0000}"/>
    <cellStyle name="Note 4 2 4 5" xfId="3090" xr:uid="{00000000-0005-0000-0000-00009E1B0000}"/>
    <cellStyle name="Note 4 2 4 5 2" xfId="7414" xr:uid="{00000000-0005-0000-0000-00009F1B0000}"/>
    <cellStyle name="Note 4 2 4 6" xfId="1648" xr:uid="{00000000-0005-0000-0000-0000A01B0000}"/>
    <cellStyle name="Note 4 2 4 6 2" xfId="5973" xr:uid="{00000000-0005-0000-0000-0000A11B0000}"/>
    <cellStyle name="Note 4 2 4 7" xfId="4532" xr:uid="{00000000-0005-0000-0000-0000A21B0000}"/>
    <cellStyle name="Note 4 2 5" xfId="446" xr:uid="{00000000-0005-0000-0000-0000A31B0000}"/>
    <cellStyle name="Note 4 2 5 2" xfId="3330" xr:uid="{00000000-0005-0000-0000-0000A41B0000}"/>
    <cellStyle name="Note 4 2 5 2 2" xfId="7654" xr:uid="{00000000-0005-0000-0000-0000A51B0000}"/>
    <cellStyle name="Note 4 2 5 3" xfId="1888" xr:uid="{00000000-0005-0000-0000-0000A61B0000}"/>
    <cellStyle name="Note 4 2 5 3 2" xfId="6213" xr:uid="{00000000-0005-0000-0000-0000A71B0000}"/>
    <cellStyle name="Note 4 2 5 4" xfId="4772" xr:uid="{00000000-0005-0000-0000-0000A81B0000}"/>
    <cellStyle name="Note 4 2 6" xfId="806" xr:uid="{00000000-0005-0000-0000-0000A91B0000}"/>
    <cellStyle name="Note 4 2 6 2" xfId="3690" xr:uid="{00000000-0005-0000-0000-0000AA1B0000}"/>
    <cellStyle name="Note 4 2 6 2 2" xfId="8014" xr:uid="{00000000-0005-0000-0000-0000AB1B0000}"/>
    <cellStyle name="Note 4 2 6 3" xfId="2248" xr:uid="{00000000-0005-0000-0000-0000AC1B0000}"/>
    <cellStyle name="Note 4 2 6 3 2" xfId="6573" xr:uid="{00000000-0005-0000-0000-0000AD1B0000}"/>
    <cellStyle name="Note 4 2 6 4" xfId="5132" xr:uid="{00000000-0005-0000-0000-0000AE1B0000}"/>
    <cellStyle name="Note 4 2 7" xfId="1166" xr:uid="{00000000-0005-0000-0000-0000AF1B0000}"/>
    <cellStyle name="Note 4 2 7 2" xfId="4050" xr:uid="{00000000-0005-0000-0000-0000B01B0000}"/>
    <cellStyle name="Note 4 2 7 2 2" xfId="8374" xr:uid="{00000000-0005-0000-0000-0000B11B0000}"/>
    <cellStyle name="Note 4 2 7 3" xfId="2608" xr:uid="{00000000-0005-0000-0000-0000B21B0000}"/>
    <cellStyle name="Note 4 2 7 3 2" xfId="6933" xr:uid="{00000000-0005-0000-0000-0000B31B0000}"/>
    <cellStyle name="Note 4 2 7 4" xfId="5492" xr:uid="{00000000-0005-0000-0000-0000B41B0000}"/>
    <cellStyle name="Note 4 2 8" xfId="2970" xr:uid="{00000000-0005-0000-0000-0000B51B0000}"/>
    <cellStyle name="Note 4 2 8 2" xfId="7294" xr:uid="{00000000-0005-0000-0000-0000B61B0000}"/>
    <cellStyle name="Note 4 2 9" xfId="1528" xr:uid="{00000000-0005-0000-0000-0000B71B0000}"/>
    <cellStyle name="Note 4 2 9 2" xfId="5853" xr:uid="{00000000-0005-0000-0000-0000B81B0000}"/>
    <cellStyle name="Note 4 3" xfId="116" xr:uid="{00000000-0005-0000-0000-0000B91B0000}"/>
    <cellStyle name="Note 4 3 2" xfId="356" xr:uid="{00000000-0005-0000-0000-0000BA1B0000}"/>
    <cellStyle name="Note 4 3 2 2" xfId="716" xr:uid="{00000000-0005-0000-0000-0000BB1B0000}"/>
    <cellStyle name="Note 4 3 2 2 2" xfId="3600" xr:uid="{00000000-0005-0000-0000-0000BC1B0000}"/>
    <cellStyle name="Note 4 3 2 2 2 2" xfId="7924" xr:uid="{00000000-0005-0000-0000-0000BD1B0000}"/>
    <cellStyle name="Note 4 3 2 2 3" xfId="2158" xr:uid="{00000000-0005-0000-0000-0000BE1B0000}"/>
    <cellStyle name="Note 4 3 2 2 3 2" xfId="6483" xr:uid="{00000000-0005-0000-0000-0000BF1B0000}"/>
    <cellStyle name="Note 4 3 2 2 4" xfId="5042" xr:uid="{00000000-0005-0000-0000-0000C01B0000}"/>
    <cellStyle name="Note 4 3 2 3" xfId="1076" xr:uid="{00000000-0005-0000-0000-0000C11B0000}"/>
    <cellStyle name="Note 4 3 2 3 2" xfId="3960" xr:uid="{00000000-0005-0000-0000-0000C21B0000}"/>
    <cellStyle name="Note 4 3 2 3 2 2" xfId="8284" xr:uid="{00000000-0005-0000-0000-0000C31B0000}"/>
    <cellStyle name="Note 4 3 2 3 3" xfId="2518" xr:uid="{00000000-0005-0000-0000-0000C41B0000}"/>
    <cellStyle name="Note 4 3 2 3 3 2" xfId="6843" xr:uid="{00000000-0005-0000-0000-0000C51B0000}"/>
    <cellStyle name="Note 4 3 2 3 4" xfId="5402" xr:uid="{00000000-0005-0000-0000-0000C61B0000}"/>
    <cellStyle name="Note 4 3 2 4" xfId="1436" xr:uid="{00000000-0005-0000-0000-0000C71B0000}"/>
    <cellStyle name="Note 4 3 2 4 2" xfId="4320" xr:uid="{00000000-0005-0000-0000-0000C81B0000}"/>
    <cellStyle name="Note 4 3 2 4 2 2" xfId="8644" xr:uid="{00000000-0005-0000-0000-0000C91B0000}"/>
    <cellStyle name="Note 4 3 2 4 3" xfId="2878" xr:uid="{00000000-0005-0000-0000-0000CA1B0000}"/>
    <cellStyle name="Note 4 3 2 4 3 2" xfId="7203" xr:uid="{00000000-0005-0000-0000-0000CB1B0000}"/>
    <cellStyle name="Note 4 3 2 4 4" xfId="5762" xr:uid="{00000000-0005-0000-0000-0000CC1B0000}"/>
    <cellStyle name="Note 4 3 2 5" xfId="3240" xr:uid="{00000000-0005-0000-0000-0000CD1B0000}"/>
    <cellStyle name="Note 4 3 2 5 2" xfId="7564" xr:uid="{00000000-0005-0000-0000-0000CE1B0000}"/>
    <cellStyle name="Note 4 3 2 6" xfId="1798" xr:uid="{00000000-0005-0000-0000-0000CF1B0000}"/>
    <cellStyle name="Note 4 3 2 6 2" xfId="6123" xr:uid="{00000000-0005-0000-0000-0000D01B0000}"/>
    <cellStyle name="Note 4 3 2 7" xfId="4682" xr:uid="{00000000-0005-0000-0000-0000D11B0000}"/>
    <cellStyle name="Note 4 3 3" xfId="236" xr:uid="{00000000-0005-0000-0000-0000D21B0000}"/>
    <cellStyle name="Note 4 3 3 2" xfId="596" xr:uid="{00000000-0005-0000-0000-0000D31B0000}"/>
    <cellStyle name="Note 4 3 3 2 2" xfId="3480" xr:uid="{00000000-0005-0000-0000-0000D41B0000}"/>
    <cellStyle name="Note 4 3 3 2 2 2" xfId="7804" xr:uid="{00000000-0005-0000-0000-0000D51B0000}"/>
    <cellStyle name="Note 4 3 3 2 3" xfId="2038" xr:uid="{00000000-0005-0000-0000-0000D61B0000}"/>
    <cellStyle name="Note 4 3 3 2 3 2" xfId="6363" xr:uid="{00000000-0005-0000-0000-0000D71B0000}"/>
    <cellStyle name="Note 4 3 3 2 4" xfId="4922" xr:uid="{00000000-0005-0000-0000-0000D81B0000}"/>
    <cellStyle name="Note 4 3 3 3" xfId="956" xr:uid="{00000000-0005-0000-0000-0000D91B0000}"/>
    <cellStyle name="Note 4 3 3 3 2" xfId="3840" xr:uid="{00000000-0005-0000-0000-0000DA1B0000}"/>
    <cellStyle name="Note 4 3 3 3 2 2" xfId="8164" xr:uid="{00000000-0005-0000-0000-0000DB1B0000}"/>
    <cellStyle name="Note 4 3 3 3 3" xfId="2398" xr:uid="{00000000-0005-0000-0000-0000DC1B0000}"/>
    <cellStyle name="Note 4 3 3 3 3 2" xfId="6723" xr:uid="{00000000-0005-0000-0000-0000DD1B0000}"/>
    <cellStyle name="Note 4 3 3 3 4" xfId="5282" xr:uid="{00000000-0005-0000-0000-0000DE1B0000}"/>
    <cellStyle name="Note 4 3 3 4" xfId="1316" xr:uid="{00000000-0005-0000-0000-0000DF1B0000}"/>
    <cellStyle name="Note 4 3 3 4 2" xfId="4200" xr:uid="{00000000-0005-0000-0000-0000E01B0000}"/>
    <cellStyle name="Note 4 3 3 4 2 2" xfId="8524" xr:uid="{00000000-0005-0000-0000-0000E11B0000}"/>
    <cellStyle name="Note 4 3 3 4 3" xfId="2758" xr:uid="{00000000-0005-0000-0000-0000E21B0000}"/>
    <cellStyle name="Note 4 3 3 4 3 2" xfId="7083" xr:uid="{00000000-0005-0000-0000-0000E31B0000}"/>
    <cellStyle name="Note 4 3 3 4 4" xfId="5642" xr:uid="{00000000-0005-0000-0000-0000E41B0000}"/>
    <cellStyle name="Note 4 3 3 5" xfId="3120" xr:uid="{00000000-0005-0000-0000-0000E51B0000}"/>
    <cellStyle name="Note 4 3 3 5 2" xfId="7444" xr:uid="{00000000-0005-0000-0000-0000E61B0000}"/>
    <cellStyle name="Note 4 3 3 6" xfId="1678" xr:uid="{00000000-0005-0000-0000-0000E71B0000}"/>
    <cellStyle name="Note 4 3 3 6 2" xfId="6003" xr:uid="{00000000-0005-0000-0000-0000E81B0000}"/>
    <cellStyle name="Note 4 3 3 7" xfId="4562" xr:uid="{00000000-0005-0000-0000-0000E91B0000}"/>
    <cellStyle name="Note 4 3 4" xfId="476" xr:uid="{00000000-0005-0000-0000-0000EA1B0000}"/>
    <cellStyle name="Note 4 3 4 2" xfId="3360" xr:uid="{00000000-0005-0000-0000-0000EB1B0000}"/>
    <cellStyle name="Note 4 3 4 2 2" xfId="7684" xr:uid="{00000000-0005-0000-0000-0000EC1B0000}"/>
    <cellStyle name="Note 4 3 4 3" xfId="1918" xr:uid="{00000000-0005-0000-0000-0000ED1B0000}"/>
    <cellStyle name="Note 4 3 4 3 2" xfId="6243" xr:uid="{00000000-0005-0000-0000-0000EE1B0000}"/>
    <cellStyle name="Note 4 3 4 4" xfId="4802" xr:uid="{00000000-0005-0000-0000-0000EF1B0000}"/>
    <cellStyle name="Note 4 3 5" xfId="836" xr:uid="{00000000-0005-0000-0000-0000F01B0000}"/>
    <cellStyle name="Note 4 3 5 2" xfId="3720" xr:uid="{00000000-0005-0000-0000-0000F11B0000}"/>
    <cellStyle name="Note 4 3 5 2 2" xfId="8044" xr:uid="{00000000-0005-0000-0000-0000F21B0000}"/>
    <cellStyle name="Note 4 3 5 3" xfId="2278" xr:uid="{00000000-0005-0000-0000-0000F31B0000}"/>
    <cellStyle name="Note 4 3 5 3 2" xfId="6603" xr:uid="{00000000-0005-0000-0000-0000F41B0000}"/>
    <cellStyle name="Note 4 3 5 4" xfId="5162" xr:uid="{00000000-0005-0000-0000-0000F51B0000}"/>
    <cellStyle name="Note 4 3 6" xfId="1196" xr:uid="{00000000-0005-0000-0000-0000F61B0000}"/>
    <cellStyle name="Note 4 3 6 2" xfId="4080" xr:uid="{00000000-0005-0000-0000-0000F71B0000}"/>
    <cellStyle name="Note 4 3 6 2 2" xfId="8404" xr:uid="{00000000-0005-0000-0000-0000F81B0000}"/>
    <cellStyle name="Note 4 3 6 3" xfId="2638" xr:uid="{00000000-0005-0000-0000-0000F91B0000}"/>
    <cellStyle name="Note 4 3 6 3 2" xfId="6963" xr:uid="{00000000-0005-0000-0000-0000FA1B0000}"/>
    <cellStyle name="Note 4 3 6 4" xfId="5522" xr:uid="{00000000-0005-0000-0000-0000FB1B0000}"/>
    <cellStyle name="Note 4 3 7" xfId="3000" xr:uid="{00000000-0005-0000-0000-0000FC1B0000}"/>
    <cellStyle name="Note 4 3 7 2" xfId="7324" xr:uid="{00000000-0005-0000-0000-0000FD1B0000}"/>
    <cellStyle name="Note 4 3 8" xfId="1558" xr:uid="{00000000-0005-0000-0000-0000FE1B0000}"/>
    <cellStyle name="Note 4 3 8 2" xfId="5883" xr:uid="{00000000-0005-0000-0000-0000FF1B0000}"/>
    <cellStyle name="Note 4 3 9" xfId="4442" xr:uid="{00000000-0005-0000-0000-0000001C0000}"/>
    <cellStyle name="Note 4 4" xfId="296" xr:uid="{00000000-0005-0000-0000-0000011C0000}"/>
    <cellStyle name="Note 4 4 2" xfId="656" xr:uid="{00000000-0005-0000-0000-0000021C0000}"/>
    <cellStyle name="Note 4 4 2 2" xfId="3540" xr:uid="{00000000-0005-0000-0000-0000031C0000}"/>
    <cellStyle name="Note 4 4 2 2 2" xfId="7864" xr:uid="{00000000-0005-0000-0000-0000041C0000}"/>
    <cellStyle name="Note 4 4 2 3" xfId="2098" xr:uid="{00000000-0005-0000-0000-0000051C0000}"/>
    <cellStyle name="Note 4 4 2 3 2" xfId="6423" xr:uid="{00000000-0005-0000-0000-0000061C0000}"/>
    <cellStyle name="Note 4 4 2 4" xfId="4982" xr:uid="{00000000-0005-0000-0000-0000071C0000}"/>
    <cellStyle name="Note 4 4 3" xfId="1016" xr:uid="{00000000-0005-0000-0000-0000081C0000}"/>
    <cellStyle name="Note 4 4 3 2" xfId="3900" xr:uid="{00000000-0005-0000-0000-0000091C0000}"/>
    <cellStyle name="Note 4 4 3 2 2" xfId="8224" xr:uid="{00000000-0005-0000-0000-00000A1C0000}"/>
    <cellStyle name="Note 4 4 3 3" xfId="2458" xr:uid="{00000000-0005-0000-0000-00000B1C0000}"/>
    <cellStyle name="Note 4 4 3 3 2" xfId="6783" xr:uid="{00000000-0005-0000-0000-00000C1C0000}"/>
    <cellStyle name="Note 4 4 3 4" xfId="5342" xr:uid="{00000000-0005-0000-0000-00000D1C0000}"/>
    <cellStyle name="Note 4 4 4" xfId="1376" xr:uid="{00000000-0005-0000-0000-00000E1C0000}"/>
    <cellStyle name="Note 4 4 4 2" xfId="4260" xr:uid="{00000000-0005-0000-0000-00000F1C0000}"/>
    <cellStyle name="Note 4 4 4 2 2" xfId="8584" xr:uid="{00000000-0005-0000-0000-0000101C0000}"/>
    <cellStyle name="Note 4 4 4 3" xfId="2818" xr:uid="{00000000-0005-0000-0000-0000111C0000}"/>
    <cellStyle name="Note 4 4 4 3 2" xfId="7143" xr:uid="{00000000-0005-0000-0000-0000121C0000}"/>
    <cellStyle name="Note 4 4 4 4" xfId="5702" xr:uid="{00000000-0005-0000-0000-0000131C0000}"/>
    <cellStyle name="Note 4 4 5" xfId="3180" xr:uid="{00000000-0005-0000-0000-0000141C0000}"/>
    <cellStyle name="Note 4 4 5 2" xfId="7504" xr:uid="{00000000-0005-0000-0000-0000151C0000}"/>
    <cellStyle name="Note 4 4 6" xfId="1738" xr:uid="{00000000-0005-0000-0000-0000161C0000}"/>
    <cellStyle name="Note 4 4 6 2" xfId="6063" xr:uid="{00000000-0005-0000-0000-0000171C0000}"/>
    <cellStyle name="Note 4 4 7" xfId="4622" xr:uid="{00000000-0005-0000-0000-0000181C0000}"/>
    <cellStyle name="Note 4 5" xfId="176" xr:uid="{00000000-0005-0000-0000-0000191C0000}"/>
    <cellStyle name="Note 4 5 2" xfId="536" xr:uid="{00000000-0005-0000-0000-00001A1C0000}"/>
    <cellStyle name="Note 4 5 2 2" xfId="3420" xr:uid="{00000000-0005-0000-0000-00001B1C0000}"/>
    <cellStyle name="Note 4 5 2 2 2" xfId="7744" xr:uid="{00000000-0005-0000-0000-00001C1C0000}"/>
    <cellStyle name="Note 4 5 2 3" xfId="1978" xr:uid="{00000000-0005-0000-0000-00001D1C0000}"/>
    <cellStyle name="Note 4 5 2 3 2" xfId="6303" xr:uid="{00000000-0005-0000-0000-00001E1C0000}"/>
    <cellStyle name="Note 4 5 2 4" xfId="4862" xr:uid="{00000000-0005-0000-0000-00001F1C0000}"/>
    <cellStyle name="Note 4 5 3" xfId="896" xr:uid="{00000000-0005-0000-0000-0000201C0000}"/>
    <cellStyle name="Note 4 5 3 2" xfId="3780" xr:uid="{00000000-0005-0000-0000-0000211C0000}"/>
    <cellStyle name="Note 4 5 3 2 2" xfId="8104" xr:uid="{00000000-0005-0000-0000-0000221C0000}"/>
    <cellStyle name="Note 4 5 3 3" xfId="2338" xr:uid="{00000000-0005-0000-0000-0000231C0000}"/>
    <cellStyle name="Note 4 5 3 3 2" xfId="6663" xr:uid="{00000000-0005-0000-0000-0000241C0000}"/>
    <cellStyle name="Note 4 5 3 4" xfId="5222" xr:uid="{00000000-0005-0000-0000-0000251C0000}"/>
    <cellStyle name="Note 4 5 4" xfId="1256" xr:uid="{00000000-0005-0000-0000-0000261C0000}"/>
    <cellStyle name="Note 4 5 4 2" xfId="4140" xr:uid="{00000000-0005-0000-0000-0000271C0000}"/>
    <cellStyle name="Note 4 5 4 2 2" xfId="8464" xr:uid="{00000000-0005-0000-0000-0000281C0000}"/>
    <cellStyle name="Note 4 5 4 3" xfId="2698" xr:uid="{00000000-0005-0000-0000-0000291C0000}"/>
    <cellStyle name="Note 4 5 4 3 2" xfId="7023" xr:uid="{00000000-0005-0000-0000-00002A1C0000}"/>
    <cellStyle name="Note 4 5 4 4" xfId="5582" xr:uid="{00000000-0005-0000-0000-00002B1C0000}"/>
    <cellStyle name="Note 4 5 5" xfId="3060" xr:uid="{00000000-0005-0000-0000-00002C1C0000}"/>
    <cellStyle name="Note 4 5 5 2" xfId="7384" xr:uid="{00000000-0005-0000-0000-00002D1C0000}"/>
    <cellStyle name="Note 4 5 6" xfId="1618" xr:uid="{00000000-0005-0000-0000-00002E1C0000}"/>
    <cellStyle name="Note 4 5 6 2" xfId="5943" xr:uid="{00000000-0005-0000-0000-00002F1C0000}"/>
    <cellStyle name="Note 4 5 7" xfId="4502" xr:uid="{00000000-0005-0000-0000-0000301C0000}"/>
    <cellStyle name="Note 4 6" xfId="416" xr:uid="{00000000-0005-0000-0000-0000311C0000}"/>
    <cellStyle name="Note 4 6 2" xfId="3300" xr:uid="{00000000-0005-0000-0000-0000321C0000}"/>
    <cellStyle name="Note 4 6 2 2" xfId="7624" xr:uid="{00000000-0005-0000-0000-0000331C0000}"/>
    <cellStyle name="Note 4 6 3" xfId="1858" xr:uid="{00000000-0005-0000-0000-0000341C0000}"/>
    <cellStyle name="Note 4 6 3 2" xfId="6183" xr:uid="{00000000-0005-0000-0000-0000351C0000}"/>
    <cellStyle name="Note 4 6 4" xfId="4742" xr:uid="{00000000-0005-0000-0000-0000361C0000}"/>
    <cellStyle name="Note 4 7" xfId="776" xr:uid="{00000000-0005-0000-0000-0000371C0000}"/>
    <cellStyle name="Note 4 7 2" xfId="3660" xr:uid="{00000000-0005-0000-0000-0000381C0000}"/>
    <cellStyle name="Note 4 7 2 2" xfId="7984" xr:uid="{00000000-0005-0000-0000-0000391C0000}"/>
    <cellStyle name="Note 4 7 3" xfId="2218" xr:uid="{00000000-0005-0000-0000-00003A1C0000}"/>
    <cellStyle name="Note 4 7 3 2" xfId="6543" xr:uid="{00000000-0005-0000-0000-00003B1C0000}"/>
    <cellStyle name="Note 4 7 4" xfId="5102" xr:uid="{00000000-0005-0000-0000-00003C1C0000}"/>
    <cellStyle name="Note 4 8" xfId="1136" xr:uid="{00000000-0005-0000-0000-00003D1C0000}"/>
    <cellStyle name="Note 4 8 2" xfId="4020" xr:uid="{00000000-0005-0000-0000-00003E1C0000}"/>
    <cellStyle name="Note 4 8 2 2" xfId="8344" xr:uid="{00000000-0005-0000-0000-00003F1C0000}"/>
    <cellStyle name="Note 4 8 3" xfId="2578" xr:uid="{00000000-0005-0000-0000-0000401C0000}"/>
    <cellStyle name="Note 4 8 3 2" xfId="6903" xr:uid="{00000000-0005-0000-0000-0000411C0000}"/>
    <cellStyle name="Note 4 8 4" xfId="5462" xr:uid="{00000000-0005-0000-0000-0000421C0000}"/>
    <cellStyle name="Note 4 9" xfId="2940" xr:uid="{00000000-0005-0000-0000-0000431C0000}"/>
    <cellStyle name="Note 4 9 2" xfId="7264" xr:uid="{00000000-0005-0000-0000-0000441C0000}"/>
    <cellStyle name="Note 5" xfId="53" xr:uid="{00000000-0005-0000-0000-0000451C0000}"/>
    <cellStyle name="Note 5 10" xfId="1499" xr:uid="{00000000-0005-0000-0000-0000461C0000}"/>
    <cellStyle name="Note 5 10 2" xfId="5824" xr:uid="{00000000-0005-0000-0000-0000471C0000}"/>
    <cellStyle name="Note 5 11" xfId="4383" xr:uid="{00000000-0005-0000-0000-0000481C0000}"/>
    <cellStyle name="Note 5 2" xfId="87" xr:uid="{00000000-0005-0000-0000-0000491C0000}"/>
    <cellStyle name="Note 5 2 10" xfId="4413" xr:uid="{00000000-0005-0000-0000-00004A1C0000}"/>
    <cellStyle name="Note 5 2 2" xfId="147" xr:uid="{00000000-0005-0000-0000-00004B1C0000}"/>
    <cellStyle name="Note 5 2 2 2" xfId="387" xr:uid="{00000000-0005-0000-0000-00004C1C0000}"/>
    <cellStyle name="Note 5 2 2 2 2" xfId="747" xr:uid="{00000000-0005-0000-0000-00004D1C0000}"/>
    <cellStyle name="Note 5 2 2 2 2 2" xfId="3631" xr:uid="{00000000-0005-0000-0000-00004E1C0000}"/>
    <cellStyle name="Note 5 2 2 2 2 2 2" xfId="7955" xr:uid="{00000000-0005-0000-0000-00004F1C0000}"/>
    <cellStyle name="Note 5 2 2 2 2 3" xfId="2189" xr:uid="{00000000-0005-0000-0000-0000501C0000}"/>
    <cellStyle name="Note 5 2 2 2 2 3 2" xfId="6514" xr:uid="{00000000-0005-0000-0000-0000511C0000}"/>
    <cellStyle name="Note 5 2 2 2 2 4" xfId="5073" xr:uid="{00000000-0005-0000-0000-0000521C0000}"/>
    <cellStyle name="Note 5 2 2 2 3" xfId="1107" xr:uid="{00000000-0005-0000-0000-0000531C0000}"/>
    <cellStyle name="Note 5 2 2 2 3 2" xfId="3991" xr:uid="{00000000-0005-0000-0000-0000541C0000}"/>
    <cellStyle name="Note 5 2 2 2 3 2 2" xfId="8315" xr:uid="{00000000-0005-0000-0000-0000551C0000}"/>
    <cellStyle name="Note 5 2 2 2 3 3" xfId="2549" xr:uid="{00000000-0005-0000-0000-0000561C0000}"/>
    <cellStyle name="Note 5 2 2 2 3 3 2" xfId="6874" xr:uid="{00000000-0005-0000-0000-0000571C0000}"/>
    <cellStyle name="Note 5 2 2 2 3 4" xfId="5433" xr:uid="{00000000-0005-0000-0000-0000581C0000}"/>
    <cellStyle name="Note 5 2 2 2 4" xfId="1467" xr:uid="{00000000-0005-0000-0000-0000591C0000}"/>
    <cellStyle name="Note 5 2 2 2 4 2" xfId="4351" xr:uid="{00000000-0005-0000-0000-00005A1C0000}"/>
    <cellStyle name="Note 5 2 2 2 4 2 2" xfId="8675" xr:uid="{00000000-0005-0000-0000-00005B1C0000}"/>
    <cellStyle name="Note 5 2 2 2 4 3" xfId="2909" xr:uid="{00000000-0005-0000-0000-00005C1C0000}"/>
    <cellStyle name="Note 5 2 2 2 4 3 2" xfId="7234" xr:uid="{00000000-0005-0000-0000-00005D1C0000}"/>
    <cellStyle name="Note 5 2 2 2 4 4" xfId="5793" xr:uid="{00000000-0005-0000-0000-00005E1C0000}"/>
    <cellStyle name="Note 5 2 2 2 5" xfId="3271" xr:uid="{00000000-0005-0000-0000-00005F1C0000}"/>
    <cellStyle name="Note 5 2 2 2 5 2" xfId="7595" xr:uid="{00000000-0005-0000-0000-0000601C0000}"/>
    <cellStyle name="Note 5 2 2 2 6" xfId="1829" xr:uid="{00000000-0005-0000-0000-0000611C0000}"/>
    <cellStyle name="Note 5 2 2 2 6 2" xfId="6154" xr:uid="{00000000-0005-0000-0000-0000621C0000}"/>
    <cellStyle name="Note 5 2 2 2 7" xfId="4713" xr:uid="{00000000-0005-0000-0000-0000631C0000}"/>
    <cellStyle name="Note 5 2 2 3" xfId="267" xr:uid="{00000000-0005-0000-0000-0000641C0000}"/>
    <cellStyle name="Note 5 2 2 3 2" xfId="627" xr:uid="{00000000-0005-0000-0000-0000651C0000}"/>
    <cellStyle name="Note 5 2 2 3 2 2" xfId="3511" xr:uid="{00000000-0005-0000-0000-0000661C0000}"/>
    <cellStyle name="Note 5 2 2 3 2 2 2" xfId="7835" xr:uid="{00000000-0005-0000-0000-0000671C0000}"/>
    <cellStyle name="Note 5 2 2 3 2 3" xfId="2069" xr:uid="{00000000-0005-0000-0000-0000681C0000}"/>
    <cellStyle name="Note 5 2 2 3 2 3 2" xfId="6394" xr:uid="{00000000-0005-0000-0000-0000691C0000}"/>
    <cellStyle name="Note 5 2 2 3 2 4" xfId="4953" xr:uid="{00000000-0005-0000-0000-00006A1C0000}"/>
    <cellStyle name="Note 5 2 2 3 3" xfId="987" xr:uid="{00000000-0005-0000-0000-00006B1C0000}"/>
    <cellStyle name="Note 5 2 2 3 3 2" xfId="3871" xr:uid="{00000000-0005-0000-0000-00006C1C0000}"/>
    <cellStyle name="Note 5 2 2 3 3 2 2" xfId="8195" xr:uid="{00000000-0005-0000-0000-00006D1C0000}"/>
    <cellStyle name="Note 5 2 2 3 3 3" xfId="2429" xr:uid="{00000000-0005-0000-0000-00006E1C0000}"/>
    <cellStyle name="Note 5 2 2 3 3 3 2" xfId="6754" xr:uid="{00000000-0005-0000-0000-00006F1C0000}"/>
    <cellStyle name="Note 5 2 2 3 3 4" xfId="5313" xr:uid="{00000000-0005-0000-0000-0000701C0000}"/>
    <cellStyle name="Note 5 2 2 3 4" xfId="1347" xr:uid="{00000000-0005-0000-0000-0000711C0000}"/>
    <cellStyle name="Note 5 2 2 3 4 2" xfId="4231" xr:uid="{00000000-0005-0000-0000-0000721C0000}"/>
    <cellStyle name="Note 5 2 2 3 4 2 2" xfId="8555" xr:uid="{00000000-0005-0000-0000-0000731C0000}"/>
    <cellStyle name="Note 5 2 2 3 4 3" xfId="2789" xr:uid="{00000000-0005-0000-0000-0000741C0000}"/>
    <cellStyle name="Note 5 2 2 3 4 3 2" xfId="7114" xr:uid="{00000000-0005-0000-0000-0000751C0000}"/>
    <cellStyle name="Note 5 2 2 3 4 4" xfId="5673" xr:uid="{00000000-0005-0000-0000-0000761C0000}"/>
    <cellStyle name="Note 5 2 2 3 5" xfId="3151" xr:uid="{00000000-0005-0000-0000-0000771C0000}"/>
    <cellStyle name="Note 5 2 2 3 5 2" xfId="7475" xr:uid="{00000000-0005-0000-0000-0000781C0000}"/>
    <cellStyle name="Note 5 2 2 3 6" xfId="1709" xr:uid="{00000000-0005-0000-0000-0000791C0000}"/>
    <cellStyle name="Note 5 2 2 3 6 2" xfId="6034" xr:uid="{00000000-0005-0000-0000-00007A1C0000}"/>
    <cellStyle name="Note 5 2 2 3 7" xfId="4593" xr:uid="{00000000-0005-0000-0000-00007B1C0000}"/>
    <cellStyle name="Note 5 2 2 4" xfId="507" xr:uid="{00000000-0005-0000-0000-00007C1C0000}"/>
    <cellStyle name="Note 5 2 2 4 2" xfId="3391" xr:uid="{00000000-0005-0000-0000-00007D1C0000}"/>
    <cellStyle name="Note 5 2 2 4 2 2" xfId="7715" xr:uid="{00000000-0005-0000-0000-00007E1C0000}"/>
    <cellStyle name="Note 5 2 2 4 3" xfId="1949" xr:uid="{00000000-0005-0000-0000-00007F1C0000}"/>
    <cellStyle name="Note 5 2 2 4 3 2" xfId="6274" xr:uid="{00000000-0005-0000-0000-0000801C0000}"/>
    <cellStyle name="Note 5 2 2 4 4" xfId="4833" xr:uid="{00000000-0005-0000-0000-0000811C0000}"/>
    <cellStyle name="Note 5 2 2 5" xfId="867" xr:uid="{00000000-0005-0000-0000-0000821C0000}"/>
    <cellStyle name="Note 5 2 2 5 2" xfId="3751" xr:uid="{00000000-0005-0000-0000-0000831C0000}"/>
    <cellStyle name="Note 5 2 2 5 2 2" xfId="8075" xr:uid="{00000000-0005-0000-0000-0000841C0000}"/>
    <cellStyle name="Note 5 2 2 5 3" xfId="2309" xr:uid="{00000000-0005-0000-0000-0000851C0000}"/>
    <cellStyle name="Note 5 2 2 5 3 2" xfId="6634" xr:uid="{00000000-0005-0000-0000-0000861C0000}"/>
    <cellStyle name="Note 5 2 2 5 4" xfId="5193" xr:uid="{00000000-0005-0000-0000-0000871C0000}"/>
    <cellStyle name="Note 5 2 2 6" xfId="1227" xr:uid="{00000000-0005-0000-0000-0000881C0000}"/>
    <cellStyle name="Note 5 2 2 6 2" xfId="4111" xr:uid="{00000000-0005-0000-0000-0000891C0000}"/>
    <cellStyle name="Note 5 2 2 6 2 2" xfId="8435" xr:uid="{00000000-0005-0000-0000-00008A1C0000}"/>
    <cellStyle name="Note 5 2 2 6 3" xfId="2669" xr:uid="{00000000-0005-0000-0000-00008B1C0000}"/>
    <cellStyle name="Note 5 2 2 6 3 2" xfId="6994" xr:uid="{00000000-0005-0000-0000-00008C1C0000}"/>
    <cellStyle name="Note 5 2 2 6 4" xfId="5553" xr:uid="{00000000-0005-0000-0000-00008D1C0000}"/>
    <cellStyle name="Note 5 2 2 7" xfId="3031" xr:uid="{00000000-0005-0000-0000-00008E1C0000}"/>
    <cellStyle name="Note 5 2 2 7 2" xfId="7355" xr:uid="{00000000-0005-0000-0000-00008F1C0000}"/>
    <cellStyle name="Note 5 2 2 8" xfId="1589" xr:uid="{00000000-0005-0000-0000-0000901C0000}"/>
    <cellStyle name="Note 5 2 2 8 2" xfId="5914" xr:uid="{00000000-0005-0000-0000-0000911C0000}"/>
    <cellStyle name="Note 5 2 2 9" xfId="4473" xr:uid="{00000000-0005-0000-0000-0000921C0000}"/>
    <cellStyle name="Note 5 2 3" xfId="327" xr:uid="{00000000-0005-0000-0000-0000931C0000}"/>
    <cellStyle name="Note 5 2 3 2" xfId="687" xr:uid="{00000000-0005-0000-0000-0000941C0000}"/>
    <cellStyle name="Note 5 2 3 2 2" xfId="3571" xr:uid="{00000000-0005-0000-0000-0000951C0000}"/>
    <cellStyle name="Note 5 2 3 2 2 2" xfId="7895" xr:uid="{00000000-0005-0000-0000-0000961C0000}"/>
    <cellStyle name="Note 5 2 3 2 3" xfId="2129" xr:uid="{00000000-0005-0000-0000-0000971C0000}"/>
    <cellStyle name="Note 5 2 3 2 3 2" xfId="6454" xr:uid="{00000000-0005-0000-0000-0000981C0000}"/>
    <cellStyle name="Note 5 2 3 2 4" xfId="5013" xr:uid="{00000000-0005-0000-0000-0000991C0000}"/>
    <cellStyle name="Note 5 2 3 3" xfId="1047" xr:uid="{00000000-0005-0000-0000-00009A1C0000}"/>
    <cellStyle name="Note 5 2 3 3 2" xfId="3931" xr:uid="{00000000-0005-0000-0000-00009B1C0000}"/>
    <cellStyle name="Note 5 2 3 3 2 2" xfId="8255" xr:uid="{00000000-0005-0000-0000-00009C1C0000}"/>
    <cellStyle name="Note 5 2 3 3 3" xfId="2489" xr:uid="{00000000-0005-0000-0000-00009D1C0000}"/>
    <cellStyle name="Note 5 2 3 3 3 2" xfId="6814" xr:uid="{00000000-0005-0000-0000-00009E1C0000}"/>
    <cellStyle name="Note 5 2 3 3 4" xfId="5373" xr:uid="{00000000-0005-0000-0000-00009F1C0000}"/>
    <cellStyle name="Note 5 2 3 4" xfId="1407" xr:uid="{00000000-0005-0000-0000-0000A01C0000}"/>
    <cellStyle name="Note 5 2 3 4 2" xfId="4291" xr:uid="{00000000-0005-0000-0000-0000A11C0000}"/>
    <cellStyle name="Note 5 2 3 4 2 2" xfId="8615" xr:uid="{00000000-0005-0000-0000-0000A21C0000}"/>
    <cellStyle name="Note 5 2 3 4 3" xfId="2849" xr:uid="{00000000-0005-0000-0000-0000A31C0000}"/>
    <cellStyle name="Note 5 2 3 4 3 2" xfId="7174" xr:uid="{00000000-0005-0000-0000-0000A41C0000}"/>
    <cellStyle name="Note 5 2 3 4 4" xfId="5733" xr:uid="{00000000-0005-0000-0000-0000A51C0000}"/>
    <cellStyle name="Note 5 2 3 5" xfId="3211" xr:uid="{00000000-0005-0000-0000-0000A61C0000}"/>
    <cellStyle name="Note 5 2 3 5 2" xfId="7535" xr:uid="{00000000-0005-0000-0000-0000A71C0000}"/>
    <cellStyle name="Note 5 2 3 6" xfId="1769" xr:uid="{00000000-0005-0000-0000-0000A81C0000}"/>
    <cellStyle name="Note 5 2 3 6 2" xfId="6094" xr:uid="{00000000-0005-0000-0000-0000A91C0000}"/>
    <cellStyle name="Note 5 2 3 7" xfId="4653" xr:uid="{00000000-0005-0000-0000-0000AA1C0000}"/>
    <cellStyle name="Note 5 2 4" xfId="207" xr:uid="{00000000-0005-0000-0000-0000AB1C0000}"/>
    <cellStyle name="Note 5 2 4 2" xfId="567" xr:uid="{00000000-0005-0000-0000-0000AC1C0000}"/>
    <cellStyle name="Note 5 2 4 2 2" xfId="3451" xr:uid="{00000000-0005-0000-0000-0000AD1C0000}"/>
    <cellStyle name="Note 5 2 4 2 2 2" xfId="7775" xr:uid="{00000000-0005-0000-0000-0000AE1C0000}"/>
    <cellStyle name="Note 5 2 4 2 3" xfId="2009" xr:uid="{00000000-0005-0000-0000-0000AF1C0000}"/>
    <cellStyle name="Note 5 2 4 2 3 2" xfId="6334" xr:uid="{00000000-0005-0000-0000-0000B01C0000}"/>
    <cellStyle name="Note 5 2 4 2 4" xfId="4893" xr:uid="{00000000-0005-0000-0000-0000B11C0000}"/>
    <cellStyle name="Note 5 2 4 3" xfId="927" xr:uid="{00000000-0005-0000-0000-0000B21C0000}"/>
    <cellStyle name="Note 5 2 4 3 2" xfId="3811" xr:uid="{00000000-0005-0000-0000-0000B31C0000}"/>
    <cellStyle name="Note 5 2 4 3 2 2" xfId="8135" xr:uid="{00000000-0005-0000-0000-0000B41C0000}"/>
    <cellStyle name="Note 5 2 4 3 3" xfId="2369" xr:uid="{00000000-0005-0000-0000-0000B51C0000}"/>
    <cellStyle name="Note 5 2 4 3 3 2" xfId="6694" xr:uid="{00000000-0005-0000-0000-0000B61C0000}"/>
    <cellStyle name="Note 5 2 4 3 4" xfId="5253" xr:uid="{00000000-0005-0000-0000-0000B71C0000}"/>
    <cellStyle name="Note 5 2 4 4" xfId="1287" xr:uid="{00000000-0005-0000-0000-0000B81C0000}"/>
    <cellStyle name="Note 5 2 4 4 2" xfId="4171" xr:uid="{00000000-0005-0000-0000-0000B91C0000}"/>
    <cellStyle name="Note 5 2 4 4 2 2" xfId="8495" xr:uid="{00000000-0005-0000-0000-0000BA1C0000}"/>
    <cellStyle name="Note 5 2 4 4 3" xfId="2729" xr:uid="{00000000-0005-0000-0000-0000BB1C0000}"/>
    <cellStyle name="Note 5 2 4 4 3 2" xfId="7054" xr:uid="{00000000-0005-0000-0000-0000BC1C0000}"/>
    <cellStyle name="Note 5 2 4 4 4" xfId="5613" xr:uid="{00000000-0005-0000-0000-0000BD1C0000}"/>
    <cellStyle name="Note 5 2 4 5" xfId="3091" xr:uid="{00000000-0005-0000-0000-0000BE1C0000}"/>
    <cellStyle name="Note 5 2 4 5 2" xfId="7415" xr:uid="{00000000-0005-0000-0000-0000BF1C0000}"/>
    <cellStyle name="Note 5 2 4 6" xfId="1649" xr:uid="{00000000-0005-0000-0000-0000C01C0000}"/>
    <cellStyle name="Note 5 2 4 6 2" xfId="5974" xr:uid="{00000000-0005-0000-0000-0000C11C0000}"/>
    <cellStyle name="Note 5 2 4 7" xfId="4533" xr:uid="{00000000-0005-0000-0000-0000C21C0000}"/>
    <cellStyle name="Note 5 2 5" xfId="447" xr:uid="{00000000-0005-0000-0000-0000C31C0000}"/>
    <cellStyle name="Note 5 2 5 2" xfId="3331" xr:uid="{00000000-0005-0000-0000-0000C41C0000}"/>
    <cellStyle name="Note 5 2 5 2 2" xfId="7655" xr:uid="{00000000-0005-0000-0000-0000C51C0000}"/>
    <cellStyle name="Note 5 2 5 3" xfId="1889" xr:uid="{00000000-0005-0000-0000-0000C61C0000}"/>
    <cellStyle name="Note 5 2 5 3 2" xfId="6214" xr:uid="{00000000-0005-0000-0000-0000C71C0000}"/>
    <cellStyle name="Note 5 2 5 4" xfId="4773" xr:uid="{00000000-0005-0000-0000-0000C81C0000}"/>
    <cellStyle name="Note 5 2 6" xfId="807" xr:uid="{00000000-0005-0000-0000-0000C91C0000}"/>
    <cellStyle name="Note 5 2 6 2" xfId="3691" xr:uid="{00000000-0005-0000-0000-0000CA1C0000}"/>
    <cellStyle name="Note 5 2 6 2 2" xfId="8015" xr:uid="{00000000-0005-0000-0000-0000CB1C0000}"/>
    <cellStyle name="Note 5 2 6 3" xfId="2249" xr:uid="{00000000-0005-0000-0000-0000CC1C0000}"/>
    <cellStyle name="Note 5 2 6 3 2" xfId="6574" xr:uid="{00000000-0005-0000-0000-0000CD1C0000}"/>
    <cellStyle name="Note 5 2 6 4" xfId="5133" xr:uid="{00000000-0005-0000-0000-0000CE1C0000}"/>
    <cellStyle name="Note 5 2 7" xfId="1167" xr:uid="{00000000-0005-0000-0000-0000CF1C0000}"/>
    <cellStyle name="Note 5 2 7 2" xfId="4051" xr:uid="{00000000-0005-0000-0000-0000D01C0000}"/>
    <cellStyle name="Note 5 2 7 2 2" xfId="8375" xr:uid="{00000000-0005-0000-0000-0000D11C0000}"/>
    <cellStyle name="Note 5 2 7 3" xfId="2609" xr:uid="{00000000-0005-0000-0000-0000D21C0000}"/>
    <cellStyle name="Note 5 2 7 3 2" xfId="6934" xr:uid="{00000000-0005-0000-0000-0000D31C0000}"/>
    <cellStyle name="Note 5 2 7 4" xfId="5493" xr:uid="{00000000-0005-0000-0000-0000D41C0000}"/>
    <cellStyle name="Note 5 2 8" xfId="2971" xr:uid="{00000000-0005-0000-0000-0000D51C0000}"/>
    <cellStyle name="Note 5 2 8 2" xfId="7295" xr:uid="{00000000-0005-0000-0000-0000D61C0000}"/>
    <cellStyle name="Note 5 2 9" xfId="1529" xr:uid="{00000000-0005-0000-0000-0000D71C0000}"/>
    <cellStyle name="Note 5 2 9 2" xfId="5854" xr:uid="{00000000-0005-0000-0000-0000D81C0000}"/>
    <cellStyle name="Note 5 3" xfId="117" xr:uid="{00000000-0005-0000-0000-0000D91C0000}"/>
    <cellStyle name="Note 5 3 2" xfId="357" xr:uid="{00000000-0005-0000-0000-0000DA1C0000}"/>
    <cellStyle name="Note 5 3 2 2" xfId="717" xr:uid="{00000000-0005-0000-0000-0000DB1C0000}"/>
    <cellStyle name="Note 5 3 2 2 2" xfId="3601" xr:uid="{00000000-0005-0000-0000-0000DC1C0000}"/>
    <cellStyle name="Note 5 3 2 2 2 2" xfId="7925" xr:uid="{00000000-0005-0000-0000-0000DD1C0000}"/>
    <cellStyle name="Note 5 3 2 2 3" xfId="2159" xr:uid="{00000000-0005-0000-0000-0000DE1C0000}"/>
    <cellStyle name="Note 5 3 2 2 3 2" xfId="6484" xr:uid="{00000000-0005-0000-0000-0000DF1C0000}"/>
    <cellStyle name="Note 5 3 2 2 4" xfId="5043" xr:uid="{00000000-0005-0000-0000-0000E01C0000}"/>
    <cellStyle name="Note 5 3 2 3" xfId="1077" xr:uid="{00000000-0005-0000-0000-0000E11C0000}"/>
    <cellStyle name="Note 5 3 2 3 2" xfId="3961" xr:uid="{00000000-0005-0000-0000-0000E21C0000}"/>
    <cellStyle name="Note 5 3 2 3 2 2" xfId="8285" xr:uid="{00000000-0005-0000-0000-0000E31C0000}"/>
    <cellStyle name="Note 5 3 2 3 3" xfId="2519" xr:uid="{00000000-0005-0000-0000-0000E41C0000}"/>
    <cellStyle name="Note 5 3 2 3 3 2" xfId="6844" xr:uid="{00000000-0005-0000-0000-0000E51C0000}"/>
    <cellStyle name="Note 5 3 2 3 4" xfId="5403" xr:uid="{00000000-0005-0000-0000-0000E61C0000}"/>
    <cellStyle name="Note 5 3 2 4" xfId="1437" xr:uid="{00000000-0005-0000-0000-0000E71C0000}"/>
    <cellStyle name="Note 5 3 2 4 2" xfId="4321" xr:uid="{00000000-0005-0000-0000-0000E81C0000}"/>
    <cellStyle name="Note 5 3 2 4 2 2" xfId="8645" xr:uid="{00000000-0005-0000-0000-0000E91C0000}"/>
    <cellStyle name="Note 5 3 2 4 3" xfId="2879" xr:uid="{00000000-0005-0000-0000-0000EA1C0000}"/>
    <cellStyle name="Note 5 3 2 4 3 2" xfId="7204" xr:uid="{00000000-0005-0000-0000-0000EB1C0000}"/>
    <cellStyle name="Note 5 3 2 4 4" xfId="5763" xr:uid="{00000000-0005-0000-0000-0000EC1C0000}"/>
    <cellStyle name="Note 5 3 2 5" xfId="3241" xr:uid="{00000000-0005-0000-0000-0000ED1C0000}"/>
    <cellStyle name="Note 5 3 2 5 2" xfId="7565" xr:uid="{00000000-0005-0000-0000-0000EE1C0000}"/>
    <cellStyle name="Note 5 3 2 6" xfId="1799" xr:uid="{00000000-0005-0000-0000-0000EF1C0000}"/>
    <cellStyle name="Note 5 3 2 6 2" xfId="6124" xr:uid="{00000000-0005-0000-0000-0000F01C0000}"/>
    <cellStyle name="Note 5 3 2 7" xfId="4683" xr:uid="{00000000-0005-0000-0000-0000F11C0000}"/>
    <cellStyle name="Note 5 3 3" xfId="237" xr:uid="{00000000-0005-0000-0000-0000F21C0000}"/>
    <cellStyle name="Note 5 3 3 2" xfId="597" xr:uid="{00000000-0005-0000-0000-0000F31C0000}"/>
    <cellStyle name="Note 5 3 3 2 2" xfId="3481" xr:uid="{00000000-0005-0000-0000-0000F41C0000}"/>
    <cellStyle name="Note 5 3 3 2 2 2" xfId="7805" xr:uid="{00000000-0005-0000-0000-0000F51C0000}"/>
    <cellStyle name="Note 5 3 3 2 3" xfId="2039" xr:uid="{00000000-0005-0000-0000-0000F61C0000}"/>
    <cellStyle name="Note 5 3 3 2 3 2" xfId="6364" xr:uid="{00000000-0005-0000-0000-0000F71C0000}"/>
    <cellStyle name="Note 5 3 3 2 4" xfId="4923" xr:uid="{00000000-0005-0000-0000-0000F81C0000}"/>
    <cellStyle name="Note 5 3 3 3" xfId="957" xr:uid="{00000000-0005-0000-0000-0000F91C0000}"/>
    <cellStyle name="Note 5 3 3 3 2" xfId="3841" xr:uid="{00000000-0005-0000-0000-0000FA1C0000}"/>
    <cellStyle name="Note 5 3 3 3 2 2" xfId="8165" xr:uid="{00000000-0005-0000-0000-0000FB1C0000}"/>
    <cellStyle name="Note 5 3 3 3 3" xfId="2399" xr:uid="{00000000-0005-0000-0000-0000FC1C0000}"/>
    <cellStyle name="Note 5 3 3 3 3 2" xfId="6724" xr:uid="{00000000-0005-0000-0000-0000FD1C0000}"/>
    <cellStyle name="Note 5 3 3 3 4" xfId="5283" xr:uid="{00000000-0005-0000-0000-0000FE1C0000}"/>
    <cellStyle name="Note 5 3 3 4" xfId="1317" xr:uid="{00000000-0005-0000-0000-0000FF1C0000}"/>
    <cellStyle name="Note 5 3 3 4 2" xfId="4201" xr:uid="{00000000-0005-0000-0000-0000001D0000}"/>
    <cellStyle name="Note 5 3 3 4 2 2" xfId="8525" xr:uid="{00000000-0005-0000-0000-0000011D0000}"/>
    <cellStyle name="Note 5 3 3 4 3" xfId="2759" xr:uid="{00000000-0005-0000-0000-0000021D0000}"/>
    <cellStyle name="Note 5 3 3 4 3 2" xfId="7084" xr:uid="{00000000-0005-0000-0000-0000031D0000}"/>
    <cellStyle name="Note 5 3 3 4 4" xfId="5643" xr:uid="{00000000-0005-0000-0000-0000041D0000}"/>
    <cellStyle name="Note 5 3 3 5" xfId="3121" xr:uid="{00000000-0005-0000-0000-0000051D0000}"/>
    <cellStyle name="Note 5 3 3 5 2" xfId="7445" xr:uid="{00000000-0005-0000-0000-0000061D0000}"/>
    <cellStyle name="Note 5 3 3 6" xfId="1679" xr:uid="{00000000-0005-0000-0000-0000071D0000}"/>
    <cellStyle name="Note 5 3 3 6 2" xfId="6004" xr:uid="{00000000-0005-0000-0000-0000081D0000}"/>
    <cellStyle name="Note 5 3 3 7" xfId="4563" xr:uid="{00000000-0005-0000-0000-0000091D0000}"/>
    <cellStyle name="Note 5 3 4" xfId="477" xr:uid="{00000000-0005-0000-0000-00000A1D0000}"/>
    <cellStyle name="Note 5 3 4 2" xfId="3361" xr:uid="{00000000-0005-0000-0000-00000B1D0000}"/>
    <cellStyle name="Note 5 3 4 2 2" xfId="7685" xr:uid="{00000000-0005-0000-0000-00000C1D0000}"/>
    <cellStyle name="Note 5 3 4 3" xfId="1919" xr:uid="{00000000-0005-0000-0000-00000D1D0000}"/>
    <cellStyle name="Note 5 3 4 3 2" xfId="6244" xr:uid="{00000000-0005-0000-0000-00000E1D0000}"/>
    <cellStyle name="Note 5 3 4 4" xfId="4803" xr:uid="{00000000-0005-0000-0000-00000F1D0000}"/>
    <cellStyle name="Note 5 3 5" xfId="837" xr:uid="{00000000-0005-0000-0000-0000101D0000}"/>
    <cellStyle name="Note 5 3 5 2" xfId="3721" xr:uid="{00000000-0005-0000-0000-0000111D0000}"/>
    <cellStyle name="Note 5 3 5 2 2" xfId="8045" xr:uid="{00000000-0005-0000-0000-0000121D0000}"/>
    <cellStyle name="Note 5 3 5 3" xfId="2279" xr:uid="{00000000-0005-0000-0000-0000131D0000}"/>
    <cellStyle name="Note 5 3 5 3 2" xfId="6604" xr:uid="{00000000-0005-0000-0000-0000141D0000}"/>
    <cellStyle name="Note 5 3 5 4" xfId="5163" xr:uid="{00000000-0005-0000-0000-0000151D0000}"/>
    <cellStyle name="Note 5 3 6" xfId="1197" xr:uid="{00000000-0005-0000-0000-0000161D0000}"/>
    <cellStyle name="Note 5 3 6 2" xfId="4081" xr:uid="{00000000-0005-0000-0000-0000171D0000}"/>
    <cellStyle name="Note 5 3 6 2 2" xfId="8405" xr:uid="{00000000-0005-0000-0000-0000181D0000}"/>
    <cellStyle name="Note 5 3 6 3" xfId="2639" xr:uid="{00000000-0005-0000-0000-0000191D0000}"/>
    <cellStyle name="Note 5 3 6 3 2" xfId="6964" xr:uid="{00000000-0005-0000-0000-00001A1D0000}"/>
    <cellStyle name="Note 5 3 6 4" xfId="5523" xr:uid="{00000000-0005-0000-0000-00001B1D0000}"/>
    <cellStyle name="Note 5 3 7" xfId="3001" xr:uid="{00000000-0005-0000-0000-00001C1D0000}"/>
    <cellStyle name="Note 5 3 7 2" xfId="7325" xr:uid="{00000000-0005-0000-0000-00001D1D0000}"/>
    <cellStyle name="Note 5 3 8" xfId="1559" xr:uid="{00000000-0005-0000-0000-00001E1D0000}"/>
    <cellStyle name="Note 5 3 8 2" xfId="5884" xr:uid="{00000000-0005-0000-0000-00001F1D0000}"/>
    <cellStyle name="Note 5 3 9" xfId="4443" xr:uid="{00000000-0005-0000-0000-0000201D0000}"/>
    <cellStyle name="Note 5 4" xfId="297" xr:uid="{00000000-0005-0000-0000-0000211D0000}"/>
    <cellStyle name="Note 5 4 2" xfId="657" xr:uid="{00000000-0005-0000-0000-0000221D0000}"/>
    <cellStyle name="Note 5 4 2 2" xfId="3541" xr:uid="{00000000-0005-0000-0000-0000231D0000}"/>
    <cellStyle name="Note 5 4 2 2 2" xfId="7865" xr:uid="{00000000-0005-0000-0000-0000241D0000}"/>
    <cellStyle name="Note 5 4 2 3" xfId="2099" xr:uid="{00000000-0005-0000-0000-0000251D0000}"/>
    <cellStyle name="Note 5 4 2 3 2" xfId="6424" xr:uid="{00000000-0005-0000-0000-0000261D0000}"/>
    <cellStyle name="Note 5 4 2 4" xfId="4983" xr:uid="{00000000-0005-0000-0000-0000271D0000}"/>
    <cellStyle name="Note 5 4 3" xfId="1017" xr:uid="{00000000-0005-0000-0000-0000281D0000}"/>
    <cellStyle name="Note 5 4 3 2" xfId="3901" xr:uid="{00000000-0005-0000-0000-0000291D0000}"/>
    <cellStyle name="Note 5 4 3 2 2" xfId="8225" xr:uid="{00000000-0005-0000-0000-00002A1D0000}"/>
    <cellStyle name="Note 5 4 3 3" xfId="2459" xr:uid="{00000000-0005-0000-0000-00002B1D0000}"/>
    <cellStyle name="Note 5 4 3 3 2" xfId="6784" xr:uid="{00000000-0005-0000-0000-00002C1D0000}"/>
    <cellStyle name="Note 5 4 3 4" xfId="5343" xr:uid="{00000000-0005-0000-0000-00002D1D0000}"/>
    <cellStyle name="Note 5 4 4" xfId="1377" xr:uid="{00000000-0005-0000-0000-00002E1D0000}"/>
    <cellStyle name="Note 5 4 4 2" xfId="4261" xr:uid="{00000000-0005-0000-0000-00002F1D0000}"/>
    <cellStyle name="Note 5 4 4 2 2" xfId="8585" xr:uid="{00000000-0005-0000-0000-0000301D0000}"/>
    <cellStyle name="Note 5 4 4 3" xfId="2819" xr:uid="{00000000-0005-0000-0000-0000311D0000}"/>
    <cellStyle name="Note 5 4 4 3 2" xfId="7144" xr:uid="{00000000-0005-0000-0000-0000321D0000}"/>
    <cellStyle name="Note 5 4 4 4" xfId="5703" xr:uid="{00000000-0005-0000-0000-0000331D0000}"/>
    <cellStyle name="Note 5 4 5" xfId="3181" xr:uid="{00000000-0005-0000-0000-0000341D0000}"/>
    <cellStyle name="Note 5 4 5 2" xfId="7505" xr:uid="{00000000-0005-0000-0000-0000351D0000}"/>
    <cellStyle name="Note 5 4 6" xfId="1739" xr:uid="{00000000-0005-0000-0000-0000361D0000}"/>
    <cellStyle name="Note 5 4 6 2" xfId="6064" xr:uid="{00000000-0005-0000-0000-0000371D0000}"/>
    <cellStyle name="Note 5 4 7" xfId="4623" xr:uid="{00000000-0005-0000-0000-0000381D0000}"/>
    <cellStyle name="Note 5 5" xfId="177" xr:uid="{00000000-0005-0000-0000-0000391D0000}"/>
    <cellStyle name="Note 5 5 2" xfId="537" xr:uid="{00000000-0005-0000-0000-00003A1D0000}"/>
    <cellStyle name="Note 5 5 2 2" xfId="3421" xr:uid="{00000000-0005-0000-0000-00003B1D0000}"/>
    <cellStyle name="Note 5 5 2 2 2" xfId="7745" xr:uid="{00000000-0005-0000-0000-00003C1D0000}"/>
    <cellStyle name="Note 5 5 2 3" xfId="1979" xr:uid="{00000000-0005-0000-0000-00003D1D0000}"/>
    <cellStyle name="Note 5 5 2 3 2" xfId="6304" xr:uid="{00000000-0005-0000-0000-00003E1D0000}"/>
    <cellStyle name="Note 5 5 2 4" xfId="4863" xr:uid="{00000000-0005-0000-0000-00003F1D0000}"/>
    <cellStyle name="Note 5 5 3" xfId="897" xr:uid="{00000000-0005-0000-0000-0000401D0000}"/>
    <cellStyle name="Note 5 5 3 2" xfId="3781" xr:uid="{00000000-0005-0000-0000-0000411D0000}"/>
    <cellStyle name="Note 5 5 3 2 2" xfId="8105" xr:uid="{00000000-0005-0000-0000-0000421D0000}"/>
    <cellStyle name="Note 5 5 3 3" xfId="2339" xr:uid="{00000000-0005-0000-0000-0000431D0000}"/>
    <cellStyle name="Note 5 5 3 3 2" xfId="6664" xr:uid="{00000000-0005-0000-0000-0000441D0000}"/>
    <cellStyle name="Note 5 5 3 4" xfId="5223" xr:uid="{00000000-0005-0000-0000-0000451D0000}"/>
    <cellStyle name="Note 5 5 4" xfId="1257" xr:uid="{00000000-0005-0000-0000-0000461D0000}"/>
    <cellStyle name="Note 5 5 4 2" xfId="4141" xr:uid="{00000000-0005-0000-0000-0000471D0000}"/>
    <cellStyle name="Note 5 5 4 2 2" xfId="8465" xr:uid="{00000000-0005-0000-0000-0000481D0000}"/>
    <cellStyle name="Note 5 5 4 3" xfId="2699" xr:uid="{00000000-0005-0000-0000-0000491D0000}"/>
    <cellStyle name="Note 5 5 4 3 2" xfId="7024" xr:uid="{00000000-0005-0000-0000-00004A1D0000}"/>
    <cellStyle name="Note 5 5 4 4" xfId="5583" xr:uid="{00000000-0005-0000-0000-00004B1D0000}"/>
    <cellStyle name="Note 5 5 5" xfId="3061" xr:uid="{00000000-0005-0000-0000-00004C1D0000}"/>
    <cellStyle name="Note 5 5 5 2" xfId="7385" xr:uid="{00000000-0005-0000-0000-00004D1D0000}"/>
    <cellStyle name="Note 5 5 6" xfId="1619" xr:uid="{00000000-0005-0000-0000-00004E1D0000}"/>
    <cellStyle name="Note 5 5 6 2" xfId="5944" xr:uid="{00000000-0005-0000-0000-00004F1D0000}"/>
    <cellStyle name="Note 5 5 7" xfId="4503" xr:uid="{00000000-0005-0000-0000-0000501D0000}"/>
    <cellStyle name="Note 5 6" xfId="417" xr:uid="{00000000-0005-0000-0000-0000511D0000}"/>
    <cellStyle name="Note 5 6 2" xfId="3301" xr:uid="{00000000-0005-0000-0000-0000521D0000}"/>
    <cellStyle name="Note 5 6 2 2" xfId="7625" xr:uid="{00000000-0005-0000-0000-0000531D0000}"/>
    <cellStyle name="Note 5 6 3" xfId="1859" xr:uid="{00000000-0005-0000-0000-0000541D0000}"/>
    <cellStyle name="Note 5 6 3 2" xfId="6184" xr:uid="{00000000-0005-0000-0000-0000551D0000}"/>
    <cellStyle name="Note 5 6 4" xfId="4743" xr:uid="{00000000-0005-0000-0000-0000561D0000}"/>
    <cellStyle name="Note 5 7" xfId="777" xr:uid="{00000000-0005-0000-0000-0000571D0000}"/>
    <cellStyle name="Note 5 7 2" xfId="3661" xr:uid="{00000000-0005-0000-0000-0000581D0000}"/>
    <cellStyle name="Note 5 7 2 2" xfId="7985" xr:uid="{00000000-0005-0000-0000-0000591D0000}"/>
    <cellStyle name="Note 5 7 3" xfId="2219" xr:uid="{00000000-0005-0000-0000-00005A1D0000}"/>
    <cellStyle name="Note 5 7 3 2" xfId="6544" xr:uid="{00000000-0005-0000-0000-00005B1D0000}"/>
    <cellStyle name="Note 5 7 4" xfId="5103" xr:uid="{00000000-0005-0000-0000-00005C1D0000}"/>
    <cellStyle name="Note 5 8" xfId="1137" xr:uid="{00000000-0005-0000-0000-00005D1D0000}"/>
    <cellStyle name="Note 5 8 2" xfId="4021" xr:uid="{00000000-0005-0000-0000-00005E1D0000}"/>
    <cellStyle name="Note 5 8 2 2" xfId="8345" xr:uid="{00000000-0005-0000-0000-00005F1D0000}"/>
    <cellStyle name="Note 5 8 3" xfId="2579" xr:uid="{00000000-0005-0000-0000-0000601D0000}"/>
    <cellStyle name="Note 5 8 3 2" xfId="6904" xr:uid="{00000000-0005-0000-0000-0000611D0000}"/>
    <cellStyle name="Note 5 8 4" xfId="5463" xr:uid="{00000000-0005-0000-0000-0000621D0000}"/>
    <cellStyle name="Note 5 9" xfId="2941" xr:uid="{00000000-0005-0000-0000-0000631D0000}"/>
    <cellStyle name="Note 5 9 2" xfId="7265" xr:uid="{00000000-0005-0000-0000-0000641D0000}"/>
    <cellStyle name="Note 6" xfId="54" xr:uid="{00000000-0005-0000-0000-0000651D0000}"/>
    <cellStyle name="Note 6 10" xfId="1500" xr:uid="{00000000-0005-0000-0000-0000661D0000}"/>
    <cellStyle name="Note 6 10 2" xfId="5825" xr:uid="{00000000-0005-0000-0000-0000671D0000}"/>
    <cellStyle name="Note 6 11" xfId="4384" xr:uid="{00000000-0005-0000-0000-0000681D0000}"/>
    <cellStyle name="Note 6 2" xfId="88" xr:uid="{00000000-0005-0000-0000-0000691D0000}"/>
    <cellStyle name="Note 6 2 10" xfId="4414" xr:uid="{00000000-0005-0000-0000-00006A1D0000}"/>
    <cellStyle name="Note 6 2 2" xfId="148" xr:uid="{00000000-0005-0000-0000-00006B1D0000}"/>
    <cellStyle name="Note 6 2 2 2" xfId="388" xr:uid="{00000000-0005-0000-0000-00006C1D0000}"/>
    <cellStyle name="Note 6 2 2 2 2" xfId="748" xr:uid="{00000000-0005-0000-0000-00006D1D0000}"/>
    <cellStyle name="Note 6 2 2 2 2 2" xfId="3632" xr:uid="{00000000-0005-0000-0000-00006E1D0000}"/>
    <cellStyle name="Note 6 2 2 2 2 2 2" xfId="7956" xr:uid="{00000000-0005-0000-0000-00006F1D0000}"/>
    <cellStyle name="Note 6 2 2 2 2 3" xfId="2190" xr:uid="{00000000-0005-0000-0000-0000701D0000}"/>
    <cellStyle name="Note 6 2 2 2 2 3 2" xfId="6515" xr:uid="{00000000-0005-0000-0000-0000711D0000}"/>
    <cellStyle name="Note 6 2 2 2 2 4" xfId="5074" xr:uid="{00000000-0005-0000-0000-0000721D0000}"/>
    <cellStyle name="Note 6 2 2 2 3" xfId="1108" xr:uid="{00000000-0005-0000-0000-0000731D0000}"/>
    <cellStyle name="Note 6 2 2 2 3 2" xfId="3992" xr:uid="{00000000-0005-0000-0000-0000741D0000}"/>
    <cellStyle name="Note 6 2 2 2 3 2 2" xfId="8316" xr:uid="{00000000-0005-0000-0000-0000751D0000}"/>
    <cellStyle name="Note 6 2 2 2 3 3" xfId="2550" xr:uid="{00000000-0005-0000-0000-0000761D0000}"/>
    <cellStyle name="Note 6 2 2 2 3 3 2" xfId="6875" xr:uid="{00000000-0005-0000-0000-0000771D0000}"/>
    <cellStyle name="Note 6 2 2 2 3 4" xfId="5434" xr:uid="{00000000-0005-0000-0000-0000781D0000}"/>
    <cellStyle name="Note 6 2 2 2 4" xfId="1468" xr:uid="{00000000-0005-0000-0000-0000791D0000}"/>
    <cellStyle name="Note 6 2 2 2 4 2" xfId="4352" xr:uid="{00000000-0005-0000-0000-00007A1D0000}"/>
    <cellStyle name="Note 6 2 2 2 4 2 2" xfId="8676" xr:uid="{00000000-0005-0000-0000-00007B1D0000}"/>
    <cellStyle name="Note 6 2 2 2 4 3" xfId="2910" xr:uid="{00000000-0005-0000-0000-00007C1D0000}"/>
    <cellStyle name="Note 6 2 2 2 4 3 2" xfId="7235" xr:uid="{00000000-0005-0000-0000-00007D1D0000}"/>
    <cellStyle name="Note 6 2 2 2 4 4" xfId="5794" xr:uid="{00000000-0005-0000-0000-00007E1D0000}"/>
    <cellStyle name="Note 6 2 2 2 5" xfId="3272" xr:uid="{00000000-0005-0000-0000-00007F1D0000}"/>
    <cellStyle name="Note 6 2 2 2 5 2" xfId="7596" xr:uid="{00000000-0005-0000-0000-0000801D0000}"/>
    <cellStyle name="Note 6 2 2 2 6" xfId="1830" xr:uid="{00000000-0005-0000-0000-0000811D0000}"/>
    <cellStyle name="Note 6 2 2 2 6 2" xfId="6155" xr:uid="{00000000-0005-0000-0000-0000821D0000}"/>
    <cellStyle name="Note 6 2 2 2 7" xfId="4714" xr:uid="{00000000-0005-0000-0000-0000831D0000}"/>
    <cellStyle name="Note 6 2 2 3" xfId="268" xr:uid="{00000000-0005-0000-0000-0000841D0000}"/>
    <cellStyle name="Note 6 2 2 3 2" xfId="628" xr:uid="{00000000-0005-0000-0000-0000851D0000}"/>
    <cellStyle name="Note 6 2 2 3 2 2" xfId="3512" xr:uid="{00000000-0005-0000-0000-0000861D0000}"/>
    <cellStyle name="Note 6 2 2 3 2 2 2" xfId="7836" xr:uid="{00000000-0005-0000-0000-0000871D0000}"/>
    <cellStyle name="Note 6 2 2 3 2 3" xfId="2070" xr:uid="{00000000-0005-0000-0000-0000881D0000}"/>
    <cellStyle name="Note 6 2 2 3 2 3 2" xfId="6395" xr:uid="{00000000-0005-0000-0000-0000891D0000}"/>
    <cellStyle name="Note 6 2 2 3 2 4" xfId="4954" xr:uid="{00000000-0005-0000-0000-00008A1D0000}"/>
    <cellStyle name="Note 6 2 2 3 3" xfId="988" xr:uid="{00000000-0005-0000-0000-00008B1D0000}"/>
    <cellStyle name="Note 6 2 2 3 3 2" xfId="3872" xr:uid="{00000000-0005-0000-0000-00008C1D0000}"/>
    <cellStyle name="Note 6 2 2 3 3 2 2" xfId="8196" xr:uid="{00000000-0005-0000-0000-00008D1D0000}"/>
    <cellStyle name="Note 6 2 2 3 3 3" xfId="2430" xr:uid="{00000000-0005-0000-0000-00008E1D0000}"/>
    <cellStyle name="Note 6 2 2 3 3 3 2" xfId="6755" xr:uid="{00000000-0005-0000-0000-00008F1D0000}"/>
    <cellStyle name="Note 6 2 2 3 3 4" xfId="5314" xr:uid="{00000000-0005-0000-0000-0000901D0000}"/>
    <cellStyle name="Note 6 2 2 3 4" xfId="1348" xr:uid="{00000000-0005-0000-0000-0000911D0000}"/>
    <cellStyle name="Note 6 2 2 3 4 2" xfId="4232" xr:uid="{00000000-0005-0000-0000-0000921D0000}"/>
    <cellStyle name="Note 6 2 2 3 4 2 2" xfId="8556" xr:uid="{00000000-0005-0000-0000-0000931D0000}"/>
    <cellStyle name="Note 6 2 2 3 4 3" xfId="2790" xr:uid="{00000000-0005-0000-0000-0000941D0000}"/>
    <cellStyle name="Note 6 2 2 3 4 3 2" xfId="7115" xr:uid="{00000000-0005-0000-0000-0000951D0000}"/>
    <cellStyle name="Note 6 2 2 3 4 4" xfId="5674" xr:uid="{00000000-0005-0000-0000-0000961D0000}"/>
    <cellStyle name="Note 6 2 2 3 5" xfId="3152" xr:uid="{00000000-0005-0000-0000-0000971D0000}"/>
    <cellStyle name="Note 6 2 2 3 5 2" xfId="7476" xr:uid="{00000000-0005-0000-0000-0000981D0000}"/>
    <cellStyle name="Note 6 2 2 3 6" xfId="1710" xr:uid="{00000000-0005-0000-0000-0000991D0000}"/>
    <cellStyle name="Note 6 2 2 3 6 2" xfId="6035" xr:uid="{00000000-0005-0000-0000-00009A1D0000}"/>
    <cellStyle name="Note 6 2 2 3 7" xfId="4594" xr:uid="{00000000-0005-0000-0000-00009B1D0000}"/>
    <cellStyle name="Note 6 2 2 4" xfId="508" xr:uid="{00000000-0005-0000-0000-00009C1D0000}"/>
    <cellStyle name="Note 6 2 2 4 2" xfId="3392" xr:uid="{00000000-0005-0000-0000-00009D1D0000}"/>
    <cellStyle name="Note 6 2 2 4 2 2" xfId="7716" xr:uid="{00000000-0005-0000-0000-00009E1D0000}"/>
    <cellStyle name="Note 6 2 2 4 3" xfId="1950" xr:uid="{00000000-0005-0000-0000-00009F1D0000}"/>
    <cellStyle name="Note 6 2 2 4 3 2" xfId="6275" xr:uid="{00000000-0005-0000-0000-0000A01D0000}"/>
    <cellStyle name="Note 6 2 2 4 4" xfId="4834" xr:uid="{00000000-0005-0000-0000-0000A11D0000}"/>
    <cellStyle name="Note 6 2 2 5" xfId="868" xr:uid="{00000000-0005-0000-0000-0000A21D0000}"/>
    <cellStyle name="Note 6 2 2 5 2" xfId="3752" xr:uid="{00000000-0005-0000-0000-0000A31D0000}"/>
    <cellStyle name="Note 6 2 2 5 2 2" xfId="8076" xr:uid="{00000000-0005-0000-0000-0000A41D0000}"/>
    <cellStyle name="Note 6 2 2 5 3" xfId="2310" xr:uid="{00000000-0005-0000-0000-0000A51D0000}"/>
    <cellStyle name="Note 6 2 2 5 3 2" xfId="6635" xr:uid="{00000000-0005-0000-0000-0000A61D0000}"/>
    <cellStyle name="Note 6 2 2 5 4" xfId="5194" xr:uid="{00000000-0005-0000-0000-0000A71D0000}"/>
    <cellStyle name="Note 6 2 2 6" xfId="1228" xr:uid="{00000000-0005-0000-0000-0000A81D0000}"/>
    <cellStyle name="Note 6 2 2 6 2" xfId="4112" xr:uid="{00000000-0005-0000-0000-0000A91D0000}"/>
    <cellStyle name="Note 6 2 2 6 2 2" xfId="8436" xr:uid="{00000000-0005-0000-0000-0000AA1D0000}"/>
    <cellStyle name="Note 6 2 2 6 3" xfId="2670" xr:uid="{00000000-0005-0000-0000-0000AB1D0000}"/>
    <cellStyle name="Note 6 2 2 6 3 2" xfId="6995" xr:uid="{00000000-0005-0000-0000-0000AC1D0000}"/>
    <cellStyle name="Note 6 2 2 6 4" xfId="5554" xr:uid="{00000000-0005-0000-0000-0000AD1D0000}"/>
    <cellStyle name="Note 6 2 2 7" xfId="3032" xr:uid="{00000000-0005-0000-0000-0000AE1D0000}"/>
    <cellStyle name="Note 6 2 2 7 2" xfId="7356" xr:uid="{00000000-0005-0000-0000-0000AF1D0000}"/>
    <cellStyle name="Note 6 2 2 8" xfId="1590" xr:uid="{00000000-0005-0000-0000-0000B01D0000}"/>
    <cellStyle name="Note 6 2 2 8 2" xfId="5915" xr:uid="{00000000-0005-0000-0000-0000B11D0000}"/>
    <cellStyle name="Note 6 2 2 9" xfId="4474" xr:uid="{00000000-0005-0000-0000-0000B21D0000}"/>
    <cellStyle name="Note 6 2 3" xfId="328" xr:uid="{00000000-0005-0000-0000-0000B31D0000}"/>
    <cellStyle name="Note 6 2 3 2" xfId="688" xr:uid="{00000000-0005-0000-0000-0000B41D0000}"/>
    <cellStyle name="Note 6 2 3 2 2" xfId="3572" xr:uid="{00000000-0005-0000-0000-0000B51D0000}"/>
    <cellStyle name="Note 6 2 3 2 2 2" xfId="7896" xr:uid="{00000000-0005-0000-0000-0000B61D0000}"/>
    <cellStyle name="Note 6 2 3 2 3" xfId="2130" xr:uid="{00000000-0005-0000-0000-0000B71D0000}"/>
    <cellStyle name="Note 6 2 3 2 3 2" xfId="6455" xr:uid="{00000000-0005-0000-0000-0000B81D0000}"/>
    <cellStyle name="Note 6 2 3 2 4" xfId="5014" xr:uid="{00000000-0005-0000-0000-0000B91D0000}"/>
    <cellStyle name="Note 6 2 3 3" xfId="1048" xr:uid="{00000000-0005-0000-0000-0000BA1D0000}"/>
    <cellStyle name="Note 6 2 3 3 2" xfId="3932" xr:uid="{00000000-0005-0000-0000-0000BB1D0000}"/>
    <cellStyle name="Note 6 2 3 3 2 2" xfId="8256" xr:uid="{00000000-0005-0000-0000-0000BC1D0000}"/>
    <cellStyle name="Note 6 2 3 3 3" xfId="2490" xr:uid="{00000000-0005-0000-0000-0000BD1D0000}"/>
    <cellStyle name="Note 6 2 3 3 3 2" xfId="6815" xr:uid="{00000000-0005-0000-0000-0000BE1D0000}"/>
    <cellStyle name="Note 6 2 3 3 4" xfId="5374" xr:uid="{00000000-0005-0000-0000-0000BF1D0000}"/>
    <cellStyle name="Note 6 2 3 4" xfId="1408" xr:uid="{00000000-0005-0000-0000-0000C01D0000}"/>
    <cellStyle name="Note 6 2 3 4 2" xfId="4292" xr:uid="{00000000-0005-0000-0000-0000C11D0000}"/>
    <cellStyle name="Note 6 2 3 4 2 2" xfId="8616" xr:uid="{00000000-0005-0000-0000-0000C21D0000}"/>
    <cellStyle name="Note 6 2 3 4 3" xfId="2850" xr:uid="{00000000-0005-0000-0000-0000C31D0000}"/>
    <cellStyle name="Note 6 2 3 4 3 2" xfId="7175" xr:uid="{00000000-0005-0000-0000-0000C41D0000}"/>
    <cellStyle name="Note 6 2 3 4 4" xfId="5734" xr:uid="{00000000-0005-0000-0000-0000C51D0000}"/>
    <cellStyle name="Note 6 2 3 5" xfId="3212" xr:uid="{00000000-0005-0000-0000-0000C61D0000}"/>
    <cellStyle name="Note 6 2 3 5 2" xfId="7536" xr:uid="{00000000-0005-0000-0000-0000C71D0000}"/>
    <cellStyle name="Note 6 2 3 6" xfId="1770" xr:uid="{00000000-0005-0000-0000-0000C81D0000}"/>
    <cellStyle name="Note 6 2 3 6 2" xfId="6095" xr:uid="{00000000-0005-0000-0000-0000C91D0000}"/>
    <cellStyle name="Note 6 2 3 7" xfId="4654" xr:uid="{00000000-0005-0000-0000-0000CA1D0000}"/>
    <cellStyle name="Note 6 2 4" xfId="208" xr:uid="{00000000-0005-0000-0000-0000CB1D0000}"/>
    <cellStyle name="Note 6 2 4 2" xfId="568" xr:uid="{00000000-0005-0000-0000-0000CC1D0000}"/>
    <cellStyle name="Note 6 2 4 2 2" xfId="3452" xr:uid="{00000000-0005-0000-0000-0000CD1D0000}"/>
    <cellStyle name="Note 6 2 4 2 2 2" xfId="7776" xr:uid="{00000000-0005-0000-0000-0000CE1D0000}"/>
    <cellStyle name="Note 6 2 4 2 3" xfId="2010" xr:uid="{00000000-0005-0000-0000-0000CF1D0000}"/>
    <cellStyle name="Note 6 2 4 2 3 2" xfId="6335" xr:uid="{00000000-0005-0000-0000-0000D01D0000}"/>
    <cellStyle name="Note 6 2 4 2 4" xfId="4894" xr:uid="{00000000-0005-0000-0000-0000D11D0000}"/>
    <cellStyle name="Note 6 2 4 3" xfId="928" xr:uid="{00000000-0005-0000-0000-0000D21D0000}"/>
    <cellStyle name="Note 6 2 4 3 2" xfId="3812" xr:uid="{00000000-0005-0000-0000-0000D31D0000}"/>
    <cellStyle name="Note 6 2 4 3 2 2" xfId="8136" xr:uid="{00000000-0005-0000-0000-0000D41D0000}"/>
    <cellStyle name="Note 6 2 4 3 3" xfId="2370" xr:uid="{00000000-0005-0000-0000-0000D51D0000}"/>
    <cellStyle name="Note 6 2 4 3 3 2" xfId="6695" xr:uid="{00000000-0005-0000-0000-0000D61D0000}"/>
    <cellStyle name="Note 6 2 4 3 4" xfId="5254" xr:uid="{00000000-0005-0000-0000-0000D71D0000}"/>
    <cellStyle name="Note 6 2 4 4" xfId="1288" xr:uid="{00000000-0005-0000-0000-0000D81D0000}"/>
    <cellStyle name="Note 6 2 4 4 2" xfId="4172" xr:uid="{00000000-0005-0000-0000-0000D91D0000}"/>
    <cellStyle name="Note 6 2 4 4 2 2" xfId="8496" xr:uid="{00000000-0005-0000-0000-0000DA1D0000}"/>
    <cellStyle name="Note 6 2 4 4 3" xfId="2730" xr:uid="{00000000-0005-0000-0000-0000DB1D0000}"/>
    <cellStyle name="Note 6 2 4 4 3 2" xfId="7055" xr:uid="{00000000-0005-0000-0000-0000DC1D0000}"/>
    <cellStyle name="Note 6 2 4 4 4" xfId="5614" xr:uid="{00000000-0005-0000-0000-0000DD1D0000}"/>
    <cellStyle name="Note 6 2 4 5" xfId="3092" xr:uid="{00000000-0005-0000-0000-0000DE1D0000}"/>
    <cellStyle name="Note 6 2 4 5 2" xfId="7416" xr:uid="{00000000-0005-0000-0000-0000DF1D0000}"/>
    <cellStyle name="Note 6 2 4 6" xfId="1650" xr:uid="{00000000-0005-0000-0000-0000E01D0000}"/>
    <cellStyle name="Note 6 2 4 6 2" xfId="5975" xr:uid="{00000000-0005-0000-0000-0000E11D0000}"/>
    <cellStyle name="Note 6 2 4 7" xfId="4534" xr:uid="{00000000-0005-0000-0000-0000E21D0000}"/>
    <cellStyle name="Note 6 2 5" xfId="448" xr:uid="{00000000-0005-0000-0000-0000E31D0000}"/>
    <cellStyle name="Note 6 2 5 2" xfId="3332" xr:uid="{00000000-0005-0000-0000-0000E41D0000}"/>
    <cellStyle name="Note 6 2 5 2 2" xfId="7656" xr:uid="{00000000-0005-0000-0000-0000E51D0000}"/>
    <cellStyle name="Note 6 2 5 3" xfId="1890" xr:uid="{00000000-0005-0000-0000-0000E61D0000}"/>
    <cellStyle name="Note 6 2 5 3 2" xfId="6215" xr:uid="{00000000-0005-0000-0000-0000E71D0000}"/>
    <cellStyle name="Note 6 2 5 4" xfId="4774" xr:uid="{00000000-0005-0000-0000-0000E81D0000}"/>
    <cellStyle name="Note 6 2 6" xfId="808" xr:uid="{00000000-0005-0000-0000-0000E91D0000}"/>
    <cellStyle name="Note 6 2 6 2" xfId="3692" xr:uid="{00000000-0005-0000-0000-0000EA1D0000}"/>
    <cellStyle name="Note 6 2 6 2 2" xfId="8016" xr:uid="{00000000-0005-0000-0000-0000EB1D0000}"/>
    <cellStyle name="Note 6 2 6 3" xfId="2250" xr:uid="{00000000-0005-0000-0000-0000EC1D0000}"/>
    <cellStyle name="Note 6 2 6 3 2" xfId="6575" xr:uid="{00000000-0005-0000-0000-0000ED1D0000}"/>
    <cellStyle name="Note 6 2 6 4" xfId="5134" xr:uid="{00000000-0005-0000-0000-0000EE1D0000}"/>
    <cellStyle name="Note 6 2 7" xfId="1168" xr:uid="{00000000-0005-0000-0000-0000EF1D0000}"/>
    <cellStyle name="Note 6 2 7 2" xfId="4052" xr:uid="{00000000-0005-0000-0000-0000F01D0000}"/>
    <cellStyle name="Note 6 2 7 2 2" xfId="8376" xr:uid="{00000000-0005-0000-0000-0000F11D0000}"/>
    <cellStyle name="Note 6 2 7 3" xfId="2610" xr:uid="{00000000-0005-0000-0000-0000F21D0000}"/>
    <cellStyle name="Note 6 2 7 3 2" xfId="6935" xr:uid="{00000000-0005-0000-0000-0000F31D0000}"/>
    <cellStyle name="Note 6 2 7 4" xfId="5494" xr:uid="{00000000-0005-0000-0000-0000F41D0000}"/>
    <cellStyle name="Note 6 2 8" xfId="2972" xr:uid="{00000000-0005-0000-0000-0000F51D0000}"/>
    <cellStyle name="Note 6 2 8 2" xfId="7296" xr:uid="{00000000-0005-0000-0000-0000F61D0000}"/>
    <cellStyle name="Note 6 2 9" xfId="1530" xr:uid="{00000000-0005-0000-0000-0000F71D0000}"/>
    <cellStyle name="Note 6 2 9 2" xfId="5855" xr:uid="{00000000-0005-0000-0000-0000F81D0000}"/>
    <cellStyle name="Note 6 3" xfId="118" xr:uid="{00000000-0005-0000-0000-0000F91D0000}"/>
    <cellStyle name="Note 6 3 2" xfId="358" xr:uid="{00000000-0005-0000-0000-0000FA1D0000}"/>
    <cellStyle name="Note 6 3 2 2" xfId="718" xr:uid="{00000000-0005-0000-0000-0000FB1D0000}"/>
    <cellStyle name="Note 6 3 2 2 2" xfId="3602" xr:uid="{00000000-0005-0000-0000-0000FC1D0000}"/>
    <cellStyle name="Note 6 3 2 2 2 2" xfId="7926" xr:uid="{00000000-0005-0000-0000-0000FD1D0000}"/>
    <cellStyle name="Note 6 3 2 2 3" xfId="2160" xr:uid="{00000000-0005-0000-0000-0000FE1D0000}"/>
    <cellStyle name="Note 6 3 2 2 3 2" xfId="6485" xr:uid="{00000000-0005-0000-0000-0000FF1D0000}"/>
    <cellStyle name="Note 6 3 2 2 4" xfId="5044" xr:uid="{00000000-0005-0000-0000-0000001E0000}"/>
    <cellStyle name="Note 6 3 2 3" xfId="1078" xr:uid="{00000000-0005-0000-0000-0000011E0000}"/>
    <cellStyle name="Note 6 3 2 3 2" xfId="3962" xr:uid="{00000000-0005-0000-0000-0000021E0000}"/>
    <cellStyle name="Note 6 3 2 3 2 2" xfId="8286" xr:uid="{00000000-0005-0000-0000-0000031E0000}"/>
    <cellStyle name="Note 6 3 2 3 3" xfId="2520" xr:uid="{00000000-0005-0000-0000-0000041E0000}"/>
    <cellStyle name="Note 6 3 2 3 3 2" xfId="6845" xr:uid="{00000000-0005-0000-0000-0000051E0000}"/>
    <cellStyle name="Note 6 3 2 3 4" xfId="5404" xr:uid="{00000000-0005-0000-0000-0000061E0000}"/>
    <cellStyle name="Note 6 3 2 4" xfId="1438" xr:uid="{00000000-0005-0000-0000-0000071E0000}"/>
    <cellStyle name="Note 6 3 2 4 2" xfId="4322" xr:uid="{00000000-0005-0000-0000-0000081E0000}"/>
    <cellStyle name="Note 6 3 2 4 2 2" xfId="8646" xr:uid="{00000000-0005-0000-0000-0000091E0000}"/>
    <cellStyle name="Note 6 3 2 4 3" xfId="2880" xr:uid="{00000000-0005-0000-0000-00000A1E0000}"/>
    <cellStyle name="Note 6 3 2 4 3 2" xfId="7205" xr:uid="{00000000-0005-0000-0000-00000B1E0000}"/>
    <cellStyle name="Note 6 3 2 4 4" xfId="5764" xr:uid="{00000000-0005-0000-0000-00000C1E0000}"/>
    <cellStyle name="Note 6 3 2 5" xfId="3242" xr:uid="{00000000-0005-0000-0000-00000D1E0000}"/>
    <cellStyle name="Note 6 3 2 5 2" xfId="7566" xr:uid="{00000000-0005-0000-0000-00000E1E0000}"/>
    <cellStyle name="Note 6 3 2 6" xfId="1800" xr:uid="{00000000-0005-0000-0000-00000F1E0000}"/>
    <cellStyle name="Note 6 3 2 6 2" xfId="6125" xr:uid="{00000000-0005-0000-0000-0000101E0000}"/>
    <cellStyle name="Note 6 3 2 7" xfId="4684" xr:uid="{00000000-0005-0000-0000-0000111E0000}"/>
    <cellStyle name="Note 6 3 3" xfId="238" xr:uid="{00000000-0005-0000-0000-0000121E0000}"/>
    <cellStyle name="Note 6 3 3 2" xfId="598" xr:uid="{00000000-0005-0000-0000-0000131E0000}"/>
    <cellStyle name="Note 6 3 3 2 2" xfId="3482" xr:uid="{00000000-0005-0000-0000-0000141E0000}"/>
    <cellStyle name="Note 6 3 3 2 2 2" xfId="7806" xr:uid="{00000000-0005-0000-0000-0000151E0000}"/>
    <cellStyle name="Note 6 3 3 2 3" xfId="2040" xr:uid="{00000000-0005-0000-0000-0000161E0000}"/>
    <cellStyle name="Note 6 3 3 2 3 2" xfId="6365" xr:uid="{00000000-0005-0000-0000-0000171E0000}"/>
    <cellStyle name="Note 6 3 3 2 4" xfId="4924" xr:uid="{00000000-0005-0000-0000-0000181E0000}"/>
    <cellStyle name="Note 6 3 3 3" xfId="958" xr:uid="{00000000-0005-0000-0000-0000191E0000}"/>
    <cellStyle name="Note 6 3 3 3 2" xfId="3842" xr:uid="{00000000-0005-0000-0000-00001A1E0000}"/>
    <cellStyle name="Note 6 3 3 3 2 2" xfId="8166" xr:uid="{00000000-0005-0000-0000-00001B1E0000}"/>
    <cellStyle name="Note 6 3 3 3 3" xfId="2400" xr:uid="{00000000-0005-0000-0000-00001C1E0000}"/>
    <cellStyle name="Note 6 3 3 3 3 2" xfId="6725" xr:uid="{00000000-0005-0000-0000-00001D1E0000}"/>
    <cellStyle name="Note 6 3 3 3 4" xfId="5284" xr:uid="{00000000-0005-0000-0000-00001E1E0000}"/>
    <cellStyle name="Note 6 3 3 4" xfId="1318" xr:uid="{00000000-0005-0000-0000-00001F1E0000}"/>
    <cellStyle name="Note 6 3 3 4 2" xfId="4202" xr:uid="{00000000-0005-0000-0000-0000201E0000}"/>
    <cellStyle name="Note 6 3 3 4 2 2" xfId="8526" xr:uid="{00000000-0005-0000-0000-0000211E0000}"/>
    <cellStyle name="Note 6 3 3 4 3" xfId="2760" xr:uid="{00000000-0005-0000-0000-0000221E0000}"/>
    <cellStyle name="Note 6 3 3 4 3 2" xfId="7085" xr:uid="{00000000-0005-0000-0000-0000231E0000}"/>
    <cellStyle name="Note 6 3 3 4 4" xfId="5644" xr:uid="{00000000-0005-0000-0000-0000241E0000}"/>
    <cellStyle name="Note 6 3 3 5" xfId="3122" xr:uid="{00000000-0005-0000-0000-0000251E0000}"/>
    <cellStyle name="Note 6 3 3 5 2" xfId="7446" xr:uid="{00000000-0005-0000-0000-0000261E0000}"/>
    <cellStyle name="Note 6 3 3 6" xfId="1680" xr:uid="{00000000-0005-0000-0000-0000271E0000}"/>
    <cellStyle name="Note 6 3 3 6 2" xfId="6005" xr:uid="{00000000-0005-0000-0000-0000281E0000}"/>
    <cellStyle name="Note 6 3 3 7" xfId="4564" xr:uid="{00000000-0005-0000-0000-0000291E0000}"/>
    <cellStyle name="Note 6 3 4" xfId="478" xr:uid="{00000000-0005-0000-0000-00002A1E0000}"/>
    <cellStyle name="Note 6 3 4 2" xfId="3362" xr:uid="{00000000-0005-0000-0000-00002B1E0000}"/>
    <cellStyle name="Note 6 3 4 2 2" xfId="7686" xr:uid="{00000000-0005-0000-0000-00002C1E0000}"/>
    <cellStyle name="Note 6 3 4 3" xfId="1920" xr:uid="{00000000-0005-0000-0000-00002D1E0000}"/>
    <cellStyle name="Note 6 3 4 3 2" xfId="6245" xr:uid="{00000000-0005-0000-0000-00002E1E0000}"/>
    <cellStyle name="Note 6 3 4 4" xfId="4804" xr:uid="{00000000-0005-0000-0000-00002F1E0000}"/>
    <cellStyle name="Note 6 3 5" xfId="838" xr:uid="{00000000-0005-0000-0000-0000301E0000}"/>
    <cellStyle name="Note 6 3 5 2" xfId="3722" xr:uid="{00000000-0005-0000-0000-0000311E0000}"/>
    <cellStyle name="Note 6 3 5 2 2" xfId="8046" xr:uid="{00000000-0005-0000-0000-0000321E0000}"/>
    <cellStyle name="Note 6 3 5 3" xfId="2280" xr:uid="{00000000-0005-0000-0000-0000331E0000}"/>
    <cellStyle name="Note 6 3 5 3 2" xfId="6605" xr:uid="{00000000-0005-0000-0000-0000341E0000}"/>
    <cellStyle name="Note 6 3 5 4" xfId="5164" xr:uid="{00000000-0005-0000-0000-0000351E0000}"/>
    <cellStyle name="Note 6 3 6" xfId="1198" xr:uid="{00000000-0005-0000-0000-0000361E0000}"/>
    <cellStyle name="Note 6 3 6 2" xfId="4082" xr:uid="{00000000-0005-0000-0000-0000371E0000}"/>
    <cellStyle name="Note 6 3 6 2 2" xfId="8406" xr:uid="{00000000-0005-0000-0000-0000381E0000}"/>
    <cellStyle name="Note 6 3 6 3" xfId="2640" xr:uid="{00000000-0005-0000-0000-0000391E0000}"/>
    <cellStyle name="Note 6 3 6 3 2" xfId="6965" xr:uid="{00000000-0005-0000-0000-00003A1E0000}"/>
    <cellStyle name="Note 6 3 6 4" xfId="5524" xr:uid="{00000000-0005-0000-0000-00003B1E0000}"/>
    <cellStyle name="Note 6 3 7" xfId="3002" xr:uid="{00000000-0005-0000-0000-00003C1E0000}"/>
    <cellStyle name="Note 6 3 7 2" xfId="7326" xr:uid="{00000000-0005-0000-0000-00003D1E0000}"/>
    <cellStyle name="Note 6 3 8" xfId="1560" xr:uid="{00000000-0005-0000-0000-00003E1E0000}"/>
    <cellStyle name="Note 6 3 8 2" xfId="5885" xr:uid="{00000000-0005-0000-0000-00003F1E0000}"/>
    <cellStyle name="Note 6 3 9" xfId="4444" xr:uid="{00000000-0005-0000-0000-0000401E0000}"/>
    <cellStyle name="Note 6 4" xfId="298" xr:uid="{00000000-0005-0000-0000-0000411E0000}"/>
    <cellStyle name="Note 6 4 2" xfId="658" xr:uid="{00000000-0005-0000-0000-0000421E0000}"/>
    <cellStyle name="Note 6 4 2 2" xfId="3542" xr:uid="{00000000-0005-0000-0000-0000431E0000}"/>
    <cellStyle name="Note 6 4 2 2 2" xfId="7866" xr:uid="{00000000-0005-0000-0000-0000441E0000}"/>
    <cellStyle name="Note 6 4 2 3" xfId="2100" xr:uid="{00000000-0005-0000-0000-0000451E0000}"/>
    <cellStyle name="Note 6 4 2 3 2" xfId="6425" xr:uid="{00000000-0005-0000-0000-0000461E0000}"/>
    <cellStyle name="Note 6 4 2 4" xfId="4984" xr:uid="{00000000-0005-0000-0000-0000471E0000}"/>
    <cellStyle name="Note 6 4 3" xfId="1018" xr:uid="{00000000-0005-0000-0000-0000481E0000}"/>
    <cellStyle name="Note 6 4 3 2" xfId="3902" xr:uid="{00000000-0005-0000-0000-0000491E0000}"/>
    <cellStyle name="Note 6 4 3 2 2" xfId="8226" xr:uid="{00000000-0005-0000-0000-00004A1E0000}"/>
    <cellStyle name="Note 6 4 3 3" xfId="2460" xr:uid="{00000000-0005-0000-0000-00004B1E0000}"/>
    <cellStyle name="Note 6 4 3 3 2" xfId="6785" xr:uid="{00000000-0005-0000-0000-00004C1E0000}"/>
    <cellStyle name="Note 6 4 3 4" xfId="5344" xr:uid="{00000000-0005-0000-0000-00004D1E0000}"/>
    <cellStyle name="Note 6 4 4" xfId="1378" xr:uid="{00000000-0005-0000-0000-00004E1E0000}"/>
    <cellStyle name="Note 6 4 4 2" xfId="4262" xr:uid="{00000000-0005-0000-0000-00004F1E0000}"/>
    <cellStyle name="Note 6 4 4 2 2" xfId="8586" xr:uid="{00000000-0005-0000-0000-0000501E0000}"/>
    <cellStyle name="Note 6 4 4 3" xfId="2820" xr:uid="{00000000-0005-0000-0000-0000511E0000}"/>
    <cellStyle name="Note 6 4 4 3 2" xfId="7145" xr:uid="{00000000-0005-0000-0000-0000521E0000}"/>
    <cellStyle name="Note 6 4 4 4" xfId="5704" xr:uid="{00000000-0005-0000-0000-0000531E0000}"/>
    <cellStyle name="Note 6 4 5" xfId="3182" xr:uid="{00000000-0005-0000-0000-0000541E0000}"/>
    <cellStyle name="Note 6 4 5 2" xfId="7506" xr:uid="{00000000-0005-0000-0000-0000551E0000}"/>
    <cellStyle name="Note 6 4 6" xfId="1740" xr:uid="{00000000-0005-0000-0000-0000561E0000}"/>
    <cellStyle name="Note 6 4 6 2" xfId="6065" xr:uid="{00000000-0005-0000-0000-0000571E0000}"/>
    <cellStyle name="Note 6 4 7" xfId="4624" xr:uid="{00000000-0005-0000-0000-0000581E0000}"/>
    <cellStyle name="Note 6 5" xfId="178" xr:uid="{00000000-0005-0000-0000-0000591E0000}"/>
    <cellStyle name="Note 6 5 2" xfId="538" xr:uid="{00000000-0005-0000-0000-00005A1E0000}"/>
    <cellStyle name="Note 6 5 2 2" xfId="3422" xr:uid="{00000000-0005-0000-0000-00005B1E0000}"/>
    <cellStyle name="Note 6 5 2 2 2" xfId="7746" xr:uid="{00000000-0005-0000-0000-00005C1E0000}"/>
    <cellStyle name="Note 6 5 2 3" xfId="1980" xr:uid="{00000000-0005-0000-0000-00005D1E0000}"/>
    <cellStyle name="Note 6 5 2 3 2" xfId="6305" xr:uid="{00000000-0005-0000-0000-00005E1E0000}"/>
    <cellStyle name="Note 6 5 2 4" xfId="4864" xr:uid="{00000000-0005-0000-0000-00005F1E0000}"/>
    <cellStyle name="Note 6 5 3" xfId="898" xr:uid="{00000000-0005-0000-0000-0000601E0000}"/>
    <cellStyle name="Note 6 5 3 2" xfId="3782" xr:uid="{00000000-0005-0000-0000-0000611E0000}"/>
    <cellStyle name="Note 6 5 3 2 2" xfId="8106" xr:uid="{00000000-0005-0000-0000-0000621E0000}"/>
    <cellStyle name="Note 6 5 3 3" xfId="2340" xr:uid="{00000000-0005-0000-0000-0000631E0000}"/>
    <cellStyle name="Note 6 5 3 3 2" xfId="6665" xr:uid="{00000000-0005-0000-0000-0000641E0000}"/>
    <cellStyle name="Note 6 5 3 4" xfId="5224" xr:uid="{00000000-0005-0000-0000-0000651E0000}"/>
    <cellStyle name="Note 6 5 4" xfId="1258" xr:uid="{00000000-0005-0000-0000-0000661E0000}"/>
    <cellStyle name="Note 6 5 4 2" xfId="4142" xr:uid="{00000000-0005-0000-0000-0000671E0000}"/>
    <cellStyle name="Note 6 5 4 2 2" xfId="8466" xr:uid="{00000000-0005-0000-0000-0000681E0000}"/>
    <cellStyle name="Note 6 5 4 3" xfId="2700" xr:uid="{00000000-0005-0000-0000-0000691E0000}"/>
    <cellStyle name="Note 6 5 4 3 2" xfId="7025" xr:uid="{00000000-0005-0000-0000-00006A1E0000}"/>
    <cellStyle name="Note 6 5 4 4" xfId="5584" xr:uid="{00000000-0005-0000-0000-00006B1E0000}"/>
    <cellStyle name="Note 6 5 5" xfId="3062" xr:uid="{00000000-0005-0000-0000-00006C1E0000}"/>
    <cellStyle name="Note 6 5 5 2" xfId="7386" xr:uid="{00000000-0005-0000-0000-00006D1E0000}"/>
    <cellStyle name="Note 6 5 6" xfId="1620" xr:uid="{00000000-0005-0000-0000-00006E1E0000}"/>
    <cellStyle name="Note 6 5 6 2" xfId="5945" xr:uid="{00000000-0005-0000-0000-00006F1E0000}"/>
    <cellStyle name="Note 6 5 7" xfId="4504" xr:uid="{00000000-0005-0000-0000-0000701E0000}"/>
    <cellStyle name="Note 6 6" xfId="418" xr:uid="{00000000-0005-0000-0000-0000711E0000}"/>
    <cellStyle name="Note 6 6 2" xfId="3302" xr:uid="{00000000-0005-0000-0000-0000721E0000}"/>
    <cellStyle name="Note 6 6 2 2" xfId="7626" xr:uid="{00000000-0005-0000-0000-0000731E0000}"/>
    <cellStyle name="Note 6 6 3" xfId="1860" xr:uid="{00000000-0005-0000-0000-0000741E0000}"/>
    <cellStyle name="Note 6 6 3 2" xfId="6185" xr:uid="{00000000-0005-0000-0000-0000751E0000}"/>
    <cellStyle name="Note 6 6 4" xfId="4744" xr:uid="{00000000-0005-0000-0000-0000761E0000}"/>
    <cellStyle name="Note 6 7" xfId="778" xr:uid="{00000000-0005-0000-0000-0000771E0000}"/>
    <cellStyle name="Note 6 7 2" xfId="3662" xr:uid="{00000000-0005-0000-0000-0000781E0000}"/>
    <cellStyle name="Note 6 7 2 2" xfId="7986" xr:uid="{00000000-0005-0000-0000-0000791E0000}"/>
    <cellStyle name="Note 6 7 3" xfId="2220" xr:uid="{00000000-0005-0000-0000-00007A1E0000}"/>
    <cellStyle name="Note 6 7 3 2" xfId="6545" xr:uid="{00000000-0005-0000-0000-00007B1E0000}"/>
    <cellStyle name="Note 6 7 4" xfId="5104" xr:uid="{00000000-0005-0000-0000-00007C1E0000}"/>
    <cellStyle name="Note 6 8" xfId="1138" xr:uid="{00000000-0005-0000-0000-00007D1E0000}"/>
    <cellStyle name="Note 6 8 2" xfId="4022" xr:uid="{00000000-0005-0000-0000-00007E1E0000}"/>
    <cellStyle name="Note 6 8 2 2" xfId="8346" xr:uid="{00000000-0005-0000-0000-00007F1E0000}"/>
    <cellStyle name="Note 6 8 3" xfId="2580" xr:uid="{00000000-0005-0000-0000-0000801E0000}"/>
    <cellStyle name="Note 6 8 3 2" xfId="6905" xr:uid="{00000000-0005-0000-0000-0000811E0000}"/>
    <cellStyle name="Note 6 8 4" xfId="5464" xr:uid="{00000000-0005-0000-0000-0000821E0000}"/>
    <cellStyle name="Note 6 9" xfId="2942" xr:uid="{00000000-0005-0000-0000-0000831E0000}"/>
    <cellStyle name="Note 6 9 2" xfId="7266" xr:uid="{00000000-0005-0000-0000-0000841E0000}"/>
    <cellStyle name="Note 7" xfId="55" xr:uid="{00000000-0005-0000-0000-0000851E0000}"/>
    <cellStyle name="Note 7 10" xfId="1501" xr:uid="{00000000-0005-0000-0000-0000861E0000}"/>
    <cellStyle name="Note 7 10 2" xfId="5826" xr:uid="{00000000-0005-0000-0000-0000871E0000}"/>
    <cellStyle name="Note 7 11" xfId="4385" xr:uid="{00000000-0005-0000-0000-0000881E0000}"/>
    <cellStyle name="Note 7 2" xfId="89" xr:uid="{00000000-0005-0000-0000-0000891E0000}"/>
    <cellStyle name="Note 7 2 10" xfId="4415" xr:uid="{00000000-0005-0000-0000-00008A1E0000}"/>
    <cellStyle name="Note 7 2 2" xfId="149" xr:uid="{00000000-0005-0000-0000-00008B1E0000}"/>
    <cellStyle name="Note 7 2 2 2" xfId="389" xr:uid="{00000000-0005-0000-0000-00008C1E0000}"/>
    <cellStyle name="Note 7 2 2 2 2" xfId="749" xr:uid="{00000000-0005-0000-0000-00008D1E0000}"/>
    <cellStyle name="Note 7 2 2 2 2 2" xfId="3633" xr:uid="{00000000-0005-0000-0000-00008E1E0000}"/>
    <cellStyle name="Note 7 2 2 2 2 2 2" xfId="7957" xr:uid="{00000000-0005-0000-0000-00008F1E0000}"/>
    <cellStyle name="Note 7 2 2 2 2 3" xfId="2191" xr:uid="{00000000-0005-0000-0000-0000901E0000}"/>
    <cellStyle name="Note 7 2 2 2 2 3 2" xfId="6516" xr:uid="{00000000-0005-0000-0000-0000911E0000}"/>
    <cellStyle name="Note 7 2 2 2 2 4" xfId="5075" xr:uid="{00000000-0005-0000-0000-0000921E0000}"/>
    <cellStyle name="Note 7 2 2 2 3" xfId="1109" xr:uid="{00000000-0005-0000-0000-0000931E0000}"/>
    <cellStyle name="Note 7 2 2 2 3 2" xfId="3993" xr:uid="{00000000-0005-0000-0000-0000941E0000}"/>
    <cellStyle name="Note 7 2 2 2 3 2 2" xfId="8317" xr:uid="{00000000-0005-0000-0000-0000951E0000}"/>
    <cellStyle name="Note 7 2 2 2 3 3" xfId="2551" xr:uid="{00000000-0005-0000-0000-0000961E0000}"/>
    <cellStyle name="Note 7 2 2 2 3 3 2" xfId="6876" xr:uid="{00000000-0005-0000-0000-0000971E0000}"/>
    <cellStyle name="Note 7 2 2 2 3 4" xfId="5435" xr:uid="{00000000-0005-0000-0000-0000981E0000}"/>
    <cellStyle name="Note 7 2 2 2 4" xfId="1469" xr:uid="{00000000-0005-0000-0000-0000991E0000}"/>
    <cellStyle name="Note 7 2 2 2 4 2" xfId="4353" xr:uid="{00000000-0005-0000-0000-00009A1E0000}"/>
    <cellStyle name="Note 7 2 2 2 4 2 2" xfId="8677" xr:uid="{00000000-0005-0000-0000-00009B1E0000}"/>
    <cellStyle name="Note 7 2 2 2 4 3" xfId="2911" xr:uid="{00000000-0005-0000-0000-00009C1E0000}"/>
    <cellStyle name="Note 7 2 2 2 4 3 2" xfId="7236" xr:uid="{00000000-0005-0000-0000-00009D1E0000}"/>
    <cellStyle name="Note 7 2 2 2 4 4" xfId="5795" xr:uid="{00000000-0005-0000-0000-00009E1E0000}"/>
    <cellStyle name="Note 7 2 2 2 5" xfId="3273" xr:uid="{00000000-0005-0000-0000-00009F1E0000}"/>
    <cellStyle name="Note 7 2 2 2 5 2" xfId="7597" xr:uid="{00000000-0005-0000-0000-0000A01E0000}"/>
    <cellStyle name="Note 7 2 2 2 6" xfId="1831" xr:uid="{00000000-0005-0000-0000-0000A11E0000}"/>
    <cellStyle name="Note 7 2 2 2 6 2" xfId="6156" xr:uid="{00000000-0005-0000-0000-0000A21E0000}"/>
    <cellStyle name="Note 7 2 2 2 7" xfId="4715" xr:uid="{00000000-0005-0000-0000-0000A31E0000}"/>
    <cellStyle name="Note 7 2 2 3" xfId="269" xr:uid="{00000000-0005-0000-0000-0000A41E0000}"/>
    <cellStyle name="Note 7 2 2 3 2" xfId="629" xr:uid="{00000000-0005-0000-0000-0000A51E0000}"/>
    <cellStyle name="Note 7 2 2 3 2 2" xfId="3513" xr:uid="{00000000-0005-0000-0000-0000A61E0000}"/>
    <cellStyle name="Note 7 2 2 3 2 2 2" xfId="7837" xr:uid="{00000000-0005-0000-0000-0000A71E0000}"/>
    <cellStyle name="Note 7 2 2 3 2 3" xfId="2071" xr:uid="{00000000-0005-0000-0000-0000A81E0000}"/>
    <cellStyle name="Note 7 2 2 3 2 3 2" xfId="6396" xr:uid="{00000000-0005-0000-0000-0000A91E0000}"/>
    <cellStyle name="Note 7 2 2 3 2 4" xfId="4955" xr:uid="{00000000-0005-0000-0000-0000AA1E0000}"/>
    <cellStyle name="Note 7 2 2 3 3" xfId="989" xr:uid="{00000000-0005-0000-0000-0000AB1E0000}"/>
    <cellStyle name="Note 7 2 2 3 3 2" xfId="3873" xr:uid="{00000000-0005-0000-0000-0000AC1E0000}"/>
    <cellStyle name="Note 7 2 2 3 3 2 2" xfId="8197" xr:uid="{00000000-0005-0000-0000-0000AD1E0000}"/>
    <cellStyle name="Note 7 2 2 3 3 3" xfId="2431" xr:uid="{00000000-0005-0000-0000-0000AE1E0000}"/>
    <cellStyle name="Note 7 2 2 3 3 3 2" xfId="6756" xr:uid="{00000000-0005-0000-0000-0000AF1E0000}"/>
    <cellStyle name="Note 7 2 2 3 3 4" xfId="5315" xr:uid="{00000000-0005-0000-0000-0000B01E0000}"/>
    <cellStyle name="Note 7 2 2 3 4" xfId="1349" xr:uid="{00000000-0005-0000-0000-0000B11E0000}"/>
    <cellStyle name="Note 7 2 2 3 4 2" xfId="4233" xr:uid="{00000000-0005-0000-0000-0000B21E0000}"/>
    <cellStyle name="Note 7 2 2 3 4 2 2" xfId="8557" xr:uid="{00000000-0005-0000-0000-0000B31E0000}"/>
    <cellStyle name="Note 7 2 2 3 4 3" xfId="2791" xr:uid="{00000000-0005-0000-0000-0000B41E0000}"/>
    <cellStyle name="Note 7 2 2 3 4 3 2" xfId="7116" xr:uid="{00000000-0005-0000-0000-0000B51E0000}"/>
    <cellStyle name="Note 7 2 2 3 4 4" xfId="5675" xr:uid="{00000000-0005-0000-0000-0000B61E0000}"/>
    <cellStyle name="Note 7 2 2 3 5" xfId="3153" xr:uid="{00000000-0005-0000-0000-0000B71E0000}"/>
    <cellStyle name="Note 7 2 2 3 5 2" xfId="7477" xr:uid="{00000000-0005-0000-0000-0000B81E0000}"/>
    <cellStyle name="Note 7 2 2 3 6" xfId="1711" xr:uid="{00000000-0005-0000-0000-0000B91E0000}"/>
    <cellStyle name="Note 7 2 2 3 6 2" xfId="6036" xr:uid="{00000000-0005-0000-0000-0000BA1E0000}"/>
    <cellStyle name="Note 7 2 2 3 7" xfId="4595" xr:uid="{00000000-0005-0000-0000-0000BB1E0000}"/>
    <cellStyle name="Note 7 2 2 4" xfId="509" xr:uid="{00000000-0005-0000-0000-0000BC1E0000}"/>
    <cellStyle name="Note 7 2 2 4 2" xfId="3393" xr:uid="{00000000-0005-0000-0000-0000BD1E0000}"/>
    <cellStyle name="Note 7 2 2 4 2 2" xfId="7717" xr:uid="{00000000-0005-0000-0000-0000BE1E0000}"/>
    <cellStyle name="Note 7 2 2 4 3" xfId="1951" xr:uid="{00000000-0005-0000-0000-0000BF1E0000}"/>
    <cellStyle name="Note 7 2 2 4 3 2" xfId="6276" xr:uid="{00000000-0005-0000-0000-0000C01E0000}"/>
    <cellStyle name="Note 7 2 2 4 4" xfId="4835" xr:uid="{00000000-0005-0000-0000-0000C11E0000}"/>
    <cellStyle name="Note 7 2 2 5" xfId="869" xr:uid="{00000000-0005-0000-0000-0000C21E0000}"/>
    <cellStyle name="Note 7 2 2 5 2" xfId="3753" xr:uid="{00000000-0005-0000-0000-0000C31E0000}"/>
    <cellStyle name="Note 7 2 2 5 2 2" xfId="8077" xr:uid="{00000000-0005-0000-0000-0000C41E0000}"/>
    <cellStyle name="Note 7 2 2 5 3" xfId="2311" xr:uid="{00000000-0005-0000-0000-0000C51E0000}"/>
    <cellStyle name="Note 7 2 2 5 3 2" xfId="6636" xr:uid="{00000000-0005-0000-0000-0000C61E0000}"/>
    <cellStyle name="Note 7 2 2 5 4" xfId="5195" xr:uid="{00000000-0005-0000-0000-0000C71E0000}"/>
    <cellStyle name="Note 7 2 2 6" xfId="1229" xr:uid="{00000000-0005-0000-0000-0000C81E0000}"/>
    <cellStyle name="Note 7 2 2 6 2" xfId="4113" xr:uid="{00000000-0005-0000-0000-0000C91E0000}"/>
    <cellStyle name="Note 7 2 2 6 2 2" xfId="8437" xr:uid="{00000000-0005-0000-0000-0000CA1E0000}"/>
    <cellStyle name="Note 7 2 2 6 3" xfId="2671" xr:uid="{00000000-0005-0000-0000-0000CB1E0000}"/>
    <cellStyle name="Note 7 2 2 6 3 2" xfId="6996" xr:uid="{00000000-0005-0000-0000-0000CC1E0000}"/>
    <cellStyle name="Note 7 2 2 6 4" xfId="5555" xr:uid="{00000000-0005-0000-0000-0000CD1E0000}"/>
    <cellStyle name="Note 7 2 2 7" xfId="3033" xr:uid="{00000000-0005-0000-0000-0000CE1E0000}"/>
    <cellStyle name="Note 7 2 2 7 2" xfId="7357" xr:uid="{00000000-0005-0000-0000-0000CF1E0000}"/>
    <cellStyle name="Note 7 2 2 8" xfId="1591" xr:uid="{00000000-0005-0000-0000-0000D01E0000}"/>
    <cellStyle name="Note 7 2 2 8 2" xfId="5916" xr:uid="{00000000-0005-0000-0000-0000D11E0000}"/>
    <cellStyle name="Note 7 2 2 9" xfId="4475" xr:uid="{00000000-0005-0000-0000-0000D21E0000}"/>
    <cellStyle name="Note 7 2 3" xfId="329" xr:uid="{00000000-0005-0000-0000-0000D31E0000}"/>
    <cellStyle name="Note 7 2 3 2" xfId="689" xr:uid="{00000000-0005-0000-0000-0000D41E0000}"/>
    <cellStyle name="Note 7 2 3 2 2" xfId="3573" xr:uid="{00000000-0005-0000-0000-0000D51E0000}"/>
    <cellStyle name="Note 7 2 3 2 2 2" xfId="7897" xr:uid="{00000000-0005-0000-0000-0000D61E0000}"/>
    <cellStyle name="Note 7 2 3 2 3" xfId="2131" xr:uid="{00000000-0005-0000-0000-0000D71E0000}"/>
    <cellStyle name="Note 7 2 3 2 3 2" xfId="6456" xr:uid="{00000000-0005-0000-0000-0000D81E0000}"/>
    <cellStyle name="Note 7 2 3 2 4" xfId="5015" xr:uid="{00000000-0005-0000-0000-0000D91E0000}"/>
    <cellStyle name="Note 7 2 3 3" xfId="1049" xr:uid="{00000000-0005-0000-0000-0000DA1E0000}"/>
    <cellStyle name="Note 7 2 3 3 2" xfId="3933" xr:uid="{00000000-0005-0000-0000-0000DB1E0000}"/>
    <cellStyle name="Note 7 2 3 3 2 2" xfId="8257" xr:uid="{00000000-0005-0000-0000-0000DC1E0000}"/>
    <cellStyle name="Note 7 2 3 3 3" xfId="2491" xr:uid="{00000000-0005-0000-0000-0000DD1E0000}"/>
    <cellStyle name="Note 7 2 3 3 3 2" xfId="6816" xr:uid="{00000000-0005-0000-0000-0000DE1E0000}"/>
    <cellStyle name="Note 7 2 3 3 4" xfId="5375" xr:uid="{00000000-0005-0000-0000-0000DF1E0000}"/>
    <cellStyle name="Note 7 2 3 4" xfId="1409" xr:uid="{00000000-0005-0000-0000-0000E01E0000}"/>
    <cellStyle name="Note 7 2 3 4 2" xfId="4293" xr:uid="{00000000-0005-0000-0000-0000E11E0000}"/>
    <cellStyle name="Note 7 2 3 4 2 2" xfId="8617" xr:uid="{00000000-0005-0000-0000-0000E21E0000}"/>
    <cellStyle name="Note 7 2 3 4 3" xfId="2851" xr:uid="{00000000-0005-0000-0000-0000E31E0000}"/>
    <cellStyle name="Note 7 2 3 4 3 2" xfId="7176" xr:uid="{00000000-0005-0000-0000-0000E41E0000}"/>
    <cellStyle name="Note 7 2 3 4 4" xfId="5735" xr:uid="{00000000-0005-0000-0000-0000E51E0000}"/>
    <cellStyle name="Note 7 2 3 5" xfId="3213" xr:uid="{00000000-0005-0000-0000-0000E61E0000}"/>
    <cellStyle name="Note 7 2 3 5 2" xfId="7537" xr:uid="{00000000-0005-0000-0000-0000E71E0000}"/>
    <cellStyle name="Note 7 2 3 6" xfId="1771" xr:uid="{00000000-0005-0000-0000-0000E81E0000}"/>
    <cellStyle name="Note 7 2 3 6 2" xfId="6096" xr:uid="{00000000-0005-0000-0000-0000E91E0000}"/>
    <cellStyle name="Note 7 2 3 7" xfId="4655" xr:uid="{00000000-0005-0000-0000-0000EA1E0000}"/>
    <cellStyle name="Note 7 2 4" xfId="209" xr:uid="{00000000-0005-0000-0000-0000EB1E0000}"/>
    <cellStyle name="Note 7 2 4 2" xfId="569" xr:uid="{00000000-0005-0000-0000-0000EC1E0000}"/>
    <cellStyle name="Note 7 2 4 2 2" xfId="3453" xr:uid="{00000000-0005-0000-0000-0000ED1E0000}"/>
    <cellStyle name="Note 7 2 4 2 2 2" xfId="7777" xr:uid="{00000000-0005-0000-0000-0000EE1E0000}"/>
    <cellStyle name="Note 7 2 4 2 3" xfId="2011" xr:uid="{00000000-0005-0000-0000-0000EF1E0000}"/>
    <cellStyle name="Note 7 2 4 2 3 2" xfId="6336" xr:uid="{00000000-0005-0000-0000-0000F01E0000}"/>
    <cellStyle name="Note 7 2 4 2 4" xfId="4895" xr:uid="{00000000-0005-0000-0000-0000F11E0000}"/>
    <cellStyle name="Note 7 2 4 3" xfId="929" xr:uid="{00000000-0005-0000-0000-0000F21E0000}"/>
    <cellStyle name="Note 7 2 4 3 2" xfId="3813" xr:uid="{00000000-0005-0000-0000-0000F31E0000}"/>
    <cellStyle name="Note 7 2 4 3 2 2" xfId="8137" xr:uid="{00000000-0005-0000-0000-0000F41E0000}"/>
    <cellStyle name="Note 7 2 4 3 3" xfId="2371" xr:uid="{00000000-0005-0000-0000-0000F51E0000}"/>
    <cellStyle name="Note 7 2 4 3 3 2" xfId="6696" xr:uid="{00000000-0005-0000-0000-0000F61E0000}"/>
    <cellStyle name="Note 7 2 4 3 4" xfId="5255" xr:uid="{00000000-0005-0000-0000-0000F71E0000}"/>
    <cellStyle name="Note 7 2 4 4" xfId="1289" xr:uid="{00000000-0005-0000-0000-0000F81E0000}"/>
    <cellStyle name="Note 7 2 4 4 2" xfId="4173" xr:uid="{00000000-0005-0000-0000-0000F91E0000}"/>
    <cellStyle name="Note 7 2 4 4 2 2" xfId="8497" xr:uid="{00000000-0005-0000-0000-0000FA1E0000}"/>
    <cellStyle name="Note 7 2 4 4 3" xfId="2731" xr:uid="{00000000-0005-0000-0000-0000FB1E0000}"/>
    <cellStyle name="Note 7 2 4 4 3 2" xfId="7056" xr:uid="{00000000-0005-0000-0000-0000FC1E0000}"/>
    <cellStyle name="Note 7 2 4 4 4" xfId="5615" xr:uid="{00000000-0005-0000-0000-0000FD1E0000}"/>
    <cellStyle name="Note 7 2 4 5" xfId="3093" xr:uid="{00000000-0005-0000-0000-0000FE1E0000}"/>
    <cellStyle name="Note 7 2 4 5 2" xfId="7417" xr:uid="{00000000-0005-0000-0000-0000FF1E0000}"/>
    <cellStyle name="Note 7 2 4 6" xfId="1651" xr:uid="{00000000-0005-0000-0000-0000001F0000}"/>
    <cellStyle name="Note 7 2 4 6 2" xfId="5976" xr:uid="{00000000-0005-0000-0000-0000011F0000}"/>
    <cellStyle name="Note 7 2 4 7" xfId="4535" xr:uid="{00000000-0005-0000-0000-0000021F0000}"/>
    <cellStyle name="Note 7 2 5" xfId="449" xr:uid="{00000000-0005-0000-0000-0000031F0000}"/>
    <cellStyle name="Note 7 2 5 2" xfId="3333" xr:uid="{00000000-0005-0000-0000-0000041F0000}"/>
    <cellStyle name="Note 7 2 5 2 2" xfId="7657" xr:uid="{00000000-0005-0000-0000-0000051F0000}"/>
    <cellStyle name="Note 7 2 5 3" xfId="1891" xr:uid="{00000000-0005-0000-0000-0000061F0000}"/>
    <cellStyle name="Note 7 2 5 3 2" xfId="6216" xr:uid="{00000000-0005-0000-0000-0000071F0000}"/>
    <cellStyle name="Note 7 2 5 4" xfId="4775" xr:uid="{00000000-0005-0000-0000-0000081F0000}"/>
    <cellStyle name="Note 7 2 6" xfId="809" xr:uid="{00000000-0005-0000-0000-0000091F0000}"/>
    <cellStyle name="Note 7 2 6 2" xfId="3693" xr:uid="{00000000-0005-0000-0000-00000A1F0000}"/>
    <cellStyle name="Note 7 2 6 2 2" xfId="8017" xr:uid="{00000000-0005-0000-0000-00000B1F0000}"/>
    <cellStyle name="Note 7 2 6 3" xfId="2251" xr:uid="{00000000-0005-0000-0000-00000C1F0000}"/>
    <cellStyle name="Note 7 2 6 3 2" xfId="6576" xr:uid="{00000000-0005-0000-0000-00000D1F0000}"/>
    <cellStyle name="Note 7 2 6 4" xfId="5135" xr:uid="{00000000-0005-0000-0000-00000E1F0000}"/>
    <cellStyle name="Note 7 2 7" xfId="1169" xr:uid="{00000000-0005-0000-0000-00000F1F0000}"/>
    <cellStyle name="Note 7 2 7 2" xfId="4053" xr:uid="{00000000-0005-0000-0000-0000101F0000}"/>
    <cellStyle name="Note 7 2 7 2 2" xfId="8377" xr:uid="{00000000-0005-0000-0000-0000111F0000}"/>
    <cellStyle name="Note 7 2 7 3" xfId="2611" xr:uid="{00000000-0005-0000-0000-0000121F0000}"/>
    <cellStyle name="Note 7 2 7 3 2" xfId="6936" xr:uid="{00000000-0005-0000-0000-0000131F0000}"/>
    <cellStyle name="Note 7 2 7 4" xfId="5495" xr:uid="{00000000-0005-0000-0000-0000141F0000}"/>
    <cellStyle name="Note 7 2 8" xfId="2973" xr:uid="{00000000-0005-0000-0000-0000151F0000}"/>
    <cellStyle name="Note 7 2 8 2" xfId="7297" xr:uid="{00000000-0005-0000-0000-0000161F0000}"/>
    <cellStyle name="Note 7 2 9" xfId="1531" xr:uid="{00000000-0005-0000-0000-0000171F0000}"/>
    <cellStyle name="Note 7 2 9 2" xfId="5856" xr:uid="{00000000-0005-0000-0000-0000181F0000}"/>
    <cellStyle name="Note 7 3" xfId="119" xr:uid="{00000000-0005-0000-0000-0000191F0000}"/>
    <cellStyle name="Note 7 3 2" xfId="359" xr:uid="{00000000-0005-0000-0000-00001A1F0000}"/>
    <cellStyle name="Note 7 3 2 2" xfId="719" xr:uid="{00000000-0005-0000-0000-00001B1F0000}"/>
    <cellStyle name="Note 7 3 2 2 2" xfId="3603" xr:uid="{00000000-0005-0000-0000-00001C1F0000}"/>
    <cellStyle name="Note 7 3 2 2 2 2" xfId="7927" xr:uid="{00000000-0005-0000-0000-00001D1F0000}"/>
    <cellStyle name="Note 7 3 2 2 3" xfId="2161" xr:uid="{00000000-0005-0000-0000-00001E1F0000}"/>
    <cellStyle name="Note 7 3 2 2 3 2" xfId="6486" xr:uid="{00000000-0005-0000-0000-00001F1F0000}"/>
    <cellStyle name="Note 7 3 2 2 4" xfId="5045" xr:uid="{00000000-0005-0000-0000-0000201F0000}"/>
    <cellStyle name="Note 7 3 2 3" xfId="1079" xr:uid="{00000000-0005-0000-0000-0000211F0000}"/>
    <cellStyle name="Note 7 3 2 3 2" xfId="3963" xr:uid="{00000000-0005-0000-0000-0000221F0000}"/>
    <cellStyle name="Note 7 3 2 3 2 2" xfId="8287" xr:uid="{00000000-0005-0000-0000-0000231F0000}"/>
    <cellStyle name="Note 7 3 2 3 3" xfId="2521" xr:uid="{00000000-0005-0000-0000-0000241F0000}"/>
    <cellStyle name="Note 7 3 2 3 3 2" xfId="6846" xr:uid="{00000000-0005-0000-0000-0000251F0000}"/>
    <cellStyle name="Note 7 3 2 3 4" xfId="5405" xr:uid="{00000000-0005-0000-0000-0000261F0000}"/>
    <cellStyle name="Note 7 3 2 4" xfId="1439" xr:uid="{00000000-0005-0000-0000-0000271F0000}"/>
    <cellStyle name="Note 7 3 2 4 2" xfId="4323" xr:uid="{00000000-0005-0000-0000-0000281F0000}"/>
    <cellStyle name="Note 7 3 2 4 2 2" xfId="8647" xr:uid="{00000000-0005-0000-0000-0000291F0000}"/>
    <cellStyle name="Note 7 3 2 4 3" xfId="2881" xr:uid="{00000000-0005-0000-0000-00002A1F0000}"/>
    <cellStyle name="Note 7 3 2 4 3 2" xfId="7206" xr:uid="{00000000-0005-0000-0000-00002B1F0000}"/>
    <cellStyle name="Note 7 3 2 4 4" xfId="5765" xr:uid="{00000000-0005-0000-0000-00002C1F0000}"/>
    <cellStyle name="Note 7 3 2 5" xfId="3243" xr:uid="{00000000-0005-0000-0000-00002D1F0000}"/>
    <cellStyle name="Note 7 3 2 5 2" xfId="7567" xr:uid="{00000000-0005-0000-0000-00002E1F0000}"/>
    <cellStyle name="Note 7 3 2 6" xfId="1801" xr:uid="{00000000-0005-0000-0000-00002F1F0000}"/>
    <cellStyle name="Note 7 3 2 6 2" xfId="6126" xr:uid="{00000000-0005-0000-0000-0000301F0000}"/>
    <cellStyle name="Note 7 3 2 7" xfId="4685" xr:uid="{00000000-0005-0000-0000-0000311F0000}"/>
    <cellStyle name="Note 7 3 3" xfId="239" xr:uid="{00000000-0005-0000-0000-0000321F0000}"/>
    <cellStyle name="Note 7 3 3 2" xfId="599" xr:uid="{00000000-0005-0000-0000-0000331F0000}"/>
    <cellStyle name="Note 7 3 3 2 2" xfId="3483" xr:uid="{00000000-0005-0000-0000-0000341F0000}"/>
    <cellStyle name="Note 7 3 3 2 2 2" xfId="7807" xr:uid="{00000000-0005-0000-0000-0000351F0000}"/>
    <cellStyle name="Note 7 3 3 2 3" xfId="2041" xr:uid="{00000000-0005-0000-0000-0000361F0000}"/>
    <cellStyle name="Note 7 3 3 2 3 2" xfId="6366" xr:uid="{00000000-0005-0000-0000-0000371F0000}"/>
    <cellStyle name="Note 7 3 3 2 4" xfId="4925" xr:uid="{00000000-0005-0000-0000-0000381F0000}"/>
    <cellStyle name="Note 7 3 3 3" xfId="959" xr:uid="{00000000-0005-0000-0000-0000391F0000}"/>
    <cellStyle name="Note 7 3 3 3 2" xfId="3843" xr:uid="{00000000-0005-0000-0000-00003A1F0000}"/>
    <cellStyle name="Note 7 3 3 3 2 2" xfId="8167" xr:uid="{00000000-0005-0000-0000-00003B1F0000}"/>
    <cellStyle name="Note 7 3 3 3 3" xfId="2401" xr:uid="{00000000-0005-0000-0000-00003C1F0000}"/>
    <cellStyle name="Note 7 3 3 3 3 2" xfId="6726" xr:uid="{00000000-0005-0000-0000-00003D1F0000}"/>
    <cellStyle name="Note 7 3 3 3 4" xfId="5285" xr:uid="{00000000-0005-0000-0000-00003E1F0000}"/>
    <cellStyle name="Note 7 3 3 4" xfId="1319" xr:uid="{00000000-0005-0000-0000-00003F1F0000}"/>
    <cellStyle name="Note 7 3 3 4 2" xfId="4203" xr:uid="{00000000-0005-0000-0000-0000401F0000}"/>
    <cellStyle name="Note 7 3 3 4 2 2" xfId="8527" xr:uid="{00000000-0005-0000-0000-0000411F0000}"/>
    <cellStyle name="Note 7 3 3 4 3" xfId="2761" xr:uid="{00000000-0005-0000-0000-0000421F0000}"/>
    <cellStyle name="Note 7 3 3 4 3 2" xfId="7086" xr:uid="{00000000-0005-0000-0000-0000431F0000}"/>
    <cellStyle name="Note 7 3 3 4 4" xfId="5645" xr:uid="{00000000-0005-0000-0000-0000441F0000}"/>
    <cellStyle name="Note 7 3 3 5" xfId="3123" xr:uid="{00000000-0005-0000-0000-0000451F0000}"/>
    <cellStyle name="Note 7 3 3 5 2" xfId="7447" xr:uid="{00000000-0005-0000-0000-0000461F0000}"/>
    <cellStyle name="Note 7 3 3 6" xfId="1681" xr:uid="{00000000-0005-0000-0000-0000471F0000}"/>
    <cellStyle name="Note 7 3 3 6 2" xfId="6006" xr:uid="{00000000-0005-0000-0000-0000481F0000}"/>
    <cellStyle name="Note 7 3 3 7" xfId="4565" xr:uid="{00000000-0005-0000-0000-0000491F0000}"/>
    <cellStyle name="Note 7 3 4" xfId="479" xr:uid="{00000000-0005-0000-0000-00004A1F0000}"/>
    <cellStyle name="Note 7 3 4 2" xfId="3363" xr:uid="{00000000-0005-0000-0000-00004B1F0000}"/>
    <cellStyle name="Note 7 3 4 2 2" xfId="7687" xr:uid="{00000000-0005-0000-0000-00004C1F0000}"/>
    <cellStyle name="Note 7 3 4 3" xfId="1921" xr:uid="{00000000-0005-0000-0000-00004D1F0000}"/>
    <cellStyle name="Note 7 3 4 3 2" xfId="6246" xr:uid="{00000000-0005-0000-0000-00004E1F0000}"/>
    <cellStyle name="Note 7 3 4 4" xfId="4805" xr:uid="{00000000-0005-0000-0000-00004F1F0000}"/>
    <cellStyle name="Note 7 3 5" xfId="839" xr:uid="{00000000-0005-0000-0000-0000501F0000}"/>
    <cellStyle name="Note 7 3 5 2" xfId="3723" xr:uid="{00000000-0005-0000-0000-0000511F0000}"/>
    <cellStyle name="Note 7 3 5 2 2" xfId="8047" xr:uid="{00000000-0005-0000-0000-0000521F0000}"/>
    <cellStyle name="Note 7 3 5 3" xfId="2281" xr:uid="{00000000-0005-0000-0000-0000531F0000}"/>
    <cellStyle name="Note 7 3 5 3 2" xfId="6606" xr:uid="{00000000-0005-0000-0000-0000541F0000}"/>
    <cellStyle name="Note 7 3 5 4" xfId="5165" xr:uid="{00000000-0005-0000-0000-0000551F0000}"/>
    <cellStyle name="Note 7 3 6" xfId="1199" xr:uid="{00000000-0005-0000-0000-0000561F0000}"/>
    <cellStyle name="Note 7 3 6 2" xfId="4083" xr:uid="{00000000-0005-0000-0000-0000571F0000}"/>
    <cellStyle name="Note 7 3 6 2 2" xfId="8407" xr:uid="{00000000-0005-0000-0000-0000581F0000}"/>
    <cellStyle name="Note 7 3 6 3" xfId="2641" xr:uid="{00000000-0005-0000-0000-0000591F0000}"/>
    <cellStyle name="Note 7 3 6 3 2" xfId="6966" xr:uid="{00000000-0005-0000-0000-00005A1F0000}"/>
    <cellStyle name="Note 7 3 6 4" xfId="5525" xr:uid="{00000000-0005-0000-0000-00005B1F0000}"/>
    <cellStyle name="Note 7 3 7" xfId="3003" xr:uid="{00000000-0005-0000-0000-00005C1F0000}"/>
    <cellStyle name="Note 7 3 7 2" xfId="7327" xr:uid="{00000000-0005-0000-0000-00005D1F0000}"/>
    <cellStyle name="Note 7 3 8" xfId="1561" xr:uid="{00000000-0005-0000-0000-00005E1F0000}"/>
    <cellStyle name="Note 7 3 8 2" xfId="5886" xr:uid="{00000000-0005-0000-0000-00005F1F0000}"/>
    <cellStyle name="Note 7 3 9" xfId="4445" xr:uid="{00000000-0005-0000-0000-0000601F0000}"/>
    <cellStyle name="Note 7 4" xfId="299" xr:uid="{00000000-0005-0000-0000-0000611F0000}"/>
    <cellStyle name="Note 7 4 2" xfId="659" xr:uid="{00000000-0005-0000-0000-0000621F0000}"/>
    <cellStyle name="Note 7 4 2 2" xfId="3543" xr:uid="{00000000-0005-0000-0000-0000631F0000}"/>
    <cellStyle name="Note 7 4 2 2 2" xfId="7867" xr:uid="{00000000-0005-0000-0000-0000641F0000}"/>
    <cellStyle name="Note 7 4 2 3" xfId="2101" xr:uid="{00000000-0005-0000-0000-0000651F0000}"/>
    <cellStyle name="Note 7 4 2 3 2" xfId="6426" xr:uid="{00000000-0005-0000-0000-0000661F0000}"/>
    <cellStyle name="Note 7 4 2 4" xfId="4985" xr:uid="{00000000-0005-0000-0000-0000671F0000}"/>
    <cellStyle name="Note 7 4 3" xfId="1019" xr:uid="{00000000-0005-0000-0000-0000681F0000}"/>
    <cellStyle name="Note 7 4 3 2" xfId="3903" xr:uid="{00000000-0005-0000-0000-0000691F0000}"/>
    <cellStyle name="Note 7 4 3 2 2" xfId="8227" xr:uid="{00000000-0005-0000-0000-00006A1F0000}"/>
    <cellStyle name="Note 7 4 3 3" xfId="2461" xr:uid="{00000000-0005-0000-0000-00006B1F0000}"/>
    <cellStyle name="Note 7 4 3 3 2" xfId="6786" xr:uid="{00000000-0005-0000-0000-00006C1F0000}"/>
    <cellStyle name="Note 7 4 3 4" xfId="5345" xr:uid="{00000000-0005-0000-0000-00006D1F0000}"/>
    <cellStyle name="Note 7 4 4" xfId="1379" xr:uid="{00000000-0005-0000-0000-00006E1F0000}"/>
    <cellStyle name="Note 7 4 4 2" xfId="4263" xr:uid="{00000000-0005-0000-0000-00006F1F0000}"/>
    <cellStyle name="Note 7 4 4 2 2" xfId="8587" xr:uid="{00000000-0005-0000-0000-0000701F0000}"/>
    <cellStyle name="Note 7 4 4 3" xfId="2821" xr:uid="{00000000-0005-0000-0000-0000711F0000}"/>
    <cellStyle name="Note 7 4 4 3 2" xfId="7146" xr:uid="{00000000-0005-0000-0000-0000721F0000}"/>
    <cellStyle name="Note 7 4 4 4" xfId="5705" xr:uid="{00000000-0005-0000-0000-0000731F0000}"/>
    <cellStyle name="Note 7 4 5" xfId="3183" xr:uid="{00000000-0005-0000-0000-0000741F0000}"/>
    <cellStyle name="Note 7 4 5 2" xfId="7507" xr:uid="{00000000-0005-0000-0000-0000751F0000}"/>
    <cellStyle name="Note 7 4 6" xfId="1741" xr:uid="{00000000-0005-0000-0000-0000761F0000}"/>
    <cellStyle name="Note 7 4 6 2" xfId="6066" xr:uid="{00000000-0005-0000-0000-0000771F0000}"/>
    <cellStyle name="Note 7 4 7" xfId="4625" xr:uid="{00000000-0005-0000-0000-0000781F0000}"/>
    <cellStyle name="Note 7 5" xfId="179" xr:uid="{00000000-0005-0000-0000-0000791F0000}"/>
    <cellStyle name="Note 7 5 2" xfId="539" xr:uid="{00000000-0005-0000-0000-00007A1F0000}"/>
    <cellStyle name="Note 7 5 2 2" xfId="3423" xr:uid="{00000000-0005-0000-0000-00007B1F0000}"/>
    <cellStyle name="Note 7 5 2 2 2" xfId="7747" xr:uid="{00000000-0005-0000-0000-00007C1F0000}"/>
    <cellStyle name="Note 7 5 2 3" xfId="1981" xr:uid="{00000000-0005-0000-0000-00007D1F0000}"/>
    <cellStyle name="Note 7 5 2 3 2" xfId="6306" xr:uid="{00000000-0005-0000-0000-00007E1F0000}"/>
    <cellStyle name="Note 7 5 2 4" xfId="4865" xr:uid="{00000000-0005-0000-0000-00007F1F0000}"/>
    <cellStyle name="Note 7 5 3" xfId="899" xr:uid="{00000000-0005-0000-0000-0000801F0000}"/>
    <cellStyle name="Note 7 5 3 2" xfId="3783" xr:uid="{00000000-0005-0000-0000-0000811F0000}"/>
    <cellStyle name="Note 7 5 3 2 2" xfId="8107" xr:uid="{00000000-0005-0000-0000-0000821F0000}"/>
    <cellStyle name="Note 7 5 3 3" xfId="2341" xr:uid="{00000000-0005-0000-0000-0000831F0000}"/>
    <cellStyle name="Note 7 5 3 3 2" xfId="6666" xr:uid="{00000000-0005-0000-0000-0000841F0000}"/>
    <cellStyle name="Note 7 5 3 4" xfId="5225" xr:uid="{00000000-0005-0000-0000-0000851F0000}"/>
    <cellStyle name="Note 7 5 4" xfId="1259" xr:uid="{00000000-0005-0000-0000-0000861F0000}"/>
    <cellStyle name="Note 7 5 4 2" xfId="4143" xr:uid="{00000000-0005-0000-0000-0000871F0000}"/>
    <cellStyle name="Note 7 5 4 2 2" xfId="8467" xr:uid="{00000000-0005-0000-0000-0000881F0000}"/>
    <cellStyle name="Note 7 5 4 3" xfId="2701" xr:uid="{00000000-0005-0000-0000-0000891F0000}"/>
    <cellStyle name="Note 7 5 4 3 2" xfId="7026" xr:uid="{00000000-0005-0000-0000-00008A1F0000}"/>
    <cellStyle name="Note 7 5 4 4" xfId="5585" xr:uid="{00000000-0005-0000-0000-00008B1F0000}"/>
    <cellStyle name="Note 7 5 5" xfId="3063" xr:uid="{00000000-0005-0000-0000-00008C1F0000}"/>
    <cellStyle name="Note 7 5 5 2" xfId="7387" xr:uid="{00000000-0005-0000-0000-00008D1F0000}"/>
    <cellStyle name="Note 7 5 6" xfId="1621" xr:uid="{00000000-0005-0000-0000-00008E1F0000}"/>
    <cellStyle name="Note 7 5 6 2" xfId="5946" xr:uid="{00000000-0005-0000-0000-00008F1F0000}"/>
    <cellStyle name="Note 7 5 7" xfId="4505" xr:uid="{00000000-0005-0000-0000-0000901F0000}"/>
    <cellStyle name="Note 7 6" xfId="419" xr:uid="{00000000-0005-0000-0000-0000911F0000}"/>
    <cellStyle name="Note 7 6 2" xfId="3303" xr:uid="{00000000-0005-0000-0000-0000921F0000}"/>
    <cellStyle name="Note 7 6 2 2" xfId="7627" xr:uid="{00000000-0005-0000-0000-0000931F0000}"/>
    <cellStyle name="Note 7 6 3" xfId="1861" xr:uid="{00000000-0005-0000-0000-0000941F0000}"/>
    <cellStyle name="Note 7 6 3 2" xfId="6186" xr:uid="{00000000-0005-0000-0000-0000951F0000}"/>
    <cellStyle name="Note 7 6 4" xfId="4745" xr:uid="{00000000-0005-0000-0000-0000961F0000}"/>
    <cellStyle name="Note 7 7" xfId="779" xr:uid="{00000000-0005-0000-0000-0000971F0000}"/>
    <cellStyle name="Note 7 7 2" xfId="3663" xr:uid="{00000000-0005-0000-0000-0000981F0000}"/>
    <cellStyle name="Note 7 7 2 2" xfId="7987" xr:uid="{00000000-0005-0000-0000-0000991F0000}"/>
    <cellStyle name="Note 7 7 3" xfId="2221" xr:uid="{00000000-0005-0000-0000-00009A1F0000}"/>
    <cellStyle name="Note 7 7 3 2" xfId="6546" xr:uid="{00000000-0005-0000-0000-00009B1F0000}"/>
    <cellStyle name="Note 7 7 4" xfId="5105" xr:uid="{00000000-0005-0000-0000-00009C1F0000}"/>
    <cellStyle name="Note 7 8" xfId="1139" xr:uid="{00000000-0005-0000-0000-00009D1F0000}"/>
    <cellStyle name="Note 7 8 2" xfId="4023" xr:uid="{00000000-0005-0000-0000-00009E1F0000}"/>
    <cellStyle name="Note 7 8 2 2" xfId="8347" xr:uid="{00000000-0005-0000-0000-00009F1F0000}"/>
    <cellStyle name="Note 7 8 3" xfId="2581" xr:uid="{00000000-0005-0000-0000-0000A01F0000}"/>
    <cellStyle name="Note 7 8 3 2" xfId="6906" xr:uid="{00000000-0005-0000-0000-0000A11F0000}"/>
    <cellStyle name="Note 7 8 4" xfId="5465" xr:uid="{00000000-0005-0000-0000-0000A21F0000}"/>
    <cellStyle name="Note 7 9" xfId="2943" xr:uid="{00000000-0005-0000-0000-0000A31F0000}"/>
    <cellStyle name="Note 7 9 2" xfId="7267" xr:uid="{00000000-0005-0000-0000-0000A41F0000}"/>
    <cellStyle name="Note 8" xfId="56" xr:uid="{00000000-0005-0000-0000-0000A51F0000}"/>
    <cellStyle name="Note 8 10" xfId="1502" xr:uid="{00000000-0005-0000-0000-0000A61F0000}"/>
    <cellStyle name="Note 8 10 2" xfId="5827" xr:uid="{00000000-0005-0000-0000-0000A71F0000}"/>
    <cellStyle name="Note 8 11" xfId="4386" xr:uid="{00000000-0005-0000-0000-0000A81F0000}"/>
    <cellStyle name="Note 8 2" xfId="90" xr:uid="{00000000-0005-0000-0000-0000A91F0000}"/>
    <cellStyle name="Note 8 2 10" xfId="4416" xr:uid="{00000000-0005-0000-0000-0000AA1F0000}"/>
    <cellStyle name="Note 8 2 2" xfId="150" xr:uid="{00000000-0005-0000-0000-0000AB1F0000}"/>
    <cellStyle name="Note 8 2 2 2" xfId="390" xr:uid="{00000000-0005-0000-0000-0000AC1F0000}"/>
    <cellStyle name="Note 8 2 2 2 2" xfId="750" xr:uid="{00000000-0005-0000-0000-0000AD1F0000}"/>
    <cellStyle name="Note 8 2 2 2 2 2" xfId="3634" xr:uid="{00000000-0005-0000-0000-0000AE1F0000}"/>
    <cellStyle name="Note 8 2 2 2 2 2 2" xfId="7958" xr:uid="{00000000-0005-0000-0000-0000AF1F0000}"/>
    <cellStyle name="Note 8 2 2 2 2 3" xfId="2192" xr:uid="{00000000-0005-0000-0000-0000B01F0000}"/>
    <cellStyle name="Note 8 2 2 2 2 3 2" xfId="6517" xr:uid="{00000000-0005-0000-0000-0000B11F0000}"/>
    <cellStyle name="Note 8 2 2 2 2 4" xfId="5076" xr:uid="{00000000-0005-0000-0000-0000B21F0000}"/>
    <cellStyle name="Note 8 2 2 2 3" xfId="1110" xr:uid="{00000000-0005-0000-0000-0000B31F0000}"/>
    <cellStyle name="Note 8 2 2 2 3 2" xfId="3994" xr:uid="{00000000-0005-0000-0000-0000B41F0000}"/>
    <cellStyle name="Note 8 2 2 2 3 2 2" xfId="8318" xr:uid="{00000000-0005-0000-0000-0000B51F0000}"/>
    <cellStyle name="Note 8 2 2 2 3 3" xfId="2552" xr:uid="{00000000-0005-0000-0000-0000B61F0000}"/>
    <cellStyle name="Note 8 2 2 2 3 3 2" xfId="6877" xr:uid="{00000000-0005-0000-0000-0000B71F0000}"/>
    <cellStyle name="Note 8 2 2 2 3 4" xfId="5436" xr:uid="{00000000-0005-0000-0000-0000B81F0000}"/>
    <cellStyle name="Note 8 2 2 2 4" xfId="1470" xr:uid="{00000000-0005-0000-0000-0000B91F0000}"/>
    <cellStyle name="Note 8 2 2 2 4 2" xfId="4354" xr:uid="{00000000-0005-0000-0000-0000BA1F0000}"/>
    <cellStyle name="Note 8 2 2 2 4 2 2" xfId="8678" xr:uid="{00000000-0005-0000-0000-0000BB1F0000}"/>
    <cellStyle name="Note 8 2 2 2 4 3" xfId="2912" xr:uid="{00000000-0005-0000-0000-0000BC1F0000}"/>
    <cellStyle name="Note 8 2 2 2 4 3 2" xfId="7237" xr:uid="{00000000-0005-0000-0000-0000BD1F0000}"/>
    <cellStyle name="Note 8 2 2 2 4 4" xfId="5796" xr:uid="{00000000-0005-0000-0000-0000BE1F0000}"/>
    <cellStyle name="Note 8 2 2 2 5" xfId="3274" xr:uid="{00000000-0005-0000-0000-0000BF1F0000}"/>
    <cellStyle name="Note 8 2 2 2 5 2" xfId="7598" xr:uid="{00000000-0005-0000-0000-0000C01F0000}"/>
    <cellStyle name="Note 8 2 2 2 6" xfId="1832" xr:uid="{00000000-0005-0000-0000-0000C11F0000}"/>
    <cellStyle name="Note 8 2 2 2 6 2" xfId="6157" xr:uid="{00000000-0005-0000-0000-0000C21F0000}"/>
    <cellStyle name="Note 8 2 2 2 7" xfId="4716" xr:uid="{00000000-0005-0000-0000-0000C31F0000}"/>
    <cellStyle name="Note 8 2 2 3" xfId="270" xr:uid="{00000000-0005-0000-0000-0000C41F0000}"/>
    <cellStyle name="Note 8 2 2 3 2" xfId="630" xr:uid="{00000000-0005-0000-0000-0000C51F0000}"/>
    <cellStyle name="Note 8 2 2 3 2 2" xfId="3514" xr:uid="{00000000-0005-0000-0000-0000C61F0000}"/>
    <cellStyle name="Note 8 2 2 3 2 2 2" xfId="7838" xr:uid="{00000000-0005-0000-0000-0000C71F0000}"/>
    <cellStyle name="Note 8 2 2 3 2 3" xfId="2072" xr:uid="{00000000-0005-0000-0000-0000C81F0000}"/>
    <cellStyle name="Note 8 2 2 3 2 3 2" xfId="6397" xr:uid="{00000000-0005-0000-0000-0000C91F0000}"/>
    <cellStyle name="Note 8 2 2 3 2 4" xfId="4956" xr:uid="{00000000-0005-0000-0000-0000CA1F0000}"/>
    <cellStyle name="Note 8 2 2 3 3" xfId="990" xr:uid="{00000000-0005-0000-0000-0000CB1F0000}"/>
    <cellStyle name="Note 8 2 2 3 3 2" xfId="3874" xr:uid="{00000000-0005-0000-0000-0000CC1F0000}"/>
    <cellStyle name="Note 8 2 2 3 3 2 2" xfId="8198" xr:uid="{00000000-0005-0000-0000-0000CD1F0000}"/>
    <cellStyle name="Note 8 2 2 3 3 3" xfId="2432" xr:uid="{00000000-0005-0000-0000-0000CE1F0000}"/>
    <cellStyle name="Note 8 2 2 3 3 3 2" xfId="6757" xr:uid="{00000000-0005-0000-0000-0000CF1F0000}"/>
    <cellStyle name="Note 8 2 2 3 3 4" xfId="5316" xr:uid="{00000000-0005-0000-0000-0000D01F0000}"/>
    <cellStyle name="Note 8 2 2 3 4" xfId="1350" xr:uid="{00000000-0005-0000-0000-0000D11F0000}"/>
    <cellStyle name="Note 8 2 2 3 4 2" xfId="4234" xr:uid="{00000000-0005-0000-0000-0000D21F0000}"/>
    <cellStyle name="Note 8 2 2 3 4 2 2" xfId="8558" xr:uid="{00000000-0005-0000-0000-0000D31F0000}"/>
    <cellStyle name="Note 8 2 2 3 4 3" xfId="2792" xr:uid="{00000000-0005-0000-0000-0000D41F0000}"/>
    <cellStyle name="Note 8 2 2 3 4 3 2" xfId="7117" xr:uid="{00000000-0005-0000-0000-0000D51F0000}"/>
    <cellStyle name="Note 8 2 2 3 4 4" xfId="5676" xr:uid="{00000000-0005-0000-0000-0000D61F0000}"/>
    <cellStyle name="Note 8 2 2 3 5" xfId="3154" xr:uid="{00000000-0005-0000-0000-0000D71F0000}"/>
    <cellStyle name="Note 8 2 2 3 5 2" xfId="7478" xr:uid="{00000000-0005-0000-0000-0000D81F0000}"/>
    <cellStyle name="Note 8 2 2 3 6" xfId="1712" xr:uid="{00000000-0005-0000-0000-0000D91F0000}"/>
    <cellStyle name="Note 8 2 2 3 6 2" xfId="6037" xr:uid="{00000000-0005-0000-0000-0000DA1F0000}"/>
    <cellStyle name="Note 8 2 2 3 7" xfId="4596" xr:uid="{00000000-0005-0000-0000-0000DB1F0000}"/>
    <cellStyle name="Note 8 2 2 4" xfId="510" xr:uid="{00000000-0005-0000-0000-0000DC1F0000}"/>
    <cellStyle name="Note 8 2 2 4 2" xfId="3394" xr:uid="{00000000-0005-0000-0000-0000DD1F0000}"/>
    <cellStyle name="Note 8 2 2 4 2 2" xfId="7718" xr:uid="{00000000-0005-0000-0000-0000DE1F0000}"/>
    <cellStyle name="Note 8 2 2 4 3" xfId="1952" xr:uid="{00000000-0005-0000-0000-0000DF1F0000}"/>
    <cellStyle name="Note 8 2 2 4 3 2" xfId="6277" xr:uid="{00000000-0005-0000-0000-0000E01F0000}"/>
    <cellStyle name="Note 8 2 2 4 4" xfId="4836" xr:uid="{00000000-0005-0000-0000-0000E11F0000}"/>
    <cellStyle name="Note 8 2 2 5" xfId="870" xr:uid="{00000000-0005-0000-0000-0000E21F0000}"/>
    <cellStyle name="Note 8 2 2 5 2" xfId="3754" xr:uid="{00000000-0005-0000-0000-0000E31F0000}"/>
    <cellStyle name="Note 8 2 2 5 2 2" xfId="8078" xr:uid="{00000000-0005-0000-0000-0000E41F0000}"/>
    <cellStyle name="Note 8 2 2 5 3" xfId="2312" xr:uid="{00000000-0005-0000-0000-0000E51F0000}"/>
    <cellStyle name="Note 8 2 2 5 3 2" xfId="6637" xr:uid="{00000000-0005-0000-0000-0000E61F0000}"/>
    <cellStyle name="Note 8 2 2 5 4" xfId="5196" xr:uid="{00000000-0005-0000-0000-0000E71F0000}"/>
    <cellStyle name="Note 8 2 2 6" xfId="1230" xr:uid="{00000000-0005-0000-0000-0000E81F0000}"/>
    <cellStyle name="Note 8 2 2 6 2" xfId="4114" xr:uid="{00000000-0005-0000-0000-0000E91F0000}"/>
    <cellStyle name="Note 8 2 2 6 2 2" xfId="8438" xr:uid="{00000000-0005-0000-0000-0000EA1F0000}"/>
    <cellStyle name="Note 8 2 2 6 3" xfId="2672" xr:uid="{00000000-0005-0000-0000-0000EB1F0000}"/>
    <cellStyle name="Note 8 2 2 6 3 2" xfId="6997" xr:uid="{00000000-0005-0000-0000-0000EC1F0000}"/>
    <cellStyle name="Note 8 2 2 6 4" xfId="5556" xr:uid="{00000000-0005-0000-0000-0000ED1F0000}"/>
    <cellStyle name="Note 8 2 2 7" xfId="3034" xr:uid="{00000000-0005-0000-0000-0000EE1F0000}"/>
    <cellStyle name="Note 8 2 2 7 2" xfId="7358" xr:uid="{00000000-0005-0000-0000-0000EF1F0000}"/>
    <cellStyle name="Note 8 2 2 8" xfId="1592" xr:uid="{00000000-0005-0000-0000-0000F01F0000}"/>
    <cellStyle name="Note 8 2 2 8 2" xfId="5917" xr:uid="{00000000-0005-0000-0000-0000F11F0000}"/>
    <cellStyle name="Note 8 2 2 9" xfId="4476" xr:uid="{00000000-0005-0000-0000-0000F21F0000}"/>
    <cellStyle name="Note 8 2 3" xfId="330" xr:uid="{00000000-0005-0000-0000-0000F31F0000}"/>
    <cellStyle name="Note 8 2 3 2" xfId="690" xr:uid="{00000000-0005-0000-0000-0000F41F0000}"/>
    <cellStyle name="Note 8 2 3 2 2" xfId="3574" xr:uid="{00000000-0005-0000-0000-0000F51F0000}"/>
    <cellStyle name="Note 8 2 3 2 2 2" xfId="7898" xr:uid="{00000000-0005-0000-0000-0000F61F0000}"/>
    <cellStyle name="Note 8 2 3 2 3" xfId="2132" xr:uid="{00000000-0005-0000-0000-0000F71F0000}"/>
    <cellStyle name="Note 8 2 3 2 3 2" xfId="6457" xr:uid="{00000000-0005-0000-0000-0000F81F0000}"/>
    <cellStyle name="Note 8 2 3 2 4" xfId="5016" xr:uid="{00000000-0005-0000-0000-0000F91F0000}"/>
    <cellStyle name="Note 8 2 3 3" xfId="1050" xr:uid="{00000000-0005-0000-0000-0000FA1F0000}"/>
    <cellStyle name="Note 8 2 3 3 2" xfId="3934" xr:uid="{00000000-0005-0000-0000-0000FB1F0000}"/>
    <cellStyle name="Note 8 2 3 3 2 2" xfId="8258" xr:uid="{00000000-0005-0000-0000-0000FC1F0000}"/>
    <cellStyle name="Note 8 2 3 3 3" xfId="2492" xr:uid="{00000000-0005-0000-0000-0000FD1F0000}"/>
    <cellStyle name="Note 8 2 3 3 3 2" xfId="6817" xr:uid="{00000000-0005-0000-0000-0000FE1F0000}"/>
    <cellStyle name="Note 8 2 3 3 4" xfId="5376" xr:uid="{00000000-0005-0000-0000-0000FF1F0000}"/>
    <cellStyle name="Note 8 2 3 4" xfId="1410" xr:uid="{00000000-0005-0000-0000-000000200000}"/>
    <cellStyle name="Note 8 2 3 4 2" xfId="4294" xr:uid="{00000000-0005-0000-0000-000001200000}"/>
    <cellStyle name="Note 8 2 3 4 2 2" xfId="8618" xr:uid="{00000000-0005-0000-0000-000002200000}"/>
    <cellStyle name="Note 8 2 3 4 3" xfId="2852" xr:uid="{00000000-0005-0000-0000-000003200000}"/>
    <cellStyle name="Note 8 2 3 4 3 2" xfId="7177" xr:uid="{00000000-0005-0000-0000-000004200000}"/>
    <cellStyle name="Note 8 2 3 4 4" xfId="5736" xr:uid="{00000000-0005-0000-0000-000005200000}"/>
    <cellStyle name="Note 8 2 3 5" xfId="3214" xr:uid="{00000000-0005-0000-0000-000006200000}"/>
    <cellStyle name="Note 8 2 3 5 2" xfId="7538" xr:uid="{00000000-0005-0000-0000-000007200000}"/>
    <cellStyle name="Note 8 2 3 6" xfId="1772" xr:uid="{00000000-0005-0000-0000-000008200000}"/>
    <cellStyle name="Note 8 2 3 6 2" xfId="6097" xr:uid="{00000000-0005-0000-0000-000009200000}"/>
    <cellStyle name="Note 8 2 3 7" xfId="4656" xr:uid="{00000000-0005-0000-0000-00000A200000}"/>
    <cellStyle name="Note 8 2 4" xfId="210" xr:uid="{00000000-0005-0000-0000-00000B200000}"/>
    <cellStyle name="Note 8 2 4 2" xfId="570" xr:uid="{00000000-0005-0000-0000-00000C200000}"/>
    <cellStyle name="Note 8 2 4 2 2" xfId="3454" xr:uid="{00000000-0005-0000-0000-00000D200000}"/>
    <cellStyle name="Note 8 2 4 2 2 2" xfId="7778" xr:uid="{00000000-0005-0000-0000-00000E200000}"/>
    <cellStyle name="Note 8 2 4 2 3" xfId="2012" xr:uid="{00000000-0005-0000-0000-00000F200000}"/>
    <cellStyle name="Note 8 2 4 2 3 2" xfId="6337" xr:uid="{00000000-0005-0000-0000-000010200000}"/>
    <cellStyle name="Note 8 2 4 2 4" xfId="4896" xr:uid="{00000000-0005-0000-0000-000011200000}"/>
    <cellStyle name="Note 8 2 4 3" xfId="930" xr:uid="{00000000-0005-0000-0000-000012200000}"/>
    <cellStyle name="Note 8 2 4 3 2" xfId="3814" xr:uid="{00000000-0005-0000-0000-000013200000}"/>
    <cellStyle name="Note 8 2 4 3 2 2" xfId="8138" xr:uid="{00000000-0005-0000-0000-000014200000}"/>
    <cellStyle name="Note 8 2 4 3 3" xfId="2372" xr:uid="{00000000-0005-0000-0000-000015200000}"/>
    <cellStyle name="Note 8 2 4 3 3 2" xfId="6697" xr:uid="{00000000-0005-0000-0000-000016200000}"/>
    <cellStyle name="Note 8 2 4 3 4" xfId="5256" xr:uid="{00000000-0005-0000-0000-000017200000}"/>
    <cellStyle name="Note 8 2 4 4" xfId="1290" xr:uid="{00000000-0005-0000-0000-000018200000}"/>
    <cellStyle name="Note 8 2 4 4 2" xfId="4174" xr:uid="{00000000-0005-0000-0000-000019200000}"/>
    <cellStyle name="Note 8 2 4 4 2 2" xfId="8498" xr:uid="{00000000-0005-0000-0000-00001A200000}"/>
    <cellStyle name="Note 8 2 4 4 3" xfId="2732" xr:uid="{00000000-0005-0000-0000-00001B200000}"/>
    <cellStyle name="Note 8 2 4 4 3 2" xfId="7057" xr:uid="{00000000-0005-0000-0000-00001C200000}"/>
    <cellStyle name="Note 8 2 4 4 4" xfId="5616" xr:uid="{00000000-0005-0000-0000-00001D200000}"/>
    <cellStyle name="Note 8 2 4 5" xfId="3094" xr:uid="{00000000-0005-0000-0000-00001E200000}"/>
    <cellStyle name="Note 8 2 4 5 2" xfId="7418" xr:uid="{00000000-0005-0000-0000-00001F200000}"/>
    <cellStyle name="Note 8 2 4 6" xfId="1652" xr:uid="{00000000-0005-0000-0000-000020200000}"/>
    <cellStyle name="Note 8 2 4 6 2" xfId="5977" xr:uid="{00000000-0005-0000-0000-000021200000}"/>
    <cellStyle name="Note 8 2 4 7" xfId="4536" xr:uid="{00000000-0005-0000-0000-000022200000}"/>
    <cellStyle name="Note 8 2 5" xfId="450" xr:uid="{00000000-0005-0000-0000-000023200000}"/>
    <cellStyle name="Note 8 2 5 2" xfId="3334" xr:uid="{00000000-0005-0000-0000-000024200000}"/>
    <cellStyle name="Note 8 2 5 2 2" xfId="7658" xr:uid="{00000000-0005-0000-0000-000025200000}"/>
    <cellStyle name="Note 8 2 5 3" xfId="1892" xr:uid="{00000000-0005-0000-0000-000026200000}"/>
    <cellStyle name="Note 8 2 5 3 2" xfId="6217" xr:uid="{00000000-0005-0000-0000-000027200000}"/>
    <cellStyle name="Note 8 2 5 4" xfId="4776" xr:uid="{00000000-0005-0000-0000-000028200000}"/>
    <cellStyle name="Note 8 2 6" xfId="810" xr:uid="{00000000-0005-0000-0000-000029200000}"/>
    <cellStyle name="Note 8 2 6 2" xfId="3694" xr:uid="{00000000-0005-0000-0000-00002A200000}"/>
    <cellStyle name="Note 8 2 6 2 2" xfId="8018" xr:uid="{00000000-0005-0000-0000-00002B200000}"/>
    <cellStyle name="Note 8 2 6 3" xfId="2252" xr:uid="{00000000-0005-0000-0000-00002C200000}"/>
    <cellStyle name="Note 8 2 6 3 2" xfId="6577" xr:uid="{00000000-0005-0000-0000-00002D200000}"/>
    <cellStyle name="Note 8 2 6 4" xfId="5136" xr:uid="{00000000-0005-0000-0000-00002E200000}"/>
    <cellStyle name="Note 8 2 7" xfId="1170" xr:uid="{00000000-0005-0000-0000-00002F200000}"/>
    <cellStyle name="Note 8 2 7 2" xfId="4054" xr:uid="{00000000-0005-0000-0000-000030200000}"/>
    <cellStyle name="Note 8 2 7 2 2" xfId="8378" xr:uid="{00000000-0005-0000-0000-000031200000}"/>
    <cellStyle name="Note 8 2 7 3" xfId="2612" xr:uid="{00000000-0005-0000-0000-000032200000}"/>
    <cellStyle name="Note 8 2 7 3 2" xfId="6937" xr:uid="{00000000-0005-0000-0000-000033200000}"/>
    <cellStyle name="Note 8 2 7 4" xfId="5496" xr:uid="{00000000-0005-0000-0000-000034200000}"/>
    <cellStyle name="Note 8 2 8" xfId="2974" xr:uid="{00000000-0005-0000-0000-000035200000}"/>
    <cellStyle name="Note 8 2 8 2" xfId="7298" xr:uid="{00000000-0005-0000-0000-000036200000}"/>
    <cellStyle name="Note 8 2 9" xfId="1532" xr:uid="{00000000-0005-0000-0000-000037200000}"/>
    <cellStyle name="Note 8 2 9 2" xfId="5857" xr:uid="{00000000-0005-0000-0000-000038200000}"/>
    <cellStyle name="Note 8 3" xfId="120" xr:uid="{00000000-0005-0000-0000-000039200000}"/>
    <cellStyle name="Note 8 3 2" xfId="360" xr:uid="{00000000-0005-0000-0000-00003A200000}"/>
    <cellStyle name="Note 8 3 2 2" xfId="720" xr:uid="{00000000-0005-0000-0000-00003B200000}"/>
    <cellStyle name="Note 8 3 2 2 2" xfId="3604" xr:uid="{00000000-0005-0000-0000-00003C200000}"/>
    <cellStyle name="Note 8 3 2 2 2 2" xfId="7928" xr:uid="{00000000-0005-0000-0000-00003D200000}"/>
    <cellStyle name="Note 8 3 2 2 3" xfId="2162" xr:uid="{00000000-0005-0000-0000-00003E200000}"/>
    <cellStyle name="Note 8 3 2 2 3 2" xfId="6487" xr:uid="{00000000-0005-0000-0000-00003F200000}"/>
    <cellStyle name="Note 8 3 2 2 4" xfId="5046" xr:uid="{00000000-0005-0000-0000-000040200000}"/>
    <cellStyle name="Note 8 3 2 3" xfId="1080" xr:uid="{00000000-0005-0000-0000-000041200000}"/>
    <cellStyle name="Note 8 3 2 3 2" xfId="3964" xr:uid="{00000000-0005-0000-0000-000042200000}"/>
    <cellStyle name="Note 8 3 2 3 2 2" xfId="8288" xr:uid="{00000000-0005-0000-0000-000043200000}"/>
    <cellStyle name="Note 8 3 2 3 3" xfId="2522" xr:uid="{00000000-0005-0000-0000-000044200000}"/>
    <cellStyle name="Note 8 3 2 3 3 2" xfId="6847" xr:uid="{00000000-0005-0000-0000-000045200000}"/>
    <cellStyle name="Note 8 3 2 3 4" xfId="5406" xr:uid="{00000000-0005-0000-0000-000046200000}"/>
    <cellStyle name="Note 8 3 2 4" xfId="1440" xr:uid="{00000000-0005-0000-0000-000047200000}"/>
    <cellStyle name="Note 8 3 2 4 2" xfId="4324" xr:uid="{00000000-0005-0000-0000-000048200000}"/>
    <cellStyle name="Note 8 3 2 4 2 2" xfId="8648" xr:uid="{00000000-0005-0000-0000-000049200000}"/>
    <cellStyle name="Note 8 3 2 4 3" xfId="2882" xr:uid="{00000000-0005-0000-0000-00004A200000}"/>
    <cellStyle name="Note 8 3 2 4 3 2" xfId="7207" xr:uid="{00000000-0005-0000-0000-00004B200000}"/>
    <cellStyle name="Note 8 3 2 4 4" xfId="5766" xr:uid="{00000000-0005-0000-0000-00004C200000}"/>
    <cellStyle name="Note 8 3 2 5" xfId="3244" xr:uid="{00000000-0005-0000-0000-00004D200000}"/>
    <cellStyle name="Note 8 3 2 5 2" xfId="7568" xr:uid="{00000000-0005-0000-0000-00004E200000}"/>
    <cellStyle name="Note 8 3 2 6" xfId="1802" xr:uid="{00000000-0005-0000-0000-00004F200000}"/>
    <cellStyle name="Note 8 3 2 6 2" xfId="6127" xr:uid="{00000000-0005-0000-0000-000050200000}"/>
    <cellStyle name="Note 8 3 2 7" xfId="4686" xr:uid="{00000000-0005-0000-0000-000051200000}"/>
    <cellStyle name="Note 8 3 3" xfId="240" xr:uid="{00000000-0005-0000-0000-000052200000}"/>
    <cellStyle name="Note 8 3 3 2" xfId="600" xr:uid="{00000000-0005-0000-0000-000053200000}"/>
    <cellStyle name="Note 8 3 3 2 2" xfId="3484" xr:uid="{00000000-0005-0000-0000-000054200000}"/>
    <cellStyle name="Note 8 3 3 2 2 2" xfId="7808" xr:uid="{00000000-0005-0000-0000-000055200000}"/>
    <cellStyle name="Note 8 3 3 2 3" xfId="2042" xr:uid="{00000000-0005-0000-0000-000056200000}"/>
    <cellStyle name="Note 8 3 3 2 3 2" xfId="6367" xr:uid="{00000000-0005-0000-0000-000057200000}"/>
    <cellStyle name="Note 8 3 3 2 4" xfId="4926" xr:uid="{00000000-0005-0000-0000-000058200000}"/>
    <cellStyle name="Note 8 3 3 3" xfId="960" xr:uid="{00000000-0005-0000-0000-000059200000}"/>
    <cellStyle name="Note 8 3 3 3 2" xfId="3844" xr:uid="{00000000-0005-0000-0000-00005A200000}"/>
    <cellStyle name="Note 8 3 3 3 2 2" xfId="8168" xr:uid="{00000000-0005-0000-0000-00005B200000}"/>
    <cellStyle name="Note 8 3 3 3 3" xfId="2402" xr:uid="{00000000-0005-0000-0000-00005C200000}"/>
    <cellStyle name="Note 8 3 3 3 3 2" xfId="6727" xr:uid="{00000000-0005-0000-0000-00005D200000}"/>
    <cellStyle name="Note 8 3 3 3 4" xfId="5286" xr:uid="{00000000-0005-0000-0000-00005E200000}"/>
    <cellStyle name="Note 8 3 3 4" xfId="1320" xr:uid="{00000000-0005-0000-0000-00005F200000}"/>
    <cellStyle name="Note 8 3 3 4 2" xfId="4204" xr:uid="{00000000-0005-0000-0000-000060200000}"/>
    <cellStyle name="Note 8 3 3 4 2 2" xfId="8528" xr:uid="{00000000-0005-0000-0000-000061200000}"/>
    <cellStyle name="Note 8 3 3 4 3" xfId="2762" xr:uid="{00000000-0005-0000-0000-000062200000}"/>
    <cellStyle name="Note 8 3 3 4 3 2" xfId="7087" xr:uid="{00000000-0005-0000-0000-000063200000}"/>
    <cellStyle name="Note 8 3 3 4 4" xfId="5646" xr:uid="{00000000-0005-0000-0000-000064200000}"/>
    <cellStyle name="Note 8 3 3 5" xfId="3124" xr:uid="{00000000-0005-0000-0000-000065200000}"/>
    <cellStyle name="Note 8 3 3 5 2" xfId="7448" xr:uid="{00000000-0005-0000-0000-000066200000}"/>
    <cellStyle name="Note 8 3 3 6" xfId="1682" xr:uid="{00000000-0005-0000-0000-000067200000}"/>
    <cellStyle name="Note 8 3 3 6 2" xfId="6007" xr:uid="{00000000-0005-0000-0000-000068200000}"/>
    <cellStyle name="Note 8 3 3 7" xfId="4566" xr:uid="{00000000-0005-0000-0000-000069200000}"/>
    <cellStyle name="Note 8 3 4" xfId="480" xr:uid="{00000000-0005-0000-0000-00006A200000}"/>
    <cellStyle name="Note 8 3 4 2" xfId="3364" xr:uid="{00000000-0005-0000-0000-00006B200000}"/>
    <cellStyle name="Note 8 3 4 2 2" xfId="7688" xr:uid="{00000000-0005-0000-0000-00006C200000}"/>
    <cellStyle name="Note 8 3 4 3" xfId="1922" xr:uid="{00000000-0005-0000-0000-00006D200000}"/>
    <cellStyle name="Note 8 3 4 3 2" xfId="6247" xr:uid="{00000000-0005-0000-0000-00006E200000}"/>
    <cellStyle name="Note 8 3 4 4" xfId="4806" xr:uid="{00000000-0005-0000-0000-00006F200000}"/>
    <cellStyle name="Note 8 3 5" xfId="840" xr:uid="{00000000-0005-0000-0000-000070200000}"/>
    <cellStyle name="Note 8 3 5 2" xfId="3724" xr:uid="{00000000-0005-0000-0000-000071200000}"/>
    <cellStyle name="Note 8 3 5 2 2" xfId="8048" xr:uid="{00000000-0005-0000-0000-000072200000}"/>
    <cellStyle name="Note 8 3 5 3" xfId="2282" xr:uid="{00000000-0005-0000-0000-000073200000}"/>
    <cellStyle name="Note 8 3 5 3 2" xfId="6607" xr:uid="{00000000-0005-0000-0000-000074200000}"/>
    <cellStyle name="Note 8 3 5 4" xfId="5166" xr:uid="{00000000-0005-0000-0000-000075200000}"/>
    <cellStyle name="Note 8 3 6" xfId="1200" xr:uid="{00000000-0005-0000-0000-000076200000}"/>
    <cellStyle name="Note 8 3 6 2" xfId="4084" xr:uid="{00000000-0005-0000-0000-000077200000}"/>
    <cellStyle name="Note 8 3 6 2 2" xfId="8408" xr:uid="{00000000-0005-0000-0000-000078200000}"/>
    <cellStyle name="Note 8 3 6 3" xfId="2642" xr:uid="{00000000-0005-0000-0000-000079200000}"/>
    <cellStyle name="Note 8 3 6 3 2" xfId="6967" xr:uid="{00000000-0005-0000-0000-00007A200000}"/>
    <cellStyle name="Note 8 3 6 4" xfId="5526" xr:uid="{00000000-0005-0000-0000-00007B200000}"/>
    <cellStyle name="Note 8 3 7" xfId="3004" xr:uid="{00000000-0005-0000-0000-00007C200000}"/>
    <cellStyle name="Note 8 3 7 2" xfId="7328" xr:uid="{00000000-0005-0000-0000-00007D200000}"/>
    <cellStyle name="Note 8 3 8" xfId="1562" xr:uid="{00000000-0005-0000-0000-00007E200000}"/>
    <cellStyle name="Note 8 3 8 2" xfId="5887" xr:uid="{00000000-0005-0000-0000-00007F200000}"/>
    <cellStyle name="Note 8 3 9" xfId="4446" xr:uid="{00000000-0005-0000-0000-000080200000}"/>
    <cellStyle name="Note 8 4" xfId="300" xr:uid="{00000000-0005-0000-0000-000081200000}"/>
    <cellStyle name="Note 8 4 2" xfId="660" xr:uid="{00000000-0005-0000-0000-000082200000}"/>
    <cellStyle name="Note 8 4 2 2" xfId="3544" xr:uid="{00000000-0005-0000-0000-000083200000}"/>
    <cellStyle name="Note 8 4 2 2 2" xfId="7868" xr:uid="{00000000-0005-0000-0000-000084200000}"/>
    <cellStyle name="Note 8 4 2 3" xfId="2102" xr:uid="{00000000-0005-0000-0000-000085200000}"/>
    <cellStyle name="Note 8 4 2 3 2" xfId="6427" xr:uid="{00000000-0005-0000-0000-000086200000}"/>
    <cellStyle name="Note 8 4 2 4" xfId="4986" xr:uid="{00000000-0005-0000-0000-000087200000}"/>
    <cellStyle name="Note 8 4 3" xfId="1020" xr:uid="{00000000-0005-0000-0000-000088200000}"/>
    <cellStyle name="Note 8 4 3 2" xfId="3904" xr:uid="{00000000-0005-0000-0000-000089200000}"/>
    <cellStyle name="Note 8 4 3 2 2" xfId="8228" xr:uid="{00000000-0005-0000-0000-00008A200000}"/>
    <cellStyle name="Note 8 4 3 3" xfId="2462" xr:uid="{00000000-0005-0000-0000-00008B200000}"/>
    <cellStyle name="Note 8 4 3 3 2" xfId="6787" xr:uid="{00000000-0005-0000-0000-00008C200000}"/>
    <cellStyle name="Note 8 4 3 4" xfId="5346" xr:uid="{00000000-0005-0000-0000-00008D200000}"/>
    <cellStyle name="Note 8 4 4" xfId="1380" xr:uid="{00000000-0005-0000-0000-00008E200000}"/>
    <cellStyle name="Note 8 4 4 2" xfId="4264" xr:uid="{00000000-0005-0000-0000-00008F200000}"/>
    <cellStyle name="Note 8 4 4 2 2" xfId="8588" xr:uid="{00000000-0005-0000-0000-000090200000}"/>
    <cellStyle name="Note 8 4 4 3" xfId="2822" xr:uid="{00000000-0005-0000-0000-000091200000}"/>
    <cellStyle name="Note 8 4 4 3 2" xfId="7147" xr:uid="{00000000-0005-0000-0000-000092200000}"/>
    <cellStyle name="Note 8 4 4 4" xfId="5706" xr:uid="{00000000-0005-0000-0000-000093200000}"/>
    <cellStyle name="Note 8 4 5" xfId="3184" xr:uid="{00000000-0005-0000-0000-000094200000}"/>
    <cellStyle name="Note 8 4 5 2" xfId="7508" xr:uid="{00000000-0005-0000-0000-000095200000}"/>
    <cellStyle name="Note 8 4 6" xfId="1742" xr:uid="{00000000-0005-0000-0000-000096200000}"/>
    <cellStyle name="Note 8 4 6 2" xfId="6067" xr:uid="{00000000-0005-0000-0000-000097200000}"/>
    <cellStyle name="Note 8 4 7" xfId="4626" xr:uid="{00000000-0005-0000-0000-000098200000}"/>
    <cellStyle name="Note 8 5" xfId="180" xr:uid="{00000000-0005-0000-0000-000099200000}"/>
    <cellStyle name="Note 8 5 2" xfId="540" xr:uid="{00000000-0005-0000-0000-00009A200000}"/>
    <cellStyle name="Note 8 5 2 2" xfId="3424" xr:uid="{00000000-0005-0000-0000-00009B200000}"/>
    <cellStyle name="Note 8 5 2 2 2" xfId="7748" xr:uid="{00000000-0005-0000-0000-00009C200000}"/>
    <cellStyle name="Note 8 5 2 3" xfId="1982" xr:uid="{00000000-0005-0000-0000-00009D200000}"/>
    <cellStyle name="Note 8 5 2 3 2" xfId="6307" xr:uid="{00000000-0005-0000-0000-00009E200000}"/>
    <cellStyle name="Note 8 5 2 4" xfId="4866" xr:uid="{00000000-0005-0000-0000-00009F200000}"/>
    <cellStyle name="Note 8 5 3" xfId="900" xr:uid="{00000000-0005-0000-0000-0000A0200000}"/>
    <cellStyle name="Note 8 5 3 2" xfId="3784" xr:uid="{00000000-0005-0000-0000-0000A1200000}"/>
    <cellStyle name="Note 8 5 3 2 2" xfId="8108" xr:uid="{00000000-0005-0000-0000-0000A2200000}"/>
    <cellStyle name="Note 8 5 3 3" xfId="2342" xr:uid="{00000000-0005-0000-0000-0000A3200000}"/>
    <cellStyle name="Note 8 5 3 3 2" xfId="6667" xr:uid="{00000000-0005-0000-0000-0000A4200000}"/>
    <cellStyle name="Note 8 5 3 4" xfId="5226" xr:uid="{00000000-0005-0000-0000-0000A5200000}"/>
    <cellStyle name="Note 8 5 4" xfId="1260" xr:uid="{00000000-0005-0000-0000-0000A6200000}"/>
    <cellStyle name="Note 8 5 4 2" xfId="4144" xr:uid="{00000000-0005-0000-0000-0000A7200000}"/>
    <cellStyle name="Note 8 5 4 2 2" xfId="8468" xr:uid="{00000000-0005-0000-0000-0000A8200000}"/>
    <cellStyle name="Note 8 5 4 3" xfId="2702" xr:uid="{00000000-0005-0000-0000-0000A9200000}"/>
    <cellStyle name="Note 8 5 4 3 2" xfId="7027" xr:uid="{00000000-0005-0000-0000-0000AA200000}"/>
    <cellStyle name="Note 8 5 4 4" xfId="5586" xr:uid="{00000000-0005-0000-0000-0000AB200000}"/>
    <cellStyle name="Note 8 5 5" xfId="3064" xr:uid="{00000000-0005-0000-0000-0000AC200000}"/>
    <cellStyle name="Note 8 5 5 2" xfId="7388" xr:uid="{00000000-0005-0000-0000-0000AD200000}"/>
    <cellStyle name="Note 8 5 6" xfId="1622" xr:uid="{00000000-0005-0000-0000-0000AE200000}"/>
    <cellStyle name="Note 8 5 6 2" xfId="5947" xr:uid="{00000000-0005-0000-0000-0000AF200000}"/>
    <cellStyle name="Note 8 5 7" xfId="4506" xr:uid="{00000000-0005-0000-0000-0000B0200000}"/>
    <cellStyle name="Note 8 6" xfId="420" xr:uid="{00000000-0005-0000-0000-0000B1200000}"/>
    <cellStyle name="Note 8 6 2" xfId="3304" xr:uid="{00000000-0005-0000-0000-0000B2200000}"/>
    <cellStyle name="Note 8 6 2 2" xfId="7628" xr:uid="{00000000-0005-0000-0000-0000B3200000}"/>
    <cellStyle name="Note 8 6 3" xfId="1862" xr:uid="{00000000-0005-0000-0000-0000B4200000}"/>
    <cellStyle name="Note 8 6 3 2" xfId="6187" xr:uid="{00000000-0005-0000-0000-0000B5200000}"/>
    <cellStyle name="Note 8 6 4" xfId="4746" xr:uid="{00000000-0005-0000-0000-0000B6200000}"/>
    <cellStyle name="Note 8 7" xfId="780" xr:uid="{00000000-0005-0000-0000-0000B7200000}"/>
    <cellStyle name="Note 8 7 2" xfId="3664" xr:uid="{00000000-0005-0000-0000-0000B8200000}"/>
    <cellStyle name="Note 8 7 2 2" xfId="7988" xr:uid="{00000000-0005-0000-0000-0000B9200000}"/>
    <cellStyle name="Note 8 7 3" xfId="2222" xr:uid="{00000000-0005-0000-0000-0000BA200000}"/>
    <cellStyle name="Note 8 7 3 2" xfId="6547" xr:uid="{00000000-0005-0000-0000-0000BB200000}"/>
    <cellStyle name="Note 8 7 4" xfId="5106" xr:uid="{00000000-0005-0000-0000-0000BC200000}"/>
    <cellStyle name="Note 8 8" xfId="1140" xr:uid="{00000000-0005-0000-0000-0000BD200000}"/>
    <cellStyle name="Note 8 8 2" xfId="4024" xr:uid="{00000000-0005-0000-0000-0000BE200000}"/>
    <cellStyle name="Note 8 8 2 2" xfId="8348" xr:uid="{00000000-0005-0000-0000-0000BF200000}"/>
    <cellStyle name="Note 8 8 3" xfId="2582" xr:uid="{00000000-0005-0000-0000-0000C0200000}"/>
    <cellStyle name="Note 8 8 3 2" xfId="6907" xr:uid="{00000000-0005-0000-0000-0000C1200000}"/>
    <cellStyle name="Note 8 8 4" xfId="5466" xr:uid="{00000000-0005-0000-0000-0000C2200000}"/>
    <cellStyle name="Note 8 9" xfId="2944" xr:uid="{00000000-0005-0000-0000-0000C3200000}"/>
    <cellStyle name="Note 8 9 2" xfId="7268" xr:uid="{00000000-0005-0000-0000-0000C4200000}"/>
    <cellStyle name="Note 9" xfId="57" xr:uid="{00000000-0005-0000-0000-0000C5200000}"/>
    <cellStyle name="Note 9 10" xfId="1503" xr:uid="{00000000-0005-0000-0000-0000C6200000}"/>
    <cellStyle name="Note 9 10 2" xfId="5828" xr:uid="{00000000-0005-0000-0000-0000C7200000}"/>
    <cellStyle name="Note 9 11" xfId="4387" xr:uid="{00000000-0005-0000-0000-0000C8200000}"/>
    <cellStyle name="Note 9 2" xfId="91" xr:uid="{00000000-0005-0000-0000-0000C9200000}"/>
    <cellStyle name="Note 9 2 10" xfId="4417" xr:uid="{00000000-0005-0000-0000-0000CA200000}"/>
    <cellStyle name="Note 9 2 2" xfId="151" xr:uid="{00000000-0005-0000-0000-0000CB200000}"/>
    <cellStyle name="Note 9 2 2 2" xfId="391" xr:uid="{00000000-0005-0000-0000-0000CC200000}"/>
    <cellStyle name="Note 9 2 2 2 2" xfId="751" xr:uid="{00000000-0005-0000-0000-0000CD200000}"/>
    <cellStyle name="Note 9 2 2 2 2 2" xfId="3635" xr:uid="{00000000-0005-0000-0000-0000CE200000}"/>
    <cellStyle name="Note 9 2 2 2 2 2 2" xfId="7959" xr:uid="{00000000-0005-0000-0000-0000CF200000}"/>
    <cellStyle name="Note 9 2 2 2 2 3" xfId="2193" xr:uid="{00000000-0005-0000-0000-0000D0200000}"/>
    <cellStyle name="Note 9 2 2 2 2 3 2" xfId="6518" xr:uid="{00000000-0005-0000-0000-0000D1200000}"/>
    <cellStyle name="Note 9 2 2 2 2 4" xfId="5077" xr:uid="{00000000-0005-0000-0000-0000D2200000}"/>
    <cellStyle name="Note 9 2 2 2 3" xfId="1111" xr:uid="{00000000-0005-0000-0000-0000D3200000}"/>
    <cellStyle name="Note 9 2 2 2 3 2" xfId="3995" xr:uid="{00000000-0005-0000-0000-0000D4200000}"/>
    <cellStyle name="Note 9 2 2 2 3 2 2" xfId="8319" xr:uid="{00000000-0005-0000-0000-0000D5200000}"/>
    <cellStyle name="Note 9 2 2 2 3 3" xfId="2553" xr:uid="{00000000-0005-0000-0000-0000D6200000}"/>
    <cellStyle name="Note 9 2 2 2 3 3 2" xfId="6878" xr:uid="{00000000-0005-0000-0000-0000D7200000}"/>
    <cellStyle name="Note 9 2 2 2 3 4" xfId="5437" xr:uid="{00000000-0005-0000-0000-0000D8200000}"/>
    <cellStyle name="Note 9 2 2 2 4" xfId="1471" xr:uid="{00000000-0005-0000-0000-0000D9200000}"/>
    <cellStyle name="Note 9 2 2 2 4 2" xfId="4355" xr:uid="{00000000-0005-0000-0000-0000DA200000}"/>
    <cellStyle name="Note 9 2 2 2 4 2 2" xfId="8679" xr:uid="{00000000-0005-0000-0000-0000DB200000}"/>
    <cellStyle name="Note 9 2 2 2 4 3" xfId="2913" xr:uid="{00000000-0005-0000-0000-0000DC200000}"/>
    <cellStyle name="Note 9 2 2 2 4 3 2" xfId="7238" xr:uid="{00000000-0005-0000-0000-0000DD200000}"/>
    <cellStyle name="Note 9 2 2 2 4 4" xfId="5797" xr:uid="{00000000-0005-0000-0000-0000DE200000}"/>
    <cellStyle name="Note 9 2 2 2 5" xfId="3275" xr:uid="{00000000-0005-0000-0000-0000DF200000}"/>
    <cellStyle name="Note 9 2 2 2 5 2" xfId="7599" xr:uid="{00000000-0005-0000-0000-0000E0200000}"/>
    <cellStyle name="Note 9 2 2 2 6" xfId="1833" xr:uid="{00000000-0005-0000-0000-0000E1200000}"/>
    <cellStyle name="Note 9 2 2 2 6 2" xfId="6158" xr:uid="{00000000-0005-0000-0000-0000E2200000}"/>
    <cellStyle name="Note 9 2 2 2 7" xfId="4717" xr:uid="{00000000-0005-0000-0000-0000E3200000}"/>
    <cellStyle name="Note 9 2 2 3" xfId="271" xr:uid="{00000000-0005-0000-0000-0000E4200000}"/>
    <cellStyle name="Note 9 2 2 3 2" xfId="631" xr:uid="{00000000-0005-0000-0000-0000E5200000}"/>
    <cellStyle name="Note 9 2 2 3 2 2" xfId="3515" xr:uid="{00000000-0005-0000-0000-0000E6200000}"/>
    <cellStyle name="Note 9 2 2 3 2 2 2" xfId="7839" xr:uid="{00000000-0005-0000-0000-0000E7200000}"/>
    <cellStyle name="Note 9 2 2 3 2 3" xfId="2073" xr:uid="{00000000-0005-0000-0000-0000E8200000}"/>
    <cellStyle name="Note 9 2 2 3 2 3 2" xfId="6398" xr:uid="{00000000-0005-0000-0000-0000E9200000}"/>
    <cellStyle name="Note 9 2 2 3 2 4" xfId="4957" xr:uid="{00000000-0005-0000-0000-0000EA200000}"/>
    <cellStyle name="Note 9 2 2 3 3" xfId="991" xr:uid="{00000000-0005-0000-0000-0000EB200000}"/>
    <cellStyle name="Note 9 2 2 3 3 2" xfId="3875" xr:uid="{00000000-0005-0000-0000-0000EC200000}"/>
    <cellStyle name="Note 9 2 2 3 3 2 2" xfId="8199" xr:uid="{00000000-0005-0000-0000-0000ED200000}"/>
    <cellStyle name="Note 9 2 2 3 3 3" xfId="2433" xr:uid="{00000000-0005-0000-0000-0000EE200000}"/>
    <cellStyle name="Note 9 2 2 3 3 3 2" xfId="6758" xr:uid="{00000000-0005-0000-0000-0000EF200000}"/>
    <cellStyle name="Note 9 2 2 3 3 4" xfId="5317" xr:uid="{00000000-0005-0000-0000-0000F0200000}"/>
    <cellStyle name="Note 9 2 2 3 4" xfId="1351" xr:uid="{00000000-0005-0000-0000-0000F1200000}"/>
    <cellStyle name="Note 9 2 2 3 4 2" xfId="4235" xr:uid="{00000000-0005-0000-0000-0000F2200000}"/>
    <cellStyle name="Note 9 2 2 3 4 2 2" xfId="8559" xr:uid="{00000000-0005-0000-0000-0000F3200000}"/>
    <cellStyle name="Note 9 2 2 3 4 3" xfId="2793" xr:uid="{00000000-0005-0000-0000-0000F4200000}"/>
    <cellStyle name="Note 9 2 2 3 4 3 2" xfId="7118" xr:uid="{00000000-0005-0000-0000-0000F5200000}"/>
    <cellStyle name="Note 9 2 2 3 4 4" xfId="5677" xr:uid="{00000000-0005-0000-0000-0000F6200000}"/>
    <cellStyle name="Note 9 2 2 3 5" xfId="3155" xr:uid="{00000000-0005-0000-0000-0000F7200000}"/>
    <cellStyle name="Note 9 2 2 3 5 2" xfId="7479" xr:uid="{00000000-0005-0000-0000-0000F8200000}"/>
    <cellStyle name="Note 9 2 2 3 6" xfId="1713" xr:uid="{00000000-0005-0000-0000-0000F9200000}"/>
    <cellStyle name="Note 9 2 2 3 6 2" xfId="6038" xr:uid="{00000000-0005-0000-0000-0000FA200000}"/>
    <cellStyle name="Note 9 2 2 3 7" xfId="4597" xr:uid="{00000000-0005-0000-0000-0000FB200000}"/>
    <cellStyle name="Note 9 2 2 4" xfId="511" xr:uid="{00000000-0005-0000-0000-0000FC200000}"/>
    <cellStyle name="Note 9 2 2 4 2" xfId="3395" xr:uid="{00000000-0005-0000-0000-0000FD200000}"/>
    <cellStyle name="Note 9 2 2 4 2 2" xfId="7719" xr:uid="{00000000-0005-0000-0000-0000FE200000}"/>
    <cellStyle name="Note 9 2 2 4 3" xfId="1953" xr:uid="{00000000-0005-0000-0000-0000FF200000}"/>
    <cellStyle name="Note 9 2 2 4 3 2" xfId="6278" xr:uid="{00000000-0005-0000-0000-000000210000}"/>
    <cellStyle name="Note 9 2 2 4 4" xfId="4837" xr:uid="{00000000-0005-0000-0000-000001210000}"/>
    <cellStyle name="Note 9 2 2 5" xfId="871" xr:uid="{00000000-0005-0000-0000-000002210000}"/>
    <cellStyle name="Note 9 2 2 5 2" xfId="3755" xr:uid="{00000000-0005-0000-0000-000003210000}"/>
    <cellStyle name="Note 9 2 2 5 2 2" xfId="8079" xr:uid="{00000000-0005-0000-0000-000004210000}"/>
    <cellStyle name="Note 9 2 2 5 3" xfId="2313" xr:uid="{00000000-0005-0000-0000-000005210000}"/>
    <cellStyle name="Note 9 2 2 5 3 2" xfId="6638" xr:uid="{00000000-0005-0000-0000-000006210000}"/>
    <cellStyle name="Note 9 2 2 5 4" xfId="5197" xr:uid="{00000000-0005-0000-0000-000007210000}"/>
    <cellStyle name="Note 9 2 2 6" xfId="1231" xr:uid="{00000000-0005-0000-0000-000008210000}"/>
    <cellStyle name="Note 9 2 2 6 2" xfId="4115" xr:uid="{00000000-0005-0000-0000-000009210000}"/>
    <cellStyle name="Note 9 2 2 6 2 2" xfId="8439" xr:uid="{00000000-0005-0000-0000-00000A210000}"/>
    <cellStyle name="Note 9 2 2 6 3" xfId="2673" xr:uid="{00000000-0005-0000-0000-00000B210000}"/>
    <cellStyle name="Note 9 2 2 6 3 2" xfId="6998" xr:uid="{00000000-0005-0000-0000-00000C210000}"/>
    <cellStyle name="Note 9 2 2 6 4" xfId="5557" xr:uid="{00000000-0005-0000-0000-00000D210000}"/>
    <cellStyle name="Note 9 2 2 7" xfId="3035" xr:uid="{00000000-0005-0000-0000-00000E210000}"/>
    <cellStyle name="Note 9 2 2 7 2" xfId="7359" xr:uid="{00000000-0005-0000-0000-00000F210000}"/>
    <cellStyle name="Note 9 2 2 8" xfId="1593" xr:uid="{00000000-0005-0000-0000-000010210000}"/>
    <cellStyle name="Note 9 2 2 8 2" xfId="5918" xr:uid="{00000000-0005-0000-0000-000011210000}"/>
    <cellStyle name="Note 9 2 2 9" xfId="4477" xr:uid="{00000000-0005-0000-0000-000012210000}"/>
    <cellStyle name="Note 9 2 3" xfId="331" xr:uid="{00000000-0005-0000-0000-000013210000}"/>
    <cellStyle name="Note 9 2 3 2" xfId="691" xr:uid="{00000000-0005-0000-0000-000014210000}"/>
    <cellStyle name="Note 9 2 3 2 2" xfId="3575" xr:uid="{00000000-0005-0000-0000-000015210000}"/>
    <cellStyle name="Note 9 2 3 2 2 2" xfId="7899" xr:uid="{00000000-0005-0000-0000-000016210000}"/>
    <cellStyle name="Note 9 2 3 2 3" xfId="2133" xr:uid="{00000000-0005-0000-0000-000017210000}"/>
    <cellStyle name="Note 9 2 3 2 3 2" xfId="6458" xr:uid="{00000000-0005-0000-0000-000018210000}"/>
    <cellStyle name="Note 9 2 3 2 4" xfId="5017" xr:uid="{00000000-0005-0000-0000-000019210000}"/>
    <cellStyle name="Note 9 2 3 3" xfId="1051" xr:uid="{00000000-0005-0000-0000-00001A210000}"/>
    <cellStyle name="Note 9 2 3 3 2" xfId="3935" xr:uid="{00000000-0005-0000-0000-00001B210000}"/>
    <cellStyle name="Note 9 2 3 3 2 2" xfId="8259" xr:uid="{00000000-0005-0000-0000-00001C210000}"/>
    <cellStyle name="Note 9 2 3 3 3" xfId="2493" xr:uid="{00000000-0005-0000-0000-00001D210000}"/>
    <cellStyle name="Note 9 2 3 3 3 2" xfId="6818" xr:uid="{00000000-0005-0000-0000-00001E210000}"/>
    <cellStyle name="Note 9 2 3 3 4" xfId="5377" xr:uid="{00000000-0005-0000-0000-00001F210000}"/>
    <cellStyle name="Note 9 2 3 4" xfId="1411" xr:uid="{00000000-0005-0000-0000-000020210000}"/>
    <cellStyle name="Note 9 2 3 4 2" xfId="4295" xr:uid="{00000000-0005-0000-0000-000021210000}"/>
    <cellStyle name="Note 9 2 3 4 2 2" xfId="8619" xr:uid="{00000000-0005-0000-0000-000022210000}"/>
    <cellStyle name="Note 9 2 3 4 3" xfId="2853" xr:uid="{00000000-0005-0000-0000-000023210000}"/>
    <cellStyle name="Note 9 2 3 4 3 2" xfId="7178" xr:uid="{00000000-0005-0000-0000-000024210000}"/>
    <cellStyle name="Note 9 2 3 4 4" xfId="5737" xr:uid="{00000000-0005-0000-0000-000025210000}"/>
    <cellStyle name="Note 9 2 3 5" xfId="3215" xr:uid="{00000000-0005-0000-0000-000026210000}"/>
    <cellStyle name="Note 9 2 3 5 2" xfId="7539" xr:uid="{00000000-0005-0000-0000-000027210000}"/>
    <cellStyle name="Note 9 2 3 6" xfId="1773" xr:uid="{00000000-0005-0000-0000-000028210000}"/>
    <cellStyle name="Note 9 2 3 6 2" xfId="6098" xr:uid="{00000000-0005-0000-0000-000029210000}"/>
    <cellStyle name="Note 9 2 3 7" xfId="4657" xr:uid="{00000000-0005-0000-0000-00002A210000}"/>
    <cellStyle name="Note 9 2 4" xfId="211" xr:uid="{00000000-0005-0000-0000-00002B210000}"/>
    <cellStyle name="Note 9 2 4 2" xfId="571" xr:uid="{00000000-0005-0000-0000-00002C210000}"/>
    <cellStyle name="Note 9 2 4 2 2" xfId="3455" xr:uid="{00000000-0005-0000-0000-00002D210000}"/>
    <cellStyle name="Note 9 2 4 2 2 2" xfId="7779" xr:uid="{00000000-0005-0000-0000-00002E210000}"/>
    <cellStyle name="Note 9 2 4 2 3" xfId="2013" xr:uid="{00000000-0005-0000-0000-00002F210000}"/>
    <cellStyle name="Note 9 2 4 2 3 2" xfId="6338" xr:uid="{00000000-0005-0000-0000-000030210000}"/>
    <cellStyle name="Note 9 2 4 2 4" xfId="4897" xr:uid="{00000000-0005-0000-0000-000031210000}"/>
    <cellStyle name="Note 9 2 4 3" xfId="931" xr:uid="{00000000-0005-0000-0000-000032210000}"/>
    <cellStyle name="Note 9 2 4 3 2" xfId="3815" xr:uid="{00000000-0005-0000-0000-000033210000}"/>
    <cellStyle name="Note 9 2 4 3 2 2" xfId="8139" xr:uid="{00000000-0005-0000-0000-000034210000}"/>
    <cellStyle name="Note 9 2 4 3 3" xfId="2373" xr:uid="{00000000-0005-0000-0000-000035210000}"/>
    <cellStyle name="Note 9 2 4 3 3 2" xfId="6698" xr:uid="{00000000-0005-0000-0000-000036210000}"/>
    <cellStyle name="Note 9 2 4 3 4" xfId="5257" xr:uid="{00000000-0005-0000-0000-000037210000}"/>
    <cellStyle name="Note 9 2 4 4" xfId="1291" xr:uid="{00000000-0005-0000-0000-000038210000}"/>
    <cellStyle name="Note 9 2 4 4 2" xfId="4175" xr:uid="{00000000-0005-0000-0000-000039210000}"/>
    <cellStyle name="Note 9 2 4 4 2 2" xfId="8499" xr:uid="{00000000-0005-0000-0000-00003A210000}"/>
    <cellStyle name="Note 9 2 4 4 3" xfId="2733" xr:uid="{00000000-0005-0000-0000-00003B210000}"/>
    <cellStyle name="Note 9 2 4 4 3 2" xfId="7058" xr:uid="{00000000-0005-0000-0000-00003C210000}"/>
    <cellStyle name="Note 9 2 4 4 4" xfId="5617" xr:uid="{00000000-0005-0000-0000-00003D210000}"/>
    <cellStyle name="Note 9 2 4 5" xfId="3095" xr:uid="{00000000-0005-0000-0000-00003E210000}"/>
    <cellStyle name="Note 9 2 4 5 2" xfId="7419" xr:uid="{00000000-0005-0000-0000-00003F210000}"/>
    <cellStyle name="Note 9 2 4 6" xfId="1653" xr:uid="{00000000-0005-0000-0000-000040210000}"/>
    <cellStyle name="Note 9 2 4 6 2" xfId="5978" xr:uid="{00000000-0005-0000-0000-000041210000}"/>
    <cellStyle name="Note 9 2 4 7" xfId="4537" xr:uid="{00000000-0005-0000-0000-000042210000}"/>
    <cellStyle name="Note 9 2 5" xfId="451" xr:uid="{00000000-0005-0000-0000-000043210000}"/>
    <cellStyle name="Note 9 2 5 2" xfId="3335" xr:uid="{00000000-0005-0000-0000-000044210000}"/>
    <cellStyle name="Note 9 2 5 2 2" xfId="7659" xr:uid="{00000000-0005-0000-0000-000045210000}"/>
    <cellStyle name="Note 9 2 5 3" xfId="1893" xr:uid="{00000000-0005-0000-0000-000046210000}"/>
    <cellStyle name="Note 9 2 5 3 2" xfId="6218" xr:uid="{00000000-0005-0000-0000-000047210000}"/>
    <cellStyle name="Note 9 2 5 4" xfId="4777" xr:uid="{00000000-0005-0000-0000-000048210000}"/>
    <cellStyle name="Note 9 2 6" xfId="811" xr:uid="{00000000-0005-0000-0000-000049210000}"/>
    <cellStyle name="Note 9 2 6 2" xfId="3695" xr:uid="{00000000-0005-0000-0000-00004A210000}"/>
    <cellStyle name="Note 9 2 6 2 2" xfId="8019" xr:uid="{00000000-0005-0000-0000-00004B210000}"/>
    <cellStyle name="Note 9 2 6 3" xfId="2253" xr:uid="{00000000-0005-0000-0000-00004C210000}"/>
    <cellStyle name="Note 9 2 6 3 2" xfId="6578" xr:uid="{00000000-0005-0000-0000-00004D210000}"/>
    <cellStyle name="Note 9 2 6 4" xfId="5137" xr:uid="{00000000-0005-0000-0000-00004E210000}"/>
    <cellStyle name="Note 9 2 7" xfId="1171" xr:uid="{00000000-0005-0000-0000-00004F210000}"/>
    <cellStyle name="Note 9 2 7 2" xfId="4055" xr:uid="{00000000-0005-0000-0000-000050210000}"/>
    <cellStyle name="Note 9 2 7 2 2" xfId="8379" xr:uid="{00000000-0005-0000-0000-000051210000}"/>
    <cellStyle name="Note 9 2 7 3" xfId="2613" xr:uid="{00000000-0005-0000-0000-000052210000}"/>
    <cellStyle name="Note 9 2 7 3 2" xfId="6938" xr:uid="{00000000-0005-0000-0000-000053210000}"/>
    <cellStyle name="Note 9 2 7 4" xfId="5497" xr:uid="{00000000-0005-0000-0000-000054210000}"/>
    <cellStyle name="Note 9 2 8" xfId="2975" xr:uid="{00000000-0005-0000-0000-000055210000}"/>
    <cellStyle name="Note 9 2 8 2" xfId="7299" xr:uid="{00000000-0005-0000-0000-000056210000}"/>
    <cellStyle name="Note 9 2 9" xfId="1533" xr:uid="{00000000-0005-0000-0000-000057210000}"/>
    <cellStyle name="Note 9 2 9 2" xfId="5858" xr:uid="{00000000-0005-0000-0000-000058210000}"/>
    <cellStyle name="Note 9 3" xfId="121" xr:uid="{00000000-0005-0000-0000-000059210000}"/>
    <cellStyle name="Note 9 3 2" xfId="361" xr:uid="{00000000-0005-0000-0000-00005A210000}"/>
    <cellStyle name="Note 9 3 2 2" xfId="721" xr:uid="{00000000-0005-0000-0000-00005B210000}"/>
    <cellStyle name="Note 9 3 2 2 2" xfId="3605" xr:uid="{00000000-0005-0000-0000-00005C210000}"/>
    <cellStyle name="Note 9 3 2 2 2 2" xfId="7929" xr:uid="{00000000-0005-0000-0000-00005D210000}"/>
    <cellStyle name="Note 9 3 2 2 3" xfId="2163" xr:uid="{00000000-0005-0000-0000-00005E210000}"/>
    <cellStyle name="Note 9 3 2 2 3 2" xfId="6488" xr:uid="{00000000-0005-0000-0000-00005F210000}"/>
    <cellStyle name="Note 9 3 2 2 4" xfId="5047" xr:uid="{00000000-0005-0000-0000-000060210000}"/>
    <cellStyle name="Note 9 3 2 3" xfId="1081" xr:uid="{00000000-0005-0000-0000-000061210000}"/>
    <cellStyle name="Note 9 3 2 3 2" xfId="3965" xr:uid="{00000000-0005-0000-0000-000062210000}"/>
    <cellStyle name="Note 9 3 2 3 2 2" xfId="8289" xr:uid="{00000000-0005-0000-0000-000063210000}"/>
    <cellStyle name="Note 9 3 2 3 3" xfId="2523" xr:uid="{00000000-0005-0000-0000-000064210000}"/>
    <cellStyle name="Note 9 3 2 3 3 2" xfId="6848" xr:uid="{00000000-0005-0000-0000-000065210000}"/>
    <cellStyle name="Note 9 3 2 3 4" xfId="5407" xr:uid="{00000000-0005-0000-0000-000066210000}"/>
    <cellStyle name="Note 9 3 2 4" xfId="1441" xr:uid="{00000000-0005-0000-0000-000067210000}"/>
    <cellStyle name="Note 9 3 2 4 2" xfId="4325" xr:uid="{00000000-0005-0000-0000-000068210000}"/>
    <cellStyle name="Note 9 3 2 4 2 2" xfId="8649" xr:uid="{00000000-0005-0000-0000-000069210000}"/>
    <cellStyle name="Note 9 3 2 4 3" xfId="2883" xr:uid="{00000000-0005-0000-0000-00006A210000}"/>
    <cellStyle name="Note 9 3 2 4 3 2" xfId="7208" xr:uid="{00000000-0005-0000-0000-00006B210000}"/>
    <cellStyle name="Note 9 3 2 4 4" xfId="5767" xr:uid="{00000000-0005-0000-0000-00006C210000}"/>
    <cellStyle name="Note 9 3 2 5" xfId="3245" xr:uid="{00000000-0005-0000-0000-00006D210000}"/>
    <cellStyle name="Note 9 3 2 5 2" xfId="7569" xr:uid="{00000000-0005-0000-0000-00006E210000}"/>
    <cellStyle name="Note 9 3 2 6" xfId="1803" xr:uid="{00000000-0005-0000-0000-00006F210000}"/>
    <cellStyle name="Note 9 3 2 6 2" xfId="6128" xr:uid="{00000000-0005-0000-0000-000070210000}"/>
    <cellStyle name="Note 9 3 2 7" xfId="4687" xr:uid="{00000000-0005-0000-0000-000071210000}"/>
    <cellStyle name="Note 9 3 3" xfId="241" xr:uid="{00000000-0005-0000-0000-000072210000}"/>
    <cellStyle name="Note 9 3 3 2" xfId="601" xr:uid="{00000000-0005-0000-0000-000073210000}"/>
    <cellStyle name="Note 9 3 3 2 2" xfId="3485" xr:uid="{00000000-0005-0000-0000-000074210000}"/>
    <cellStyle name="Note 9 3 3 2 2 2" xfId="7809" xr:uid="{00000000-0005-0000-0000-000075210000}"/>
    <cellStyle name="Note 9 3 3 2 3" xfId="2043" xr:uid="{00000000-0005-0000-0000-000076210000}"/>
    <cellStyle name="Note 9 3 3 2 3 2" xfId="6368" xr:uid="{00000000-0005-0000-0000-000077210000}"/>
    <cellStyle name="Note 9 3 3 2 4" xfId="4927" xr:uid="{00000000-0005-0000-0000-000078210000}"/>
    <cellStyle name="Note 9 3 3 3" xfId="961" xr:uid="{00000000-0005-0000-0000-000079210000}"/>
    <cellStyle name="Note 9 3 3 3 2" xfId="3845" xr:uid="{00000000-0005-0000-0000-00007A210000}"/>
    <cellStyle name="Note 9 3 3 3 2 2" xfId="8169" xr:uid="{00000000-0005-0000-0000-00007B210000}"/>
    <cellStyle name="Note 9 3 3 3 3" xfId="2403" xr:uid="{00000000-0005-0000-0000-00007C210000}"/>
    <cellStyle name="Note 9 3 3 3 3 2" xfId="6728" xr:uid="{00000000-0005-0000-0000-00007D210000}"/>
    <cellStyle name="Note 9 3 3 3 4" xfId="5287" xr:uid="{00000000-0005-0000-0000-00007E210000}"/>
    <cellStyle name="Note 9 3 3 4" xfId="1321" xr:uid="{00000000-0005-0000-0000-00007F210000}"/>
    <cellStyle name="Note 9 3 3 4 2" xfId="4205" xr:uid="{00000000-0005-0000-0000-000080210000}"/>
    <cellStyle name="Note 9 3 3 4 2 2" xfId="8529" xr:uid="{00000000-0005-0000-0000-000081210000}"/>
    <cellStyle name="Note 9 3 3 4 3" xfId="2763" xr:uid="{00000000-0005-0000-0000-000082210000}"/>
    <cellStyle name="Note 9 3 3 4 3 2" xfId="7088" xr:uid="{00000000-0005-0000-0000-000083210000}"/>
    <cellStyle name="Note 9 3 3 4 4" xfId="5647" xr:uid="{00000000-0005-0000-0000-000084210000}"/>
    <cellStyle name="Note 9 3 3 5" xfId="3125" xr:uid="{00000000-0005-0000-0000-000085210000}"/>
    <cellStyle name="Note 9 3 3 5 2" xfId="7449" xr:uid="{00000000-0005-0000-0000-000086210000}"/>
    <cellStyle name="Note 9 3 3 6" xfId="1683" xr:uid="{00000000-0005-0000-0000-000087210000}"/>
    <cellStyle name="Note 9 3 3 6 2" xfId="6008" xr:uid="{00000000-0005-0000-0000-000088210000}"/>
    <cellStyle name="Note 9 3 3 7" xfId="4567" xr:uid="{00000000-0005-0000-0000-000089210000}"/>
    <cellStyle name="Note 9 3 4" xfId="481" xr:uid="{00000000-0005-0000-0000-00008A210000}"/>
    <cellStyle name="Note 9 3 4 2" xfId="3365" xr:uid="{00000000-0005-0000-0000-00008B210000}"/>
    <cellStyle name="Note 9 3 4 2 2" xfId="7689" xr:uid="{00000000-0005-0000-0000-00008C210000}"/>
    <cellStyle name="Note 9 3 4 3" xfId="1923" xr:uid="{00000000-0005-0000-0000-00008D210000}"/>
    <cellStyle name="Note 9 3 4 3 2" xfId="6248" xr:uid="{00000000-0005-0000-0000-00008E210000}"/>
    <cellStyle name="Note 9 3 4 4" xfId="4807" xr:uid="{00000000-0005-0000-0000-00008F210000}"/>
    <cellStyle name="Note 9 3 5" xfId="841" xr:uid="{00000000-0005-0000-0000-000090210000}"/>
    <cellStyle name="Note 9 3 5 2" xfId="3725" xr:uid="{00000000-0005-0000-0000-000091210000}"/>
    <cellStyle name="Note 9 3 5 2 2" xfId="8049" xr:uid="{00000000-0005-0000-0000-000092210000}"/>
    <cellStyle name="Note 9 3 5 3" xfId="2283" xr:uid="{00000000-0005-0000-0000-000093210000}"/>
    <cellStyle name="Note 9 3 5 3 2" xfId="6608" xr:uid="{00000000-0005-0000-0000-000094210000}"/>
    <cellStyle name="Note 9 3 5 4" xfId="5167" xr:uid="{00000000-0005-0000-0000-000095210000}"/>
    <cellStyle name="Note 9 3 6" xfId="1201" xr:uid="{00000000-0005-0000-0000-000096210000}"/>
    <cellStyle name="Note 9 3 6 2" xfId="4085" xr:uid="{00000000-0005-0000-0000-000097210000}"/>
    <cellStyle name="Note 9 3 6 2 2" xfId="8409" xr:uid="{00000000-0005-0000-0000-000098210000}"/>
    <cellStyle name="Note 9 3 6 3" xfId="2643" xr:uid="{00000000-0005-0000-0000-000099210000}"/>
    <cellStyle name="Note 9 3 6 3 2" xfId="6968" xr:uid="{00000000-0005-0000-0000-00009A210000}"/>
    <cellStyle name="Note 9 3 6 4" xfId="5527" xr:uid="{00000000-0005-0000-0000-00009B210000}"/>
    <cellStyle name="Note 9 3 7" xfId="3005" xr:uid="{00000000-0005-0000-0000-00009C210000}"/>
    <cellStyle name="Note 9 3 7 2" xfId="7329" xr:uid="{00000000-0005-0000-0000-00009D210000}"/>
    <cellStyle name="Note 9 3 8" xfId="1563" xr:uid="{00000000-0005-0000-0000-00009E210000}"/>
    <cellStyle name="Note 9 3 8 2" xfId="5888" xr:uid="{00000000-0005-0000-0000-00009F210000}"/>
    <cellStyle name="Note 9 3 9" xfId="4447" xr:uid="{00000000-0005-0000-0000-0000A0210000}"/>
    <cellStyle name="Note 9 4" xfId="301" xr:uid="{00000000-0005-0000-0000-0000A1210000}"/>
    <cellStyle name="Note 9 4 2" xfId="661" xr:uid="{00000000-0005-0000-0000-0000A2210000}"/>
    <cellStyle name="Note 9 4 2 2" xfId="3545" xr:uid="{00000000-0005-0000-0000-0000A3210000}"/>
    <cellStyle name="Note 9 4 2 2 2" xfId="7869" xr:uid="{00000000-0005-0000-0000-0000A4210000}"/>
    <cellStyle name="Note 9 4 2 3" xfId="2103" xr:uid="{00000000-0005-0000-0000-0000A5210000}"/>
    <cellStyle name="Note 9 4 2 3 2" xfId="6428" xr:uid="{00000000-0005-0000-0000-0000A6210000}"/>
    <cellStyle name="Note 9 4 2 4" xfId="4987" xr:uid="{00000000-0005-0000-0000-0000A7210000}"/>
    <cellStyle name="Note 9 4 3" xfId="1021" xr:uid="{00000000-0005-0000-0000-0000A8210000}"/>
    <cellStyle name="Note 9 4 3 2" xfId="3905" xr:uid="{00000000-0005-0000-0000-0000A9210000}"/>
    <cellStyle name="Note 9 4 3 2 2" xfId="8229" xr:uid="{00000000-0005-0000-0000-0000AA210000}"/>
    <cellStyle name="Note 9 4 3 3" xfId="2463" xr:uid="{00000000-0005-0000-0000-0000AB210000}"/>
    <cellStyle name="Note 9 4 3 3 2" xfId="6788" xr:uid="{00000000-0005-0000-0000-0000AC210000}"/>
    <cellStyle name="Note 9 4 3 4" xfId="5347" xr:uid="{00000000-0005-0000-0000-0000AD210000}"/>
    <cellStyle name="Note 9 4 4" xfId="1381" xr:uid="{00000000-0005-0000-0000-0000AE210000}"/>
    <cellStyle name="Note 9 4 4 2" xfId="4265" xr:uid="{00000000-0005-0000-0000-0000AF210000}"/>
    <cellStyle name="Note 9 4 4 2 2" xfId="8589" xr:uid="{00000000-0005-0000-0000-0000B0210000}"/>
    <cellStyle name="Note 9 4 4 3" xfId="2823" xr:uid="{00000000-0005-0000-0000-0000B1210000}"/>
    <cellStyle name="Note 9 4 4 3 2" xfId="7148" xr:uid="{00000000-0005-0000-0000-0000B2210000}"/>
    <cellStyle name="Note 9 4 4 4" xfId="5707" xr:uid="{00000000-0005-0000-0000-0000B3210000}"/>
    <cellStyle name="Note 9 4 5" xfId="3185" xr:uid="{00000000-0005-0000-0000-0000B4210000}"/>
    <cellStyle name="Note 9 4 5 2" xfId="7509" xr:uid="{00000000-0005-0000-0000-0000B5210000}"/>
    <cellStyle name="Note 9 4 6" xfId="1743" xr:uid="{00000000-0005-0000-0000-0000B6210000}"/>
    <cellStyle name="Note 9 4 6 2" xfId="6068" xr:uid="{00000000-0005-0000-0000-0000B7210000}"/>
    <cellStyle name="Note 9 4 7" xfId="4627" xr:uid="{00000000-0005-0000-0000-0000B8210000}"/>
    <cellStyle name="Note 9 5" xfId="181" xr:uid="{00000000-0005-0000-0000-0000B9210000}"/>
    <cellStyle name="Note 9 5 2" xfId="541" xr:uid="{00000000-0005-0000-0000-0000BA210000}"/>
    <cellStyle name="Note 9 5 2 2" xfId="3425" xr:uid="{00000000-0005-0000-0000-0000BB210000}"/>
    <cellStyle name="Note 9 5 2 2 2" xfId="7749" xr:uid="{00000000-0005-0000-0000-0000BC210000}"/>
    <cellStyle name="Note 9 5 2 3" xfId="1983" xr:uid="{00000000-0005-0000-0000-0000BD210000}"/>
    <cellStyle name="Note 9 5 2 3 2" xfId="6308" xr:uid="{00000000-0005-0000-0000-0000BE210000}"/>
    <cellStyle name="Note 9 5 2 4" xfId="4867" xr:uid="{00000000-0005-0000-0000-0000BF210000}"/>
    <cellStyle name="Note 9 5 3" xfId="901" xr:uid="{00000000-0005-0000-0000-0000C0210000}"/>
    <cellStyle name="Note 9 5 3 2" xfId="3785" xr:uid="{00000000-0005-0000-0000-0000C1210000}"/>
    <cellStyle name="Note 9 5 3 2 2" xfId="8109" xr:uid="{00000000-0005-0000-0000-0000C2210000}"/>
    <cellStyle name="Note 9 5 3 3" xfId="2343" xr:uid="{00000000-0005-0000-0000-0000C3210000}"/>
    <cellStyle name="Note 9 5 3 3 2" xfId="6668" xr:uid="{00000000-0005-0000-0000-0000C4210000}"/>
    <cellStyle name="Note 9 5 3 4" xfId="5227" xr:uid="{00000000-0005-0000-0000-0000C5210000}"/>
    <cellStyle name="Note 9 5 4" xfId="1261" xr:uid="{00000000-0005-0000-0000-0000C6210000}"/>
    <cellStyle name="Note 9 5 4 2" xfId="4145" xr:uid="{00000000-0005-0000-0000-0000C7210000}"/>
    <cellStyle name="Note 9 5 4 2 2" xfId="8469" xr:uid="{00000000-0005-0000-0000-0000C8210000}"/>
    <cellStyle name="Note 9 5 4 3" xfId="2703" xr:uid="{00000000-0005-0000-0000-0000C9210000}"/>
    <cellStyle name="Note 9 5 4 3 2" xfId="7028" xr:uid="{00000000-0005-0000-0000-0000CA210000}"/>
    <cellStyle name="Note 9 5 4 4" xfId="5587" xr:uid="{00000000-0005-0000-0000-0000CB210000}"/>
    <cellStyle name="Note 9 5 5" xfId="3065" xr:uid="{00000000-0005-0000-0000-0000CC210000}"/>
    <cellStyle name="Note 9 5 5 2" xfId="7389" xr:uid="{00000000-0005-0000-0000-0000CD210000}"/>
    <cellStyle name="Note 9 5 6" xfId="1623" xr:uid="{00000000-0005-0000-0000-0000CE210000}"/>
    <cellStyle name="Note 9 5 6 2" xfId="5948" xr:uid="{00000000-0005-0000-0000-0000CF210000}"/>
    <cellStyle name="Note 9 5 7" xfId="4507" xr:uid="{00000000-0005-0000-0000-0000D0210000}"/>
    <cellStyle name="Note 9 6" xfId="421" xr:uid="{00000000-0005-0000-0000-0000D1210000}"/>
    <cellStyle name="Note 9 6 2" xfId="3305" xr:uid="{00000000-0005-0000-0000-0000D2210000}"/>
    <cellStyle name="Note 9 6 2 2" xfId="7629" xr:uid="{00000000-0005-0000-0000-0000D3210000}"/>
    <cellStyle name="Note 9 6 3" xfId="1863" xr:uid="{00000000-0005-0000-0000-0000D4210000}"/>
    <cellStyle name="Note 9 6 3 2" xfId="6188" xr:uid="{00000000-0005-0000-0000-0000D5210000}"/>
    <cellStyle name="Note 9 6 4" xfId="4747" xr:uid="{00000000-0005-0000-0000-0000D6210000}"/>
    <cellStyle name="Note 9 7" xfId="781" xr:uid="{00000000-0005-0000-0000-0000D7210000}"/>
    <cellStyle name="Note 9 7 2" xfId="3665" xr:uid="{00000000-0005-0000-0000-0000D8210000}"/>
    <cellStyle name="Note 9 7 2 2" xfId="7989" xr:uid="{00000000-0005-0000-0000-0000D9210000}"/>
    <cellStyle name="Note 9 7 3" xfId="2223" xr:uid="{00000000-0005-0000-0000-0000DA210000}"/>
    <cellStyle name="Note 9 7 3 2" xfId="6548" xr:uid="{00000000-0005-0000-0000-0000DB210000}"/>
    <cellStyle name="Note 9 7 4" xfId="5107" xr:uid="{00000000-0005-0000-0000-0000DC210000}"/>
    <cellStyle name="Note 9 8" xfId="1141" xr:uid="{00000000-0005-0000-0000-0000DD210000}"/>
    <cellStyle name="Note 9 8 2" xfId="4025" xr:uid="{00000000-0005-0000-0000-0000DE210000}"/>
    <cellStyle name="Note 9 8 2 2" xfId="8349" xr:uid="{00000000-0005-0000-0000-0000DF210000}"/>
    <cellStyle name="Note 9 8 3" xfId="2583" xr:uid="{00000000-0005-0000-0000-0000E0210000}"/>
    <cellStyle name="Note 9 8 3 2" xfId="6908" xr:uid="{00000000-0005-0000-0000-0000E1210000}"/>
    <cellStyle name="Note 9 8 4" xfId="5467" xr:uid="{00000000-0005-0000-0000-0000E2210000}"/>
    <cellStyle name="Note 9 9" xfId="2945" xr:uid="{00000000-0005-0000-0000-0000E3210000}"/>
    <cellStyle name="Note 9 9 2" xfId="7269" xr:uid="{00000000-0005-0000-0000-0000E4210000}"/>
    <cellStyle name="Output" xfId="58" builtinId="21" customBuiltin="1"/>
    <cellStyle name="Title" xfId="59" builtinId="15" customBuiltin="1"/>
    <cellStyle name="Total" xfId="60" builtinId="25" customBuiltin="1"/>
    <cellStyle name="Warning Text" xfId="6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7"/>
  <sheetViews>
    <sheetView topLeftCell="A92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/>
      <c r="I4" s="21"/>
      <c r="J4" s="21"/>
      <c r="K4" s="20"/>
    </row>
    <row r="5" spans="1:14" ht="13" customHeight="1" thickBot="1" x14ac:dyDescent="0.2">
      <c r="A5" s="30" t="s">
        <v>23</v>
      </c>
      <c r="B5" s="59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15</v>
      </c>
      <c r="C7" s="18" t="s">
        <v>11</v>
      </c>
      <c r="D7" s="17" t="s">
        <v>0</v>
      </c>
      <c r="E7" s="8" t="s">
        <v>25</v>
      </c>
      <c r="F7" s="18" t="s">
        <v>15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25.323108673095703</v>
      </c>
      <c r="C8" s="63">
        <v>15.724020957946777</v>
      </c>
      <c r="D8" s="28">
        <f>B8-C8</f>
        <v>9.5990877151489258</v>
      </c>
      <c r="E8" s="64">
        <v>184</v>
      </c>
      <c r="F8" s="63">
        <v>25.876791000366211</v>
      </c>
      <c r="G8" s="63">
        <v>15.4239702224731</v>
      </c>
      <c r="H8" s="28">
        <f>F8-G8</f>
        <v>10.452820777893111</v>
      </c>
      <c r="I8" s="10">
        <f>H8-$D$16</f>
        <v>1.106945582798593</v>
      </c>
      <c r="J8" s="11">
        <f>POWER(2,-I8)</f>
        <v>0.46427593790743044</v>
      </c>
      <c r="K8" s="2"/>
      <c r="L8" s="61"/>
    </row>
    <row r="9" spans="1:14" ht="13" customHeight="1" x14ac:dyDescent="0.15">
      <c r="A9" s="65">
        <v>172</v>
      </c>
      <c r="B9" s="66">
        <v>25.252887725830078</v>
      </c>
      <c r="C9" s="66">
        <v>15.691242218017578</v>
      </c>
      <c r="D9" s="29">
        <f t="shared" ref="D9:D15" si="0">B9-C9</f>
        <v>9.5616455078125</v>
      </c>
      <c r="E9" s="67">
        <v>185</v>
      </c>
      <c r="F9" s="66">
        <v>25.822694778442383</v>
      </c>
      <c r="G9" s="66">
        <v>15.709987640380859</v>
      </c>
      <c r="H9" s="29">
        <f t="shared" ref="H9:H15" si="1">F9-G9</f>
        <v>10.112707138061523</v>
      </c>
      <c r="I9" s="3">
        <f t="shared" ref="I9:I14" si="2">H9-$D$16</f>
        <v>0.76683194296700563</v>
      </c>
      <c r="J9" s="4">
        <f t="shared" ref="J9:J15" si="3">POWER(2,-I9)</f>
        <v>0.58770662114345418</v>
      </c>
      <c r="K9" s="2"/>
      <c r="L9" s="61"/>
    </row>
    <row r="10" spans="1:14" ht="13" customHeight="1" x14ac:dyDescent="0.15">
      <c r="A10" s="65">
        <v>174</v>
      </c>
      <c r="B10" s="66">
        <v>24.878684997558594</v>
      </c>
      <c r="C10" s="66">
        <v>15.593318939208984</v>
      </c>
      <c r="D10" s="29">
        <f t="shared" si="0"/>
        <v>9.2853660583496094</v>
      </c>
      <c r="E10" s="67">
        <v>187</v>
      </c>
      <c r="F10" s="66">
        <v>26.347530364990234</v>
      </c>
      <c r="G10" s="66">
        <v>15.784400939941406</v>
      </c>
      <c r="H10" s="29">
        <f t="shared" si="1"/>
        <v>10.563129425048828</v>
      </c>
      <c r="I10" s="3">
        <f t="shared" si="2"/>
        <v>1.2172542299543103</v>
      </c>
      <c r="J10" s="4">
        <f t="shared" si="3"/>
        <v>0.43010051684070605</v>
      </c>
      <c r="K10" s="2"/>
      <c r="L10" s="61"/>
    </row>
    <row r="11" spans="1:14" ht="13" customHeight="1" x14ac:dyDescent="0.15">
      <c r="A11" s="65">
        <v>179</v>
      </c>
      <c r="B11" s="66">
        <v>26.415714263916016</v>
      </c>
      <c r="C11" s="66">
        <v>16.69523811340332</v>
      </c>
      <c r="D11" s="29">
        <f t="shared" si="0"/>
        <v>9.7204761505126953</v>
      </c>
      <c r="E11" s="67">
        <v>188</v>
      </c>
      <c r="F11" s="66">
        <v>26.119991302490234</v>
      </c>
      <c r="G11" s="66">
        <v>15.527895927429199</v>
      </c>
      <c r="H11" s="29">
        <f t="shared" si="1"/>
        <v>10.592095375061035</v>
      </c>
      <c r="I11" s="3">
        <f t="shared" si="2"/>
        <v>1.2462201799665173</v>
      </c>
      <c r="J11" s="4">
        <f t="shared" si="3"/>
        <v>0.42155121428190007</v>
      </c>
      <c r="K11" s="2"/>
    </row>
    <row r="12" spans="1:14" ht="13" customHeight="1" x14ac:dyDescent="0.15">
      <c r="A12" s="65">
        <v>180</v>
      </c>
      <c r="B12" s="66">
        <v>25.400789260864258</v>
      </c>
      <c r="C12" s="66">
        <v>15.504251480102539</v>
      </c>
      <c r="D12" s="29">
        <f t="shared" si="0"/>
        <v>9.8965377807617188</v>
      </c>
      <c r="E12" s="67">
        <v>206</v>
      </c>
      <c r="F12" s="66"/>
      <c r="G12" s="66"/>
      <c r="H12" s="29"/>
      <c r="I12" s="3"/>
      <c r="J12" s="4"/>
      <c r="K12" s="2"/>
    </row>
    <row r="13" spans="1:14" ht="13" customHeight="1" x14ac:dyDescent="0.15">
      <c r="A13" s="65">
        <v>181</v>
      </c>
      <c r="B13" s="66">
        <v>24.849481582641602</v>
      </c>
      <c r="C13" s="66">
        <v>16.253612518310547</v>
      </c>
      <c r="D13" s="29">
        <f t="shared" si="0"/>
        <v>8.5958690643310547</v>
      </c>
      <c r="E13" s="67">
        <v>207</v>
      </c>
      <c r="F13" s="66">
        <v>26.543306350708008</v>
      </c>
      <c r="G13" s="66">
        <v>15.546722412109375</v>
      </c>
      <c r="H13" s="29">
        <f t="shared" si="1"/>
        <v>10.996583938598633</v>
      </c>
      <c r="I13" s="3">
        <f t="shared" si="2"/>
        <v>1.650708743504115</v>
      </c>
      <c r="J13" s="4">
        <f t="shared" si="3"/>
        <v>0.31848365897549108</v>
      </c>
      <c r="K13" s="2"/>
      <c r="L13" s="68"/>
      <c r="M13" s="69" t="s">
        <v>11</v>
      </c>
      <c r="N13" s="69" t="s">
        <v>15</v>
      </c>
    </row>
    <row r="14" spans="1:14" ht="13" customHeight="1" x14ac:dyDescent="0.15">
      <c r="A14" s="65">
        <v>182</v>
      </c>
      <c r="B14" s="66"/>
      <c r="C14" s="66"/>
      <c r="D14" s="29"/>
      <c r="E14" s="67">
        <v>210</v>
      </c>
      <c r="F14" s="66">
        <v>25.771842956542969</v>
      </c>
      <c r="G14" s="66">
        <v>15.691039085388184</v>
      </c>
      <c r="H14" s="29">
        <f t="shared" si="1"/>
        <v>10.080803871154785</v>
      </c>
      <c r="I14" s="3">
        <f t="shared" si="2"/>
        <v>0.73492867606026735</v>
      </c>
      <c r="J14" s="4">
        <f t="shared" si="3"/>
        <v>0.60084772873180903</v>
      </c>
      <c r="K14" s="2"/>
      <c r="L14" s="68" t="s">
        <v>16</v>
      </c>
      <c r="M14" s="66">
        <v>22.877466201782227</v>
      </c>
      <c r="N14" s="66">
        <v>29.2301025390625</v>
      </c>
    </row>
    <row r="15" spans="1:14" ht="13" customHeight="1" thickBot="1" x14ac:dyDescent="0.2">
      <c r="A15" s="70">
        <v>183</v>
      </c>
      <c r="B15" s="71">
        <v>24.456501007080078</v>
      </c>
      <c r="C15" s="71">
        <v>15.694356918334961</v>
      </c>
      <c r="D15" s="27">
        <f t="shared" si="0"/>
        <v>8.7621440887451172</v>
      </c>
      <c r="E15" s="72">
        <v>211</v>
      </c>
      <c r="F15" s="71">
        <v>26.449522018432617</v>
      </c>
      <c r="G15" s="71">
        <v>15.815937995910645</v>
      </c>
      <c r="H15" s="27">
        <f t="shared" si="1"/>
        <v>10.633584022521973</v>
      </c>
      <c r="I15" s="12">
        <f>H15-$D$16</f>
        <v>1.2877088274274548</v>
      </c>
      <c r="J15" s="13">
        <f t="shared" si="3"/>
        <v>0.40960100849515585</v>
      </c>
      <c r="K15" s="2"/>
      <c r="L15" s="68" t="s">
        <v>16</v>
      </c>
      <c r="M15" s="66">
        <v>22.695426940917969</v>
      </c>
      <c r="N15" s="66">
        <v>27.378259658813477</v>
      </c>
    </row>
    <row r="16" spans="1:14" ht="13" customHeight="1" x14ac:dyDescent="0.15">
      <c r="A16" s="73" t="s">
        <v>2</v>
      </c>
      <c r="B16" s="74">
        <f>AVERAGE(B8:B15)</f>
        <v>25.22530964442662</v>
      </c>
      <c r="C16" s="74">
        <f>AVERAGE(C8:C15)</f>
        <v>15.8794344493321</v>
      </c>
      <c r="D16" s="74">
        <f>AVERAGE(D8:D15)</f>
        <v>9.3458751950945178</v>
      </c>
      <c r="E16" s="75" t="s">
        <v>2</v>
      </c>
      <c r="F16" s="74">
        <f>AVERAGE(F8:F15)</f>
        <v>26.133096967424667</v>
      </c>
      <c r="G16" s="74">
        <f>AVERAGE(G8:G15)</f>
        <v>15.642850603376109</v>
      </c>
      <c r="H16" s="74">
        <f>AVERAGE(H8:H15)</f>
        <v>10.490246364048556</v>
      </c>
      <c r="I16" s="74">
        <f>AVERAGE(I8:I15)</f>
        <v>1.1443711689540377</v>
      </c>
      <c r="J16" s="113">
        <f>AVERAGE(J8:J15)</f>
        <v>0.4617952409108495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25.252887725830078</v>
      </c>
      <c r="C17" s="29">
        <f>MEDIAN(C8:C15)</f>
        <v>15.694356918334961</v>
      </c>
      <c r="D17" s="29">
        <f>MEDIAN(D8:D15)</f>
        <v>9.5616455078125</v>
      </c>
      <c r="E17" s="25" t="s">
        <v>3</v>
      </c>
      <c r="F17" s="29">
        <f>MEDIAN(F8:F15)</f>
        <v>26.119991302490234</v>
      </c>
      <c r="G17" s="29">
        <f>MEDIAN(G8:G15)</f>
        <v>15.691039085388184</v>
      </c>
      <c r="H17" s="29">
        <f>MEDIAN(H8:H15)</f>
        <v>10.563129425048828</v>
      </c>
      <c r="I17" s="29">
        <f>MEDIAN(I8:I15)</f>
        <v>1.2172542299543103</v>
      </c>
      <c r="J17" s="6">
        <f>MEDIAN(J8:J15)</f>
        <v>0.43010051684070605</v>
      </c>
      <c r="L17" s="61"/>
    </row>
    <row r="18" spans="1:12" ht="13" customHeight="1" x14ac:dyDescent="0.15">
      <c r="A18" s="5" t="s">
        <v>4</v>
      </c>
      <c r="B18" s="29">
        <f>STDEV(B8:B15)</f>
        <v>0.6205701079342848</v>
      </c>
      <c r="C18" s="29">
        <f>STDEV(C8:C15)</f>
        <v>0.43243353108909494</v>
      </c>
      <c r="D18" s="29">
        <f>STDEV(D8:D15)</f>
        <v>0.49348102353736445</v>
      </c>
      <c r="E18" s="25" t="s">
        <v>4</v>
      </c>
      <c r="F18" s="29">
        <f>STDEV(F8:F15)</f>
        <v>0.31809241831498364</v>
      </c>
      <c r="G18" s="29">
        <f>STDEV(G8:G15)</f>
        <v>0.14559594923112712</v>
      </c>
      <c r="H18" s="29">
        <f>STDEV(H8:H15)</f>
        <v>0.31732955582693462</v>
      </c>
      <c r="I18" s="29">
        <f>STDEV(I8:I15)</f>
        <v>0.31732955582693517</v>
      </c>
      <c r="J18" s="6">
        <f>STDEV(J8:J15)</f>
        <v>0.10089764493975964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0.186518295001354</v>
      </c>
      <c r="E19" s="26"/>
      <c r="F19" s="26"/>
      <c r="G19" s="26"/>
      <c r="H19" s="80">
        <f>H18/(SQRT(11))</f>
        <v>9.5678461051643557E-2</v>
      </c>
      <c r="I19" s="26"/>
      <c r="J19" s="81">
        <f>J18/(SQRT(11))</f>
        <v>3.0421784590516716E-2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15</v>
      </c>
      <c r="B21" s="2">
        <f>TTEST(B8:B15,F8:F15,2,2)</f>
        <v>4.8568896290148208E-3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0.19522256753962688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2.3681525260279057E-4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2.1365690088252212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0.45238682877637154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15</v>
      </c>
      <c r="C27" s="18" t="s">
        <v>11</v>
      </c>
      <c r="D27" s="17" t="s">
        <v>0</v>
      </c>
      <c r="E27" s="8" t="s">
        <v>26</v>
      </c>
      <c r="F27" s="18" t="s">
        <v>15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25.323108673095703</v>
      </c>
      <c r="C28" s="63">
        <v>15.724020957946777</v>
      </c>
      <c r="D28" s="28">
        <f>B28-C28</f>
        <v>9.5990877151489258</v>
      </c>
      <c r="E28" s="64">
        <v>175</v>
      </c>
      <c r="F28" s="63">
        <v>25.123750686645508</v>
      </c>
      <c r="G28" s="63">
        <v>16.439855575561523</v>
      </c>
      <c r="H28" s="28">
        <f>F28-G28</f>
        <v>8.6838951110839844</v>
      </c>
      <c r="I28" s="10">
        <f>H28-$D$36</f>
        <v>-0.66198008401053343</v>
      </c>
      <c r="J28" s="11">
        <f t="shared" ref="J28:J32" si="4">POWER(2,-I28)</f>
        <v>1.5822527596765597</v>
      </c>
      <c r="K28" s="2"/>
    </row>
    <row r="29" spans="1:12" ht="13" customHeight="1" x14ac:dyDescent="0.15">
      <c r="A29" s="65">
        <v>172</v>
      </c>
      <c r="B29" s="66">
        <v>25.252887725830078</v>
      </c>
      <c r="C29" s="66">
        <v>15.691242218017578</v>
      </c>
      <c r="D29" s="29">
        <f t="shared" ref="D29:D35" si="5">B29-C29</f>
        <v>9.5616455078125</v>
      </c>
      <c r="E29" s="67">
        <v>176</v>
      </c>
      <c r="F29" s="66">
        <v>24.675819396972656</v>
      </c>
      <c r="G29" s="66">
        <v>15.615484237670898</v>
      </c>
      <c r="H29" s="29">
        <f t="shared" ref="H29:H32" si="6">F29-G29</f>
        <v>9.0603351593017578</v>
      </c>
      <c r="I29" s="3">
        <f t="shared" ref="I29:I32" si="7">H29-$D$36</f>
        <v>-0.28554003579275999</v>
      </c>
      <c r="J29" s="4">
        <f t="shared" si="4"/>
        <v>1.2188664296002674</v>
      </c>
      <c r="K29" s="2"/>
    </row>
    <row r="30" spans="1:12" ht="13" customHeight="1" x14ac:dyDescent="0.15">
      <c r="A30" s="65">
        <v>174</v>
      </c>
      <c r="B30" s="66">
        <v>24.878684997558594</v>
      </c>
      <c r="C30" s="66">
        <v>15.593318939208984</v>
      </c>
      <c r="D30" s="29">
        <f t="shared" si="5"/>
        <v>9.2853660583496094</v>
      </c>
      <c r="E30" s="67">
        <v>177</v>
      </c>
      <c r="F30" s="66"/>
      <c r="G30" s="66"/>
      <c r="H30" s="29"/>
      <c r="I30" s="3"/>
      <c r="J30" s="4"/>
      <c r="K30" s="2"/>
    </row>
    <row r="31" spans="1:12" ht="13" customHeight="1" x14ac:dyDescent="0.15">
      <c r="A31" s="65">
        <v>179</v>
      </c>
      <c r="B31" s="66">
        <v>26.415714263916016</v>
      </c>
      <c r="C31" s="66">
        <v>16.69523811340332</v>
      </c>
      <c r="D31" s="29">
        <f t="shared" si="5"/>
        <v>9.7204761505126953</v>
      </c>
      <c r="E31" s="67">
        <v>216</v>
      </c>
      <c r="F31" s="66">
        <v>25.473251342773438</v>
      </c>
      <c r="G31" s="66">
        <v>15.975045204162598</v>
      </c>
      <c r="H31" s="29">
        <f t="shared" si="6"/>
        <v>9.4982061386108398</v>
      </c>
      <c r="I31" s="3">
        <f t="shared" si="7"/>
        <v>0.15233094351632204</v>
      </c>
      <c r="J31" s="4">
        <f t="shared" si="4"/>
        <v>0.89979549971976225</v>
      </c>
      <c r="K31" s="2"/>
    </row>
    <row r="32" spans="1:12" ht="13" customHeight="1" x14ac:dyDescent="0.15">
      <c r="A32" s="65">
        <v>180</v>
      </c>
      <c r="B32" s="66">
        <v>25.400789260864258</v>
      </c>
      <c r="C32" s="66">
        <v>15.504251480102539</v>
      </c>
      <c r="D32" s="29">
        <f t="shared" si="5"/>
        <v>9.8965377807617188</v>
      </c>
      <c r="E32" s="67">
        <v>223</v>
      </c>
      <c r="F32" s="66">
        <v>25.265283584594727</v>
      </c>
      <c r="G32" s="66">
        <v>15.789527893066406</v>
      </c>
      <c r="H32" s="29">
        <f t="shared" si="6"/>
        <v>9.4757556915283203</v>
      </c>
      <c r="I32" s="3">
        <f t="shared" si="7"/>
        <v>0.12988049643380251</v>
      </c>
      <c r="J32" s="4">
        <f t="shared" si="4"/>
        <v>0.91390714927680916</v>
      </c>
      <c r="K32" s="2"/>
    </row>
    <row r="33" spans="1:12" ht="13" customHeight="1" x14ac:dyDescent="0.15">
      <c r="A33" s="65">
        <v>181</v>
      </c>
      <c r="B33" s="66">
        <v>24.849481582641602</v>
      </c>
      <c r="C33" s="66">
        <v>16.253612518310547</v>
      </c>
      <c r="D33" s="29">
        <f t="shared" si="5"/>
        <v>8.5958690643310547</v>
      </c>
      <c r="E33" s="67">
        <v>229</v>
      </c>
      <c r="F33" s="66"/>
      <c r="G33" s="66"/>
      <c r="H33" s="29"/>
      <c r="I33" s="3"/>
      <c r="J33" s="4"/>
      <c r="K33" s="2"/>
    </row>
    <row r="34" spans="1:12" ht="13" customHeight="1" x14ac:dyDescent="0.15">
      <c r="A34" s="65">
        <v>182</v>
      </c>
      <c r="B34" s="66"/>
      <c r="C34" s="66"/>
      <c r="D34" s="29"/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71">
        <v>24.456501007080078</v>
      </c>
      <c r="C35" s="71">
        <v>15.694356918334961</v>
      </c>
      <c r="D35" s="27">
        <f t="shared" si="5"/>
        <v>8.7621440887451172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25.22530964442662</v>
      </c>
      <c r="C36" s="74">
        <f>AVERAGE(C28:C35)</f>
        <v>15.8794344493321</v>
      </c>
      <c r="D36" s="74">
        <f>AVERAGE(D28:D35)</f>
        <v>9.3458751950945178</v>
      </c>
      <c r="E36" s="75" t="s">
        <v>2</v>
      </c>
      <c r="F36" s="74">
        <f>AVERAGE(F28:F35)</f>
        <v>25.134526252746582</v>
      </c>
      <c r="G36" s="74">
        <f>AVERAGE(G28:G35)</f>
        <v>15.954978227615356</v>
      </c>
      <c r="H36" s="74">
        <f>AVERAGE(H28:H35)</f>
        <v>9.1795480251312256</v>
      </c>
      <c r="I36" s="74">
        <f>AVERAGE(I28:I35)</f>
        <v>-0.16632716996329222</v>
      </c>
      <c r="J36" s="113">
        <f>AVERAGE(J28:J35)</f>
        <v>1.1537054595683496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25.252887725830078</v>
      </c>
      <c r="C37" s="29">
        <f>MEDIAN(C28:C35)</f>
        <v>15.694356918334961</v>
      </c>
      <c r="D37" s="29">
        <f>MEDIAN(D28:D35)</f>
        <v>9.5616455078125</v>
      </c>
      <c r="E37" s="25" t="s">
        <v>3</v>
      </c>
      <c r="F37" s="29">
        <f>MEDIAN(F28:F35)</f>
        <v>25.194517135620117</v>
      </c>
      <c r="G37" s="29">
        <f>MEDIAN(G28:G35)</f>
        <v>15.882286548614502</v>
      </c>
      <c r="H37" s="29">
        <f>MEDIAN(H28:H35)</f>
        <v>9.2680454254150391</v>
      </c>
      <c r="I37" s="29">
        <f>MEDIAN(I28:I35)</f>
        <v>-7.7829769679478744E-2</v>
      </c>
      <c r="J37" s="6">
        <f>MEDIAN(J28:J35)</f>
        <v>1.0663867894385382</v>
      </c>
    </row>
    <row r="38" spans="1:12" ht="13" customHeight="1" x14ac:dyDescent="0.15">
      <c r="A38" s="5" t="s">
        <v>4</v>
      </c>
      <c r="B38" s="29">
        <f>STDEV(B28:B35)</f>
        <v>0.6205701079342848</v>
      </c>
      <c r="C38" s="29">
        <f>STDEV(C28:C35)</f>
        <v>0.43243353108909494</v>
      </c>
      <c r="D38" s="29">
        <f>STDEV(D28:D35)</f>
        <v>0.49348102353736445</v>
      </c>
      <c r="E38" s="25" t="s">
        <v>4</v>
      </c>
      <c r="F38" s="29">
        <f>STDEV(F28:F35)</f>
        <v>0.33781664593116528</v>
      </c>
      <c r="G38" s="29">
        <f>STDEV(G28:G35)</f>
        <v>0.35502990883859492</v>
      </c>
      <c r="H38" s="29">
        <f>STDEV(H28:H35)</f>
        <v>0.38693905355649827</v>
      </c>
      <c r="I38" s="29">
        <f>STDEV(I28:I35)</f>
        <v>0.38693905355649827</v>
      </c>
      <c r="J38" s="6">
        <f>STDEV(J28:J35)</f>
        <v>0.32138877691176759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0.186518295001354</v>
      </c>
      <c r="E39" s="26"/>
      <c r="F39" s="26"/>
      <c r="G39" s="26"/>
      <c r="H39" s="80">
        <f>H38/(SQRT(11))</f>
        <v>0.11666651430746708</v>
      </c>
      <c r="I39" s="26"/>
      <c r="J39" s="81">
        <f>J38/(SQRT(11))</f>
        <v>9.6902362258869959E-2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15</v>
      </c>
      <c r="B41" s="2">
        <f>TTEST(B28:B35,F28:F35,2,2)</f>
        <v>0.79565596868908139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0.7745269545038177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0.57873784149071272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4.86696031825423E-2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1.1221979402888937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15</v>
      </c>
      <c r="C47" s="18" t="s">
        <v>11</v>
      </c>
      <c r="D47" s="17" t="s">
        <v>0</v>
      </c>
      <c r="E47" s="8" t="s">
        <v>26</v>
      </c>
      <c r="F47" s="18" t="s">
        <v>15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63">
        <v>25.876791000366211</v>
      </c>
      <c r="C48" s="63">
        <v>15.4239702224731</v>
      </c>
      <c r="D48" s="28">
        <f t="shared" ref="D48:D55" si="8">B48-C48</f>
        <v>10.452820777893111</v>
      </c>
      <c r="E48" s="64">
        <v>175</v>
      </c>
      <c r="F48" s="63">
        <v>25.123750686645508</v>
      </c>
      <c r="G48" s="63">
        <v>16.439855575561523</v>
      </c>
      <c r="H48" s="28">
        <f>F48-G48</f>
        <v>8.6838951110839844</v>
      </c>
      <c r="I48" s="10">
        <f>H48-$D$56</f>
        <v>-1.8063512529645713</v>
      </c>
      <c r="J48" s="11">
        <f t="shared" ref="J48:J52" si="9">POWER(2,-I48)</f>
        <v>3.4975659303704325</v>
      </c>
      <c r="K48" s="2"/>
    </row>
    <row r="49" spans="1:12" ht="13" customHeight="1" x14ac:dyDescent="0.15">
      <c r="A49" s="67">
        <v>185</v>
      </c>
      <c r="B49" s="66">
        <v>25.822694778442383</v>
      </c>
      <c r="C49" s="66">
        <v>15.709987640380859</v>
      </c>
      <c r="D49" s="29">
        <f t="shared" si="8"/>
        <v>10.112707138061523</v>
      </c>
      <c r="E49" s="67">
        <v>176</v>
      </c>
      <c r="F49" s="66">
        <v>24.675819396972656</v>
      </c>
      <c r="G49" s="66">
        <v>15.615484237670898</v>
      </c>
      <c r="H49" s="29">
        <f t="shared" ref="H49:H52" si="10">F49-G49</f>
        <v>9.0603351593017578</v>
      </c>
      <c r="I49" s="3">
        <f t="shared" ref="I49:I52" si="11">H49-$D$56</f>
        <v>-1.4299112047467979</v>
      </c>
      <c r="J49" s="4">
        <f t="shared" si="9"/>
        <v>2.6943013192870606</v>
      </c>
      <c r="K49" s="2"/>
    </row>
    <row r="50" spans="1:12" ht="13" customHeight="1" x14ac:dyDescent="0.15">
      <c r="A50" s="67">
        <v>187</v>
      </c>
      <c r="B50" s="66">
        <v>26.347530364990234</v>
      </c>
      <c r="C50" s="66">
        <v>15.784400939941406</v>
      </c>
      <c r="D50" s="29">
        <f t="shared" si="8"/>
        <v>10.563129425048828</v>
      </c>
      <c r="E50" s="67">
        <v>177</v>
      </c>
      <c r="F50" s="66"/>
      <c r="G50" s="66"/>
      <c r="H50" s="29"/>
      <c r="I50" s="3"/>
      <c r="J50" s="4"/>
      <c r="K50" s="2"/>
    </row>
    <row r="51" spans="1:12" ht="13" customHeight="1" x14ac:dyDescent="0.15">
      <c r="A51" s="67">
        <v>188</v>
      </c>
      <c r="B51" s="66">
        <v>26.119991302490234</v>
      </c>
      <c r="C51" s="66">
        <v>15.527895927429199</v>
      </c>
      <c r="D51" s="29">
        <f t="shared" si="8"/>
        <v>10.592095375061035</v>
      </c>
      <c r="E51" s="67">
        <v>216</v>
      </c>
      <c r="F51" s="66">
        <v>25.473251342773438</v>
      </c>
      <c r="G51" s="66">
        <v>15.975045204162598</v>
      </c>
      <c r="H51" s="29">
        <f t="shared" si="10"/>
        <v>9.4982061386108398</v>
      </c>
      <c r="I51" s="3">
        <f t="shared" si="11"/>
        <v>-0.99204022543771586</v>
      </c>
      <c r="J51" s="4">
        <f t="shared" si="9"/>
        <v>1.988995794049871</v>
      </c>
      <c r="K51" s="2"/>
    </row>
    <row r="52" spans="1:12" ht="13" customHeight="1" x14ac:dyDescent="0.15">
      <c r="A52" s="67">
        <v>206</v>
      </c>
      <c r="B52" s="66"/>
      <c r="C52" s="66"/>
      <c r="D52" s="29"/>
      <c r="E52" s="67">
        <v>223</v>
      </c>
      <c r="F52" s="66">
        <v>25.265283584594727</v>
      </c>
      <c r="G52" s="66">
        <v>15.789527893066406</v>
      </c>
      <c r="H52" s="29">
        <f t="shared" si="10"/>
        <v>9.4757556915283203</v>
      </c>
      <c r="I52" s="3">
        <f t="shared" si="11"/>
        <v>-1.0144906725202354</v>
      </c>
      <c r="J52" s="4">
        <f t="shared" si="9"/>
        <v>2.0201895615501684</v>
      </c>
      <c r="K52" s="2"/>
    </row>
    <row r="53" spans="1:12" ht="13" customHeight="1" x14ac:dyDescent="0.15">
      <c r="A53" s="67">
        <v>207</v>
      </c>
      <c r="B53" s="66">
        <v>26.543306350708008</v>
      </c>
      <c r="C53" s="66">
        <v>15.546722412109375</v>
      </c>
      <c r="D53" s="29">
        <f t="shared" si="8"/>
        <v>10.996583938598633</v>
      </c>
      <c r="E53" s="67">
        <v>229</v>
      </c>
      <c r="F53" s="66"/>
      <c r="G53" s="66"/>
      <c r="H53" s="29"/>
      <c r="I53" s="3"/>
      <c r="J53" s="4"/>
      <c r="K53" s="2"/>
    </row>
    <row r="54" spans="1:12" ht="13" customHeight="1" x14ac:dyDescent="0.15">
      <c r="A54" s="67">
        <v>210</v>
      </c>
      <c r="B54" s="66">
        <v>25.771842956542969</v>
      </c>
      <c r="C54" s="66">
        <v>15.691039085388184</v>
      </c>
      <c r="D54" s="29">
        <f t="shared" si="8"/>
        <v>10.080803871154785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71">
        <v>26.449522018432617</v>
      </c>
      <c r="C55" s="71">
        <v>15.815937995910645</v>
      </c>
      <c r="D55" s="27">
        <f t="shared" si="8"/>
        <v>10.633584022521973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 t="s">
        <v>2</v>
      </c>
      <c r="B56" s="74">
        <f>AVERAGE(B48:B55)</f>
        <v>26.133096967424667</v>
      </c>
      <c r="C56" s="74">
        <f>AVERAGE(C48:C55)</f>
        <v>15.642850603376109</v>
      </c>
      <c r="D56" s="74">
        <f>AVERAGE(D48:D55)</f>
        <v>10.490246364048556</v>
      </c>
      <c r="E56" s="75" t="s">
        <v>2</v>
      </c>
      <c r="F56" s="74">
        <f>AVERAGE(F48:F55)</f>
        <v>25.134526252746582</v>
      </c>
      <c r="G56" s="74">
        <f>AVERAGE(G48:G55)</f>
        <v>15.954978227615356</v>
      </c>
      <c r="H56" s="74">
        <f>AVERAGE(H48:H55)</f>
        <v>9.1795480251312256</v>
      </c>
      <c r="I56" s="74">
        <f>AVERAGE(I48:I55)</f>
        <v>-1.3106983389173301</v>
      </c>
      <c r="J56" s="76">
        <f>AVERAGE(J48:J55)</f>
        <v>2.550263151314383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26.119991302490234</v>
      </c>
      <c r="C57" s="29">
        <f>MEDIAN(C48:C55)</f>
        <v>15.691039085388184</v>
      </c>
      <c r="D57" s="29">
        <f>MEDIAN(D48:D55)</f>
        <v>10.563129425048828</v>
      </c>
      <c r="E57" s="25" t="s">
        <v>3</v>
      </c>
      <c r="F57" s="29">
        <f>MEDIAN(F48:F55)</f>
        <v>25.194517135620117</v>
      </c>
      <c r="G57" s="29">
        <f>MEDIAN(G48:G55)</f>
        <v>15.882286548614502</v>
      </c>
      <c r="H57" s="29">
        <f>MEDIAN(H48:H55)</f>
        <v>9.2680454254150391</v>
      </c>
      <c r="I57" s="29">
        <f>MEDIAN(I48:I55)</f>
        <v>-1.2222009386335166</v>
      </c>
      <c r="J57" s="6">
        <f>MEDIAN(J48:J55)</f>
        <v>2.3572454404186143</v>
      </c>
    </row>
    <row r="58" spans="1:12" ht="13" customHeight="1" x14ac:dyDescent="0.15">
      <c r="A58" s="5" t="s">
        <v>4</v>
      </c>
      <c r="B58" s="29">
        <f>STDEV(B48:B55)</f>
        <v>0.31809241831498364</v>
      </c>
      <c r="C58" s="29">
        <f>STDEV(C48:C55)</f>
        <v>0.14559594923112712</v>
      </c>
      <c r="D58" s="29">
        <f>STDEV(D48:D55)</f>
        <v>0.31732955582693462</v>
      </c>
      <c r="E58" s="25" t="s">
        <v>4</v>
      </c>
      <c r="F58" s="29">
        <f>STDEV(F48:F55)</f>
        <v>0.33781664593116528</v>
      </c>
      <c r="G58" s="29">
        <f>STDEV(G48:G55)</f>
        <v>0.35502990883859492</v>
      </c>
      <c r="H58" s="29">
        <f>STDEV(H48:H55)</f>
        <v>0.38693905355649827</v>
      </c>
      <c r="I58" s="29">
        <f>STDEV(I48:I55)</f>
        <v>0.38693905355649783</v>
      </c>
      <c r="J58" s="6">
        <f>STDEV(J48:J55)</f>
        <v>0.71042912054064333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0.11993929833837949</v>
      </c>
      <c r="E59" s="26"/>
      <c r="F59" s="26"/>
      <c r="G59" s="26"/>
      <c r="H59" s="80">
        <f>H58/(SQRT(11))</f>
        <v>0.11666651430746708</v>
      </c>
      <c r="I59" s="26"/>
      <c r="J59" s="81">
        <f>J58/(SQRT(11))</f>
        <v>0.21420243936140748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15</v>
      </c>
      <c r="B61" s="2">
        <f>TTEST(B48:B55,F48:F55,2,2)</f>
        <v>8.417430895064392E-4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6.4949678855279455E-2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1.7654619569648891E-4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0.85333121729035555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2.4806158555151701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  <c r="B68" s="83"/>
    </row>
    <row r="69" spans="1:14" ht="13" customHeight="1" thickBot="1" x14ac:dyDescent="0.2"/>
    <row r="70" spans="1:14" ht="13" customHeight="1" thickBot="1" x14ac:dyDescent="0.2">
      <c r="A70" s="34" t="s">
        <v>24</v>
      </c>
      <c r="B70" s="18" t="s">
        <v>15</v>
      </c>
      <c r="C70" s="35" t="s">
        <v>11</v>
      </c>
      <c r="D70" s="36" t="s">
        <v>0</v>
      </c>
      <c r="E70" s="37" t="s">
        <v>25</v>
      </c>
      <c r="F70" s="18" t="s">
        <v>15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24.698060000000002</v>
      </c>
      <c r="C71" s="63">
        <v>14.91879</v>
      </c>
      <c r="D71" s="39">
        <f>B71-C71</f>
        <v>9.7792700000000021</v>
      </c>
      <c r="E71" s="93">
        <v>183</v>
      </c>
      <c r="F71" s="63">
        <v>24.861319999999999</v>
      </c>
      <c r="G71" s="63">
        <v>15.017659999999999</v>
      </c>
      <c r="H71" s="39">
        <f>F71-G71</f>
        <v>9.8436599999999999</v>
      </c>
      <c r="I71" s="40">
        <f>H71-$D$79</f>
        <v>3.9692028372627419E-2</v>
      </c>
      <c r="J71" s="41">
        <f>POWER(2,-I71)</f>
        <v>0.97286260190144902</v>
      </c>
    </row>
    <row r="72" spans="1:14" ht="13" customHeight="1" x14ac:dyDescent="0.15">
      <c r="A72" s="94">
        <v>172</v>
      </c>
      <c r="B72" s="66">
        <v>24.50816</v>
      </c>
      <c r="C72" s="66">
        <v>14.964969999999999</v>
      </c>
      <c r="D72" s="42">
        <f t="shared" ref="D72:D78" si="12">B72-C72</f>
        <v>9.5431900000000009</v>
      </c>
      <c r="E72" s="95">
        <v>185</v>
      </c>
      <c r="F72" s="66">
        <v>25.253309999999999</v>
      </c>
      <c r="G72" s="66">
        <v>15.73461</v>
      </c>
      <c r="H72" s="42">
        <f t="shared" ref="H72:H77" si="13">F72-G72</f>
        <v>9.5186999999999991</v>
      </c>
      <c r="I72" s="43">
        <f t="shared" ref="I72:I77" si="14">H72-$D$79</f>
        <v>-0.28526797162737338</v>
      </c>
      <c r="J72" s="44">
        <f t="shared" ref="J72:J77" si="15">POWER(2,-I72)</f>
        <v>1.2186365968200366</v>
      </c>
    </row>
    <row r="73" spans="1:14" ht="13" customHeight="1" x14ac:dyDescent="0.15">
      <c r="A73" s="94">
        <v>174</v>
      </c>
      <c r="B73" s="66">
        <v>24.651589999999999</v>
      </c>
      <c r="C73" s="66">
        <v>14.934570000000001</v>
      </c>
      <c r="D73" s="42">
        <f t="shared" si="12"/>
        <v>9.717019999999998</v>
      </c>
      <c r="E73" s="95">
        <v>187</v>
      </c>
      <c r="F73" s="66">
        <v>26.038489999999999</v>
      </c>
      <c r="G73" s="66">
        <v>15.443619999999999</v>
      </c>
      <c r="H73" s="42">
        <f t="shared" si="13"/>
        <v>10.59487</v>
      </c>
      <c r="I73" s="43">
        <f t="shared" si="14"/>
        <v>0.7909020283726278</v>
      </c>
      <c r="J73" s="44">
        <f t="shared" si="15"/>
        <v>0.57798260202495499</v>
      </c>
    </row>
    <row r="74" spans="1:14" ht="13" customHeight="1" x14ac:dyDescent="0.15">
      <c r="A74" s="94">
        <v>179</v>
      </c>
      <c r="B74" s="66">
        <v>24.197399999999998</v>
      </c>
      <c r="C74" s="66">
        <v>14.728389999999999</v>
      </c>
      <c r="D74" s="42">
        <f t="shared" si="12"/>
        <v>9.469009999999999</v>
      </c>
      <c r="E74" s="95">
        <v>188</v>
      </c>
      <c r="F74" s="66">
        <v>26.218579999999999</v>
      </c>
      <c r="G74" s="66">
        <v>16.28209</v>
      </c>
      <c r="H74" s="42">
        <f t="shared" si="13"/>
        <v>9.9364899999999992</v>
      </c>
      <c r="I74" s="43">
        <f t="shared" si="14"/>
        <v>0.13252202837262672</v>
      </c>
      <c r="J74" s="44">
        <f t="shared" si="15"/>
        <v>0.91223534330442857</v>
      </c>
    </row>
    <row r="75" spans="1:14" ht="13" customHeight="1" x14ac:dyDescent="0.15">
      <c r="A75" s="94">
        <v>180</v>
      </c>
      <c r="B75" s="66">
        <v>26.015000000000001</v>
      </c>
      <c r="C75" s="66">
        <v>15.41642</v>
      </c>
      <c r="D75" s="42">
        <f t="shared" si="12"/>
        <v>10.59858</v>
      </c>
      <c r="E75" s="95">
        <v>206</v>
      </c>
      <c r="F75" s="66">
        <v>25.325399999999998</v>
      </c>
      <c r="G75" s="66">
        <v>14.912940000000001</v>
      </c>
      <c r="H75" s="42">
        <f t="shared" si="13"/>
        <v>10.412459999999998</v>
      </c>
      <c r="I75" s="43">
        <f t="shared" si="14"/>
        <v>0.60849202837262517</v>
      </c>
      <c r="J75" s="44">
        <f t="shared" si="15"/>
        <v>0.6558819018847416</v>
      </c>
    </row>
    <row r="76" spans="1:14" ht="13" customHeight="1" x14ac:dyDescent="0.15">
      <c r="A76" s="94">
        <v>181</v>
      </c>
      <c r="B76" s="66">
        <v>24.781230000000001</v>
      </c>
      <c r="C76" s="85">
        <v>14.736944198608398</v>
      </c>
      <c r="D76" s="42">
        <f t="shared" si="12"/>
        <v>10.044285801391602</v>
      </c>
      <c r="E76" s="95">
        <v>207</v>
      </c>
      <c r="F76" s="66"/>
      <c r="G76" s="66"/>
      <c r="H76" s="42"/>
      <c r="I76" s="43"/>
      <c r="J76" s="44"/>
      <c r="L76" s="96"/>
      <c r="M76" s="69" t="s">
        <v>11</v>
      </c>
      <c r="N76" s="69" t="s">
        <v>15</v>
      </c>
    </row>
    <row r="77" spans="1:14" ht="13" customHeight="1" x14ac:dyDescent="0.15">
      <c r="A77" s="94">
        <v>182</v>
      </c>
      <c r="B77" s="66"/>
      <c r="C77" s="66"/>
      <c r="D77" s="42"/>
      <c r="E77" s="95">
        <v>210</v>
      </c>
      <c r="F77" s="66">
        <v>26.361039999999999</v>
      </c>
      <c r="G77" s="66">
        <v>15.1275</v>
      </c>
      <c r="H77" s="42">
        <f t="shared" si="13"/>
        <v>11.23354</v>
      </c>
      <c r="I77" s="43">
        <f t="shared" si="14"/>
        <v>1.4295720283726272</v>
      </c>
      <c r="J77" s="44">
        <f t="shared" si="15"/>
        <v>0.37124100397579579</v>
      </c>
      <c r="L77" s="96" t="s">
        <v>16</v>
      </c>
      <c r="M77" s="66">
        <v>21.749849999999999</v>
      </c>
      <c r="N77" s="95">
        <v>29.986969999999999</v>
      </c>
    </row>
    <row r="78" spans="1:14" ht="13" customHeight="1" thickBot="1" x14ac:dyDescent="0.2">
      <c r="A78" s="97">
        <v>183</v>
      </c>
      <c r="B78" s="88">
        <v>24.596579999999999</v>
      </c>
      <c r="C78" s="71">
        <v>15.12016</v>
      </c>
      <c r="D78" s="45">
        <f t="shared" si="12"/>
        <v>9.4764199999999992</v>
      </c>
      <c r="E78" s="98">
        <v>211</v>
      </c>
      <c r="F78" s="71"/>
      <c r="G78" s="71"/>
      <c r="H78" s="45"/>
      <c r="I78" s="46"/>
      <c r="J78" s="47"/>
      <c r="L78" s="96" t="s">
        <v>16</v>
      </c>
      <c r="M78" s="66">
        <v>22.695426940917969</v>
      </c>
      <c r="N78" s="95"/>
    </row>
    <row r="79" spans="1:14" ht="13" customHeight="1" x14ac:dyDescent="0.15">
      <c r="A79" s="99" t="s">
        <v>2</v>
      </c>
      <c r="B79" s="100">
        <f>AVERAGE(B71:B78)</f>
        <v>24.778288571428568</v>
      </c>
      <c r="C79" s="100">
        <f>AVERAGE(C71:C78)</f>
        <v>14.974320599801199</v>
      </c>
      <c r="D79" s="100">
        <f>AVERAGE(D71:D78)</f>
        <v>9.8039679716273724</v>
      </c>
      <c r="E79" s="101" t="s">
        <v>2</v>
      </c>
      <c r="F79" s="100">
        <f>AVERAGE(F71:F78)</f>
        <v>25.676356666666667</v>
      </c>
      <c r="G79" s="100">
        <f>AVERAGE(G71:G78)</f>
        <v>15.419736666666667</v>
      </c>
      <c r="H79" s="100">
        <f>AVERAGE(H71:H78)</f>
        <v>10.25662</v>
      </c>
      <c r="I79" s="100">
        <f>AVERAGE(I71:I78)</f>
        <v>0.4526520283726268</v>
      </c>
      <c r="J79" s="113">
        <f>AVERAGE(J71:J78)</f>
        <v>0.78480667498523449</v>
      </c>
    </row>
    <row r="80" spans="1:14" ht="13" customHeight="1" x14ac:dyDescent="0.15">
      <c r="A80" s="48" t="s">
        <v>3</v>
      </c>
      <c r="B80" s="42">
        <f>MEDIAN(B71:B78)</f>
        <v>24.651589999999999</v>
      </c>
      <c r="C80" s="42">
        <f>MEDIAN(C71:C78)</f>
        <v>14.934570000000001</v>
      </c>
      <c r="D80" s="42">
        <f>MEDIAN(D71:D78)</f>
        <v>9.717019999999998</v>
      </c>
      <c r="E80" s="49" t="s">
        <v>3</v>
      </c>
      <c r="F80" s="42">
        <f>MEDIAN(F71:F78)</f>
        <v>25.681944999999999</v>
      </c>
      <c r="G80" s="42">
        <f>MEDIAN(G71:G78)</f>
        <v>15.28556</v>
      </c>
      <c r="H80" s="42">
        <f>MEDIAN(H71:H78)</f>
        <v>10.174474999999997</v>
      </c>
      <c r="I80" s="42">
        <f>MEDIAN(I71:I78)</f>
        <v>0.37050702837262595</v>
      </c>
      <c r="J80" s="50">
        <f>MEDIAN(J71:J78)</f>
        <v>0.78405862259458514</v>
      </c>
    </row>
    <row r="81" spans="1:10" ht="13" customHeight="1" x14ac:dyDescent="0.15">
      <c r="A81" s="48" t="s">
        <v>4</v>
      </c>
      <c r="B81" s="42">
        <f>STDEV(B71:B78)</f>
        <v>0.5766818799080532</v>
      </c>
      <c r="C81" s="42">
        <f>STDEV(C71:C78)</f>
        <v>0.2374523171374931</v>
      </c>
      <c r="D81" s="42">
        <f>STDEV(D71:D78)</f>
        <v>0.40513794800242403</v>
      </c>
      <c r="E81" s="49" t="s">
        <v>4</v>
      </c>
      <c r="F81" s="42">
        <f>STDEV(F71:F78)</f>
        <v>0.60997734274861959</v>
      </c>
      <c r="G81" s="42">
        <f>STDEV(G71:G78)</f>
        <v>0.51909145200693363</v>
      </c>
      <c r="H81" s="42">
        <f>STDEV(H71:H78)</f>
        <v>0.61816129924154917</v>
      </c>
      <c r="I81" s="42">
        <f>STDEV(I71:I78)</f>
        <v>0.61816129924154917</v>
      </c>
      <c r="J81" s="50">
        <f>STDEV(J71:J78)</f>
        <v>0.30667437348089227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0.1531277510127759</v>
      </c>
      <c r="E82" s="51"/>
      <c r="F82" s="51"/>
      <c r="G82" s="51"/>
      <c r="H82" s="104">
        <f>H81/(SQRT(11))</f>
        <v>0.18638264450025679</v>
      </c>
      <c r="I82" s="51"/>
      <c r="J82" s="105">
        <f>J81/(SQRT(11))</f>
        <v>9.2465802695767083E-2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15</v>
      </c>
      <c r="B84" s="52">
        <f>TTEST(B71:B78,F71:F78,2,2)</f>
        <v>1.9701316427536343E-2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6.5512613157932553E-2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0.14108487056212271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1.1466411825961447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0.73069840922672114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34" t="s">
        <v>24</v>
      </c>
      <c r="B90" s="18" t="s">
        <v>15</v>
      </c>
      <c r="C90" s="35" t="s">
        <v>11</v>
      </c>
      <c r="D90" s="36" t="s">
        <v>0</v>
      </c>
      <c r="E90" s="37" t="s">
        <v>26</v>
      </c>
      <c r="F90" s="18" t="s">
        <v>15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24.698060000000002</v>
      </c>
      <c r="C91" s="63">
        <v>14.91879</v>
      </c>
      <c r="D91" s="39">
        <f>B91-C91</f>
        <v>9.7792700000000021</v>
      </c>
      <c r="E91" s="93">
        <v>175</v>
      </c>
      <c r="F91" s="63">
        <v>24.573820000000001</v>
      </c>
      <c r="G91" s="63">
        <v>14.997210000000001</v>
      </c>
      <c r="H91" s="39">
        <f>F91-G91</f>
        <v>9.5766100000000005</v>
      </c>
      <c r="I91" s="40">
        <f>H91-$D$99</f>
        <v>-0.22735797162737192</v>
      </c>
      <c r="J91" s="41">
        <f t="shared" ref="J91:J96" si="16">POWER(2,-I91)</f>
        <v>1.1706890850386242</v>
      </c>
    </row>
    <row r="92" spans="1:10" ht="13" customHeight="1" x14ac:dyDescent="0.15">
      <c r="A92" s="94">
        <v>172</v>
      </c>
      <c r="B92" s="66">
        <v>24.50816</v>
      </c>
      <c r="C92" s="66">
        <v>14.964969999999999</v>
      </c>
      <c r="D92" s="42">
        <f t="shared" ref="D92:D98" si="17">B92-C92</f>
        <v>9.5431900000000009</v>
      </c>
      <c r="E92" s="95">
        <v>176</v>
      </c>
      <c r="F92" s="66">
        <v>23.7454</v>
      </c>
      <c r="G92" s="66">
        <v>14.79457</v>
      </c>
      <c r="H92" s="42">
        <f t="shared" ref="H92:H96" si="18">F92-G92</f>
        <v>8.9508299999999998</v>
      </c>
      <c r="I92" s="43">
        <f t="shared" ref="I92:I96" si="19">H92-$D$99</f>
        <v>-0.85313797162737259</v>
      </c>
      <c r="J92" s="44">
        <f t="shared" si="16"/>
        <v>1.8064257689293826</v>
      </c>
    </row>
    <row r="93" spans="1:10" ht="13" customHeight="1" x14ac:dyDescent="0.15">
      <c r="A93" s="94">
        <v>174</v>
      </c>
      <c r="B93" s="66">
        <v>24.651589999999999</v>
      </c>
      <c r="C93" s="66">
        <v>14.934570000000001</v>
      </c>
      <c r="D93" s="42">
        <f t="shared" si="17"/>
        <v>9.717019999999998</v>
      </c>
      <c r="E93" s="95">
        <v>177</v>
      </c>
      <c r="F93" s="66">
        <v>24.222950000000001</v>
      </c>
      <c r="G93" s="66">
        <v>14.954269999999999</v>
      </c>
      <c r="H93" s="42">
        <f t="shared" si="18"/>
        <v>9.2686800000000016</v>
      </c>
      <c r="I93" s="43">
        <f t="shared" si="19"/>
        <v>-0.53528797162737085</v>
      </c>
      <c r="J93" s="44">
        <f t="shared" si="16"/>
        <v>1.4492314020150363</v>
      </c>
    </row>
    <row r="94" spans="1:10" ht="13" customHeight="1" x14ac:dyDescent="0.15">
      <c r="A94" s="94">
        <v>179</v>
      </c>
      <c r="B94" s="66">
        <v>24.197399999999998</v>
      </c>
      <c r="C94" s="66">
        <v>14.728389999999999</v>
      </c>
      <c r="D94" s="42">
        <f t="shared" si="17"/>
        <v>9.469009999999999</v>
      </c>
      <c r="E94" s="95">
        <v>216</v>
      </c>
      <c r="F94" s="66">
        <v>24.727979999999999</v>
      </c>
      <c r="G94" s="66">
        <v>14.958970000000001</v>
      </c>
      <c r="H94" s="42">
        <f t="shared" si="18"/>
        <v>9.769009999999998</v>
      </c>
      <c r="I94" s="43">
        <f t="shared" si="19"/>
        <v>-3.4957971627374462E-2</v>
      </c>
      <c r="J94" s="44">
        <f t="shared" si="16"/>
        <v>1.0245269762339251</v>
      </c>
    </row>
    <row r="95" spans="1:10" ht="13" customHeight="1" x14ac:dyDescent="0.15">
      <c r="A95" s="94">
        <v>180</v>
      </c>
      <c r="B95" s="66">
        <v>26.015000000000001</v>
      </c>
      <c r="C95" s="66">
        <v>15.41642</v>
      </c>
      <c r="D95" s="42">
        <f t="shared" si="17"/>
        <v>10.59858</v>
      </c>
      <c r="E95" s="95">
        <v>223</v>
      </c>
      <c r="F95" s="66">
        <v>25.001470000000001</v>
      </c>
      <c r="G95" s="66">
        <v>15.18712</v>
      </c>
      <c r="H95" s="42">
        <f t="shared" si="18"/>
        <v>9.814350000000001</v>
      </c>
      <c r="I95" s="43">
        <f t="shared" si="19"/>
        <v>1.0382028372628582E-2</v>
      </c>
      <c r="J95" s="44">
        <f t="shared" si="16"/>
        <v>0.99282955748268353</v>
      </c>
    </row>
    <row r="96" spans="1:10" ht="13" customHeight="1" x14ac:dyDescent="0.15">
      <c r="A96" s="94">
        <v>181</v>
      </c>
      <c r="B96" s="66">
        <v>24.781230000000001</v>
      </c>
      <c r="C96" s="85">
        <v>14.736944198608398</v>
      </c>
      <c r="D96" s="42">
        <f t="shared" si="17"/>
        <v>10.044285801391602</v>
      </c>
      <c r="E96" s="95">
        <v>225</v>
      </c>
      <c r="F96" s="66">
        <v>24.932929999999999</v>
      </c>
      <c r="G96" s="66">
        <v>15.221690000000001</v>
      </c>
      <c r="H96" s="42">
        <f t="shared" si="18"/>
        <v>9.7112399999999983</v>
      </c>
      <c r="I96" s="43">
        <f t="shared" si="19"/>
        <v>-9.2727971627374117E-2</v>
      </c>
      <c r="J96" s="44">
        <f t="shared" si="16"/>
        <v>1.0663846889628688</v>
      </c>
    </row>
    <row r="97" spans="1:10" ht="13" customHeight="1" x14ac:dyDescent="0.15">
      <c r="A97" s="94">
        <v>182</v>
      </c>
      <c r="B97" s="66"/>
      <c r="C97" s="66"/>
      <c r="D97" s="42"/>
      <c r="E97" s="95">
        <v>229</v>
      </c>
      <c r="F97" s="66"/>
      <c r="G97" s="66"/>
      <c r="H97" s="42"/>
      <c r="I97" s="43"/>
      <c r="J97" s="44"/>
    </row>
    <row r="98" spans="1:10" ht="13" customHeight="1" thickBot="1" x14ac:dyDescent="0.2">
      <c r="A98" s="97">
        <v>183</v>
      </c>
      <c r="B98" s="88">
        <v>24.596579999999999</v>
      </c>
      <c r="C98" s="71">
        <v>15.12016</v>
      </c>
      <c r="D98" s="45">
        <f t="shared" si="17"/>
        <v>9.4764199999999992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24.778288571428568</v>
      </c>
      <c r="C99" s="100">
        <f>AVERAGE(C91:C98)</f>
        <v>14.974320599801199</v>
      </c>
      <c r="D99" s="100">
        <f>AVERAGE(D91:D98)</f>
        <v>9.8039679716273724</v>
      </c>
      <c r="E99" s="101" t="s">
        <v>2</v>
      </c>
      <c r="F99" s="100">
        <f>AVERAGE(F91:F98)</f>
        <v>24.534091666666665</v>
      </c>
      <c r="G99" s="100">
        <f>AVERAGE(G91:G98)</f>
        <v>15.018971666666667</v>
      </c>
      <c r="H99" s="100">
        <f>AVERAGE(H91:H98)</f>
        <v>9.5151199999999996</v>
      </c>
      <c r="I99" s="100">
        <f>AVERAGE(I91:I98)</f>
        <v>-0.28884797162737258</v>
      </c>
      <c r="J99" s="113">
        <f>AVERAGE(J91:J98)</f>
        <v>1.2516812464437537</v>
      </c>
    </row>
    <row r="100" spans="1:10" ht="13" customHeight="1" x14ac:dyDescent="0.15">
      <c r="A100" s="48" t="s">
        <v>3</v>
      </c>
      <c r="B100" s="42">
        <f>MEDIAN(B91:B98)</f>
        <v>24.651589999999999</v>
      </c>
      <c r="C100" s="42">
        <f>MEDIAN(C91:C98)</f>
        <v>14.934570000000001</v>
      </c>
      <c r="D100" s="42">
        <f>MEDIAN(D91:D98)</f>
        <v>9.717019999999998</v>
      </c>
      <c r="E100" s="49" t="s">
        <v>3</v>
      </c>
      <c r="F100" s="42">
        <f>MEDIAN(F91:F98)</f>
        <v>24.6509</v>
      </c>
      <c r="G100" s="42">
        <f>MEDIAN(G91:G98)</f>
        <v>14.978090000000002</v>
      </c>
      <c r="H100" s="42">
        <f>MEDIAN(H91:H98)</f>
        <v>9.6439249999999994</v>
      </c>
      <c r="I100" s="42">
        <f>MEDIAN(I91:I98)</f>
        <v>-0.16004297162737302</v>
      </c>
      <c r="J100" s="50">
        <f>MEDIAN(J91:J98)</f>
        <v>1.1185368870007464</v>
      </c>
    </row>
    <row r="101" spans="1:10" ht="13" customHeight="1" x14ac:dyDescent="0.15">
      <c r="A101" s="48" t="s">
        <v>4</v>
      </c>
      <c r="B101" s="42">
        <f>STDEV(B91:B98)</f>
        <v>0.5766818799080532</v>
      </c>
      <c r="C101" s="42">
        <f>STDEV(C91:C98)</f>
        <v>0.2374523171374931</v>
      </c>
      <c r="D101" s="42">
        <f>STDEV(D91:D98)</f>
        <v>0.40513794800242403</v>
      </c>
      <c r="E101" s="49" t="s">
        <v>4</v>
      </c>
      <c r="F101" s="42">
        <f>STDEV(F91:F98)</f>
        <v>0.47655623606943448</v>
      </c>
      <c r="G101" s="42">
        <f>STDEV(G91:G98)</f>
        <v>0.15999048001886457</v>
      </c>
      <c r="H101" s="42">
        <f>STDEV(H91:H98)</f>
        <v>0.33923404227759879</v>
      </c>
      <c r="I101" s="42">
        <f>STDEV(I91:I98)</f>
        <v>0.33923404227759874</v>
      </c>
      <c r="J101" s="50">
        <f>STDEV(J91:J98)</f>
        <v>0.3182028764703248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0.1531277510127759</v>
      </c>
      <c r="E102" s="51"/>
      <c r="F102" s="51"/>
      <c r="G102" s="51"/>
      <c r="H102" s="104">
        <f>H101/(SQRT(11))</f>
        <v>0.10228291221366873</v>
      </c>
      <c r="I102" s="51"/>
      <c r="J102" s="105">
        <f>J101/(SQRT(11))</f>
        <v>9.594177713307965E-2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15</v>
      </c>
      <c r="B104" s="52">
        <f>TTEST(B91:B98,F91:F98,2,2)</f>
        <v>0.42813932287338252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0.70411760732861517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0.1954199867354369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2.5387561155695818E-3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1.2216643582972666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25</v>
      </c>
      <c r="B110" s="18" t="s">
        <v>15</v>
      </c>
      <c r="C110" s="35" t="s">
        <v>11</v>
      </c>
      <c r="D110" s="36" t="s">
        <v>0</v>
      </c>
      <c r="E110" s="37" t="s">
        <v>26</v>
      </c>
      <c r="F110" s="18" t="s">
        <v>15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24.861319999999999</v>
      </c>
      <c r="C111" s="63">
        <v>15.017659999999999</v>
      </c>
      <c r="D111" s="39">
        <f t="shared" ref="D111:D117" si="20">B111-C111</f>
        <v>9.8436599999999999</v>
      </c>
      <c r="E111" s="93">
        <v>175</v>
      </c>
      <c r="F111" s="63">
        <v>24.573820000000001</v>
      </c>
      <c r="G111" s="63">
        <v>14.997210000000001</v>
      </c>
      <c r="H111" s="39">
        <f>F111-G111</f>
        <v>9.5766100000000005</v>
      </c>
      <c r="I111" s="40">
        <f>H111-$D$119</f>
        <v>-0.68000999999999934</v>
      </c>
      <c r="J111" s="41">
        <f t="shared" ref="J111:J116" si="21">POWER(2,-I111)</f>
        <v>1.6021508604042727</v>
      </c>
    </row>
    <row r="112" spans="1:10" ht="13" customHeight="1" x14ac:dyDescent="0.15">
      <c r="A112" s="95">
        <v>185</v>
      </c>
      <c r="B112" s="66">
        <v>25.253309999999999</v>
      </c>
      <c r="C112" s="66">
        <v>15.73461</v>
      </c>
      <c r="D112" s="42">
        <f t="shared" si="20"/>
        <v>9.5186999999999991</v>
      </c>
      <c r="E112" s="95">
        <v>176</v>
      </c>
      <c r="F112" s="66">
        <v>23.7454</v>
      </c>
      <c r="G112" s="66">
        <v>14.79457</v>
      </c>
      <c r="H112" s="42">
        <f t="shared" ref="H112:H116" si="22">F112-G112</f>
        <v>8.9508299999999998</v>
      </c>
      <c r="I112" s="43">
        <f t="shared" ref="I112:I116" si="23">H112-$D$119</f>
        <v>-1.30579</v>
      </c>
      <c r="J112" s="44">
        <f t="shared" si="21"/>
        <v>2.4721906413359735</v>
      </c>
    </row>
    <row r="113" spans="1:10" ht="13" customHeight="1" x14ac:dyDescent="0.15">
      <c r="A113" s="95">
        <v>187</v>
      </c>
      <c r="B113" s="66">
        <v>26.038489999999999</v>
      </c>
      <c r="C113" s="66">
        <v>15.443619999999999</v>
      </c>
      <c r="D113" s="42">
        <f t="shared" si="20"/>
        <v>10.59487</v>
      </c>
      <c r="E113" s="95">
        <v>177</v>
      </c>
      <c r="F113" s="66">
        <v>24.222950000000001</v>
      </c>
      <c r="G113" s="66">
        <v>14.954269999999999</v>
      </c>
      <c r="H113" s="42">
        <f t="shared" si="22"/>
        <v>9.2686800000000016</v>
      </c>
      <c r="I113" s="43">
        <f t="shared" si="23"/>
        <v>-0.98793999999999826</v>
      </c>
      <c r="J113" s="44">
        <f t="shared" si="21"/>
        <v>1.983350974513165</v>
      </c>
    </row>
    <row r="114" spans="1:10" ht="13" customHeight="1" x14ac:dyDescent="0.15">
      <c r="A114" s="95">
        <v>188</v>
      </c>
      <c r="B114" s="66">
        <v>26.218579999999999</v>
      </c>
      <c r="C114" s="66">
        <v>16.28209</v>
      </c>
      <c r="D114" s="42">
        <f t="shared" si="20"/>
        <v>9.9364899999999992</v>
      </c>
      <c r="E114" s="95">
        <v>216</v>
      </c>
      <c r="F114" s="66">
        <v>24.727979999999999</v>
      </c>
      <c r="G114" s="66">
        <v>14.958970000000001</v>
      </c>
      <c r="H114" s="42">
        <f t="shared" si="22"/>
        <v>9.769009999999998</v>
      </c>
      <c r="I114" s="43">
        <f t="shared" si="23"/>
        <v>-0.48761000000000188</v>
      </c>
      <c r="J114" s="44">
        <f t="shared" si="21"/>
        <v>1.4021201679064219</v>
      </c>
    </row>
    <row r="115" spans="1:10" ht="13" customHeight="1" x14ac:dyDescent="0.15">
      <c r="A115" s="95">
        <v>206</v>
      </c>
      <c r="B115" s="66">
        <v>25.325399999999998</v>
      </c>
      <c r="C115" s="66">
        <v>14.912940000000001</v>
      </c>
      <c r="D115" s="42">
        <f t="shared" si="20"/>
        <v>10.412459999999998</v>
      </c>
      <c r="E115" s="95">
        <v>223</v>
      </c>
      <c r="F115" s="66">
        <v>25.001470000000001</v>
      </c>
      <c r="G115" s="66">
        <v>15.18712</v>
      </c>
      <c r="H115" s="42">
        <f t="shared" si="22"/>
        <v>9.814350000000001</v>
      </c>
      <c r="I115" s="43">
        <f t="shared" si="23"/>
        <v>-0.44226999999999883</v>
      </c>
      <c r="J115" s="44">
        <f t="shared" si="21"/>
        <v>1.3587405486941861</v>
      </c>
    </row>
    <row r="116" spans="1:10" ht="13" customHeight="1" x14ac:dyDescent="0.15">
      <c r="A116" s="95">
        <v>207</v>
      </c>
      <c r="B116" s="66"/>
      <c r="C116" s="66"/>
      <c r="D116" s="42"/>
      <c r="E116" s="95">
        <v>225</v>
      </c>
      <c r="F116" s="66">
        <v>24.932929999999999</v>
      </c>
      <c r="G116" s="66">
        <v>15.221690000000001</v>
      </c>
      <c r="H116" s="42">
        <f t="shared" si="22"/>
        <v>9.7112399999999983</v>
      </c>
      <c r="I116" s="43">
        <f t="shared" si="23"/>
        <v>-0.54538000000000153</v>
      </c>
      <c r="J116" s="44">
        <f t="shared" si="21"/>
        <v>1.4594046948745869</v>
      </c>
    </row>
    <row r="117" spans="1:10" ht="13" customHeight="1" x14ac:dyDescent="0.15">
      <c r="A117" s="95">
        <v>210</v>
      </c>
      <c r="B117" s="66">
        <v>26.361039999999999</v>
      </c>
      <c r="C117" s="66">
        <v>15.1275</v>
      </c>
      <c r="D117" s="42">
        <f t="shared" si="20"/>
        <v>11.23354</v>
      </c>
      <c r="E117" s="95">
        <v>229</v>
      </c>
      <c r="F117" s="66"/>
      <c r="G117" s="66"/>
      <c r="H117" s="42"/>
      <c r="I117" s="43"/>
      <c r="J117" s="44"/>
    </row>
    <row r="118" spans="1:10" ht="13" customHeight="1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ht="13" customHeight="1" x14ac:dyDescent="0.15">
      <c r="A119" s="99" t="s">
        <v>2</v>
      </c>
      <c r="B119" s="100">
        <f>AVERAGE(B111:B118)</f>
        <v>25.676356666666667</v>
      </c>
      <c r="C119" s="100">
        <f>AVERAGE(C111:C118)</f>
        <v>15.419736666666667</v>
      </c>
      <c r="D119" s="100">
        <f>AVERAGE(D111:D118)</f>
        <v>10.25662</v>
      </c>
      <c r="E119" s="101" t="s">
        <v>2</v>
      </c>
      <c r="F119" s="100">
        <f>AVERAGE(F111:F118)</f>
        <v>24.534091666666665</v>
      </c>
      <c r="G119" s="100">
        <f>AVERAGE(G111:G118)</f>
        <v>15.018971666666667</v>
      </c>
      <c r="H119" s="100">
        <f>AVERAGE(H111:H118)</f>
        <v>9.5151199999999996</v>
      </c>
      <c r="I119" s="100">
        <f>AVERAGE(I111:I118)</f>
        <v>-0.74149999999999994</v>
      </c>
      <c r="J119" s="102">
        <f>AVERAGE(J111:J118)</f>
        <v>1.7129929812881011</v>
      </c>
    </row>
    <row r="120" spans="1:10" ht="13" customHeight="1" x14ac:dyDescent="0.15">
      <c r="A120" s="48" t="s">
        <v>3</v>
      </c>
      <c r="B120" s="42">
        <f>MEDIAN(B111:B118)</f>
        <v>25.681944999999999</v>
      </c>
      <c r="C120" s="42">
        <f>MEDIAN(C111:C118)</f>
        <v>15.28556</v>
      </c>
      <c r="D120" s="42">
        <f>MEDIAN(D111:D118)</f>
        <v>10.174474999999997</v>
      </c>
      <c r="E120" s="49" t="s">
        <v>3</v>
      </c>
      <c r="F120" s="42">
        <f>MEDIAN(F111:F118)</f>
        <v>24.6509</v>
      </c>
      <c r="G120" s="42">
        <f>MEDIAN(G111:G118)</f>
        <v>14.978090000000002</v>
      </c>
      <c r="H120" s="42">
        <f>MEDIAN(H111:H118)</f>
        <v>9.6439249999999994</v>
      </c>
      <c r="I120" s="42">
        <f>MEDIAN(I111:I118)</f>
        <v>-0.61269500000000043</v>
      </c>
      <c r="J120" s="50">
        <f>MEDIAN(J111:J118)</f>
        <v>1.5307777776394298</v>
      </c>
    </row>
    <row r="121" spans="1:10" ht="13" customHeight="1" x14ac:dyDescent="0.15">
      <c r="A121" s="48" t="s">
        <v>4</v>
      </c>
      <c r="B121" s="42">
        <f>STDEV(B111:B118)</f>
        <v>0.60997734274861959</v>
      </c>
      <c r="C121" s="42">
        <f>STDEV(C111:C118)</f>
        <v>0.51909145200693363</v>
      </c>
      <c r="D121" s="42">
        <f>STDEV(D111:D118)</f>
        <v>0.61816129924154917</v>
      </c>
      <c r="E121" s="49" t="s">
        <v>4</v>
      </c>
      <c r="F121" s="42">
        <f>STDEV(F111:F118)</f>
        <v>0.47655623606943448</v>
      </c>
      <c r="G121" s="42">
        <f>STDEV(G111:G118)</f>
        <v>0.15999048001886457</v>
      </c>
      <c r="H121" s="42">
        <f>STDEV(H111:H118)</f>
        <v>0.33923404227759879</v>
      </c>
      <c r="I121" s="42">
        <f>STDEV(I111:I118)</f>
        <v>0.33923404227759874</v>
      </c>
      <c r="J121" s="50">
        <f>STDEV(J111:J118)</f>
        <v>0.43547771892246401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0.23364300970253132</v>
      </c>
      <c r="E122" s="51"/>
      <c r="F122" s="51"/>
      <c r="G122" s="51"/>
      <c r="H122" s="104">
        <f>H121/(SQRT(11))</f>
        <v>0.10228291221366873</v>
      </c>
      <c r="I122" s="51"/>
      <c r="J122" s="105">
        <f>J121/(SQRT(11))</f>
        <v>0.13130147256596955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15</v>
      </c>
      <c r="B124" s="52">
        <f>TTEST(B111:B118,F111:F118,2,2)</f>
        <v>4.7315782794216778E-3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0.10085545691687475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2.761238603461505E-2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0.16181790074232066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1.6719132584264447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41964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41964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33</v>
      </c>
      <c r="C7" s="18" t="s">
        <v>11</v>
      </c>
      <c r="D7" s="17" t="s">
        <v>0</v>
      </c>
      <c r="E7" s="8" t="s">
        <v>25</v>
      </c>
      <c r="F7" s="18" t="s">
        <v>33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/>
      <c r="C8" s="63"/>
      <c r="D8" s="28"/>
      <c r="E8" s="64">
        <v>184</v>
      </c>
      <c r="F8" s="109">
        <v>26.614180000000001</v>
      </c>
      <c r="G8" s="63">
        <v>15.62994</v>
      </c>
      <c r="H8" s="28">
        <f>F8-G8</f>
        <v>10.984240000000002</v>
      </c>
      <c r="I8" s="10">
        <f>H8-$D$16</f>
        <v>4.5372000000002188E-2</v>
      </c>
      <c r="J8" s="11">
        <f>POWER(2,-I8)</f>
        <v>0.96903991704748849</v>
      </c>
      <c r="K8" s="2"/>
      <c r="L8" s="61"/>
    </row>
    <row r="9" spans="1:14" ht="13" customHeight="1" x14ac:dyDescent="0.15">
      <c r="A9" s="65">
        <v>172</v>
      </c>
      <c r="B9" s="66">
        <v>26.479279999999999</v>
      </c>
      <c r="C9" s="66">
        <v>15.84442</v>
      </c>
      <c r="D9" s="29">
        <f t="shared" ref="D9:D15" si="0">B9-C9</f>
        <v>10.63486</v>
      </c>
      <c r="E9" s="67">
        <v>185</v>
      </c>
      <c r="F9" s="86">
        <v>25.935559999999999</v>
      </c>
      <c r="G9" s="66">
        <v>15.838469999999999</v>
      </c>
      <c r="H9" s="29">
        <f t="shared" ref="H9:H15" si="1">F9-G9</f>
        <v>10.09709</v>
      </c>
      <c r="I9" s="3">
        <f t="shared" ref="I9:I14" si="2">H9-$D$16</f>
        <v>-0.84177799999999969</v>
      </c>
      <c r="J9" s="4">
        <f t="shared" ref="J9:J15" si="3">POWER(2,-I9)</f>
        <v>1.7922575876973916</v>
      </c>
      <c r="K9" s="2"/>
      <c r="L9" s="61"/>
    </row>
    <row r="10" spans="1:14" ht="13" customHeight="1" x14ac:dyDescent="0.15">
      <c r="A10" s="65">
        <v>174</v>
      </c>
      <c r="B10" s="66">
        <v>26.83747</v>
      </c>
      <c r="C10" s="66">
        <v>15.715439999999999</v>
      </c>
      <c r="D10" s="29">
        <f t="shared" si="0"/>
        <v>11.122030000000001</v>
      </c>
      <c r="E10" s="67">
        <v>187</v>
      </c>
      <c r="F10" s="86">
        <v>26.32002</v>
      </c>
      <c r="G10" s="66">
        <v>15.957990000000001</v>
      </c>
      <c r="H10" s="29">
        <f t="shared" si="1"/>
        <v>10.362029999999999</v>
      </c>
      <c r="I10" s="3">
        <f t="shared" si="2"/>
        <v>-0.57683800000000041</v>
      </c>
      <c r="J10" s="4">
        <f t="shared" si="3"/>
        <v>1.4915765283928935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86">
        <v>26.488330000000001</v>
      </c>
      <c r="G11" s="66">
        <v>15.67517</v>
      </c>
      <c r="H11" s="29">
        <f t="shared" si="1"/>
        <v>10.813160000000002</v>
      </c>
      <c r="I11" s="3">
        <f t="shared" si="2"/>
        <v>-0.12570799999999771</v>
      </c>
      <c r="J11" s="4">
        <f t="shared" si="3"/>
        <v>1.091043028713375</v>
      </c>
      <c r="K11" s="2"/>
      <c r="L11" s="61"/>
    </row>
    <row r="12" spans="1:14" ht="13" customHeight="1" x14ac:dyDescent="0.15">
      <c r="A12" s="65">
        <v>180</v>
      </c>
      <c r="B12" s="66">
        <v>26.755680000000002</v>
      </c>
      <c r="C12" s="66">
        <v>15.77558</v>
      </c>
      <c r="D12" s="29">
        <f t="shared" si="0"/>
        <v>10.980100000000002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/>
      <c r="G13" s="66"/>
      <c r="H13" s="29"/>
      <c r="I13" s="3"/>
      <c r="J13" s="4"/>
      <c r="L13" s="68"/>
      <c r="M13" s="69" t="s">
        <v>11</v>
      </c>
      <c r="N13" s="69" t="s">
        <v>33</v>
      </c>
    </row>
    <row r="14" spans="1:14" ht="13" customHeight="1" x14ac:dyDescent="0.15">
      <c r="A14" s="65">
        <v>182</v>
      </c>
      <c r="B14" s="66">
        <v>28.326319999999999</v>
      </c>
      <c r="C14" s="66">
        <v>16.814769999999999</v>
      </c>
      <c r="D14" s="29">
        <f t="shared" si="0"/>
        <v>11.51155</v>
      </c>
      <c r="E14" s="67">
        <v>210</v>
      </c>
      <c r="F14" s="86">
        <v>26.31512</v>
      </c>
      <c r="G14" s="66">
        <v>15.949820000000001</v>
      </c>
      <c r="H14" s="29">
        <f t="shared" si="1"/>
        <v>10.3653</v>
      </c>
      <c r="I14" s="3">
        <f t="shared" si="2"/>
        <v>-0.57356799999999986</v>
      </c>
      <c r="J14" s="4">
        <f t="shared" si="3"/>
        <v>1.4881995625859135</v>
      </c>
      <c r="L14" s="68" t="s">
        <v>16</v>
      </c>
      <c r="M14" s="67">
        <v>23.283619999999999</v>
      </c>
      <c r="N14" s="66" t="s">
        <v>17</v>
      </c>
    </row>
    <row r="15" spans="1:14" ht="13" customHeight="1" thickBot="1" x14ac:dyDescent="0.2">
      <c r="A15" s="70">
        <v>183</v>
      </c>
      <c r="B15" s="87">
        <v>26.319109999999998</v>
      </c>
      <c r="C15" s="71">
        <v>15.87331</v>
      </c>
      <c r="D15" s="27">
        <f t="shared" si="0"/>
        <v>10.445799999999998</v>
      </c>
      <c r="E15" s="72">
        <v>211</v>
      </c>
      <c r="F15" s="110">
        <v>26.98686</v>
      </c>
      <c r="G15" s="71">
        <v>16.02299</v>
      </c>
      <c r="H15" s="27">
        <f t="shared" si="1"/>
        <v>10.96387</v>
      </c>
      <c r="I15" s="12">
        <f>H15-$D$16</f>
        <v>2.5002000000000635E-2</v>
      </c>
      <c r="J15" s="13">
        <f t="shared" si="3"/>
        <v>0.98281923606754118</v>
      </c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26.943572</v>
      </c>
      <c r="C16" s="74">
        <f>AVERAGE(C8:C15)</f>
        <v>16.004704</v>
      </c>
      <c r="D16" s="74">
        <f>AVERAGE(D8:D15)</f>
        <v>10.938867999999999</v>
      </c>
      <c r="E16" s="75" t="s">
        <v>2</v>
      </c>
      <c r="F16" s="74">
        <f>AVERAGE(F8:F15)</f>
        <v>26.443345000000004</v>
      </c>
      <c r="G16" s="74">
        <f>AVERAGE(G8:G15)</f>
        <v>15.845729999999998</v>
      </c>
      <c r="H16" s="74">
        <f>AVERAGE(H8:H15)</f>
        <v>10.597614999999999</v>
      </c>
      <c r="I16" s="74">
        <f>AVERAGE(I8:I15)</f>
        <v>-0.34125299999999914</v>
      </c>
      <c r="J16" s="113">
        <f>AVERAGE(J8:J15)</f>
        <v>1.3024893100841004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26.755680000000002</v>
      </c>
      <c r="C17" s="29">
        <f>MEDIAN(C8:C15)</f>
        <v>15.84442</v>
      </c>
      <c r="D17" s="29">
        <f>MEDIAN(D8:D15)</f>
        <v>10.980100000000002</v>
      </c>
      <c r="E17" s="25" t="s">
        <v>3</v>
      </c>
      <c r="F17" s="29">
        <f>MEDIAN(F8:F15)</f>
        <v>26.404175000000002</v>
      </c>
      <c r="G17" s="29">
        <f>MEDIAN(G8:G15)</f>
        <v>15.894145</v>
      </c>
      <c r="H17" s="29">
        <f>MEDIAN(H8:H15)</f>
        <v>10.589230000000001</v>
      </c>
      <c r="I17" s="29">
        <f>MEDIAN(I8:I15)</f>
        <v>-0.34963799999999878</v>
      </c>
      <c r="J17" s="6">
        <f>MEDIAN(J8:J15)</f>
        <v>1.2896212956496442</v>
      </c>
      <c r="L17" s="61"/>
    </row>
    <row r="18" spans="1:12" ht="13" customHeight="1" x14ac:dyDescent="0.15">
      <c r="A18" s="5" t="s">
        <v>4</v>
      </c>
      <c r="B18" s="29">
        <f>STDEV(B8:B15)</f>
        <v>0.8006361408717444</v>
      </c>
      <c r="C18" s="29">
        <f>STDEV(C8:C15)</f>
        <v>0.4569829694091454</v>
      </c>
      <c r="D18" s="29">
        <f>STDEV(D8:D15)</f>
        <v>0.41795633320958353</v>
      </c>
      <c r="E18" s="25" t="s">
        <v>4</v>
      </c>
      <c r="F18" s="29">
        <f>STDEV(F8:F15)</f>
        <v>0.35103080068563836</v>
      </c>
      <c r="G18" s="29">
        <f>STDEV(G8:G15)</f>
        <v>0.16159634191404251</v>
      </c>
      <c r="H18" s="29">
        <f>STDEV(H8:H15)</f>
        <v>0.37150426370366274</v>
      </c>
      <c r="I18" s="29">
        <f>STDEV(I8:I15)</f>
        <v>0.37150426370366285</v>
      </c>
      <c r="J18" s="6">
        <f>STDEV(J8:J15)</f>
        <v>0.33710598440611556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0.15797264522242921</v>
      </c>
      <c r="E19" s="26"/>
      <c r="F19" s="26"/>
      <c r="G19" s="26"/>
      <c r="H19" s="80">
        <f>H18/(SQRT(11))</f>
        <v>0.11201275006566343</v>
      </c>
      <c r="I19" s="26"/>
      <c r="J19" s="81">
        <f>J18/(SQRT(11))</f>
        <v>0.10164127862349852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33</v>
      </c>
      <c r="B21" s="2">
        <f>TTEST(B8:B15,F8:F15,2,2)</f>
        <v>0.19802794966046042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0.44354677562443956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0.1852153552982321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9.1513895566860146E-4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1.2668563980832854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33</v>
      </c>
      <c r="C27" s="18" t="s">
        <v>11</v>
      </c>
      <c r="D27" s="17" t="s">
        <v>0</v>
      </c>
      <c r="E27" s="8" t="s">
        <v>26</v>
      </c>
      <c r="F27" s="18" t="s">
        <v>33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26.479279999999999</v>
      </c>
      <c r="C29" s="66">
        <v>15.84442</v>
      </c>
      <c r="D29" s="29">
        <f t="shared" ref="D29:D32" si="4">B29-C29</f>
        <v>10.63486</v>
      </c>
      <c r="E29" s="67">
        <v>176</v>
      </c>
      <c r="F29" s="86"/>
      <c r="G29" s="66"/>
      <c r="H29" s="29"/>
      <c r="I29" s="3"/>
      <c r="J29" s="4"/>
      <c r="K29" s="2"/>
    </row>
    <row r="30" spans="1:12" ht="13" customHeight="1" x14ac:dyDescent="0.15">
      <c r="A30" s="65">
        <v>174</v>
      </c>
      <c r="B30" s="66">
        <v>26.83747</v>
      </c>
      <c r="C30" s="66">
        <v>15.715439999999999</v>
      </c>
      <c r="D30" s="29">
        <f t="shared" si="4"/>
        <v>11.122030000000001</v>
      </c>
      <c r="E30" s="67">
        <v>177</v>
      </c>
      <c r="F30" s="86">
        <v>25.632739999999998</v>
      </c>
      <c r="G30" s="66">
        <v>15.32929</v>
      </c>
      <c r="H30" s="29">
        <f t="shared" ref="H30:H33" si="5">F30-G30</f>
        <v>10.303449999999998</v>
      </c>
      <c r="I30" s="3">
        <f t="shared" ref="I30:I33" si="6">H30-$D$36</f>
        <v>-0.63541800000000137</v>
      </c>
      <c r="J30" s="4">
        <f t="shared" ref="J30:J33" si="7">POWER(2,-I30)</f>
        <v>1.5533877564191683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86">
        <v>26.805769999999999</v>
      </c>
      <c r="G31" s="66">
        <v>16.494540000000001</v>
      </c>
      <c r="H31" s="29">
        <f t="shared" si="5"/>
        <v>10.311229999999998</v>
      </c>
      <c r="I31" s="3">
        <f t="shared" si="6"/>
        <v>-0.62763800000000103</v>
      </c>
      <c r="J31" s="4">
        <f t="shared" si="7"/>
        <v>1.5450333719935905</v>
      </c>
      <c r="K31" s="2"/>
    </row>
    <row r="32" spans="1:12" ht="13" customHeight="1" x14ac:dyDescent="0.15">
      <c r="A32" s="65">
        <v>180</v>
      </c>
      <c r="B32" s="66">
        <v>26.755680000000002</v>
      </c>
      <c r="C32" s="66">
        <v>15.77558</v>
      </c>
      <c r="D32" s="29">
        <f t="shared" si="4"/>
        <v>10.980100000000002</v>
      </c>
      <c r="E32" s="67">
        <v>223</v>
      </c>
      <c r="F32" s="86">
        <v>26.30547</v>
      </c>
      <c r="G32" s="66">
        <v>15.999140000000001</v>
      </c>
      <c r="H32" s="29">
        <f t="shared" si="5"/>
        <v>10.306329999999999</v>
      </c>
      <c r="I32" s="3">
        <f t="shared" si="6"/>
        <v>-0.63253800000000027</v>
      </c>
      <c r="J32" s="4">
        <f t="shared" si="7"/>
        <v>1.5502898776698715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26.225470000000001</v>
      </c>
      <c r="G33" s="66">
        <v>15.75365</v>
      </c>
      <c r="H33" s="29">
        <f t="shared" si="5"/>
        <v>10.471820000000001</v>
      </c>
      <c r="I33" s="3">
        <f t="shared" si="6"/>
        <v>-0.46704799999999835</v>
      </c>
      <c r="J33" s="4">
        <f t="shared" si="7"/>
        <v>1.3822781956307582</v>
      </c>
      <c r="K33" s="2"/>
    </row>
    <row r="34" spans="1:12" ht="13" customHeight="1" x14ac:dyDescent="0.15">
      <c r="A34" s="65">
        <v>182</v>
      </c>
      <c r="B34" s="66">
        <v>28.326319999999999</v>
      </c>
      <c r="C34" s="66">
        <v>16.814769999999999</v>
      </c>
      <c r="D34" s="29">
        <f t="shared" ref="D34:D35" si="8">B34-C34</f>
        <v>11.51155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26.319109999999998</v>
      </c>
      <c r="C35" s="71">
        <v>15.87331</v>
      </c>
      <c r="D35" s="27">
        <f t="shared" si="8"/>
        <v>10.445799999999998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26.943572</v>
      </c>
      <c r="C36" s="74">
        <f>AVERAGE(C28:C35)</f>
        <v>16.004704</v>
      </c>
      <c r="D36" s="74">
        <f>AVERAGE(D28:D35)</f>
        <v>10.938867999999999</v>
      </c>
      <c r="E36" s="75" t="s">
        <v>2</v>
      </c>
      <c r="F36" s="74">
        <f>AVERAGE(F28:F35)</f>
        <v>26.242362499999999</v>
      </c>
      <c r="G36" s="74">
        <f>AVERAGE(G28:G35)</f>
        <v>15.894155</v>
      </c>
      <c r="H36" s="74">
        <f>AVERAGE(H28:H35)</f>
        <v>10.348207499999999</v>
      </c>
      <c r="I36" s="74">
        <f>AVERAGE(I28:I35)</f>
        <v>-0.59066050000000025</v>
      </c>
      <c r="J36" s="113">
        <f>AVERAGE(J28:J35)</f>
        <v>1.507747300428347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26.755680000000002</v>
      </c>
      <c r="C37" s="29">
        <f>MEDIAN(C28:C35)</f>
        <v>15.84442</v>
      </c>
      <c r="D37" s="29">
        <f>MEDIAN(D28:D35)</f>
        <v>10.980100000000002</v>
      </c>
      <c r="E37" s="25" t="s">
        <v>3</v>
      </c>
      <c r="F37" s="29">
        <f>MEDIAN(F28:F35)</f>
        <v>26.265470000000001</v>
      </c>
      <c r="G37" s="29">
        <f>MEDIAN(G28:G35)</f>
        <v>15.876395</v>
      </c>
      <c r="H37" s="29">
        <f>MEDIAN(H28:H35)</f>
        <v>10.308779999999999</v>
      </c>
      <c r="I37" s="29">
        <f>MEDIAN(I28:I35)</f>
        <v>-0.63008800000000065</v>
      </c>
      <c r="J37" s="6">
        <f>MEDIAN(J28:J35)</f>
        <v>1.547661624831731</v>
      </c>
    </row>
    <row r="38" spans="1:12" ht="13" customHeight="1" x14ac:dyDescent="0.15">
      <c r="A38" s="5" t="s">
        <v>4</v>
      </c>
      <c r="B38" s="29">
        <f>STDEV(B28:B35)</f>
        <v>0.8006361408717444</v>
      </c>
      <c r="C38" s="29">
        <f>STDEV(C28:C35)</f>
        <v>0.4569829694091454</v>
      </c>
      <c r="D38" s="29">
        <f>STDEV(D28:D35)</f>
        <v>0.41795633320958353</v>
      </c>
      <c r="E38" s="25" t="s">
        <v>4</v>
      </c>
      <c r="F38" s="29">
        <f>STDEV(F28:F35)</f>
        <v>0.48074092699880144</v>
      </c>
      <c r="G38" s="29">
        <f>STDEV(G28:G35)</f>
        <v>0.48658610806995595</v>
      </c>
      <c r="H38" s="29">
        <f>STDEV(H28:H35)</f>
        <v>8.2470892794570511E-2</v>
      </c>
      <c r="I38" s="29">
        <f>STDEV(I28:I35)</f>
        <v>8.2470892794570483E-2</v>
      </c>
      <c r="J38" s="6">
        <f>STDEV(J28:J35)</f>
        <v>8.3717121890482984E-2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0.15797264522242921</v>
      </c>
      <c r="E39" s="26"/>
      <c r="F39" s="26"/>
      <c r="G39" s="26"/>
      <c r="H39" s="80">
        <f>H38/(SQRT(11))</f>
        <v>2.4865909775019554E-2</v>
      </c>
      <c r="I39" s="26"/>
      <c r="J39" s="81">
        <f>J38/(SQRT(11))</f>
        <v>2.5241661985380054E-2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33</v>
      </c>
      <c r="B41" s="2">
        <f>TTEST(B28:B35,F28:F35,2,2)</f>
        <v>0.16930193434619406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0.7361252645058195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2.8624710064531326E-2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0.25825667687160897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1.5059360428414437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33</v>
      </c>
      <c r="C47" s="18" t="s">
        <v>11</v>
      </c>
      <c r="D47" s="17" t="s">
        <v>0</v>
      </c>
      <c r="E47" s="8" t="s">
        <v>26</v>
      </c>
      <c r="F47" s="18" t="s">
        <v>33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26.614180000000001</v>
      </c>
      <c r="C48" s="63">
        <v>15.62994</v>
      </c>
      <c r="D48" s="28">
        <f t="shared" ref="D48:D55" si="9">B48-C48</f>
        <v>10.984240000000002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25.935559999999999</v>
      </c>
      <c r="C49" s="66">
        <v>15.838469999999999</v>
      </c>
      <c r="D49" s="29">
        <f t="shared" si="9"/>
        <v>10.09709</v>
      </c>
      <c r="E49" s="67">
        <v>176</v>
      </c>
      <c r="F49" s="86"/>
      <c r="G49" s="66"/>
      <c r="H49" s="29"/>
      <c r="I49" s="3"/>
      <c r="J49" s="4"/>
      <c r="K49" s="2"/>
    </row>
    <row r="50" spans="1:12" ht="13" customHeight="1" x14ac:dyDescent="0.15">
      <c r="A50" s="67">
        <v>187</v>
      </c>
      <c r="B50" s="86">
        <v>26.32002</v>
      </c>
      <c r="C50" s="66">
        <v>15.957990000000001</v>
      </c>
      <c r="D50" s="29">
        <f t="shared" si="9"/>
        <v>10.362029999999999</v>
      </c>
      <c r="E50" s="67">
        <v>177</v>
      </c>
      <c r="F50" s="86">
        <v>25.632739999999998</v>
      </c>
      <c r="G50" s="66">
        <v>15.32929</v>
      </c>
      <c r="H50" s="29">
        <f t="shared" ref="H50:H53" si="10">F50-G50</f>
        <v>10.303449999999998</v>
      </c>
      <c r="I50" s="3">
        <f t="shared" ref="I50:I53" si="11">H50-$D$56</f>
        <v>-0.29416500000000134</v>
      </c>
      <c r="J50" s="4">
        <f t="shared" ref="J50:J53" si="12">POWER(2,-I50)</f>
        <v>1.2261750888020104</v>
      </c>
      <c r="K50" s="2"/>
    </row>
    <row r="51" spans="1:12" ht="13" customHeight="1" x14ac:dyDescent="0.15">
      <c r="A51" s="67">
        <v>188</v>
      </c>
      <c r="B51" s="86">
        <v>26.488330000000001</v>
      </c>
      <c r="C51" s="66">
        <v>15.67517</v>
      </c>
      <c r="D51" s="29">
        <f t="shared" si="9"/>
        <v>10.813160000000002</v>
      </c>
      <c r="E51" s="67">
        <v>216</v>
      </c>
      <c r="F51" s="86">
        <v>26.805769999999999</v>
      </c>
      <c r="G51" s="66">
        <v>16.494540000000001</v>
      </c>
      <c r="H51" s="29">
        <f t="shared" si="10"/>
        <v>10.311229999999998</v>
      </c>
      <c r="I51" s="3">
        <f t="shared" si="11"/>
        <v>-0.286385000000001</v>
      </c>
      <c r="J51" s="4">
        <f t="shared" si="12"/>
        <v>1.2195805099387564</v>
      </c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26.30547</v>
      </c>
      <c r="G52" s="66">
        <v>15.999140000000001</v>
      </c>
      <c r="H52" s="29">
        <f t="shared" si="10"/>
        <v>10.306329999999999</v>
      </c>
      <c r="I52" s="3">
        <f t="shared" si="11"/>
        <v>-0.29128500000000024</v>
      </c>
      <c r="J52" s="4">
        <f t="shared" si="12"/>
        <v>1.2237297613331797</v>
      </c>
      <c r="K52" s="2"/>
    </row>
    <row r="53" spans="1:12" ht="13" customHeight="1" x14ac:dyDescent="0.15">
      <c r="A53" s="67">
        <v>207</v>
      </c>
      <c r="B53" s="86"/>
      <c r="C53" s="66"/>
      <c r="D53" s="29"/>
      <c r="E53" s="67">
        <v>229</v>
      </c>
      <c r="F53" s="86">
        <v>26.225470000000001</v>
      </c>
      <c r="G53" s="66">
        <v>15.75365</v>
      </c>
      <c r="H53" s="29">
        <f t="shared" si="10"/>
        <v>10.471820000000001</v>
      </c>
      <c r="I53" s="3">
        <f t="shared" si="11"/>
        <v>-0.12579499999999832</v>
      </c>
      <c r="J53" s="4">
        <f t="shared" si="12"/>
        <v>1.0911088247429634</v>
      </c>
      <c r="K53" s="2"/>
    </row>
    <row r="54" spans="1:12" ht="13" customHeight="1" x14ac:dyDescent="0.15">
      <c r="A54" s="67">
        <v>210</v>
      </c>
      <c r="B54" s="86">
        <v>26.31512</v>
      </c>
      <c r="C54" s="66">
        <v>15.949820000000001</v>
      </c>
      <c r="D54" s="29">
        <f t="shared" si="9"/>
        <v>10.3653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26.98686</v>
      </c>
      <c r="C55" s="71">
        <v>16.02299</v>
      </c>
      <c r="D55" s="27">
        <f t="shared" si="9"/>
        <v>10.96387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26.443345000000004</v>
      </c>
      <c r="C56" s="74">
        <f>AVERAGE(C48:C55)</f>
        <v>15.845729999999998</v>
      </c>
      <c r="D56" s="74">
        <f>AVERAGE(D48:D55)</f>
        <v>10.597614999999999</v>
      </c>
      <c r="E56" s="75" t="s">
        <v>2</v>
      </c>
      <c r="F56" s="74">
        <f>AVERAGE(F48:F55)</f>
        <v>26.242362499999999</v>
      </c>
      <c r="G56" s="74">
        <f>AVERAGE(G48:G55)</f>
        <v>15.894155</v>
      </c>
      <c r="H56" s="74">
        <f>AVERAGE(H48:H55)</f>
        <v>10.348207499999999</v>
      </c>
      <c r="I56" s="74">
        <f>AVERAGE(I48:I55)</f>
        <v>-0.24940750000000023</v>
      </c>
      <c r="J56" s="76">
        <f>AVERAGE(J48:J55)</f>
        <v>1.1901485462042274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26.404175000000002</v>
      </c>
      <c r="C57" s="29">
        <f>MEDIAN(C48:C55)</f>
        <v>15.894145</v>
      </c>
      <c r="D57" s="29">
        <f>MEDIAN(D48:D55)</f>
        <v>10.589230000000001</v>
      </c>
      <c r="E57" s="25" t="s">
        <v>3</v>
      </c>
      <c r="F57" s="29">
        <f>MEDIAN(F48:F55)</f>
        <v>26.265470000000001</v>
      </c>
      <c r="G57" s="29">
        <f>MEDIAN(G48:G55)</f>
        <v>15.876395</v>
      </c>
      <c r="H57" s="29">
        <f>MEDIAN(H48:H55)</f>
        <v>10.308779999999999</v>
      </c>
      <c r="I57" s="29">
        <f>MEDIAN(I48:I55)</f>
        <v>-0.28883500000000062</v>
      </c>
      <c r="J57" s="6">
        <f>MEDIAN(J48:J55)</f>
        <v>1.2216551356359679</v>
      </c>
    </row>
    <row r="58" spans="1:12" ht="13" customHeight="1" x14ac:dyDescent="0.15">
      <c r="A58" s="5" t="s">
        <v>4</v>
      </c>
      <c r="B58" s="29">
        <f>STDEV(B48:B55)</f>
        <v>0.35103080068563836</v>
      </c>
      <c r="C58" s="29">
        <f>STDEV(C48:C55)</f>
        <v>0.16159634191404251</v>
      </c>
      <c r="D58" s="29">
        <f>STDEV(D48:D55)</f>
        <v>0.37150426370366274</v>
      </c>
      <c r="E58" s="25" t="s">
        <v>4</v>
      </c>
      <c r="F58" s="29">
        <f>STDEV(F48:F55)</f>
        <v>0.48074092699880144</v>
      </c>
      <c r="G58" s="29">
        <f>STDEV(G48:G55)</f>
        <v>0.48658610806995595</v>
      </c>
      <c r="H58" s="29">
        <f>STDEV(H48:H55)</f>
        <v>8.2470892794570511E-2</v>
      </c>
      <c r="I58" s="29">
        <f>STDEV(I48:I55)</f>
        <v>8.2470892794570483E-2</v>
      </c>
      <c r="J58" s="6">
        <f>STDEV(J48:J55)</f>
        <v>6.6082566277554697E-2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0.14041541325143586</v>
      </c>
      <c r="E59" s="26"/>
      <c r="F59" s="26"/>
      <c r="G59" s="26"/>
      <c r="H59" s="80">
        <f>H58/(SQRT(11))</f>
        <v>2.4865909775019554E-2</v>
      </c>
      <c r="I59" s="26"/>
      <c r="J59" s="81">
        <f>J58/(SQRT(11))</f>
        <v>1.9924643411494698E-2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33</v>
      </c>
      <c r="B61" s="2">
        <f>TTEST(B48:B55,F48:F55,2,2)</f>
        <v>0.46365300304969981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0.82281533114261718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0.23093771001810726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2.7867830825259936E-2</v>
      </c>
      <c r="C64" s="1"/>
      <c r="D64" s="16"/>
      <c r="E64" s="2"/>
      <c r="G64" s="14"/>
    </row>
    <row r="65" spans="1:13" ht="13" customHeight="1" x14ac:dyDescent="0.15">
      <c r="A65" s="1" t="s">
        <v>8</v>
      </c>
      <c r="B65" s="1">
        <f>POWER(2,-I56)</f>
        <v>1.1887188201597887</v>
      </c>
      <c r="C65" s="1"/>
      <c r="G65" s="14"/>
    </row>
    <row r="66" spans="1:13" s="90" customFormat="1" ht="13" customHeight="1" thickBot="1" x14ac:dyDescent="0.2">
      <c r="D66" s="91"/>
      <c r="H66" s="91"/>
    </row>
    <row r="67" spans="1:13" ht="13" customHeight="1" thickTop="1" thickBot="1" x14ac:dyDescent="0.2"/>
    <row r="68" spans="1:13" ht="13" customHeight="1" thickBot="1" x14ac:dyDescent="0.2">
      <c r="A68" s="33" t="s">
        <v>37</v>
      </c>
    </row>
    <row r="69" spans="1:13" ht="13" customHeight="1" thickBot="1" x14ac:dyDescent="0.2"/>
    <row r="70" spans="1:13" ht="13" customHeight="1" thickBot="1" x14ac:dyDescent="0.2">
      <c r="A70" s="7" t="s">
        <v>24</v>
      </c>
      <c r="B70" s="18" t="s">
        <v>33</v>
      </c>
      <c r="C70" s="35" t="s">
        <v>11</v>
      </c>
      <c r="D70" s="36" t="s">
        <v>0</v>
      </c>
      <c r="E70" s="8" t="s">
        <v>25</v>
      </c>
      <c r="F70" s="18" t="s">
        <v>33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3" ht="13" customHeight="1" x14ac:dyDescent="0.15">
      <c r="A71" s="92">
        <v>171</v>
      </c>
      <c r="B71" s="63">
        <v>24.95908</v>
      </c>
      <c r="C71" s="63">
        <v>14.945040000000001</v>
      </c>
      <c r="D71" s="39">
        <f>B71-C71</f>
        <v>10.01404</v>
      </c>
      <c r="E71" s="93">
        <v>183</v>
      </c>
      <c r="F71" s="63">
        <v>25.447870000000002</v>
      </c>
      <c r="G71" s="63">
        <v>15.031029999999999</v>
      </c>
      <c r="H71" s="39">
        <f>F71-G71</f>
        <v>10.416840000000002</v>
      </c>
      <c r="I71" s="40">
        <f>H71-$D$79</f>
        <v>0.30014333333333454</v>
      </c>
      <c r="J71" s="41">
        <f>POWER(2,-I71)</f>
        <v>0.81217170219911838</v>
      </c>
    </row>
    <row r="72" spans="1:13" ht="13" customHeight="1" x14ac:dyDescent="0.15">
      <c r="A72" s="94">
        <v>172</v>
      </c>
      <c r="B72" s="66"/>
      <c r="C72" s="66"/>
      <c r="D72" s="42"/>
      <c r="E72" s="95">
        <v>185</v>
      </c>
      <c r="F72" s="66">
        <v>26.589230000000001</v>
      </c>
      <c r="G72" s="66">
        <v>15.981730000000001</v>
      </c>
      <c r="H72" s="42">
        <f t="shared" ref="H72:H76" si="13">F72-G72</f>
        <v>10.6075</v>
      </c>
      <c r="I72" s="43">
        <f t="shared" ref="I72:I76" si="14">H72-$D$79</f>
        <v>0.49080333333333215</v>
      </c>
      <c r="J72" s="44">
        <f t="shared" ref="J72:J76" si="15">POWER(2,-I72)</f>
        <v>0.71162873248395875</v>
      </c>
    </row>
    <row r="73" spans="1:13" ht="13" customHeight="1" x14ac:dyDescent="0.15">
      <c r="A73" s="94">
        <v>174</v>
      </c>
      <c r="B73" s="66">
        <v>24.81016</v>
      </c>
      <c r="C73" s="66">
        <v>14.8673</v>
      </c>
      <c r="D73" s="42">
        <f t="shared" ref="D73:D78" si="16">B73-C73</f>
        <v>9.9428599999999996</v>
      </c>
      <c r="E73" s="95">
        <v>187</v>
      </c>
      <c r="F73" s="66">
        <v>25.430679999999999</v>
      </c>
      <c r="G73" s="66">
        <v>15.48415</v>
      </c>
      <c r="H73" s="42">
        <f t="shared" si="13"/>
        <v>9.9465299999999992</v>
      </c>
      <c r="I73" s="43">
        <f t="shared" si="14"/>
        <v>-0.17016666666666858</v>
      </c>
      <c r="J73" s="44">
        <f t="shared" si="15"/>
        <v>1.1251884640493397</v>
      </c>
    </row>
    <row r="74" spans="1:13" ht="13" customHeight="1" x14ac:dyDescent="0.15">
      <c r="A74" s="94">
        <v>179</v>
      </c>
      <c r="B74" s="66"/>
      <c r="C74" s="66"/>
      <c r="D74" s="42"/>
      <c r="E74" s="95">
        <v>188</v>
      </c>
      <c r="F74" s="66"/>
      <c r="G74" s="66"/>
      <c r="H74" s="42"/>
      <c r="I74" s="43"/>
      <c r="J74" s="44"/>
    </row>
    <row r="75" spans="1:13" ht="13" customHeight="1" x14ac:dyDescent="0.15">
      <c r="A75" s="94">
        <v>180</v>
      </c>
      <c r="B75" s="66">
        <v>25.391400000000001</v>
      </c>
      <c r="C75" s="66">
        <v>15.39786</v>
      </c>
      <c r="D75" s="42">
        <f t="shared" si="16"/>
        <v>9.9935400000000012</v>
      </c>
      <c r="E75" s="95">
        <v>206</v>
      </c>
      <c r="F75" s="66">
        <v>24.733540000000001</v>
      </c>
      <c r="G75" s="66">
        <v>14.989599999999999</v>
      </c>
      <c r="H75" s="42">
        <f t="shared" si="13"/>
        <v>9.743940000000002</v>
      </c>
      <c r="I75" s="43">
        <f t="shared" si="14"/>
        <v>-0.37275666666666574</v>
      </c>
      <c r="J75" s="44">
        <f t="shared" si="15"/>
        <v>1.2948245877926976</v>
      </c>
    </row>
    <row r="76" spans="1:13" ht="13" customHeight="1" x14ac:dyDescent="0.15">
      <c r="A76" s="94">
        <v>181</v>
      </c>
      <c r="B76" s="66">
        <v>24.76032</v>
      </c>
      <c r="C76" s="85">
        <v>14.78288</v>
      </c>
      <c r="D76" s="42">
        <f t="shared" si="16"/>
        <v>9.9774399999999996</v>
      </c>
      <c r="E76" s="95">
        <v>207</v>
      </c>
      <c r="F76" s="66">
        <v>26.15239</v>
      </c>
      <c r="G76" s="66">
        <v>15.725059999999999</v>
      </c>
      <c r="H76" s="42">
        <f t="shared" si="13"/>
        <v>10.427330000000001</v>
      </c>
      <c r="I76" s="43">
        <f t="shared" si="14"/>
        <v>0.31063333333333354</v>
      </c>
      <c r="J76" s="44">
        <f t="shared" si="15"/>
        <v>0.8062877266780405</v>
      </c>
      <c r="L76" s="96"/>
      <c r="M76" s="69" t="s">
        <v>11</v>
      </c>
    </row>
    <row r="77" spans="1:13" ht="13" customHeight="1" x14ac:dyDescent="0.15">
      <c r="A77" s="94">
        <v>182</v>
      </c>
      <c r="B77" s="66">
        <v>25.55048</v>
      </c>
      <c r="C77" s="66">
        <v>15.131320000000001</v>
      </c>
      <c r="D77" s="42">
        <f t="shared" si="16"/>
        <v>10.41916</v>
      </c>
      <c r="E77" s="95">
        <v>210</v>
      </c>
      <c r="F77" s="66"/>
      <c r="G77" s="66"/>
      <c r="H77" s="42"/>
      <c r="I77" s="43"/>
      <c r="J77" s="44"/>
      <c r="L77" s="96" t="s">
        <v>16</v>
      </c>
      <c r="M77" s="66">
        <v>23.283619999999999</v>
      </c>
    </row>
    <row r="78" spans="1:13" ht="13" customHeight="1" thickBot="1" x14ac:dyDescent="0.2">
      <c r="A78" s="97">
        <v>183</v>
      </c>
      <c r="B78" s="88">
        <v>25.626650000000001</v>
      </c>
      <c r="C78" s="71">
        <v>15.27351</v>
      </c>
      <c r="D78" s="45">
        <f t="shared" si="16"/>
        <v>10.353140000000002</v>
      </c>
      <c r="E78" s="98">
        <v>211</v>
      </c>
      <c r="F78" s="71"/>
      <c r="G78" s="71"/>
      <c r="H78" s="45"/>
      <c r="I78" s="46"/>
      <c r="J78" s="47"/>
      <c r="L78" s="96" t="s">
        <v>16</v>
      </c>
      <c r="M78" s="66"/>
    </row>
    <row r="79" spans="1:13" ht="13" customHeight="1" x14ac:dyDescent="0.15">
      <c r="A79" s="99" t="s">
        <v>2</v>
      </c>
      <c r="B79" s="100">
        <f>AVERAGE(B71:B78)</f>
        <v>25.183015000000001</v>
      </c>
      <c r="C79" s="100">
        <f>AVERAGE(C71:C78)</f>
        <v>15.066318333333333</v>
      </c>
      <c r="D79" s="100">
        <f>AVERAGE(D71:D78)</f>
        <v>10.116696666666668</v>
      </c>
      <c r="E79" s="101" t="s">
        <v>2</v>
      </c>
      <c r="F79" s="100">
        <f>AVERAGE(F71:F78)</f>
        <v>25.670742000000001</v>
      </c>
      <c r="G79" s="100">
        <f>AVERAGE(G71:G78)</f>
        <v>15.442314</v>
      </c>
      <c r="H79" s="100">
        <f>AVERAGE(H71:H78)</f>
        <v>10.228427999999999</v>
      </c>
      <c r="I79" s="100">
        <f>AVERAGE(I71:I78)</f>
        <v>0.11173133333333318</v>
      </c>
      <c r="J79" s="113">
        <f>AVERAGE(J71:J78)</f>
        <v>0.9500202426406309</v>
      </c>
    </row>
    <row r="80" spans="1:13" ht="13" customHeight="1" x14ac:dyDescent="0.15">
      <c r="A80" s="48" t="s">
        <v>3</v>
      </c>
      <c r="B80" s="42">
        <f>MEDIAN(B71:B78)</f>
        <v>25.175240000000002</v>
      </c>
      <c r="C80" s="42">
        <f>MEDIAN(C71:C78)</f>
        <v>15.038180000000001</v>
      </c>
      <c r="D80" s="42">
        <f>MEDIAN(D71:D78)</f>
        <v>10.00379</v>
      </c>
      <c r="E80" s="49" t="s">
        <v>3</v>
      </c>
      <c r="F80" s="42">
        <f>MEDIAN(F71:F78)</f>
        <v>25.447870000000002</v>
      </c>
      <c r="G80" s="42">
        <f>MEDIAN(G71:G78)</f>
        <v>15.48415</v>
      </c>
      <c r="H80" s="42">
        <f>MEDIAN(H71:H78)</f>
        <v>10.416840000000002</v>
      </c>
      <c r="I80" s="42">
        <f>MEDIAN(I71:I78)</f>
        <v>0.30014333333333454</v>
      </c>
      <c r="J80" s="50">
        <f>MEDIAN(J71:J78)</f>
        <v>0.81217170219911838</v>
      </c>
    </row>
    <row r="81" spans="1:10" ht="13" customHeight="1" x14ac:dyDescent="0.15">
      <c r="A81" s="48" t="s">
        <v>4</v>
      </c>
      <c r="B81" s="42">
        <f>STDEV(B71:B78)</f>
        <v>0.3855141102346325</v>
      </c>
      <c r="C81" s="42">
        <f>STDEV(C71:C78)</f>
        <v>0.24154813188403371</v>
      </c>
      <c r="D81" s="42">
        <f>STDEV(D71:D78)</f>
        <v>0.21104837338076496</v>
      </c>
      <c r="E81" s="49" t="s">
        <v>4</v>
      </c>
      <c r="F81" s="42">
        <f>STDEV(F71:F78)</f>
        <v>0.71785344658223915</v>
      </c>
      <c r="G81" s="42">
        <f>STDEV(G71:G78)</f>
        <v>0.43207917877398389</v>
      </c>
      <c r="H81" s="42">
        <f>STDEV(H71:H78)</f>
        <v>0.36501773007622512</v>
      </c>
      <c r="I81" s="42">
        <f>STDEV(I71:I78)</f>
        <v>0.36501773007622518</v>
      </c>
      <c r="J81" s="50">
        <f>STDEV(J71:J78)</f>
        <v>0.24802505447474857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7.9768787224315449E-2</v>
      </c>
      <c r="E82" s="51"/>
      <c r="F82" s="51"/>
      <c r="G82" s="51"/>
      <c r="H82" s="104">
        <f>H81/(SQRT(11))</f>
        <v>0.11005698659000583</v>
      </c>
      <c r="I82" s="51"/>
      <c r="J82" s="105">
        <f>J81/(SQRT(11))</f>
        <v>7.4782367663654509E-2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33</v>
      </c>
      <c r="B84" s="52">
        <f>TTEST(B71:B78,F71:F78,2,2)</f>
        <v>0.18292546129474258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0.10082229230865046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0.54011711979239063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0.22728966946189111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0.92547675940270391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33</v>
      </c>
      <c r="C90" s="35" t="s">
        <v>11</v>
      </c>
      <c r="D90" s="36" t="s">
        <v>0</v>
      </c>
      <c r="E90" s="8" t="s">
        <v>26</v>
      </c>
      <c r="F90" s="18" t="s">
        <v>33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24.95908</v>
      </c>
      <c r="C91" s="63">
        <v>14.945040000000001</v>
      </c>
      <c r="D91" s="39">
        <f>B91-C91</f>
        <v>10.01404</v>
      </c>
      <c r="E91" s="93">
        <v>175</v>
      </c>
      <c r="F91" s="63"/>
      <c r="G91" s="63"/>
      <c r="H91" s="39"/>
      <c r="I91" s="40"/>
      <c r="J91" s="41"/>
    </row>
    <row r="92" spans="1:10" ht="13" customHeight="1" x14ac:dyDescent="0.15">
      <c r="A92" s="94">
        <v>172</v>
      </c>
      <c r="B92" s="66"/>
      <c r="C92" s="66"/>
      <c r="D92" s="42"/>
      <c r="E92" s="95">
        <v>176</v>
      </c>
      <c r="F92" s="66">
        <v>24.64939</v>
      </c>
      <c r="G92" s="66">
        <v>14.876709999999999</v>
      </c>
      <c r="H92" s="42">
        <f t="shared" ref="H92:H97" si="17">F92-G92</f>
        <v>9.7726800000000011</v>
      </c>
      <c r="I92" s="43">
        <f>H92-$D$99</f>
        <v>-0.34401666666666664</v>
      </c>
      <c r="J92" s="44">
        <f t="shared" ref="J92:J97" si="18">POWER(2,-I92)</f>
        <v>1.2692855492967698</v>
      </c>
    </row>
    <row r="93" spans="1:10" ht="13" customHeight="1" x14ac:dyDescent="0.15">
      <c r="A93" s="94">
        <v>174</v>
      </c>
      <c r="B93" s="66">
        <v>24.81016</v>
      </c>
      <c r="C93" s="66">
        <v>14.8673</v>
      </c>
      <c r="D93" s="42">
        <f t="shared" ref="D93:D98" si="19">B93-C93</f>
        <v>9.9428599999999996</v>
      </c>
      <c r="E93" s="95">
        <v>177</v>
      </c>
      <c r="F93" s="66">
        <v>25.419689999999999</v>
      </c>
      <c r="G93" s="66">
        <v>14.947139999999999</v>
      </c>
      <c r="H93" s="42">
        <f t="shared" si="17"/>
        <v>10.47255</v>
      </c>
      <c r="I93" s="43">
        <f t="shared" ref="I93:I97" si="20">H93-$D$99</f>
        <v>0.35585333333333224</v>
      </c>
      <c r="J93" s="44">
        <f t="shared" si="18"/>
        <v>0.78140731524185825</v>
      </c>
    </row>
    <row r="94" spans="1:10" ht="13" customHeight="1" x14ac:dyDescent="0.15">
      <c r="A94" s="94">
        <v>179</v>
      </c>
      <c r="B94" s="66"/>
      <c r="C94" s="66"/>
      <c r="D94" s="42"/>
      <c r="E94" s="95">
        <v>216</v>
      </c>
      <c r="F94" s="66">
        <v>25.512060000000002</v>
      </c>
      <c r="G94" s="66">
        <v>14.96752</v>
      </c>
      <c r="H94" s="42">
        <f t="shared" si="17"/>
        <v>10.544540000000001</v>
      </c>
      <c r="I94" s="43">
        <f t="shared" si="20"/>
        <v>0.42784333333333358</v>
      </c>
      <c r="J94" s="44">
        <f t="shared" si="18"/>
        <v>0.74337221289461963</v>
      </c>
    </row>
    <row r="95" spans="1:10" ht="13" customHeight="1" x14ac:dyDescent="0.15">
      <c r="A95" s="94">
        <v>180</v>
      </c>
      <c r="B95" s="66">
        <v>25.391400000000001</v>
      </c>
      <c r="C95" s="66">
        <v>15.39786</v>
      </c>
      <c r="D95" s="42">
        <f t="shared" si="19"/>
        <v>9.9935400000000012</v>
      </c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>
        <v>24.76032</v>
      </c>
      <c r="C96" s="85">
        <v>14.78288</v>
      </c>
      <c r="D96" s="42">
        <f t="shared" si="19"/>
        <v>9.9774399999999996</v>
      </c>
      <c r="E96" s="95">
        <v>225</v>
      </c>
      <c r="F96" s="66">
        <v>25.60754</v>
      </c>
      <c r="G96" s="66">
        <v>15.335459999999999</v>
      </c>
      <c r="H96" s="42">
        <f t="shared" si="17"/>
        <v>10.272080000000001</v>
      </c>
      <c r="I96" s="43">
        <f t="shared" si="20"/>
        <v>0.15538333333333298</v>
      </c>
      <c r="J96" s="44">
        <f t="shared" si="18"/>
        <v>0.89789376504837537</v>
      </c>
    </row>
    <row r="97" spans="1:10" ht="13" customHeight="1" x14ac:dyDescent="0.15">
      <c r="A97" s="94">
        <v>182</v>
      </c>
      <c r="B97" s="66">
        <v>25.55048</v>
      </c>
      <c r="C97" s="66">
        <v>15.131320000000001</v>
      </c>
      <c r="D97" s="42">
        <f t="shared" si="19"/>
        <v>10.41916</v>
      </c>
      <c r="E97" s="95">
        <v>229</v>
      </c>
      <c r="F97" s="66">
        <v>25.11225</v>
      </c>
      <c r="G97" s="66">
        <v>14.8142</v>
      </c>
      <c r="H97" s="42">
        <f t="shared" si="17"/>
        <v>10.29805</v>
      </c>
      <c r="I97" s="43">
        <f t="shared" si="20"/>
        <v>0.18135333333333215</v>
      </c>
      <c r="J97" s="44">
        <f t="shared" si="18"/>
        <v>0.88187535688598795</v>
      </c>
    </row>
    <row r="98" spans="1:10" ht="13" customHeight="1" thickBot="1" x14ac:dyDescent="0.2">
      <c r="A98" s="97">
        <v>183</v>
      </c>
      <c r="B98" s="88">
        <v>25.626650000000001</v>
      </c>
      <c r="C98" s="71">
        <v>15.27351</v>
      </c>
      <c r="D98" s="45">
        <f t="shared" si="19"/>
        <v>10.353140000000002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25.183015000000001</v>
      </c>
      <c r="C99" s="100">
        <f>AVERAGE(C91:C98)</f>
        <v>15.066318333333333</v>
      </c>
      <c r="D99" s="100">
        <f>AVERAGE(D91:D98)</f>
        <v>10.116696666666668</v>
      </c>
      <c r="E99" s="101" t="s">
        <v>2</v>
      </c>
      <c r="F99" s="100">
        <f>AVERAGE(F91:F98)</f>
        <v>25.260186000000001</v>
      </c>
      <c r="G99" s="100">
        <f>AVERAGE(G91:G98)</f>
        <v>14.988206</v>
      </c>
      <c r="H99" s="100">
        <f>AVERAGE(H91:H98)</f>
        <v>10.271979999999999</v>
      </c>
      <c r="I99" s="100">
        <f>AVERAGE(I91:I98)</f>
        <v>0.15528333333333286</v>
      </c>
      <c r="J99" s="113">
        <f>AVERAGE(J91:J98)</f>
        <v>0.91476683987352225</v>
      </c>
    </row>
    <row r="100" spans="1:10" ht="13" customHeight="1" x14ac:dyDescent="0.15">
      <c r="A100" s="48" t="s">
        <v>3</v>
      </c>
      <c r="B100" s="42">
        <f>MEDIAN(B91:B98)</f>
        <v>25.175240000000002</v>
      </c>
      <c r="C100" s="42">
        <f>MEDIAN(C91:C98)</f>
        <v>15.038180000000001</v>
      </c>
      <c r="D100" s="42">
        <f>MEDIAN(D91:D98)</f>
        <v>10.00379</v>
      </c>
      <c r="E100" s="49" t="s">
        <v>3</v>
      </c>
      <c r="F100" s="42">
        <f>MEDIAN(F91:F98)</f>
        <v>25.419689999999999</v>
      </c>
      <c r="G100" s="42">
        <f>MEDIAN(G91:G98)</f>
        <v>14.947139999999999</v>
      </c>
      <c r="H100" s="42">
        <f>MEDIAN(H91:H98)</f>
        <v>10.29805</v>
      </c>
      <c r="I100" s="42">
        <f>MEDIAN(I91:I98)</f>
        <v>0.18135333333333215</v>
      </c>
      <c r="J100" s="50">
        <f>MEDIAN(J91:J98)</f>
        <v>0.88187535688598795</v>
      </c>
    </row>
    <row r="101" spans="1:10" ht="13" customHeight="1" x14ac:dyDescent="0.15">
      <c r="A101" s="48" t="s">
        <v>4</v>
      </c>
      <c r="B101" s="42">
        <f>STDEV(B91:B98)</f>
        <v>0.3855141102346325</v>
      </c>
      <c r="C101" s="42">
        <f>STDEV(C91:C98)</f>
        <v>0.24154813188403371</v>
      </c>
      <c r="D101" s="42">
        <f>STDEV(D91:D98)</f>
        <v>0.21104837338076496</v>
      </c>
      <c r="E101" s="49" t="s">
        <v>4</v>
      </c>
      <c r="F101" s="42">
        <f>STDEV(F91:F98)</f>
        <v>0.38874594947085961</v>
      </c>
      <c r="G101" s="42">
        <f>STDEV(G91:G98)</f>
        <v>0.20335259619685211</v>
      </c>
      <c r="H101" s="42">
        <f>STDEV(H91:H98)</f>
        <v>0.30186811002489133</v>
      </c>
      <c r="I101" s="42">
        <f>STDEV(I91:I98)</f>
        <v>0.30186811002489133</v>
      </c>
      <c r="J101" s="50">
        <f>STDEV(J91:J98)</f>
        <v>0.20869292429639333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7.9768787224315449E-2</v>
      </c>
      <c r="E102" s="51"/>
      <c r="F102" s="51"/>
      <c r="G102" s="51"/>
      <c r="H102" s="104">
        <f>H101/(SQRT(11))</f>
        <v>9.1016659738753267E-2</v>
      </c>
      <c r="I102" s="51"/>
      <c r="J102" s="105">
        <f>J101/(SQRT(11))</f>
        <v>6.2923284208470986E-2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33</v>
      </c>
      <c r="B104" s="52">
        <f>TTEST(B91:B98,F91:F98,2,2)</f>
        <v>0.7494256095391828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0.58108073425167428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0.3416260262242245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0.20898744216450768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0.89795600445857271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33</v>
      </c>
      <c r="C110" s="35" t="s">
        <v>11</v>
      </c>
      <c r="D110" s="36" t="s">
        <v>0</v>
      </c>
      <c r="E110" s="8" t="s">
        <v>26</v>
      </c>
      <c r="F110" s="18" t="s">
        <v>33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25.447870000000002</v>
      </c>
      <c r="C111" s="63">
        <v>15.031029999999999</v>
      </c>
      <c r="D111" s="39">
        <f t="shared" ref="D111:D116" si="21">B111-C111</f>
        <v>10.416840000000002</v>
      </c>
      <c r="E111" s="93">
        <v>175</v>
      </c>
      <c r="F111" s="63"/>
      <c r="G111" s="63"/>
      <c r="H111" s="39"/>
      <c r="I111" s="40"/>
      <c r="J111" s="41"/>
    </row>
    <row r="112" spans="1:10" ht="13" customHeight="1" x14ac:dyDescent="0.15">
      <c r="A112" s="95">
        <v>185</v>
      </c>
      <c r="B112" s="66">
        <v>26.589230000000001</v>
      </c>
      <c r="C112" s="66">
        <v>15.981730000000001</v>
      </c>
      <c r="D112" s="42">
        <f t="shared" si="21"/>
        <v>10.6075</v>
      </c>
      <c r="E112" s="95">
        <v>176</v>
      </c>
      <c r="F112" s="66">
        <v>24.64939</v>
      </c>
      <c r="G112" s="66">
        <v>14.876709999999999</v>
      </c>
      <c r="H112" s="42">
        <f t="shared" ref="H112:H117" si="22">F112-G112</f>
        <v>9.7726800000000011</v>
      </c>
      <c r="I112" s="43">
        <f>H112-$D$119</f>
        <v>-0.45574799999999804</v>
      </c>
      <c r="J112" s="44">
        <f t="shared" ref="J112:J117" si="23">POWER(2,-I112)</f>
        <v>1.3714937046241509</v>
      </c>
    </row>
    <row r="113" spans="1:10" ht="13" customHeight="1" x14ac:dyDescent="0.15">
      <c r="A113" s="95">
        <v>187</v>
      </c>
      <c r="B113" s="66">
        <v>25.430679999999999</v>
      </c>
      <c r="C113" s="66">
        <v>15.48415</v>
      </c>
      <c r="D113" s="42">
        <f t="shared" si="21"/>
        <v>9.9465299999999992</v>
      </c>
      <c r="E113" s="95">
        <v>177</v>
      </c>
      <c r="F113" s="66">
        <v>25.419689999999999</v>
      </c>
      <c r="G113" s="66">
        <v>14.947139999999999</v>
      </c>
      <c r="H113" s="42">
        <f t="shared" si="22"/>
        <v>10.47255</v>
      </c>
      <c r="I113" s="43">
        <f t="shared" ref="I113:I117" si="24">H113-$D$119</f>
        <v>0.24412200000000084</v>
      </c>
      <c r="J113" s="44">
        <f t="shared" si="23"/>
        <v>0.84432948456336376</v>
      </c>
    </row>
    <row r="114" spans="1:10" ht="13" customHeight="1" x14ac:dyDescent="0.15">
      <c r="A114" s="95">
        <v>188</v>
      </c>
      <c r="B114" s="66"/>
      <c r="C114" s="66"/>
      <c r="D114" s="42"/>
      <c r="E114" s="95">
        <v>216</v>
      </c>
      <c r="F114" s="66">
        <v>25.512060000000002</v>
      </c>
      <c r="G114" s="66">
        <v>14.96752</v>
      </c>
      <c r="H114" s="42">
        <f t="shared" si="22"/>
        <v>10.544540000000001</v>
      </c>
      <c r="I114" s="43">
        <f t="shared" si="24"/>
        <v>0.31611200000000217</v>
      </c>
      <c r="J114" s="44">
        <f t="shared" si="23"/>
        <v>0.80323163746908777</v>
      </c>
    </row>
    <row r="115" spans="1:10" ht="13" customHeight="1" x14ac:dyDescent="0.15">
      <c r="A115" s="95">
        <v>206</v>
      </c>
      <c r="B115" s="66">
        <v>24.733540000000001</v>
      </c>
      <c r="C115" s="66">
        <v>14.989599999999999</v>
      </c>
      <c r="D115" s="42">
        <f t="shared" si="21"/>
        <v>9.743940000000002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26.15239</v>
      </c>
      <c r="C116" s="66">
        <v>15.725059999999999</v>
      </c>
      <c r="D116" s="42">
        <f t="shared" si="21"/>
        <v>10.427330000000001</v>
      </c>
      <c r="E116" s="95">
        <v>225</v>
      </c>
      <c r="F116" s="66">
        <v>25.60754</v>
      </c>
      <c r="G116" s="66">
        <v>15.335459999999999</v>
      </c>
      <c r="H116" s="42">
        <f t="shared" si="22"/>
        <v>10.272080000000001</v>
      </c>
      <c r="I116" s="43">
        <f t="shared" si="24"/>
        <v>4.3652000000001578E-2</v>
      </c>
      <c r="J116" s="44">
        <f t="shared" si="23"/>
        <v>0.97019590813697842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25.11225</v>
      </c>
      <c r="G117" s="66">
        <v>14.8142</v>
      </c>
      <c r="H117" s="42">
        <f t="shared" si="22"/>
        <v>10.29805</v>
      </c>
      <c r="I117" s="43">
        <f t="shared" si="24"/>
        <v>6.9622000000000739E-2</v>
      </c>
      <c r="J117" s="44">
        <f t="shared" si="23"/>
        <v>0.9528876310790807</v>
      </c>
    </row>
    <row r="118" spans="1:10" ht="13" customHeight="1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25.670742000000001</v>
      </c>
      <c r="C119" s="100">
        <f>AVERAGE(C111:C118)</f>
        <v>15.442314</v>
      </c>
      <c r="D119" s="100">
        <f>AVERAGE(D111:D118)</f>
        <v>10.228427999999999</v>
      </c>
      <c r="E119" s="101" t="s">
        <v>2</v>
      </c>
      <c r="F119" s="100">
        <f>AVERAGE(F111:F118)</f>
        <v>25.260186000000001</v>
      </c>
      <c r="G119" s="100">
        <f>AVERAGE(G111:G118)</f>
        <v>14.988206</v>
      </c>
      <c r="H119" s="100">
        <f>AVERAGE(H111:H118)</f>
        <v>10.271979999999999</v>
      </c>
      <c r="I119" s="100">
        <f>AVERAGE(I111:I118)</f>
        <v>4.3552000000001458E-2</v>
      </c>
      <c r="J119" s="102">
        <f>AVERAGE(J111:J118)</f>
        <v>0.9884276731745324</v>
      </c>
    </row>
    <row r="120" spans="1:10" ht="13" customHeight="1" x14ac:dyDescent="0.15">
      <c r="A120" s="48" t="s">
        <v>3</v>
      </c>
      <c r="B120" s="42">
        <f>MEDIAN(B111:B118)</f>
        <v>25.447870000000002</v>
      </c>
      <c r="C120" s="42">
        <f>MEDIAN(C111:C118)</f>
        <v>15.48415</v>
      </c>
      <c r="D120" s="42">
        <f>MEDIAN(D111:D118)</f>
        <v>10.416840000000002</v>
      </c>
      <c r="E120" s="49" t="s">
        <v>3</v>
      </c>
      <c r="F120" s="42">
        <f>MEDIAN(F111:F118)</f>
        <v>25.419689999999999</v>
      </c>
      <c r="G120" s="42">
        <f>MEDIAN(G111:G118)</f>
        <v>14.947139999999999</v>
      </c>
      <c r="H120" s="42">
        <f>MEDIAN(H111:H118)</f>
        <v>10.29805</v>
      </c>
      <c r="I120" s="42">
        <f>MEDIAN(I111:I118)</f>
        <v>6.9622000000000739E-2</v>
      </c>
      <c r="J120" s="50">
        <f>MEDIAN(J111:J118)</f>
        <v>0.9528876310790807</v>
      </c>
    </row>
    <row r="121" spans="1:10" ht="13" customHeight="1" x14ac:dyDescent="0.15">
      <c r="A121" s="48" t="s">
        <v>4</v>
      </c>
      <c r="B121" s="42">
        <f>STDEV(B111:B118)</f>
        <v>0.71785344658223915</v>
      </c>
      <c r="C121" s="42">
        <f>STDEV(C111:C118)</f>
        <v>0.43207917877398389</v>
      </c>
      <c r="D121" s="42">
        <f>STDEV(D111:D118)</f>
        <v>0.36501773007622512</v>
      </c>
      <c r="E121" s="49" t="s">
        <v>4</v>
      </c>
      <c r="F121" s="42">
        <f>STDEV(F111:F118)</f>
        <v>0.38874594947085961</v>
      </c>
      <c r="G121" s="42">
        <f>STDEV(G111:G118)</f>
        <v>0.20335259619685211</v>
      </c>
      <c r="H121" s="42">
        <f>STDEV(H111:H118)</f>
        <v>0.30186811002489133</v>
      </c>
      <c r="I121" s="42">
        <f>STDEV(I111:I118)</f>
        <v>0.30186811002489133</v>
      </c>
      <c r="J121" s="50">
        <f>STDEV(J111:J118)</f>
        <v>0.22549774716231835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0.13796373398728479</v>
      </c>
      <c r="E122" s="51"/>
      <c r="F122" s="51"/>
      <c r="G122" s="51"/>
      <c r="H122" s="104">
        <f>H121/(SQRT(11))</f>
        <v>9.1016659738753267E-2</v>
      </c>
      <c r="I122" s="51"/>
      <c r="J122" s="105">
        <f>J121/(SQRT(11))</f>
        <v>6.7990128946167183E-2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33</v>
      </c>
      <c r="B124" s="52">
        <f>TTEST(B111:B118,F111:F118,2,2)</f>
        <v>0.29338741326361201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6.6168197842267074E-2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0.84224053137538313</v>
      </c>
      <c r="C126" s="52"/>
      <c r="D126" s="53"/>
      <c r="E126" s="106"/>
      <c r="F126" s="106"/>
      <c r="G126" s="52"/>
      <c r="J126" s="89"/>
    </row>
    <row r="127" spans="1:10" ht="13" customHeight="1" x14ac:dyDescent="0.15">
      <c r="A127" s="54" t="s">
        <v>7</v>
      </c>
      <c r="B127" s="54">
        <f>POWER(-(-I119-I121),2)</f>
        <v>0.11931505240960906</v>
      </c>
      <c r="C127" s="54"/>
      <c r="D127" s="53"/>
      <c r="E127" s="52"/>
      <c r="F127" s="106"/>
      <c r="G127" s="52"/>
      <c r="J127" s="106" t="s">
        <v>12</v>
      </c>
    </row>
    <row r="128" spans="1:10" ht="13" customHeight="1" x14ac:dyDescent="0.15">
      <c r="A128" s="54" t="s">
        <v>8</v>
      </c>
      <c r="B128" s="54">
        <f>POWER(2,-I119)</f>
        <v>0.97026315932353169</v>
      </c>
      <c r="C128" s="54"/>
      <c r="D128" s="107"/>
      <c r="E128" s="106"/>
      <c r="F128" s="106"/>
      <c r="G128" s="52"/>
      <c r="J128" s="106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 t="s">
        <v>34</v>
      </c>
      <c r="J4" s="21">
        <v>41953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34</v>
      </c>
      <c r="C7" s="18" t="s">
        <v>11</v>
      </c>
      <c r="D7" s="17" t="s">
        <v>0</v>
      </c>
      <c r="E7" s="8" t="s">
        <v>25</v>
      </c>
      <c r="F7" s="18" t="s">
        <v>34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14.103680000000001</v>
      </c>
      <c r="C8" s="63">
        <v>15.724020957946777</v>
      </c>
      <c r="D8" s="28">
        <f>B8-C8</f>
        <v>-1.6203409579467767</v>
      </c>
      <c r="E8" s="64">
        <v>184</v>
      </c>
      <c r="F8" s="109">
        <v>13.89067</v>
      </c>
      <c r="G8" s="63">
        <v>15.4239702224731</v>
      </c>
      <c r="H8" s="28">
        <f>F8-G8</f>
        <v>-1.5333002224731</v>
      </c>
      <c r="I8" s="10">
        <f>H8-$D$16</f>
        <v>0.15851288202925962</v>
      </c>
      <c r="J8" s="11">
        <f>POWER(2,-I8)</f>
        <v>0.89594813093798686</v>
      </c>
      <c r="K8" s="2"/>
      <c r="L8" s="61"/>
    </row>
    <row r="9" spans="1:14" ht="13" customHeight="1" x14ac:dyDescent="0.15">
      <c r="A9" s="65">
        <v>172</v>
      </c>
      <c r="B9" s="66">
        <v>13.936120000000001</v>
      </c>
      <c r="C9" s="66">
        <v>15.691242218017578</v>
      </c>
      <c r="D9" s="29">
        <f t="shared" ref="D9:D15" si="0">B9-C9</f>
        <v>-1.7551222180175774</v>
      </c>
      <c r="E9" s="67">
        <v>185</v>
      </c>
      <c r="F9" s="86">
        <v>14.01539</v>
      </c>
      <c r="G9" s="66">
        <v>15.709987640380859</v>
      </c>
      <c r="H9" s="29">
        <f t="shared" ref="H9:H14" si="1">F9-G9</f>
        <v>-1.6945976403808594</v>
      </c>
      <c r="I9" s="3">
        <f t="shared" ref="I9:I14" si="2">H9-$D$16</f>
        <v>-2.7845358784996943E-3</v>
      </c>
      <c r="J9" s="4">
        <f t="shared" ref="J9:J14" si="3">POWER(2,-I9)</f>
        <v>1.0019319570221459</v>
      </c>
      <c r="K9" s="2"/>
      <c r="L9" s="61"/>
    </row>
    <row r="10" spans="1:14" ht="13" customHeight="1" x14ac:dyDescent="0.15">
      <c r="A10" s="65">
        <v>174</v>
      </c>
      <c r="B10" s="66">
        <v>13.982760000000001</v>
      </c>
      <c r="C10" s="66">
        <v>15.593318939208984</v>
      </c>
      <c r="D10" s="29">
        <f t="shared" si="0"/>
        <v>-1.6105589392089836</v>
      </c>
      <c r="E10" s="67">
        <v>187</v>
      </c>
      <c r="F10" s="86">
        <v>13.899050000000001</v>
      </c>
      <c r="G10" s="66">
        <v>15.784400939941406</v>
      </c>
      <c r="H10" s="29">
        <f t="shared" si="1"/>
        <v>-1.8853509399414055</v>
      </c>
      <c r="I10" s="3">
        <f t="shared" si="2"/>
        <v>-0.19353783543904579</v>
      </c>
      <c r="J10" s="4">
        <f t="shared" si="3"/>
        <v>1.1435645758235238</v>
      </c>
      <c r="K10" s="2"/>
      <c r="L10" s="61"/>
    </row>
    <row r="11" spans="1:14" ht="13" customHeight="1" x14ac:dyDescent="0.15">
      <c r="A11" s="65">
        <v>179</v>
      </c>
      <c r="B11" s="66">
        <v>14.76981</v>
      </c>
      <c r="C11" s="66">
        <v>16.69523811340332</v>
      </c>
      <c r="D11" s="29">
        <f t="shared" si="0"/>
        <v>-1.9254281134033207</v>
      </c>
      <c r="E11" s="67">
        <v>188</v>
      </c>
      <c r="F11" s="86">
        <v>13.883229999999999</v>
      </c>
      <c r="G11" s="66">
        <v>15.527895927429199</v>
      </c>
      <c r="H11" s="29">
        <f t="shared" si="1"/>
        <v>-1.6446659274291999</v>
      </c>
      <c r="I11" s="3">
        <f t="shared" si="2"/>
        <v>4.7147177073159741E-2</v>
      </c>
      <c r="J11" s="4">
        <f t="shared" si="3"/>
        <v>0.96784828645305754</v>
      </c>
      <c r="K11" s="2"/>
      <c r="L11" s="61"/>
    </row>
    <row r="12" spans="1:14" ht="13" customHeight="1" x14ac:dyDescent="0.15">
      <c r="A12" s="65">
        <v>180</v>
      </c>
      <c r="B12" s="66">
        <v>13.996930000000001</v>
      </c>
      <c r="C12" s="66">
        <v>15.504251480102539</v>
      </c>
      <c r="D12" s="29">
        <f t="shared" si="0"/>
        <v>-1.5073214801025383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13.689780000000001</v>
      </c>
      <c r="G13" s="66">
        <v>15.546722412109375</v>
      </c>
      <c r="H13" s="29">
        <f t="shared" si="1"/>
        <v>-1.8569424121093743</v>
      </c>
      <c r="I13" s="3">
        <f t="shared" si="2"/>
        <v>-0.16512930760701461</v>
      </c>
      <c r="J13" s="4">
        <f t="shared" si="3"/>
        <v>1.1212665717542869</v>
      </c>
      <c r="K13" s="2"/>
      <c r="L13" s="68"/>
      <c r="M13" s="69" t="s">
        <v>11</v>
      </c>
      <c r="N13" s="69" t="s">
        <v>34</v>
      </c>
    </row>
    <row r="14" spans="1:14" ht="13" customHeight="1" x14ac:dyDescent="0.15">
      <c r="A14" s="65">
        <v>182</v>
      </c>
      <c r="B14" s="66"/>
      <c r="C14" s="66"/>
      <c r="D14" s="29"/>
      <c r="E14" s="67">
        <v>210</v>
      </c>
      <c r="F14" s="86">
        <v>13.84557</v>
      </c>
      <c r="G14" s="66">
        <v>15.691039085388184</v>
      </c>
      <c r="H14" s="29">
        <f t="shared" si="1"/>
        <v>-1.8454690853881832</v>
      </c>
      <c r="I14" s="3">
        <f t="shared" si="2"/>
        <v>-0.15365598088582355</v>
      </c>
      <c r="J14" s="4">
        <f t="shared" si="3"/>
        <v>1.1123848342530545</v>
      </c>
      <c r="K14" s="2"/>
      <c r="L14" s="68" t="s">
        <v>16</v>
      </c>
      <c r="M14" s="66">
        <v>22.877466201782227</v>
      </c>
      <c r="N14" s="67">
        <v>32.302250000000001</v>
      </c>
    </row>
    <row r="15" spans="1:14" ht="13" customHeight="1" thickBot="1" x14ac:dyDescent="0.2">
      <c r="A15" s="70">
        <v>183</v>
      </c>
      <c r="B15" s="87">
        <v>13.962249999999999</v>
      </c>
      <c r="C15" s="71">
        <v>15.694356918334961</v>
      </c>
      <c r="D15" s="27">
        <f t="shared" si="0"/>
        <v>-1.7321069183349618</v>
      </c>
      <c r="E15" s="72">
        <v>211</v>
      </c>
      <c r="F15" s="110"/>
      <c r="G15" s="71"/>
      <c r="H15" s="27"/>
      <c r="I15" s="12"/>
      <c r="J15" s="13"/>
      <c r="K15" s="2"/>
      <c r="L15" s="68" t="s">
        <v>16</v>
      </c>
      <c r="M15" s="66">
        <v>22.695426940917969</v>
      </c>
      <c r="N15" s="67"/>
    </row>
    <row r="16" spans="1:14" ht="13" customHeight="1" x14ac:dyDescent="0.15">
      <c r="A16" s="73" t="s">
        <v>2</v>
      </c>
      <c r="B16" s="74">
        <f>AVERAGE(B8:B15)</f>
        <v>14.125258333333333</v>
      </c>
      <c r="C16" s="74">
        <f>AVERAGE(C8:C15)</f>
        <v>15.817071437835693</v>
      </c>
      <c r="D16" s="74">
        <f>AVERAGE(D8:D15)</f>
        <v>-1.6918131045023597</v>
      </c>
      <c r="E16" s="75" t="s">
        <v>2</v>
      </c>
      <c r="F16" s="74">
        <f>AVERAGE(F8:F15)</f>
        <v>13.870614999999999</v>
      </c>
      <c r="G16" s="74">
        <f>AVERAGE(G8:G15)</f>
        <v>15.614002704620354</v>
      </c>
      <c r="H16" s="74">
        <f>AVERAGE(H8:H15)</f>
        <v>-1.7433877046203536</v>
      </c>
      <c r="I16" s="74">
        <f>AVERAGE(I8:I15)</f>
        <v>-5.157460011799405E-2</v>
      </c>
      <c r="J16" s="113">
        <f>AVERAGE(J8:J15)</f>
        <v>1.0404907260406759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13.989845000000001</v>
      </c>
      <c r="C17" s="29">
        <f>MEDIAN(C8:C15)</f>
        <v>15.69279956817627</v>
      </c>
      <c r="D17" s="29">
        <f>MEDIAN(D8:D15)</f>
        <v>-1.6762239381408692</v>
      </c>
      <c r="E17" s="25" t="s">
        <v>3</v>
      </c>
      <c r="F17" s="29">
        <f>MEDIAN(F8:F15)</f>
        <v>13.886949999999999</v>
      </c>
      <c r="G17" s="29">
        <f>MEDIAN(G8:G15)</f>
        <v>15.618880748748779</v>
      </c>
      <c r="H17" s="29">
        <f>MEDIAN(H8:H15)</f>
        <v>-1.7700333628845213</v>
      </c>
      <c r="I17" s="29">
        <f>MEDIAN(I8:I15)</f>
        <v>-7.8220258382161623E-2</v>
      </c>
      <c r="J17" s="6">
        <f>MEDIAN(J8:J15)</f>
        <v>1.0571583956376003</v>
      </c>
      <c r="L17" s="61"/>
    </row>
    <row r="18" spans="1:12" ht="13" customHeight="1" x14ac:dyDescent="0.15">
      <c r="A18" s="5" t="s">
        <v>4</v>
      </c>
      <c r="B18" s="29">
        <f>STDEV(B8:B15)</f>
        <v>0.32094592612567385</v>
      </c>
      <c r="C18" s="29">
        <f>STDEV(C8:C15)</f>
        <v>0.43786949067941566</v>
      </c>
      <c r="D18" s="29">
        <f>STDEV(D8:D15)</f>
        <v>0.14557147677723542</v>
      </c>
      <c r="E18" s="25" t="s">
        <v>4</v>
      </c>
      <c r="F18" s="29">
        <f>STDEV(F8:F15)</f>
        <v>0.10550662571611297</v>
      </c>
      <c r="G18" s="29">
        <f>STDEV(G8:G15)</f>
        <v>0.13582093326504535</v>
      </c>
      <c r="H18" s="29">
        <f>STDEV(H8:H15)</f>
        <v>0.14123175980667405</v>
      </c>
      <c r="I18" s="29">
        <f>STDEV(I8:I15)</f>
        <v>0.14123175980667405</v>
      </c>
      <c r="J18" s="6">
        <f>STDEV(J8:J15)</f>
        <v>9.997397966665568E-2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5.5020846505282744E-2</v>
      </c>
      <c r="E19" s="26"/>
      <c r="F19" s="26"/>
      <c r="G19" s="26"/>
      <c r="H19" s="80">
        <f>H18/(SQRT(11))</f>
        <v>4.2582977796394042E-2</v>
      </c>
      <c r="I19" s="26"/>
      <c r="J19" s="81">
        <f>J18/(SQRT(11))</f>
        <v>3.0143289032083354E-2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34</v>
      </c>
      <c r="B21" s="2">
        <f>TTEST(B8:B15,F8:F15,2,2)</f>
        <v>9.4623327173335298E-2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0.3033893738803371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0.54731518196806372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8.0384062834414644E-3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1.0363954594943654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34</v>
      </c>
      <c r="C27" s="18" t="s">
        <v>11</v>
      </c>
      <c r="D27" s="17" t="s">
        <v>0</v>
      </c>
      <c r="E27" s="8" t="s">
        <v>26</v>
      </c>
      <c r="F27" s="18" t="s">
        <v>34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14.103680000000001</v>
      </c>
      <c r="C28" s="63">
        <v>15.724020957946777</v>
      </c>
      <c r="D28" s="28">
        <f>B28-C28</f>
        <v>-1.6203409579467767</v>
      </c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13.936120000000001</v>
      </c>
      <c r="C29" s="66">
        <v>15.691242218017578</v>
      </c>
      <c r="D29" s="29">
        <f t="shared" ref="D29:D35" si="4">B29-C29</f>
        <v>-1.7551222180175774</v>
      </c>
      <c r="E29" s="67">
        <v>176</v>
      </c>
      <c r="F29" s="86">
        <v>13.932449999999999</v>
      </c>
      <c r="G29" s="66">
        <v>15.615484237670898</v>
      </c>
      <c r="H29" s="29">
        <f t="shared" ref="H29:H33" si="5">F29-G29</f>
        <v>-1.6830342376708991</v>
      </c>
      <c r="I29" s="3">
        <f t="shared" ref="I29:I33" si="6">H29-$D$36</f>
        <v>8.7788668314605633E-3</v>
      </c>
      <c r="J29" s="4">
        <f t="shared" ref="J29:J33" si="7">POWER(2,-I29)</f>
        <v>0.99393342960891107</v>
      </c>
      <c r="K29" s="2"/>
    </row>
    <row r="30" spans="1:12" ht="13" customHeight="1" x14ac:dyDescent="0.15">
      <c r="A30" s="65">
        <v>174</v>
      </c>
      <c r="B30" s="66">
        <v>13.982760000000001</v>
      </c>
      <c r="C30" s="66">
        <v>15.593318939208984</v>
      </c>
      <c r="D30" s="29">
        <f t="shared" si="4"/>
        <v>-1.6105589392089836</v>
      </c>
      <c r="E30" s="67">
        <v>177</v>
      </c>
      <c r="F30" s="86">
        <v>13.936970000000001</v>
      </c>
      <c r="G30" s="66">
        <v>15.295187950134277</v>
      </c>
      <c r="H30" s="29">
        <f t="shared" si="5"/>
        <v>-1.3582179501342768</v>
      </c>
      <c r="I30" s="3">
        <f t="shared" si="6"/>
        <v>0.33359515436808285</v>
      </c>
      <c r="J30" s="4">
        <f t="shared" si="7"/>
        <v>0.7935564978757742</v>
      </c>
      <c r="K30" s="2"/>
    </row>
    <row r="31" spans="1:12" ht="13" customHeight="1" x14ac:dyDescent="0.15">
      <c r="A31" s="65">
        <v>179</v>
      </c>
      <c r="B31" s="66">
        <v>14.76981</v>
      </c>
      <c r="C31" s="66">
        <v>16.69523811340332</v>
      </c>
      <c r="D31" s="29">
        <f t="shared" si="4"/>
        <v>-1.9254281134033207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13.996930000000001</v>
      </c>
      <c r="C32" s="66">
        <v>15.504251480102539</v>
      </c>
      <c r="D32" s="29">
        <f t="shared" si="4"/>
        <v>-1.5073214801025383</v>
      </c>
      <c r="E32" s="67">
        <v>223</v>
      </c>
      <c r="F32" s="86">
        <v>14.06406</v>
      </c>
      <c r="G32" s="66">
        <v>15.789527893066406</v>
      </c>
      <c r="H32" s="29">
        <f t="shared" si="5"/>
        <v>-1.7254678930664067</v>
      </c>
      <c r="I32" s="3">
        <f t="shared" si="6"/>
        <v>-3.3654788564047022E-2</v>
      </c>
      <c r="J32" s="4">
        <f t="shared" si="7"/>
        <v>1.023601941261302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13.951560000000001</v>
      </c>
      <c r="G33" s="66">
        <v>15.522724151611328</v>
      </c>
      <c r="H33" s="29">
        <f t="shared" si="5"/>
        <v>-1.5711641516113275</v>
      </c>
      <c r="I33" s="3">
        <f t="shared" si="6"/>
        <v>0.12064895289103217</v>
      </c>
      <c r="J33" s="4">
        <f t="shared" si="7"/>
        <v>0.91977382501896687</v>
      </c>
      <c r="K33" s="2"/>
    </row>
    <row r="34" spans="1:12" ht="13" customHeight="1" x14ac:dyDescent="0.15">
      <c r="A34" s="65">
        <v>182</v>
      </c>
      <c r="B34" s="66"/>
      <c r="C34" s="66"/>
      <c r="D34" s="29"/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13.962249999999999</v>
      </c>
      <c r="C35" s="71">
        <v>15.694356918334961</v>
      </c>
      <c r="D35" s="27">
        <f t="shared" si="4"/>
        <v>-1.7321069183349618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14.125258333333333</v>
      </c>
      <c r="C36" s="74">
        <f>AVERAGE(C28:C35)</f>
        <v>15.817071437835693</v>
      </c>
      <c r="D36" s="74">
        <f>AVERAGE(D28:D35)</f>
        <v>-1.6918131045023597</v>
      </c>
      <c r="E36" s="75" t="s">
        <v>2</v>
      </c>
      <c r="F36" s="74">
        <f>AVERAGE(F28:F35)</f>
        <v>13.971259999999999</v>
      </c>
      <c r="G36" s="74">
        <f>AVERAGE(G28:G35)</f>
        <v>15.555731058120728</v>
      </c>
      <c r="H36" s="74">
        <f>AVERAGE(H28:H35)</f>
        <v>-1.5844710581207275</v>
      </c>
      <c r="I36" s="74">
        <f>AVERAGE(I28:I35)</f>
        <v>0.10734204638163214</v>
      </c>
      <c r="J36" s="113">
        <f>AVERAGE(J28:J35)</f>
        <v>0.93271642344123862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13.989845000000001</v>
      </c>
      <c r="C37" s="29">
        <f>MEDIAN(C28:C35)</f>
        <v>15.69279956817627</v>
      </c>
      <c r="D37" s="29">
        <f>MEDIAN(D28:D35)</f>
        <v>-1.6762239381408692</v>
      </c>
      <c r="E37" s="25" t="s">
        <v>3</v>
      </c>
      <c r="F37" s="29">
        <f>MEDIAN(F28:F35)</f>
        <v>13.944265000000001</v>
      </c>
      <c r="G37" s="29">
        <f>MEDIAN(G28:G35)</f>
        <v>15.569104194641113</v>
      </c>
      <c r="H37" s="29">
        <f>MEDIAN(H28:H35)</f>
        <v>-1.6270991946411133</v>
      </c>
      <c r="I37" s="29">
        <f>MEDIAN(I28:I35)</f>
        <v>6.4713909861246366E-2</v>
      </c>
      <c r="J37" s="6">
        <f>MEDIAN(J28:J35)</f>
        <v>0.95685362731393897</v>
      </c>
    </row>
    <row r="38" spans="1:12" ht="13" customHeight="1" x14ac:dyDescent="0.15">
      <c r="A38" s="5" t="s">
        <v>4</v>
      </c>
      <c r="B38" s="29">
        <f>STDEV(B28:B35)</f>
        <v>0.32094592612567385</v>
      </c>
      <c r="C38" s="29">
        <f>STDEV(C28:C35)</f>
        <v>0.43786949067941566</v>
      </c>
      <c r="D38" s="29">
        <f>STDEV(D28:D35)</f>
        <v>0.14557147677723542</v>
      </c>
      <c r="E38" s="25" t="s">
        <v>4</v>
      </c>
      <c r="F38" s="29">
        <f>STDEV(F28:F35)</f>
        <v>6.2401790038427336E-2</v>
      </c>
      <c r="G38" s="29">
        <f>STDEV(G28:G35)</f>
        <v>0.20591549196497347</v>
      </c>
      <c r="H38" s="29">
        <f>STDEV(H28:H35)</f>
        <v>0.16427857484784486</v>
      </c>
      <c r="I38" s="29">
        <f>STDEV(I28:I35)</f>
        <v>0.16427857484784486</v>
      </c>
      <c r="J38" s="6">
        <f>STDEV(J28:J35)</f>
        <v>0.10253567660552707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5.5020846505282744E-2</v>
      </c>
      <c r="E39" s="26"/>
      <c r="F39" s="26"/>
      <c r="G39" s="26"/>
      <c r="H39" s="80">
        <f>H38/(SQRT(11))</f>
        <v>4.9531853987692484E-2</v>
      </c>
      <c r="I39" s="26"/>
      <c r="J39" s="81">
        <f>J38/(SQRT(11))</f>
        <v>3.0915669720523207E-2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34</v>
      </c>
      <c r="B41" s="2">
        <f>TTEST(B28:B35,F28:F35,2,2)</f>
        <v>0.37968672531278946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0.30376521508047349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0.30831851602462507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7.3777761877087011E-2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0.92829673774721788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34</v>
      </c>
      <c r="C47" s="18" t="s">
        <v>11</v>
      </c>
      <c r="D47" s="17" t="s">
        <v>0</v>
      </c>
      <c r="E47" s="8" t="s">
        <v>26</v>
      </c>
      <c r="F47" s="18" t="s">
        <v>34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13.89067</v>
      </c>
      <c r="C48" s="63">
        <v>15.4239702224731</v>
      </c>
      <c r="D48" s="28">
        <f t="shared" ref="D48:D54" si="8">B48-C48</f>
        <v>-1.5333002224731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14.01539</v>
      </c>
      <c r="C49" s="66">
        <v>15.709987640380859</v>
      </c>
      <c r="D49" s="29">
        <f t="shared" si="8"/>
        <v>-1.6945976403808594</v>
      </c>
      <c r="E49" s="67">
        <v>176</v>
      </c>
      <c r="F49" s="86">
        <v>13.932449999999999</v>
      </c>
      <c r="G49" s="66">
        <v>15.615484237670898</v>
      </c>
      <c r="H49" s="29">
        <f t="shared" ref="H49:H53" si="9">F49-G49</f>
        <v>-1.6830342376708991</v>
      </c>
      <c r="I49" s="3">
        <f t="shared" ref="I49:I53" si="10">H49-$D$56</f>
        <v>6.0353466949454537E-2</v>
      </c>
      <c r="J49" s="4">
        <f t="shared" ref="J49:J53" si="11">POWER(2,-I49)</f>
        <v>0.95902912397341977</v>
      </c>
      <c r="K49" s="2"/>
    </row>
    <row r="50" spans="1:12" ht="13" customHeight="1" x14ac:dyDescent="0.15">
      <c r="A50" s="67">
        <v>187</v>
      </c>
      <c r="B50" s="86">
        <v>13.899050000000001</v>
      </c>
      <c r="C50" s="66">
        <v>15.784400939941406</v>
      </c>
      <c r="D50" s="29">
        <f t="shared" si="8"/>
        <v>-1.8853509399414055</v>
      </c>
      <c r="E50" s="67">
        <v>177</v>
      </c>
      <c r="F50" s="86">
        <v>13.936970000000001</v>
      </c>
      <c r="G50" s="66">
        <v>15.295187950134277</v>
      </c>
      <c r="H50" s="29">
        <f t="shared" si="9"/>
        <v>-1.3582179501342768</v>
      </c>
      <c r="I50" s="3">
        <f t="shared" si="10"/>
        <v>0.38516975448607682</v>
      </c>
      <c r="J50" s="4">
        <f t="shared" si="11"/>
        <v>0.76568889858214262</v>
      </c>
      <c r="K50" s="2"/>
    </row>
    <row r="51" spans="1:12" ht="13" customHeight="1" x14ac:dyDescent="0.15">
      <c r="A51" s="67">
        <v>188</v>
      </c>
      <c r="B51" s="86">
        <v>13.883229999999999</v>
      </c>
      <c r="C51" s="66">
        <v>15.527895927429199</v>
      </c>
      <c r="D51" s="29">
        <f t="shared" si="8"/>
        <v>-1.6446659274291999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14.06406</v>
      </c>
      <c r="G52" s="66">
        <v>15.789527893066406</v>
      </c>
      <c r="H52" s="29">
        <f t="shared" si="9"/>
        <v>-1.7254678930664067</v>
      </c>
      <c r="I52" s="3">
        <f t="shared" si="10"/>
        <v>1.7919811553946952E-2</v>
      </c>
      <c r="J52" s="4">
        <f t="shared" si="11"/>
        <v>0.98765575619242374</v>
      </c>
      <c r="K52" s="2"/>
    </row>
    <row r="53" spans="1:12" ht="13" customHeight="1" x14ac:dyDescent="0.15">
      <c r="A53" s="67">
        <v>207</v>
      </c>
      <c r="B53" s="86">
        <v>13.689780000000001</v>
      </c>
      <c r="C53" s="66">
        <v>15.546722412109375</v>
      </c>
      <c r="D53" s="29">
        <f t="shared" si="8"/>
        <v>-1.8569424121093743</v>
      </c>
      <c r="E53" s="67">
        <v>229</v>
      </c>
      <c r="F53" s="86">
        <v>13.951560000000001</v>
      </c>
      <c r="G53" s="66">
        <v>15.522724151611328</v>
      </c>
      <c r="H53" s="29">
        <f t="shared" si="9"/>
        <v>-1.5711641516113275</v>
      </c>
      <c r="I53" s="3">
        <f t="shared" si="10"/>
        <v>0.17222355300902614</v>
      </c>
      <c r="J53" s="4">
        <f t="shared" si="11"/>
        <v>0.88747380798802833</v>
      </c>
      <c r="K53" s="2"/>
    </row>
    <row r="54" spans="1:12" ht="13" customHeight="1" x14ac:dyDescent="0.15">
      <c r="A54" s="67">
        <v>210</v>
      </c>
      <c r="B54" s="86">
        <v>13.84557</v>
      </c>
      <c r="C54" s="66">
        <v>15.691039085388184</v>
      </c>
      <c r="D54" s="29">
        <f t="shared" si="8"/>
        <v>-1.8454690853881832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/>
      <c r="C55" s="71"/>
      <c r="D55" s="27"/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13.870614999999999</v>
      </c>
      <c r="C56" s="74">
        <f>AVERAGE(C48:C55)</f>
        <v>15.614002704620354</v>
      </c>
      <c r="D56" s="74">
        <f>AVERAGE(D48:D55)</f>
        <v>-1.7433877046203536</v>
      </c>
      <c r="E56" s="75" t="s">
        <v>2</v>
      </c>
      <c r="F56" s="74">
        <f>AVERAGE(F48:F55)</f>
        <v>13.971259999999999</v>
      </c>
      <c r="G56" s="74">
        <f>AVERAGE(G48:G55)</f>
        <v>15.555731058120728</v>
      </c>
      <c r="H56" s="74">
        <f>AVERAGE(H48:H55)</f>
        <v>-1.5844710581207275</v>
      </c>
      <c r="I56" s="74">
        <f>AVERAGE(I48:I55)</f>
        <v>0.15891664649962611</v>
      </c>
      <c r="J56" s="76">
        <f>AVERAGE(J48:J55)</f>
        <v>0.89996189668400373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13.886949999999999</v>
      </c>
      <c r="C57" s="29">
        <f>MEDIAN(C48:C55)</f>
        <v>15.618880748748779</v>
      </c>
      <c r="D57" s="29">
        <f>MEDIAN(D48:D55)</f>
        <v>-1.7700333628845213</v>
      </c>
      <c r="E57" s="25" t="s">
        <v>3</v>
      </c>
      <c r="F57" s="29">
        <f>MEDIAN(F48:F55)</f>
        <v>13.944265000000001</v>
      </c>
      <c r="G57" s="29">
        <f>MEDIAN(G48:G55)</f>
        <v>15.569104194641113</v>
      </c>
      <c r="H57" s="29">
        <f>MEDIAN(H48:H55)</f>
        <v>-1.6270991946411133</v>
      </c>
      <c r="I57" s="29">
        <f>MEDIAN(I48:I55)</f>
        <v>0.11628850997924034</v>
      </c>
      <c r="J57" s="6">
        <f>MEDIAN(J48:J55)</f>
        <v>0.92325146598072405</v>
      </c>
    </row>
    <row r="58" spans="1:12" ht="13" customHeight="1" x14ac:dyDescent="0.15">
      <c r="A58" s="5" t="s">
        <v>4</v>
      </c>
      <c r="B58" s="29">
        <f>STDEV(B48:B55)</f>
        <v>0.10550662571611297</v>
      </c>
      <c r="C58" s="29">
        <f>STDEV(C48:C55)</f>
        <v>0.13582093326504535</v>
      </c>
      <c r="D58" s="29">
        <f>STDEV(D48:D55)</f>
        <v>0.14123175980667405</v>
      </c>
      <c r="E58" s="25" t="s">
        <v>4</v>
      </c>
      <c r="F58" s="29">
        <f>STDEV(F48:F55)</f>
        <v>6.2401790038427336E-2</v>
      </c>
      <c r="G58" s="29">
        <f>STDEV(G48:G55)</f>
        <v>0.20591549196497347</v>
      </c>
      <c r="H58" s="29">
        <f>STDEV(H48:H55)</f>
        <v>0.16427857484784486</v>
      </c>
      <c r="I58" s="29">
        <f>STDEV(I48:I55)</f>
        <v>0.16427857484784486</v>
      </c>
      <c r="J58" s="6">
        <f>STDEV(J48:J55)</f>
        <v>9.8934895619430779E-2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5.3380587667495309E-2</v>
      </c>
      <c r="E59" s="26"/>
      <c r="F59" s="26"/>
      <c r="G59" s="26"/>
      <c r="H59" s="80">
        <f>H58/(SQRT(11))</f>
        <v>4.9531853987692484E-2</v>
      </c>
      <c r="I59" s="26"/>
      <c r="J59" s="81">
        <f>J58/(SQRT(11))</f>
        <v>2.9829993403875269E-2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34</v>
      </c>
      <c r="B61" s="2">
        <f>TTEST(B48:B55,F48:F55,2,2)</f>
        <v>0.1276611655714642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0.60056882604363115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0.14002907018818461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0.10445515110184075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0.89569741862832319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34</v>
      </c>
      <c r="C70" s="35" t="s">
        <v>11</v>
      </c>
      <c r="D70" s="36" t="s">
        <v>0</v>
      </c>
      <c r="E70" s="8" t="s">
        <v>25</v>
      </c>
      <c r="F70" s="18" t="s">
        <v>34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14.036</v>
      </c>
      <c r="C71" s="63">
        <v>14.91879</v>
      </c>
      <c r="D71" s="39">
        <f>B71-C71</f>
        <v>-0.88278999999999996</v>
      </c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>
        <v>14.085050000000001</v>
      </c>
      <c r="C72" s="66">
        <v>14.964969999999999</v>
      </c>
      <c r="D72" s="42">
        <f t="shared" ref="D72:D78" si="12">B72-C72</f>
        <v>-0.87991999999999848</v>
      </c>
      <c r="E72" s="95">
        <v>185</v>
      </c>
      <c r="F72" s="66">
        <v>14.0383</v>
      </c>
      <c r="G72" s="66">
        <v>15.73461</v>
      </c>
      <c r="H72" s="42">
        <f t="shared" ref="H72:H78" si="13">F72-G72</f>
        <v>-1.6963100000000004</v>
      </c>
      <c r="I72" s="43">
        <f>H72-$D$79</f>
        <v>-0.86009225734165795</v>
      </c>
      <c r="J72" s="44">
        <f t="shared" ref="J72:J78" si="14">POWER(2,-I72)</f>
        <v>1.8151543822634417</v>
      </c>
    </row>
    <row r="73" spans="1:14" ht="13" customHeight="1" x14ac:dyDescent="0.15">
      <c r="A73" s="94">
        <v>174</v>
      </c>
      <c r="B73" s="66">
        <v>14.058149999999999</v>
      </c>
      <c r="C73" s="66">
        <v>14.934570000000001</v>
      </c>
      <c r="D73" s="42">
        <f t="shared" si="12"/>
        <v>-0.87642000000000131</v>
      </c>
      <c r="E73" s="95">
        <v>187</v>
      </c>
      <c r="F73" s="66">
        <v>14.05585</v>
      </c>
      <c r="G73" s="66">
        <v>15.443619999999999</v>
      </c>
      <c r="H73" s="42">
        <f t="shared" si="13"/>
        <v>-1.3877699999999997</v>
      </c>
      <c r="I73" s="43">
        <f t="shared" ref="I73:I78" si="15">H73-$D$79</f>
        <v>-0.55155225734165725</v>
      </c>
      <c r="J73" s="44">
        <f t="shared" si="14"/>
        <v>1.4656618161641257</v>
      </c>
    </row>
    <row r="74" spans="1:14" ht="13" customHeight="1" x14ac:dyDescent="0.15">
      <c r="A74" s="94">
        <v>179</v>
      </c>
      <c r="B74" s="66">
        <v>13.97513</v>
      </c>
      <c r="C74" s="66">
        <v>14.728389999999999</v>
      </c>
      <c r="D74" s="42">
        <f t="shared" si="12"/>
        <v>-0.75325999999999915</v>
      </c>
      <c r="E74" s="95">
        <v>188</v>
      </c>
      <c r="F74" s="66">
        <v>14.164770000000001</v>
      </c>
      <c r="G74" s="66">
        <v>16.28209</v>
      </c>
      <c r="H74" s="42">
        <f t="shared" si="13"/>
        <v>-2.1173199999999994</v>
      </c>
      <c r="I74" s="43">
        <f t="shared" si="15"/>
        <v>-1.2811022573416571</v>
      </c>
      <c r="J74" s="44">
        <f t="shared" si="14"/>
        <v>2.4302458320429485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13.93727</v>
      </c>
      <c r="G75" s="66">
        <v>14.912940000000001</v>
      </c>
      <c r="H75" s="42">
        <f t="shared" si="13"/>
        <v>-0.97567000000000093</v>
      </c>
      <c r="I75" s="43">
        <f t="shared" si="15"/>
        <v>-0.13945225734165845</v>
      </c>
      <c r="J75" s="44">
        <f t="shared" si="14"/>
        <v>1.1014868390689463</v>
      </c>
    </row>
    <row r="76" spans="1:14" ht="13" customHeight="1" x14ac:dyDescent="0.15">
      <c r="A76" s="94">
        <v>181</v>
      </c>
      <c r="B76" s="66">
        <v>14.062609999999999</v>
      </c>
      <c r="C76" s="85">
        <v>14.736944198608398</v>
      </c>
      <c r="D76" s="42">
        <f t="shared" si="12"/>
        <v>-0.67433419860839905</v>
      </c>
      <c r="E76" s="95">
        <v>207</v>
      </c>
      <c r="F76" s="66">
        <v>13.93374</v>
      </c>
      <c r="G76" s="66">
        <v>15.60575</v>
      </c>
      <c r="H76" s="42">
        <f t="shared" si="13"/>
        <v>-1.6720100000000002</v>
      </c>
      <c r="I76" s="43">
        <f t="shared" si="15"/>
        <v>-0.83579225734165774</v>
      </c>
      <c r="J76" s="44">
        <f t="shared" si="14"/>
        <v>1.7848369146398484</v>
      </c>
      <c r="L76" s="96"/>
      <c r="M76" s="69" t="s">
        <v>11</v>
      </c>
      <c r="N76" s="69" t="s">
        <v>34</v>
      </c>
    </row>
    <row r="77" spans="1:14" ht="13" customHeight="1" x14ac:dyDescent="0.15">
      <c r="A77" s="94">
        <v>182</v>
      </c>
      <c r="B77" s="66">
        <v>14.222950000000001</v>
      </c>
      <c r="C77" s="66">
        <v>15.02107</v>
      </c>
      <c r="D77" s="42">
        <f t="shared" si="12"/>
        <v>-0.79811999999999905</v>
      </c>
      <c r="E77" s="95">
        <v>210</v>
      </c>
      <c r="F77" s="66">
        <v>14.12294</v>
      </c>
      <c r="G77" s="66">
        <v>15.1275</v>
      </c>
      <c r="H77" s="42">
        <f t="shared" si="13"/>
        <v>-1.0045599999999997</v>
      </c>
      <c r="I77" s="43">
        <f t="shared" si="15"/>
        <v>-0.1683422573416572</v>
      </c>
      <c r="J77" s="44">
        <f t="shared" si="14"/>
        <v>1.1237664678248545</v>
      </c>
      <c r="L77" s="96" t="s">
        <v>16</v>
      </c>
      <c r="M77" s="66">
        <v>21.749849999999999</v>
      </c>
      <c r="N77" s="95">
        <v>32.302250000000001</v>
      </c>
    </row>
    <row r="78" spans="1:14" ht="13" customHeight="1" thickBot="1" x14ac:dyDescent="0.2">
      <c r="A78" s="97">
        <v>183</v>
      </c>
      <c r="B78" s="88">
        <v>14.13148</v>
      </c>
      <c r="C78" s="71">
        <v>15.12016</v>
      </c>
      <c r="D78" s="45">
        <f t="shared" si="12"/>
        <v>-0.98868000000000045</v>
      </c>
      <c r="E78" s="98">
        <v>211</v>
      </c>
      <c r="F78" s="71">
        <v>14.06672</v>
      </c>
      <c r="G78" s="71">
        <v>15.94256</v>
      </c>
      <c r="H78" s="45">
        <f t="shared" si="13"/>
        <v>-1.8758400000000002</v>
      </c>
      <c r="I78" s="46">
        <f t="shared" si="15"/>
        <v>-1.0396222573416578</v>
      </c>
      <c r="J78" s="47">
        <f t="shared" si="14"/>
        <v>2.055689339114501</v>
      </c>
      <c r="L78" s="96" t="s">
        <v>16</v>
      </c>
      <c r="M78" s="66">
        <v>22.695426940917969</v>
      </c>
      <c r="N78" s="95"/>
    </row>
    <row r="79" spans="1:14" ht="13" customHeight="1" x14ac:dyDescent="0.15">
      <c r="A79" s="99" t="s">
        <v>2</v>
      </c>
      <c r="B79" s="100">
        <f>AVERAGE(B71:B78)</f>
        <v>14.081624285714284</v>
      </c>
      <c r="C79" s="100">
        <f>AVERAGE(C71:C78)</f>
        <v>14.917842028372627</v>
      </c>
      <c r="D79" s="100">
        <f>AVERAGE(D71:D78)</f>
        <v>-0.83621774265834248</v>
      </c>
      <c r="E79" s="101" t="s">
        <v>2</v>
      </c>
      <c r="F79" s="100">
        <f>AVERAGE(F71:F78)</f>
        <v>14.045655714285715</v>
      </c>
      <c r="G79" s="100">
        <f>AVERAGE(G71:G78)</f>
        <v>15.578438571428569</v>
      </c>
      <c r="H79" s="100">
        <f>AVERAGE(H71:H78)</f>
        <v>-1.5327828571428572</v>
      </c>
      <c r="I79" s="100">
        <f>AVERAGE(I71:I78)</f>
        <v>-0.69656511448451486</v>
      </c>
      <c r="J79" s="113">
        <f>AVERAGE(J71:J78)</f>
        <v>1.682405941588381</v>
      </c>
    </row>
    <row r="80" spans="1:14" ht="13" customHeight="1" x14ac:dyDescent="0.15">
      <c r="A80" s="48" t="s">
        <v>3</v>
      </c>
      <c r="B80" s="42">
        <f>MEDIAN(B71:B78)</f>
        <v>14.062609999999999</v>
      </c>
      <c r="C80" s="42">
        <f>MEDIAN(C71:C78)</f>
        <v>14.934570000000001</v>
      </c>
      <c r="D80" s="42">
        <f>MEDIAN(D71:D78)</f>
        <v>-0.87642000000000131</v>
      </c>
      <c r="E80" s="49" t="s">
        <v>3</v>
      </c>
      <c r="F80" s="42">
        <f>MEDIAN(F71:F78)</f>
        <v>14.05585</v>
      </c>
      <c r="G80" s="42">
        <f>MEDIAN(G71:G78)</f>
        <v>15.60575</v>
      </c>
      <c r="H80" s="42">
        <f>MEDIAN(H71:H78)</f>
        <v>-1.6720100000000002</v>
      </c>
      <c r="I80" s="42">
        <f>MEDIAN(I71:I78)</f>
        <v>-0.83579225734165774</v>
      </c>
      <c r="J80" s="50">
        <f>MEDIAN(J71:J78)</f>
        <v>1.7848369146398484</v>
      </c>
    </row>
    <row r="81" spans="1:10" ht="13" customHeight="1" x14ac:dyDescent="0.15">
      <c r="A81" s="48" t="s">
        <v>4</v>
      </c>
      <c r="B81" s="42">
        <f>STDEV(B71:B78)</f>
        <v>7.8321430412785581E-2</v>
      </c>
      <c r="C81" s="42">
        <f>STDEV(C71:C78)</f>
        <v>0.14300724983505209</v>
      </c>
      <c r="D81" s="42">
        <f>STDEV(D71:D78)</f>
        <v>0.10285874679751597</v>
      </c>
      <c r="E81" s="49" t="s">
        <v>4</v>
      </c>
      <c r="F81" s="42">
        <f>STDEV(F71:F78)</f>
        <v>8.6636595588920257E-2</v>
      </c>
      <c r="G81" s="42">
        <f>STDEV(G71:G78)</f>
        <v>0.46855365539173038</v>
      </c>
      <c r="H81" s="42">
        <f>STDEV(H71:H78)</f>
        <v>0.4312617243899684</v>
      </c>
      <c r="I81" s="42">
        <f>STDEV(I71:I78)</f>
        <v>0.43126172438996879</v>
      </c>
      <c r="J81" s="50">
        <f>STDEV(J71:J78)</f>
        <v>0.48703906937574881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3.8876952027712658E-2</v>
      </c>
      <c r="E82" s="51"/>
      <c r="F82" s="51"/>
      <c r="G82" s="51"/>
      <c r="H82" s="104">
        <f>H81/(SQRT(11))</f>
        <v>0.13003030238574428</v>
      </c>
      <c r="I82" s="51"/>
      <c r="J82" s="105">
        <f>J81/(SQRT(11))</f>
        <v>0.14684780466938471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34</v>
      </c>
      <c r="B84" s="52">
        <f>TTEST(B71:B78,F71:F78,2,2)</f>
        <v>0.43104885662552583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3.8688734195623927E-3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1.33043456240605E-3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7.038588879565888E-2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1.6206416404531656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34</v>
      </c>
      <c r="C90" s="35" t="s">
        <v>11</v>
      </c>
      <c r="D90" s="36" t="s">
        <v>0</v>
      </c>
      <c r="E90" s="8" t="s">
        <v>26</v>
      </c>
      <c r="F90" s="18" t="s">
        <v>34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14.036</v>
      </c>
      <c r="C91" s="63">
        <v>14.91879</v>
      </c>
      <c r="D91" s="39">
        <f>B91-C91</f>
        <v>-0.88278999999999996</v>
      </c>
      <c r="E91" s="93">
        <v>175</v>
      </c>
      <c r="F91" s="63">
        <v>14.43806</v>
      </c>
      <c r="G91" s="63">
        <v>14.997210000000001</v>
      </c>
      <c r="H91" s="39">
        <f>F91-G91</f>
        <v>-0.5591500000000007</v>
      </c>
      <c r="I91" s="40">
        <f>H91-$D$99</f>
        <v>0.27706774265834178</v>
      </c>
      <c r="J91" s="41">
        <f t="shared" ref="J91:J97" si="16">POWER(2,-I91)</f>
        <v>0.8252666566849004</v>
      </c>
    </row>
    <row r="92" spans="1:10" ht="13" customHeight="1" x14ac:dyDescent="0.15">
      <c r="A92" s="94">
        <v>172</v>
      </c>
      <c r="B92" s="66">
        <v>14.085050000000001</v>
      </c>
      <c r="C92" s="66">
        <v>14.964969999999999</v>
      </c>
      <c r="D92" s="42">
        <f t="shared" ref="D92:D98" si="17">B92-C92</f>
        <v>-0.87991999999999848</v>
      </c>
      <c r="E92" s="95">
        <v>176</v>
      </c>
      <c r="F92" s="66">
        <v>13.952400000000001</v>
      </c>
      <c r="G92" s="66">
        <v>14.79457</v>
      </c>
      <c r="H92" s="42">
        <f t="shared" ref="H92:H97" si="18">F92-G92</f>
        <v>-0.84216999999999942</v>
      </c>
      <c r="I92" s="43">
        <f t="shared" ref="I92:I97" si="19">H92-$D$99</f>
        <v>-5.9522573416569413E-3</v>
      </c>
      <c r="J92" s="44">
        <f t="shared" si="16"/>
        <v>1.0041343131845768</v>
      </c>
    </row>
    <row r="93" spans="1:10" ht="13" customHeight="1" x14ac:dyDescent="0.15">
      <c r="A93" s="94">
        <v>174</v>
      </c>
      <c r="B93" s="66">
        <v>14.058149999999999</v>
      </c>
      <c r="C93" s="66">
        <v>14.934570000000001</v>
      </c>
      <c r="D93" s="42">
        <f t="shared" si="17"/>
        <v>-0.87642000000000131</v>
      </c>
      <c r="E93" s="95">
        <v>177</v>
      </c>
      <c r="F93" s="66">
        <v>14.150880000000001</v>
      </c>
      <c r="G93" s="66">
        <v>14.954269999999999</v>
      </c>
      <c r="H93" s="42">
        <f t="shared" si="18"/>
        <v>-0.80338999999999849</v>
      </c>
      <c r="I93" s="43">
        <f t="shared" si="19"/>
        <v>3.2827742658343984E-2</v>
      </c>
      <c r="J93" s="44">
        <f t="shared" si="16"/>
        <v>0.97750247293623194</v>
      </c>
    </row>
    <row r="94" spans="1:10" ht="13" customHeight="1" x14ac:dyDescent="0.15">
      <c r="A94" s="94">
        <v>179</v>
      </c>
      <c r="B94" s="66">
        <v>13.97513</v>
      </c>
      <c r="C94" s="66">
        <v>14.728389999999999</v>
      </c>
      <c r="D94" s="42">
        <f t="shared" si="17"/>
        <v>-0.75325999999999915</v>
      </c>
      <c r="E94" s="95">
        <v>216</v>
      </c>
      <c r="F94" s="66">
        <v>14.127230000000001</v>
      </c>
      <c r="G94" s="66">
        <v>14.958970000000001</v>
      </c>
      <c r="H94" s="42">
        <f t="shared" si="18"/>
        <v>-0.83173999999999992</v>
      </c>
      <c r="I94" s="43">
        <f t="shared" si="19"/>
        <v>4.4777426583425539E-3</v>
      </c>
      <c r="J94" s="44">
        <f t="shared" si="16"/>
        <v>0.99690107690636809</v>
      </c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>
        <v>14.062609999999999</v>
      </c>
      <c r="C96" s="85">
        <v>14.736944198608398</v>
      </c>
      <c r="D96" s="42">
        <f t="shared" si="17"/>
        <v>-0.67433419860839905</v>
      </c>
      <c r="E96" s="95">
        <v>225</v>
      </c>
      <c r="F96" s="66">
        <v>14.17868</v>
      </c>
      <c r="G96" s="66">
        <v>15.221690000000001</v>
      </c>
      <c r="H96" s="42">
        <f t="shared" si="18"/>
        <v>-1.0430100000000007</v>
      </c>
      <c r="I96" s="43">
        <f t="shared" si="19"/>
        <v>-0.20679225734165818</v>
      </c>
      <c r="J96" s="44">
        <f t="shared" si="16"/>
        <v>1.1541192167256711</v>
      </c>
    </row>
    <row r="97" spans="1:10" ht="13" customHeight="1" x14ac:dyDescent="0.15">
      <c r="A97" s="94">
        <v>182</v>
      </c>
      <c r="B97" s="66">
        <v>14.222950000000001</v>
      </c>
      <c r="C97" s="66">
        <v>15.02107</v>
      </c>
      <c r="D97" s="42">
        <f t="shared" si="17"/>
        <v>-0.79811999999999905</v>
      </c>
      <c r="E97" s="95">
        <v>229</v>
      </c>
      <c r="F97" s="66">
        <v>14.09253</v>
      </c>
      <c r="G97" s="66">
        <v>14.814780000000001</v>
      </c>
      <c r="H97" s="42">
        <f t="shared" si="18"/>
        <v>-0.72225000000000072</v>
      </c>
      <c r="I97" s="43">
        <f t="shared" si="19"/>
        <v>0.11396774265834175</v>
      </c>
      <c r="J97" s="44">
        <f t="shared" si="16"/>
        <v>0.92404323297742774</v>
      </c>
    </row>
    <row r="98" spans="1:10" ht="13" customHeight="1" thickBot="1" x14ac:dyDescent="0.2">
      <c r="A98" s="97">
        <v>183</v>
      </c>
      <c r="B98" s="88">
        <v>14.13148</v>
      </c>
      <c r="C98" s="71">
        <v>15.12016</v>
      </c>
      <c r="D98" s="45">
        <f t="shared" si="17"/>
        <v>-0.98868000000000045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14.081624285714284</v>
      </c>
      <c r="C99" s="100">
        <f>AVERAGE(C91:C98)</f>
        <v>14.917842028372627</v>
      </c>
      <c r="D99" s="100">
        <f>AVERAGE(D91:D98)</f>
        <v>-0.83621774265834248</v>
      </c>
      <c r="E99" s="101" t="s">
        <v>2</v>
      </c>
      <c r="F99" s="100">
        <f>AVERAGE(F91:F98)</f>
        <v>14.15663</v>
      </c>
      <c r="G99" s="100">
        <f>AVERAGE(G91:G98)</f>
        <v>14.956915</v>
      </c>
      <c r="H99" s="100">
        <f>AVERAGE(H91:H98)</f>
        <v>-0.80028500000000002</v>
      </c>
      <c r="I99" s="100">
        <f>AVERAGE(I91:I98)</f>
        <v>3.5932742658342488E-2</v>
      </c>
      <c r="J99" s="113">
        <f>AVERAGE(J91:J98)</f>
        <v>0.98032782823586262</v>
      </c>
    </row>
    <row r="100" spans="1:10" ht="13" customHeight="1" x14ac:dyDescent="0.15">
      <c r="A100" s="48" t="s">
        <v>3</v>
      </c>
      <c r="B100" s="42">
        <f>MEDIAN(B91:B98)</f>
        <v>14.062609999999999</v>
      </c>
      <c r="C100" s="42">
        <f>MEDIAN(C91:C98)</f>
        <v>14.934570000000001</v>
      </c>
      <c r="D100" s="42">
        <f>MEDIAN(D91:D98)</f>
        <v>-0.87642000000000131</v>
      </c>
      <c r="E100" s="49" t="s">
        <v>3</v>
      </c>
      <c r="F100" s="42">
        <f>MEDIAN(F91:F98)</f>
        <v>14.139055000000001</v>
      </c>
      <c r="G100" s="42">
        <f>MEDIAN(G91:G98)</f>
        <v>14.956620000000001</v>
      </c>
      <c r="H100" s="42">
        <f>MEDIAN(H91:H98)</f>
        <v>-0.81756499999999921</v>
      </c>
      <c r="I100" s="42">
        <f>MEDIAN(I91:I98)</f>
        <v>1.8652742658343269E-2</v>
      </c>
      <c r="J100" s="50">
        <f>MEDIAN(J91:J98)</f>
        <v>0.98720177492130001</v>
      </c>
    </row>
    <row r="101" spans="1:10" ht="13" customHeight="1" x14ac:dyDescent="0.15">
      <c r="A101" s="48" t="s">
        <v>4</v>
      </c>
      <c r="B101" s="42">
        <f>STDEV(B91:B98)</f>
        <v>7.8321430412785581E-2</v>
      </c>
      <c r="C101" s="42">
        <f>STDEV(C91:C98)</f>
        <v>0.14300724983505209</v>
      </c>
      <c r="D101" s="42">
        <f>STDEV(D91:D98)</f>
        <v>0.10285874679751597</v>
      </c>
      <c r="E101" s="49" t="s">
        <v>4</v>
      </c>
      <c r="F101" s="42">
        <f>STDEV(F91:F98)</f>
        <v>0.15900010867920794</v>
      </c>
      <c r="G101" s="42">
        <f>STDEV(G91:G98)</f>
        <v>0.15381740080368028</v>
      </c>
      <c r="H101" s="42">
        <f>STDEV(H91:H98)</f>
        <v>0.15868483629509139</v>
      </c>
      <c r="I101" s="42">
        <f>STDEV(I91:I98)</f>
        <v>0.15868483629509142</v>
      </c>
      <c r="J101" s="50">
        <f>STDEV(J91:J98)</f>
        <v>0.10794885198931431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3.8876952027712658E-2</v>
      </c>
      <c r="E102" s="51"/>
      <c r="F102" s="51"/>
      <c r="G102" s="51"/>
      <c r="H102" s="104">
        <f>H101/(SQRT(11))</f>
        <v>4.7845278355435311E-2</v>
      </c>
      <c r="I102" s="51"/>
      <c r="J102" s="105">
        <f>J101/(SQRT(11))</f>
        <v>3.2547803508924153E-2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34</v>
      </c>
      <c r="B104" s="52">
        <f>TTEST(B91:B98,F91:F98,2,2)</f>
        <v>0.29199690942746875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0.64444158661312922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0.63223307874230561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3.7876002037696081E-2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0.97540093291472274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34</v>
      </c>
      <c r="C110" s="35" t="s">
        <v>11</v>
      </c>
      <c r="D110" s="36" t="s">
        <v>0</v>
      </c>
      <c r="E110" s="8" t="s">
        <v>26</v>
      </c>
      <c r="F110" s="18" t="s">
        <v>34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>
        <v>14.43806</v>
      </c>
      <c r="G111" s="63">
        <v>14.997210000000001</v>
      </c>
      <c r="H111" s="39">
        <f>F111-G111</f>
        <v>-0.5591500000000007</v>
      </c>
      <c r="I111" s="40">
        <f>H111-$D$119</f>
        <v>0.97363285714285652</v>
      </c>
      <c r="J111" s="41">
        <f t="shared" ref="J111:J117" si="20">POWER(2,-I111)</f>
        <v>0.50922217230833244</v>
      </c>
    </row>
    <row r="112" spans="1:10" ht="13" customHeight="1" x14ac:dyDescent="0.15">
      <c r="A112" s="95">
        <v>185</v>
      </c>
      <c r="B112" s="66">
        <v>14.0383</v>
      </c>
      <c r="C112" s="66">
        <v>15.73461</v>
      </c>
      <c r="D112" s="42">
        <f t="shared" ref="D112:D118" si="21">B112-C112</f>
        <v>-1.6963100000000004</v>
      </c>
      <c r="E112" s="95">
        <v>176</v>
      </c>
      <c r="F112" s="66">
        <v>13.952400000000001</v>
      </c>
      <c r="G112" s="66">
        <v>14.79457</v>
      </c>
      <c r="H112" s="42">
        <f t="shared" ref="H112:H117" si="22">F112-G112</f>
        <v>-0.84216999999999942</v>
      </c>
      <c r="I112" s="43">
        <f t="shared" ref="I112:I117" si="23">H112-$D$119</f>
        <v>0.69061285714285781</v>
      </c>
      <c r="J112" s="44">
        <f t="shared" si="20"/>
        <v>0.61959059184965759</v>
      </c>
    </row>
    <row r="113" spans="1:10" ht="13" customHeight="1" x14ac:dyDescent="0.15">
      <c r="A113" s="95">
        <v>187</v>
      </c>
      <c r="B113" s="66">
        <v>14.05585</v>
      </c>
      <c r="C113" s="66">
        <v>15.443619999999999</v>
      </c>
      <c r="D113" s="42">
        <f t="shared" si="21"/>
        <v>-1.3877699999999997</v>
      </c>
      <c r="E113" s="95">
        <v>177</v>
      </c>
      <c r="F113" s="66">
        <v>14.150880000000001</v>
      </c>
      <c r="G113" s="66">
        <v>14.954269999999999</v>
      </c>
      <c r="H113" s="42">
        <f t="shared" si="22"/>
        <v>-0.80338999999999849</v>
      </c>
      <c r="I113" s="43">
        <f t="shared" si="23"/>
        <v>0.72939285714285873</v>
      </c>
      <c r="J113" s="44">
        <f t="shared" si="20"/>
        <v>0.60315769293876809</v>
      </c>
    </row>
    <row r="114" spans="1:10" ht="13" customHeight="1" x14ac:dyDescent="0.15">
      <c r="A114" s="95">
        <v>188</v>
      </c>
      <c r="B114" s="66">
        <v>14.164770000000001</v>
      </c>
      <c r="C114" s="66">
        <v>16.28209</v>
      </c>
      <c r="D114" s="42">
        <f t="shared" si="21"/>
        <v>-2.1173199999999994</v>
      </c>
      <c r="E114" s="95">
        <v>216</v>
      </c>
      <c r="F114" s="66">
        <v>14.127230000000001</v>
      </c>
      <c r="G114" s="66">
        <v>14.958970000000001</v>
      </c>
      <c r="H114" s="42">
        <f t="shared" si="22"/>
        <v>-0.83173999999999992</v>
      </c>
      <c r="I114" s="43">
        <f t="shared" si="23"/>
        <v>0.7010428571428573</v>
      </c>
      <c r="J114" s="44">
        <f t="shared" si="20"/>
        <v>0.61512739894034418</v>
      </c>
    </row>
    <row r="115" spans="1:10" ht="13" customHeight="1" x14ac:dyDescent="0.15">
      <c r="A115" s="95">
        <v>206</v>
      </c>
      <c r="B115" s="66">
        <v>13.93727</v>
      </c>
      <c r="C115" s="66">
        <v>14.912940000000001</v>
      </c>
      <c r="D115" s="42">
        <f t="shared" si="21"/>
        <v>-0.97567000000000093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13.93374</v>
      </c>
      <c r="C116" s="66">
        <v>15.60575</v>
      </c>
      <c r="D116" s="42">
        <f t="shared" si="21"/>
        <v>-1.6720100000000002</v>
      </c>
      <c r="E116" s="95">
        <v>225</v>
      </c>
      <c r="F116" s="66">
        <v>14.17868</v>
      </c>
      <c r="G116" s="66">
        <v>15.221690000000001</v>
      </c>
      <c r="H116" s="42">
        <f t="shared" si="22"/>
        <v>-1.0430100000000007</v>
      </c>
      <c r="I116" s="43">
        <f t="shared" si="23"/>
        <v>0.48977285714285657</v>
      </c>
      <c r="J116" s="44">
        <f t="shared" si="20"/>
        <v>0.71213721029835764</v>
      </c>
    </row>
    <row r="117" spans="1:10" ht="13" customHeight="1" x14ac:dyDescent="0.15">
      <c r="A117" s="95">
        <v>210</v>
      </c>
      <c r="B117" s="66">
        <v>14.12294</v>
      </c>
      <c r="C117" s="66">
        <v>15.1275</v>
      </c>
      <c r="D117" s="42">
        <f t="shared" si="21"/>
        <v>-1.0045599999999997</v>
      </c>
      <c r="E117" s="95">
        <v>229</v>
      </c>
      <c r="F117" s="66">
        <v>14.09253</v>
      </c>
      <c r="G117" s="66">
        <v>14.814780000000001</v>
      </c>
      <c r="H117" s="42">
        <f t="shared" si="22"/>
        <v>-0.72225000000000072</v>
      </c>
      <c r="I117" s="43">
        <f t="shared" si="23"/>
        <v>0.8105328571428565</v>
      </c>
      <c r="J117" s="44">
        <f t="shared" si="20"/>
        <v>0.57017122719310465</v>
      </c>
    </row>
    <row r="118" spans="1:10" ht="13" customHeight="1" thickBot="1" x14ac:dyDescent="0.2">
      <c r="A118" s="98">
        <v>211</v>
      </c>
      <c r="B118" s="71">
        <v>14.06672</v>
      </c>
      <c r="C118" s="71">
        <v>15.94256</v>
      </c>
      <c r="D118" s="45">
        <f t="shared" si="21"/>
        <v>-1.8758400000000002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14.045655714285715</v>
      </c>
      <c r="C119" s="100">
        <f>AVERAGE(C111:C118)</f>
        <v>15.578438571428569</v>
      </c>
      <c r="D119" s="100">
        <f>AVERAGE(D111:D118)</f>
        <v>-1.5327828571428572</v>
      </c>
      <c r="E119" s="101" t="s">
        <v>2</v>
      </c>
      <c r="F119" s="100">
        <f>AVERAGE(F111:F118)</f>
        <v>14.15663</v>
      </c>
      <c r="G119" s="100">
        <f>AVERAGE(G111:G118)</f>
        <v>14.956915</v>
      </c>
      <c r="H119" s="100">
        <f>AVERAGE(H111:H118)</f>
        <v>-0.80028500000000002</v>
      </c>
      <c r="I119" s="100">
        <f>AVERAGE(I111:I118)</f>
        <v>0.7324978571428572</v>
      </c>
      <c r="J119" s="102">
        <f>AVERAGE(J111:J118)</f>
        <v>0.60490104892142738</v>
      </c>
    </row>
    <row r="120" spans="1:10" ht="13" customHeight="1" x14ac:dyDescent="0.15">
      <c r="A120" s="48" t="s">
        <v>3</v>
      </c>
      <c r="B120" s="42">
        <f>MEDIAN(B111:B118)</f>
        <v>14.05585</v>
      </c>
      <c r="C120" s="42">
        <f>MEDIAN(C111:C118)</f>
        <v>15.60575</v>
      </c>
      <c r="D120" s="42">
        <f>MEDIAN(D111:D118)</f>
        <v>-1.6720100000000002</v>
      </c>
      <c r="E120" s="49" t="s">
        <v>3</v>
      </c>
      <c r="F120" s="42">
        <f>MEDIAN(F111:F118)</f>
        <v>14.139055000000001</v>
      </c>
      <c r="G120" s="42">
        <f>MEDIAN(G111:G118)</f>
        <v>14.956620000000001</v>
      </c>
      <c r="H120" s="42">
        <f>MEDIAN(H111:H118)</f>
        <v>-0.81756499999999921</v>
      </c>
      <c r="I120" s="42">
        <f>MEDIAN(I111:I118)</f>
        <v>0.71521785714285802</v>
      </c>
      <c r="J120" s="50">
        <f>MEDIAN(J111:J118)</f>
        <v>0.60914254593955608</v>
      </c>
    </row>
    <row r="121" spans="1:10" ht="13" customHeight="1" x14ac:dyDescent="0.15">
      <c r="A121" s="48" t="s">
        <v>4</v>
      </c>
      <c r="B121" s="42">
        <f>STDEV(B111:B118)</f>
        <v>8.6636595588920257E-2</v>
      </c>
      <c r="C121" s="42">
        <f>STDEV(C111:C118)</f>
        <v>0.46855365539173038</v>
      </c>
      <c r="D121" s="42">
        <f>STDEV(D111:D118)</f>
        <v>0.4312617243899684</v>
      </c>
      <c r="E121" s="49" t="s">
        <v>4</v>
      </c>
      <c r="F121" s="42">
        <f>STDEV(F111:F118)</f>
        <v>0.15900010867920794</v>
      </c>
      <c r="G121" s="42">
        <f>STDEV(G111:G118)</f>
        <v>0.15381740080368028</v>
      </c>
      <c r="H121" s="42">
        <f>STDEV(H111:H118)</f>
        <v>0.15868483629509139</v>
      </c>
      <c r="I121" s="42">
        <f>STDEV(I111:I118)</f>
        <v>0.15868483629509139</v>
      </c>
      <c r="J121" s="50">
        <f>STDEV(J111:J118)</f>
        <v>6.6608711818073651E-2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0.16300161038810498</v>
      </c>
      <c r="E122" s="51"/>
      <c r="F122" s="51"/>
      <c r="G122" s="51"/>
      <c r="H122" s="104">
        <f>H121/(SQRT(11))</f>
        <v>4.7845278355435311E-2</v>
      </c>
      <c r="I122" s="51"/>
      <c r="J122" s="105">
        <f>J121/(SQRT(11))</f>
        <v>2.0083282260860161E-2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34</v>
      </c>
      <c r="B124" s="52">
        <f>TTEST(B111:B118,F111:F118,2,2)</f>
        <v>0.13839954816683014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1.0241912705222027E-2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2.3988022496849253E-3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0.79420659308331654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0.60186095961472397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 t="s">
        <v>46</v>
      </c>
      <c r="J4" s="21">
        <v>41953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46</v>
      </c>
      <c r="C7" s="18" t="s">
        <v>11</v>
      </c>
      <c r="D7" s="17" t="s">
        <v>0</v>
      </c>
      <c r="E7" s="8" t="s">
        <v>25</v>
      </c>
      <c r="F7" s="18" t="s">
        <v>46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16.299659999999999</v>
      </c>
      <c r="C8" s="63">
        <v>15.724020957946777</v>
      </c>
      <c r="D8" s="28">
        <f>B8-C8</f>
        <v>0.57563904205322203</v>
      </c>
      <c r="E8" s="64">
        <v>184</v>
      </c>
      <c r="F8" s="109"/>
      <c r="G8" s="63"/>
      <c r="H8" s="28"/>
      <c r="I8" s="10"/>
      <c r="J8" s="11"/>
      <c r="K8" s="2"/>
      <c r="L8" s="61"/>
    </row>
    <row r="9" spans="1:14" ht="13" customHeight="1" x14ac:dyDescent="0.15">
      <c r="A9" s="65">
        <v>172</v>
      </c>
      <c r="B9" s="66">
        <v>15.93623</v>
      </c>
      <c r="C9" s="66">
        <v>15.691242218017578</v>
      </c>
      <c r="D9" s="29">
        <f t="shared" ref="D9:D15" si="0">B9-C9</f>
        <v>0.24498778198242199</v>
      </c>
      <c r="E9" s="67">
        <v>185</v>
      </c>
      <c r="F9" s="86"/>
      <c r="G9" s="66"/>
      <c r="H9" s="29"/>
      <c r="I9" s="3"/>
      <c r="J9" s="4"/>
      <c r="K9" s="2"/>
      <c r="L9" s="61"/>
    </row>
    <row r="10" spans="1:14" ht="13" customHeight="1" x14ac:dyDescent="0.15">
      <c r="A10" s="65">
        <v>174</v>
      </c>
      <c r="B10" s="66">
        <v>15.78585</v>
      </c>
      <c r="C10" s="66">
        <v>15.593318939208984</v>
      </c>
      <c r="D10" s="29">
        <f t="shared" si="0"/>
        <v>0.19253106079101556</v>
      </c>
      <c r="E10" s="67">
        <v>187</v>
      </c>
      <c r="F10" s="86">
        <v>15.790800000000001</v>
      </c>
      <c r="G10" s="66">
        <v>15.784400939941406</v>
      </c>
      <c r="H10" s="29">
        <f t="shared" ref="H10:H15" si="1">F10-G10</f>
        <v>6.3990600585945856E-3</v>
      </c>
      <c r="I10" s="3">
        <f t="shared" ref="I10:I14" si="2">H10-$D$16</f>
        <v>-0.27002517268589471</v>
      </c>
      <c r="J10" s="4">
        <f t="shared" ref="J10:J15" si="3">POWER(2,-I10)</f>
        <v>1.2058288672629818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86">
        <v>15.62823</v>
      </c>
      <c r="G11" s="66">
        <v>15.527895927429199</v>
      </c>
      <c r="H11" s="29">
        <f t="shared" si="1"/>
        <v>0.10033407257080107</v>
      </c>
      <c r="I11" s="3">
        <f t="shared" si="2"/>
        <v>-0.17609016017368823</v>
      </c>
      <c r="J11" s="4">
        <f t="shared" si="3"/>
        <v>1.1298178195039772</v>
      </c>
      <c r="K11" s="2"/>
      <c r="L11" s="61"/>
    </row>
    <row r="12" spans="1:14" ht="13" customHeight="1" x14ac:dyDescent="0.15">
      <c r="A12" s="65">
        <v>180</v>
      </c>
      <c r="B12" s="66">
        <v>15.91417</v>
      </c>
      <c r="C12" s="66">
        <v>15.504251480102539</v>
      </c>
      <c r="D12" s="29">
        <f t="shared" si="0"/>
        <v>0.40991851989746131</v>
      </c>
      <c r="E12" s="67">
        <v>206</v>
      </c>
      <c r="F12" s="86">
        <v>16.547190000000001</v>
      </c>
      <c r="G12" s="66">
        <v>16.428434371948242</v>
      </c>
      <c r="H12" s="29">
        <f t="shared" si="1"/>
        <v>0.11875562805175832</v>
      </c>
      <c r="I12" s="3">
        <f t="shared" si="2"/>
        <v>-0.15766860469273097</v>
      </c>
      <c r="J12" s="4">
        <f t="shared" si="3"/>
        <v>1.1154830600509613</v>
      </c>
      <c r="K12" s="2"/>
      <c r="L12" s="61"/>
    </row>
    <row r="13" spans="1:14" ht="13" customHeight="1" x14ac:dyDescent="0.15">
      <c r="A13" s="65">
        <v>181</v>
      </c>
      <c r="B13" s="66">
        <v>16.385059999999999</v>
      </c>
      <c r="C13" s="66">
        <v>16.253612518310547</v>
      </c>
      <c r="D13" s="29">
        <f t="shared" si="0"/>
        <v>0.13144748168945242</v>
      </c>
      <c r="E13" s="67">
        <v>207</v>
      </c>
      <c r="F13" s="86">
        <v>15.244070000000001</v>
      </c>
      <c r="G13" s="66">
        <v>15.546722412109375</v>
      </c>
      <c r="H13" s="29">
        <f t="shared" si="1"/>
        <v>-0.30265241210937432</v>
      </c>
      <c r="I13" s="3">
        <f t="shared" si="2"/>
        <v>-0.57907664485386356</v>
      </c>
      <c r="J13" s="4">
        <f t="shared" si="3"/>
        <v>1.493892819799687</v>
      </c>
      <c r="K13" s="2"/>
      <c r="L13" s="68"/>
      <c r="M13" s="69" t="s">
        <v>11</v>
      </c>
      <c r="N13" s="69" t="s">
        <v>46</v>
      </c>
    </row>
    <row r="14" spans="1:14" ht="13" customHeight="1" x14ac:dyDescent="0.15">
      <c r="A14" s="65">
        <v>182</v>
      </c>
      <c r="B14" s="66">
        <v>16.51745</v>
      </c>
      <c r="C14" s="66">
        <v>16.172897338867188</v>
      </c>
      <c r="D14" s="29">
        <f t="shared" si="0"/>
        <v>0.34455266113281269</v>
      </c>
      <c r="E14" s="67">
        <v>210</v>
      </c>
      <c r="F14" s="86">
        <v>15.4171</v>
      </c>
      <c r="G14" s="66">
        <v>15.691039085388184</v>
      </c>
      <c r="H14" s="29">
        <f t="shared" si="1"/>
        <v>-0.27393908538818401</v>
      </c>
      <c r="I14" s="3">
        <f t="shared" si="2"/>
        <v>-0.55036331813267325</v>
      </c>
      <c r="J14" s="4">
        <f t="shared" si="3"/>
        <v>1.4644544473797652</v>
      </c>
      <c r="K14" s="2"/>
      <c r="L14" s="68" t="s">
        <v>16</v>
      </c>
      <c r="M14" s="66">
        <v>22.877466201782227</v>
      </c>
      <c r="N14" s="67" t="s">
        <v>17</v>
      </c>
    </row>
    <row r="15" spans="1:14" ht="13" customHeight="1" thickBot="1" x14ac:dyDescent="0.2">
      <c r="A15" s="70">
        <v>183</v>
      </c>
      <c r="B15" s="87">
        <v>15.73025</v>
      </c>
      <c r="C15" s="71">
        <v>15.694356918334961</v>
      </c>
      <c r="D15" s="27">
        <f t="shared" si="0"/>
        <v>3.5893081665038906E-2</v>
      </c>
      <c r="E15" s="72">
        <v>211</v>
      </c>
      <c r="F15" s="110">
        <v>15.37387</v>
      </c>
      <c r="G15" s="71">
        <v>15.815937995910645</v>
      </c>
      <c r="H15" s="27">
        <f t="shared" si="1"/>
        <v>-0.44206799591064438</v>
      </c>
      <c r="I15" s="12">
        <f>H15-$D$16</f>
        <v>-0.71849222865513362</v>
      </c>
      <c r="J15" s="13">
        <f t="shared" si="3"/>
        <v>1.645461451562094</v>
      </c>
      <c r="K15" s="2"/>
      <c r="L15" s="68" t="s">
        <v>16</v>
      </c>
      <c r="M15" s="66">
        <v>22.695426940917969</v>
      </c>
      <c r="N15" s="67"/>
    </row>
    <row r="16" spans="1:14" ht="13" customHeight="1" x14ac:dyDescent="0.15">
      <c r="A16" s="73" t="s">
        <v>2</v>
      </c>
      <c r="B16" s="74">
        <f>AVERAGE(B8:B15)</f>
        <v>16.081238571428567</v>
      </c>
      <c r="C16" s="74">
        <f>AVERAGE(C8:C15)</f>
        <v>15.804814338684082</v>
      </c>
      <c r="D16" s="74">
        <f>AVERAGE(D8:D15)</f>
        <v>0.2764242327444893</v>
      </c>
      <c r="E16" s="75" t="s">
        <v>2</v>
      </c>
      <c r="F16" s="74">
        <f>AVERAGE(F8:F15)</f>
        <v>15.666876666666667</v>
      </c>
      <c r="G16" s="74">
        <f>AVERAGE(G8:G15)</f>
        <v>15.799071788787842</v>
      </c>
      <c r="H16" s="74">
        <f>AVERAGE(H8:H15)</f>
        <v>-0.13219512212117479</v>
      </c>
      <c r="I16" s="74">
        <f>AVERAGE(I8:I15)</f>
        <v>-0.40861935486566409</v>
      </c>
      <c r="J16" s="113">
        <f>AVERAGE(J8:J15)</f>
        <v>1.3424897442599111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15.93623</v>
      </c>
      <c r="C17" s="29">
        <f>MEDIAN(C8:C15)</f>
        <v>15.694356918334961</v>
      </c>
      <c r="D17" s="29">
        <f>MEDIAN(D8:D15)</f>
        <v>0.24498778198242199</v>
      </c>
      <c r="E17" s="25" t="s">
        <v>3</v>
      </c>
      <c r="F17" s="29">
        <f>MEDIAN(F8:F15)</f>
        <v>15.522665</v>
      </c>
      <c r="G17" s="29">
        <f>MEDIAN(G8:G15)</f>
        <v>15.737720012664795</v>
      </c>
      <c r="H17" s="29">
        <f>MEDIAN(H8:H15)</f>
        <v>-0.13377001266479471</v>
      </c>
      <c r="I17" s="29">
        <f>MEDIAN(I8:I15)</f>
        <v>-0.41019424540928395</v>
      </c>
      <c r="J17" s="6">
        <f>MEDIAN(J8:J15)</f>
        <v>1.3351416573213735</v>
      </c>
      <c r="L17" s="61"/>
    </row>
    <row r="18" spans="1:12" ht="13" customHeight="1" x14ac:dyDescent="0.15">
      <c r="A18" s="5" t="s">
        <v>4</v>
      </c>
      <c r="B18" s="29">
        <f>STDEV(B8:B15)</f>
        <v>0.31349709463983705</v>
      </c>
      <c r="C18" s="29">
        <f>STDEV(C8:C15)</f>
        <v>0.28971258046884352</v>
      </c>
      <c r="D18" s="29">
        <f>STDEV(D8:D15)</f>
        <v>0.1820675320175707</v>
      </c>
      <c r="E18" s="25" t="s">
        <v>4</v>
      </c>
      <c r="F18" s="29">
        <f>STDEV(F8:F15)</f>
        <v>0.47303464768097775</v>
      </c>
      <c r="G18" s="29">
        <f>STDEV(G8:G15)</f>
        <v>0.33029822419394483</v>
      </c>
      <c r="H18" s="29">
        <f>STDEV(H8:H15)</f>
        <v>0.23724362561461615</v>
      </c>
      <c r="I18" s="29">
        <f>STDEV(I8:I15)</f>
        <v>0.23724362561461595</v>
      </c>
      <c r="J18" s="6">
        <f>STDEV(J8:J15)</f>
        <v>0.22137195534761145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6.8815058791111716E-2</v>
      </c>
      <c r="E19" s="26"/>
      <c r="F19" s="26"/>
      <c r="G19" s="26"/>
      <c r="H19" s="80">
        <f>H18/(SQRT(11))</f>
        <v>7.1531644551566478E-2</v>
      </c>
      <c r="I19" s="26"/>
      <c r="J19" s="81">
        <f>J18/(SQRT(11))</f>
        <v>6.6746155908666976E-2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46</v>
      </c>
      <c r="B21" s="2">
        <f>TTEST(B8:B15,F8:F15,2,2)</f>
        <v>8.5406932409527764E-2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0.97393583747394974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4.8421989718258939E-3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2.9369640576328553E-2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1.3274148829156904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46</v>
      </c>
      <c r="C27" s="18" t="s">
        <v>11</v>
      </c>
      <c r="D27" s="17" t="s">
        <v>0</v>
      </c>
      <c r="E27" s="8" t="s">
        <v>26</v>
      </c>
      <c r="F27" s="18" t="s">
        <v>46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16.299659999999999</v>
      </c>
      <c r="C28" s="63">
        <v>15.724020957946777</v>
      </c>
      <c r="D28" s="28">
        <f>B28-C28</f>
        <v>0.57563904205322203</v>
      </c>
      <c r="E28" s="64">
        <v>175</v>
      </c>
      <c r="F28" s="109">
        <v>16.622050000000002</v>
      </c>
      <c r="G28" s="63">
        <v>16.439855575561523</v>
      </c>
      <c r="H28" s="28">
        <f>F28-G28</f>
        <v>0.18219442443847811</v>
      </c>
      <c r="I28" s="10">
        <f>H28-$D$36</f>
        <v>-9.4229808306011187E-2</v>
      </c>
      <c r="J28" s="11">
        <f t="shared" ref="J28:J33" si="4">POWER(2,-I28)</f>
        <v>1.0674953668800451</v>
      </c>
      <c r="K28" s="2"/>
    </row>
    <row r="29" spans="1:12" ht="13" customHeight="1" x14ac:dyDescent="0.15">
      <c r="A29" s="65">
        <v>172</v>
      </c>
      <c r="B29" s="66">
        <v>15.93623</v>
      </c>
      <c r="C29" s="66">
        <v>15.691242218017578</v>
      </c>
      <c r="D29" s="29">
        <f t="shared" ref="D29:D35" si="5">B29-C29</f>
        <v>0.24498778198242199</v>
      </c>
      <c r="E29" s="67">
        <v>176</v>
      </c>
      <c r="F29" s="86">
        <v>15.7502</v>
      </c>
      <c r="G29" s="66">
        <v>15.615484237670898</v>
      </c>
      <c r="H29" s="29">
        <f t="shared" ref="H29:H33" si="6">F29-G29</f>
        <v>0.1347157623291011</v>
      </c>
      <c r="I29" s="3">
        <f t="shared" ref="I29:I33" si="7">H29-$D$36</f>
        <v>-0.1417084704153882</v>
      </c>
      <c r="J29" s="4">
        <f t="shared" si="4"/>
        <v>1.103210788502524</v>
      </c>
      <c r="K29" s="2"/>
    </row>
    <row r="30" spans="1:12" ht="13" customHeight="1" x14ac:dyDescent="0.15">
      <c r="A30" s="65">
        <v>174</v>
      </c>
      <c r="B30" s="66">
        <v>15.78585</v>
      </c>
      <c r="C30" s="66">
        <v>15.593318939208984</v>
      </c>
      <c r="D30" s="29">
        <f t="shared" si="5"/>
        <v>0.19253106079101556</v>
      </c>
      <c r="E30" s="67">
        <v>177</v>
      </c>
      <c r="F30" s="86">
        <v>15.99945</v>
      </c>
      <c r="G30" s="66">
        <v>15.295187950134277</v>
      </c>
      <c r="H30" s="29">
        <f t="shared" si="6"/>
        <v>0.70426204986572216</v>
      </c>
      <c r="I30" s="3">
        <f t="shared" si="7"/>
        <v>0.42783781712123287</v>
      </c>
      <c r="J30" s="4">
        <f t="shared" si="4"/>
        <v>0.74337505521854774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15.91417</v>
      </c>
      <c r="C32" s="66">
        <v>15.504251480102539</v>
      </c>
      <c r="D32" s="29">
        <f t="shared" si="5"/>
        <v>0.40991851989746131</v>
      </c>
      <c r="E32" s="67">
        <v>223</v>
      </c>
      <c r="F32" s="86">
        <v>16.259789999999999</v>
      </c>
      <c r="G32" s="66">
        <v>15.789527893066406</v>
      </c>
      <c r="H32" s="29">
        <f t="shared" si="6"/>
        <v>0.47026210693359261</v>
      </c>
      <c r="I32" s="3">
        <f t="shared" si="7"/>
        <v>0.19383787418910331</v>
      </c>
      <c r="J32" s="4">
        <f t="shared" si="4"/>
        <v>0.8742768635438215</v>
      </c>
      <c r="K32" s="2"/>
    </row>
    <row r="33" spans="1:12" ht="13" customHeight="1" x14ac:dyDescent="0.15">
      <c r="A33" s="65">
        <v>181</v>
      </c>
      <c r="B33" s="66">
        <v>16.385059999999999</v>
      </c>
      <c r="C33" s="66">
        <v>16.253612518310547</v>
      </c>
      <c r="D33" s="29">
        <f t="shared" si="5"/>
        <v>0.13144748168945242</v>
      </c>
      <c r="E33" s="67">
        <v>229</v>
      </c>
      <c r="F33" s="86">
        <v>15.75451</v>
      </c>
      <c r="G33" s="66">
        <v>15.522724151611328</v>
      </c>
      <c r="H33" s="29">
        <f t="shared" si="6"/>
        <v>0.23178584838867167</v>
      </c>
      <c r="I33" s="3">
        <f t="shared" si="7"/>
        <v>-4.4638384355817629E-2</v>
      </c>
      <c r="J33" s="4">
        <f t="shared" si="4"/>
        <v>1.0314246173635071</v>
      </c>
      <c r="K33" s="2"/>
    </row>
    <row r="34" spans="1:12" ht="13" customHeight="1" x14ac:dyDescent="0.15">
      <c r="A34" s="65">
        <v>182</v>
      </c>
      <c r="B34" s="66">
        <v>16.51745</v>
      </c>
      <c r="C34" s="66">
        <v>16.172897338867188</v>
      </c>
      <c r="D34" s="29">
        <f t="shared" si="5"/>
        <v>0.34455266113281269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15.73025</v>
      </c>
      <c r="C35" s="71">
        <v>15.694356918334961</v>
      </c>
      <c r="D35" s="27">
        <f t="shared" si="5"/>
        <v>3.5893081665038906E-2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16.081238571428567</v>
      </c>
      <c r="C36" s="74">
        <f>AVERAGE(C28:C35)</f>
        <v>15.804814338684082</v>
      </c>
      <c r="D36" s="74">
        <f>AVERAGE(D28:D35)</f>
        <v>0.2764242327444893</v>
      </c>
      <c r="E36" s="75" t="s">
        <v>2</v>
      </c>
      <c r="F36" s="74">
        <f>AVERAGE(F28:F35)</f>
        <v>16.077199999999998</v>
      </c>
      <c r="G36" s="74">
        <f>AVERAGE(G28:G35)</f>
        <v>15.732555961608886</v>
      </c>
      <c r="H36" s="74">
        <f>AVERAGE(H28:H35)</f>
        <v>0.34464403839111313</v>
      </c>
      <c r="I36" s="74">
        <f>AVERAGE(I28:I35)</f>
        <v>6.8219805646623832E-2</v>
      </c>
      <c r="J36" s="113">
        <f>AVERAGE(J28:J35)</f>
        <v>0.96395653830168904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15.93623</v>
      </c>
      <c r="C37" s="29">
        <f>MEDIAN(C28:C35)</f>
        <v>15.694356918334961</v>
      </c>
      <c r="D37" s="29">
        <f>MEDIAN(D28:D35)</f>
        <v>0.24498778198242199</v>
      </c>
      <c r="E37" s="25" t="s">
        <v>3</v>
      </c>
      <c r="F37" s="29">
        <f>MEDIAN(F28:F35)</f>
        <v>15.99945</v>
      </c>
      <c r="G37" s="29">
        <f>MEDIAN(G28:G35)</f>
        <v>15.615484237670898</v>
      </c>
      <c r="H37" s="29">
        <f>MEDIAN(H28:H35)</f>
        <v>0.23178584838867167</v>
      </c>
      <c r="I37" s="29">
        <f>MEDIAN(I28:I35)</f>
        <v>-4.4638384355817629E-2</v>
      </c>
      <c r="J37" s="6">
        <f>MEDIAN(J28:J35)</f>
        <v>1.0314246173635071</v>
      </c>
    </row>
    <row r="38" spans="1:12" ht="13" customHeight="1" x14ac:dyDescent="0.15">
      <c r="A38" s="5" t="s">
        <v>4</v>
      </c>
      <c r="B38" s="29">
        <f>STDEV(B28:B35)</f>
        <v>0.31349709463983705</v>
      </c>
      <c r="C38" s="29">
        <f>STDEV(C28:C35)</f>
        <v>0.28971258046884352</v>
      </c>
      <c r="D38" s="29">
        <f>STDEV(D28:D35)</f>
        <v>0.1820675320175707</v>
      </c>
      <c r="E38" s="25" t="s">
        <v>4</v>
      </c>
      <c r="F38" s="29">
        <f>STDEV(F28:F35)</f>
        <v>0.36989982738574029</v>
      </c>
      <c r="G38" s="29">
        <f>STDEV(G28:G35)</f>
        <v>0.43374661363677158</v>
      </c>
      <c r="H38" s="29">
        <f>STDEV(H28:H35)</f>
        <v>0.23890465804147207</v>
      </c>
      <c r="I38" s="29">
        <f>STDEV(I28:I35)</f>
        <v>0.23890465804147204</v>
      </c>
      <c r="J38" s="6">
        <f>STDEV(J28:J35)</f>
        <v>0.15113124400541958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6.8815058791111716E-2</v>
      </c>
      <c r="E39" s="26"/>
      <c r="F39" s="26"/>
      <c r="G39" s="26"/>
      <c r="H39" s="80">
        <f>H38/(SQRT(11))</f>
        <v>7.2032464671975077E-2</v>
      </c>
      <c r="I39" s="26"/>
      <c r="J39" s="81">
        <f>J38/(SQRT(11))</f>
        <v>4.5567784587784134E-2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46</v>
      </c>
      <c r="B41" s="2">
        <f>TTEST(B28:B35,F28:F35,2,2)</f>
        <v>0.98408301295729284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0.73491868880048883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0.58538207364258044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9.4325436195700524E-2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0.95381421857016979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46</v>
      </c>
      <c r="C47" s="18" t="s">
        <v>11</v>
      </c>
      <c r="D47" s="17" t="s">
        <v>0</v>
      </c>
      <c r="E47" s="8" t="s">
        <v>26</v>
      </c>
      <c r="F47" s="18" t="s">
        <v>46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/>
      <c r="C48" s="63"/>
      <c r="D48" s="28"/>
      <c r="E48" s="64">
        <v>175</v>
      </c>
      <c r="F48" s="109">
        <v>16.622050000000002</v>
      </c>
      <c r="G48" s="63">
        <v>16.439855575561523</v>
      </c>
      <c r="H48" s="28">
        <f>F48-G48</f>
        <v>0.18219442443847811</v>
      </c>
      <c r="I48" s="10">
        <f>H48-$D$56</f>
        <v>0.3143895465596529</v>
      </c>
      <c r="J48" s="11">
        <f t="shared" ref="J48:J53" si="8">POWER(2,-I48)</f>
        <v>0.80419119946528894</v>
      </c>
      <c r="K48" s="2"/>
    </row>
    <row r="49" spans="1:12" ht="13" customHeight="1" x14ac:dyDescent="0.15">
      <c r="A49" s="67">
        <v>185</v>
      </c>
      <c r="B49" s="86"/>
      <c r="C49" s="66"/>
      <c r="D49" s="29"/>
      <c r="E49" s="67">
        <v>176</v>
      </c>
      <c r="F49" s="86">
        <v>15.7502</v>
      </c>
      <c r="G49" s="66">
        <v>15.615484237670898</v>
      </c>
      <c r="H49" s="29">
        <f t="shared" ref="H49:H53" si="9">F49-G49</f>
        <v>0.1347157623291011</v>
      </c>
      <c r="I49" s="3">
        <f t="shared" ref="I49:I53" si="10">H49-$D$56</f>
        <v>0.26691088445027589</v>
      </c>
      <c r="J49" s="4">
        <f t="shared" si="8"/>
        <v>0.83109719704159257</v>
      </c>
      <c r="K49" s="2"/>
    </row>
    <row r="50" spans="1:12" ht="13" customHeight="1" x14ac:dyDescent="0.15">
      <c r="A50" s="67">
        <v>187</v>
      </c>
      <c r="B50" s="86">
        <v>15.790800000000001</v>
      </c>
      <c r="C50" s="66">
        <v>15.784400939941406</v>
      </c>
      <c r="D50" s="29">
        <f t="shared" ref="D50:D55" si="11">B50-C50</f>
        <v>6.3990600585945856E-3</v>
      </c>
      <c r="E50" s="67">
        <v>177</v>
      </c>
      <c r="F50" s="86">
        <v>15.99945</v>
      </c>
      <c r="G50" s="66">
        <v>15.295187950134277</v>
      </c>
      <c r="H50" s="29">
        <f t="shared" si="9"/>
        <v>0.70426204986572216</v>
      </c>
      <c r="I50" s="3">
        <f t="shared" si="10"/>
        <v>0.83645717198689695</v>
      </c>
      <c r="J50" s="4">
        <f t="shared" si="8"/>
        <v>0.5600171165669855</v>
      </c>
      <c r="K50" s="2"/>
    </row>
    <row r="51" spans="1:12" ht="13" customHeight="1" x14ac:dyDescent="0.15">
      <c r="A51" s="67">
        <v>188</v>
      </c>
      <c r="B51" s="86">
        <v>15.62823</v>
      </c>
      <c r="C51" s="66">
        <v>15.527895927429199</v>
      </c>
      <c r="D51" s="29">
        <f t="shared" si="11"/>
        <v>0.10033407257080107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>
        <v>16.547190000000001</v>
      </c>
      <c r="C52" s="66">
        <v>16.428434371948242</v>
      </c>
      <c r="D52" s="29">
        <f t="shared" si="11"/>
        <v>0.11875562805175832</v>
      </c>
      <c r="E52" s="67">
        <v>223</v>
      </c>
      <c r="F52" s="86">
        <v>16.259789999999999</v>
      </c>
      <c r="G52" s="66">
        <v>15.789527893066406</v>
      </c>
      <c r="H52" s="29">
        <f t="shared" si="9"/>
        <v>0.47026210693359261</v>
      </c>
      <c r="I52" s="3">
        <f t="shared" si="10"/>
        <v>0.6024572290547674</v>
      </c>
      <c r="J52" s="4">
        <f t="shared" si="8"/>
        <v>0.65863120475450498</v>
      </c>
      <c r="K52" s="2"/>
    </row>
    <row r="53" spans="1:12" ht="13" customHeight="1" x14ac:dyDescent="0.15">
      <c r="A53" s="67">
        <v>207</v>
      </c>
      <c r="B53" s="86">
        <v>15.244070000000001</v>
      </c>
      <c r="C53" s="66">
        <v>15.546722412109375</v>
      </c>
      <c r="D53" s="29">
        <f t="shared" si="11"/>
        <v>-0.30265241210937432</v>
      </c>
      <c r="E53" s="67">
        <v>229</v>
      </c>
      <c r="F53" s="86">
        <v>15.75451</v>
      </c>
      <c r="G53" s="66">
        <v>15.522724151611328</v>
      </c>
      <c r="H53" s="29">
        <f t="shared" si="9"/>
        <v>0.23178584838867167</v>
      </c>
      <c r="I53" s="3">
        <f t="shared" si="10"/>
        <v>0.36398097050984646</v>
      </c>
      <c r="J53" s="4">
        <f t="shared" si="8"/>
        <v>0.77701751776201622</v>
      </c>
      <c r="K53" s="2"/>
    </row>
    <row r="54" spans="1:12" ht="13" customHeight="1" x14ac:dyDescent="0.15">
      <c r="A54" s="67">
        <v>210</v>
      </c>
      <c r="B54" s="86">
        <v>15.4171</v>
      </c>
      <c r="C54" s="66">
        <v>15.691039085388184</v>
      </c>
      <c r="D54" s="29">
        <f t="shared" si="11"/>
        <v>-0.27393908538818401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15.37387</v>
      </c>
      <c r="C55" s="71">
        <v>15.815937995910645</v>
      </c>
      <c r="D55" s="27">
        <f t="shared" si="11"/>
        <v>-0.44206799591064438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15.666876666666667</v>
      </c>
      <c r="C56" s="74">
        <f>AVERAGE(C48:C55)</f>
        <v>15.799071788787842</v>
      </c>
      <c r="D56" s="74">
        <f>AVERAGE(D48:D55)</f>
        <v>-0.13219512212117479</v>
      </c>
      <c r="E56" s="75" t="s">
        <v>2</v>
      </c>
      <c r="F56" s="74">
        <f>AVERAGE(F48:F55)</f>
        <v>16.077199999999998</v>
      </c>
      <c r="G56" s="74">
        <f>AVERAGE(G48:G55)</f>
        <v>15.732555961608886</v>
      </c>
      <c r="H56" s="74">
        <f>AVERAGE(H48:H55)</f>
        <v>0.34464403839111313</v>
      </c>
      <c r="I56" s="74">
        <f>AVERAGE(I48:I55)</f>
        <v>0.47683916051228792</v>
      </c>
      <c r="J56" s="76">
        <f>AVERAGE(J48:J55)</f>
        <v>0.72619084711807769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15.522665</v>
      </c>
      <c r="C57" s="29">
        <f>MEDIAN(C48:C55)</f>
        <v>15.737720012664795</v>
      </c>
      <c r="D57" s="29">
        <f>MEDIAN(D48:D55)</f>
        <v>-0.13377001266479471</v>
      </c>
      <c r="E57" s="25" t="s">
        <v>3</v>
      </c>
      <c r="F57" s="29">
        <f>MEDIAN(F48:F55)</f>
        <v>15.99945</v>
      </c>
      <c r="G57" s="29">
        <f>MEDIAN(G48:G55)</f>
        <v>15.615484237670898</v>
      </c>
      <c r="H57" s="29">
        <f>MEDIAN(H48:H55)</f>
        <v>0.23178584838867167</v>
      </c>
      <c r="I57" s="29">
        <f>MEDIAN(I48:I55)</f>
        <v>0.36398097050984646</v>
      </c>
      <c r="J57" s="6">
        <f>MEDIAN(J48:J55)</f>
        <v>0.77701751776201622</v>
      </c>
    </row>
    <row r="58" spans="1:12" ht="13" customHeight="1" x14ac:dyDescent="0.15">
      <c r="A58" s="5" t="s">
        <v>4</v>
      </c>
      <c r="B58" s="29">
        <f>STDEV(B48:B55)</f>
        <v>0.47303464768097775</v>
      </c>
      <c r="C58" s="29">
        <f>STDEV(C48:C55)</f>
        <v>0.33029822419394483</v>
      </c>
      <c r="D58" s="29">
        <f>STDEV(D48:D55)</f>
        <v>0.23724362561461615</v>
      </c>
      <c r="E58" s="25" t="s">
        <v>4</v>
      </c>
      <c r="F58" s="29">
        <f>STDEV(F48:F55)</f>
        <v>0.36989982738574029</v>
      </c>
      <c r="G58" s="29">
        <f>STDEV(G48:G55)</f>
        <v>0.43374661363677158</v>
      </c>
      <c r="H58" s="29">
        <f>STDEV(H48:H55)</f>
        <v>0.23890465804147207</v>
      </c>
      <c r="I58" s="29">
        <f>STDEV(I48:I55)</f>
        <v>0.23890465804147207</v>
      </c>
      <c r="J58" s="6">
        <f>STDEV(J48:J55)</f>
        <v>0.11385381160821111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8.9669661930226796E-2</v>
      </c>
      <c r="E59" s="26"/>
      <c r="F59" s="26"/>
      <c r="G59" s="26"/>
      <c r="H59" s="80">
        <f>H58/(SQRT(11))</f>
        <v>7.2032464671975077E-2</v>
      </c>
      <c r="I59" s="26"/>
      <c r="J59" s="81">
        <f>J58/(SQRT(11))</f>
        <v>3.4328215823295122E-2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46</v>
      </c>
      <c r="B61" s="2">
        <f>TTEST(B48:B55,F48:F55,2,2)</f>
        <v>0.14972673614535426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0.77894496611197273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9.0991806239449566E-3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0.5122892137979177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0.71855019168920253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46</v>
      </c>
      <c r="C70" s="35" t="s">
        <v>11</v>
      </c>
      <c r="D70" s="36" t="s">
        <v>0</v>
      </c>
      <c r="E70" s="8" t="s">
        <v>25</v>
      </c>
      <c r="F70" s="18" t="s">
        <v>46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/>
      <c r="C71" s="63"/>
      <c r="D71" s="39"/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>
        <v>15.949630000000001</v>
      </c>
      <c r="C72" s="66">
        <v>14.964969999999999</v>
      </c>
      <c r="D72" s="42">
        <f t="shared" ref="D72:D78" si="12">B72-C72</f>
        <v>0.98466000000000165</v>
      </c>
      <c r="E72" s="95">
        <v>185</v>
      </c>
      <c r="F72" s="66">
        <v>16.173690000000001</v>
      </c>
      <c r="G72" s="66">
        <v>15.73461</v>
      </c>
      <c r="H72" s="42">
        <f t="shared" ref="H72:H78" si="13">F72-G72</f>
        <v>0.43908000000000058</v>
      </c>
      <c r="I72" s="43">
        <f>H72-$D$79</f>
        <v>-0.5605676335652664</v>
      </c>
      <c r="J72" s="44">
        <f t="shared" ref="J72:J78" si="14">POWER(2,-I72)</f>
        <v>1.4748493879575448</v>
      </c>
    </row>
    <row r="73" spans="1:14" ht="13" customHeight="1" x14ac:dyDescent="0.15">
      <c r="A73" s="94">
        <v>174</v>
      </c>
      <c r="B73" s="66">
        <v>15.83554</v>
      </c>
      <c r="C73" s="66">
        <v>14.934570000000001</v>
      </c>
      <c r="D73" s="42">
        <f t="shared" si="12"/>
        <v>0.90096999999999916</v>
      </c>
      <c r="E73" s="95">
        <v>187</v>
      </c>
      <c r="F73" s="66">
        <v>15.857849999999999</v>
      </c>
      <c r="G73" s="66">
        <v>15.443619999999999</v>
      </c>
      <c r="H73" s="42">
        <f t="shared" si="13"/>
        <v>0.41422999999999988</v>
      </c>
      <c r="I73" s="43">
        <f t="shared" ref="I73:I78" si="15">H73-$D$79</f>
        <v>-0.5854176335652671</v>
      </c>
      <c r="J73" s="44">
        <f t="shared" si="14"/>
        <v>1.5004732857222696</v>
      </c>
    </row>
    <row r="74" spans="1:14" ht="13" customHeight="1" x14ac:dyDescent="0.15">
      <c r="A74" s="94">
        <v>179</v>
      </c>
      <c r="B74" s="66">
        <v>15.62383</v>
      </c>
      <c r="C74" s="66">
        <v>14.728389999999999</v>
      </c>
      <c r="D74" s="42">
        <f t="shared" si="12"/>
        <v>0.89544000000000068</v>
      </c>
      <c r="E74" s="95">
        <v>188</v>
      </c>
      <c r="F74" s="66">
        <v>16.353850000000001</v>
      </c>
      <c r="G74" s="66">
        <v>16.28209</v>
      </c>
      <c r="H74" s="42">
        <f t="shared" si="13"/>
        <v>7.1760000000001156E-2</v>
      </c>
      <c r="I74" s="43">
        <f t="shared" si="15"/>
        <v>-0.92788763356526582</v>
      </c>
      <c r="J74" s="44">
        <f t="shared" si="14"/>
        <v>1.9024883687755256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15.465389999999999</v>
      </c>
      <c r="G75" s="66">
        <v>14.912940000000001</v>
      </c>
      <c r="H75" s="42">
        <f t="shared" si="13"/>
        <v>0.55244999999999855</v>
      </c>
      <c r="I75" s="43">
        <f t="shared" si="15"/>
        <v>-0.44719763356526843</v>
      </c>
      <c r="J75" s="44">
        <f t="shared" si="14"/>
        <v>1.3633893640385126</v>
      </c>
    </row>
    <row r="76" spans="1:14" ht="13" customHeight="1" x14ac:dyDescent="0.15">
      <c r="A76" s="94">
        <v>181</v>
      </c>
      <c r="B76" s="66">
        <v>15.94486</v>
      </c>
      <c r="C76" s="85">
        <v>14.736944198608398</v>
      </c>
      <c r="D76" s="42">
        <f t="shared" si="12"/>
        <v>1.2079158013916018</v>
      </c>
      <c r="E76" s="95">
        <v>207</v>
      </c>
      <c r="F76" s="66">
        <v>15.650399999999999</v>
      </c>
      <c r="G76" s="66">
        <v>15.60575</v>
      </c>
      <c r="H76" s="42">
        <f t="shared" si="13"/>
        <v>4.4649999999998968E-2</v>
      </c>
      <c r="I76" s="43">
        <f t="shared" si="15"/>
        <v>-0.95499763356526801</v>
      </c>
      <c r="J76" s="44">
        <f t="shared" si="14"/>
        <v>1.9385764540446757</v>
      </c>
      <c r="L76" s="96"/>
      <c r="M76" s="69" t="s">
        <v>11</v>
      </c>
      <c r="N76" s="69" t="s">
        <v>46</v>
      </c>
    </row>
    <row r="77" spans="1:14" ht="13" customHeight="1" x14ac:dyDescent="0.15">
      <c r="A77" s="94">
        <v>182</v>
      </c>
      <c r="B77" s="66">
        <v>16.227589999999999</v>
      </c>
      <c r="C77" s="66">
        <v>15.02107</v>
      </c>
      <c r="D77" s="42">
        <f t="shared" si="12"/>
        <v>1.2065199999999994</v>
      </c>
      <c r="E77" s="95">
        <v>210</v>
      </c>
      <c r="F77" s="66"/>
      <c r="G77" s="66"/>
      <c r="H77" s="42"/>
      <c r="I77" s="43"/>
      <c r="J77" s="44"/>
      <c r="L77" s="96" t="s">
        <v>16</v>
      </c>
      <c r="M77" s="66">
        <v>21.749849999999999</v>
      </c>
      <c r="N77" s="95" t="s">
        <v>17</v>
      </c>
    </row>
    <row r="78" spans="1:14" ht="13" customHeight="1" thickBot="1" x14ac:dyDescent="0.2">
      <c r="A78" s="97">
        <v>183</v>
      </c>
      <c r="B78" s="88">
        <v>15.92254</v>
      </c>
      <c r="C78" s="71">
        <v>15.12016</v>
      </c>
      <c r="D78" s="45">
        <f t="shared" si="12"/>
        <v>0.80237999999999943</v>
      </c>
      <c r="E78" s="98">
        <v>211</v>
      </c>
      <c r="F78" s="71">
        <v>16.145289999999999</v>
      </c>
      <c r="G78" s="71">
        <v>15.94256</v>
      </c>
      <c r="H78" s="45">
        <f t="shared" si="13"/>
        <v>0.20272999999999897</v>
      </c>
      <c r="I78" s="46">
        <f t="shared" si="15"/>
        <v>-0.79691763356526801</v>
      </c>
      <c r="J78" s="47">
        <f t="shared" si="14"/>
        <v>1.7373851765674551</v>
      </c>
      <c r="L78" s="96" t="s">
        <v>16</v>
      </c>
      <c r="M78" s="66">
        <v>22.695426940917969</v>
      </c>
      <c r="N78" s="95"/>
    </row>
    <row r="79" spans="1:14" ht="13" customHeight="1" x14ac:dyDescent="0.15">
      <c r="A79" s="99" t="s">
        <v>2</v>
      </c>
      <c r="B79" s="100">
        <f>AVERAGE(B71:B78)</f>
        <v>15.917331666666664</v>
      </c>
      <c r="C79" s="100">
        <f>AVERAGE(C71:C78)</f>
        <v>14.9176840331014</v>
      </c>
      <c r="D79" s="100">
        <f>AVERAGE(D71:D78)</f>
        <v>0.99964763356526698</v>
      </c>
      <c r="E79" s="101" t="s">
        <v>2</v>
      </c>
      <c r="F79" s="100">
        <f>AVERAGE(F71:F78)</f>
        <v>15.941078333333335</v>
      </c>
      <c r="G79" s="100">
        <f>AVERAGE(G71:G78)</f>
        <v>15.653594999999997</v>
      </c>
      <c r="H79" s="100">
        <f>AVERAGE(H71:H78)</f>
        <v>0.28748333333333304</v>
      </c>
      <c r="I79" s="100">
        <f>AVERAGE(I71:I78)</f>
        <v>-0.712164300231934</v>
      </c>
      <c r="J79" s="113">
        <f>AVERAGE(J71:J78)</f>
        <v>1.652860339517664</v>
      </c>
    </row>
    <row r="80" spans="1:14" ht="13" customHeight="1" x14ac:dyDescent="0.15">
      <c r="A80" s="48" t="s">
        <v>3</v>
      </c>
      <c r="B80" s="42">
        <f>MEDIAN(B71:B78)</f>
        <v>15.9337</v>
      </c>
      <c r="C80" s="42">
        <f>MEDIAN(C71:C78)</f>
        <v>14.949770000000001</v>
      </c>
      <c r="D80" s="42">
        <f>MEDIAN(D71:D78)</f>
        <v>0.9428150000000004</v>
      </c>
      <c r="E80" s="49" t="s">
        <v>3</v>
      </c>
      <c r="F80" s="42">
        <f>MEDIAN(F71:F78)</f>
        <v>16.001570000000001</v>
      </c>
      <c r="G80" s="42">
        <f>MEDIAN(G71:G78)</f>
        <v>15.67018</v>
      </c>
      <c r="H80" s="42">
        <f>MEDIAN(H71:H78)</f>
        <v>0.30847999999999942</v>
      </c>
      <c r="I80" s="42">
        <f>MEDIAN(I71:I78)</f>
        <v>-0.69116763356526756</v>
      </c>
      <c r="J80" s="50">
        <f>MEDIAN(J71:J78)</f>
        <v>1.6189292311448624</v>
      </c>
    </row>
    <row r="81" spans="1:10" ht="13" customHeight="1" x14ac:dyDescent="0.15">
      <c r="A81" s="48" t="s">
        <v>4</v>
      </c>
      <c r="B81" s="42">
        <f>STDEV(B71:B78)</f>
        <v>0.1954080124679298</v>
      </c>
      <c r="C81" s="42">
        <f>STDEV(C71:C78)</f>
        <v>0.15665592399080819</v>
      </c>
      <c r="D81" s="42">
        <f>STDEV(D71:D78)</f>
        <v>0.17082591161512031</v>
      </c>
      <c r="E81" s="49" t="s">
        <v>4</v>
      </c>
      <c r="F81" s="42">
        <f>STDEV(F71:F78)</f>
        <v>0.34172833668963876</v>
      </c>
      <c r="G81" s="42">
        <f>STDEV(G71:G78)</f>
        <v>0.46476201224928004</v>
      </c>
      <c r="H81" s="42">
        <f>STDEV(H71:H78)</f>
        <v>0.21068522166176387</v>
      </c>
      <c r="I81" s="42">
        <f>STDEV(I71:I78)</f>
        <v>0.21068522166176362</v>
      </c>
      <c r="J81" s="50">
        <f>STDEV(J71:J78)</f>
        <v>0.24074694509152095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6.4566125659929779E-2</v>
      </c>
      <c r="E82" s="51"/>
      <c r="F82" s="51"/>
      <c r="G82" s="51"/>
      <c r="H82" s="104">
        <f>H81/(SQRT(11))</f>
        <v>6.35239844659026E-2</v>
      </c>
      <c r="I82" s="51"/>
      <c r="J82" s="105">
        <f>J81/(SQRT(11))</f>
        <v>7.2587935117533517E-2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46</v>
      </c>
      <c r="B84" s="52">
        <f>TTEST(B71:B78,F71:F78,2,2)</f>
        <v>0.88546690885673174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4.2788697293683472E-3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7.524159347352131E-5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0.25148126624358713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1.6382599570905345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46</v>
      </c>
      <c r="C90" s="35" t="s">
        <v>11</v>
      </c>
      <c r="D90" s="36" t="s">
        <v>0</v>
      </c>
      <c r="E90" s="8" t="s">
        <v>26</v>
      </c>
      <c r="F90" s="18" t="s">
        <v>46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/>
      <c r="C91" s="63"/>
      <c r="D91" s="39"/>
      <c r="E91" s="93">
        <v>175</v>
      </c>
      <c r="F91" s="63"/>
      <c r="G91" s="63"/>
      <c r="H91" s="39"/>
      <c r="I91" s="40"/>
      <c r="J91" s="41"/>
    </row>
    <row r="92" spans="1:10" ht="13" customHeight="1" x14ac:dyDescent="0.15">
      <c r="A92" s="94">
        <v>172</v>
      </c>
      <c r="B92" s="66">
        <v>15.949630000000001</v>
      </c>
      <c r="C92" s="66">
        <v>14.964969999999999</v>
      </c>
      <c r="D92" s="42">
        <f t="shared" ref="D92:D98" si="16">B92-C92</f>
        <v>0.98466000000000165</v>
      </c>
      <c r="E92" s="95">
        <v>176</v>
      </c>
      <c r="F92" s="66">
        <v>15.79908</v>
      </c>
      <c r="G92" s="66">
        <v>14.79457</v>
      </c>
      <c r="H92" s="42">
        <f t="shared" ref="H92:H97" si="17">F92-G92</f>
        <v>1.0045099999999998</v>
      </c>
      <c r="I92" s="43">
        <f>H92-$D$99</f>
        <v>4.8623664347328122E-3</v>
      </c>
      <c r="J92" s="44">
        <f t="shared" ref="J92:J97" si="18">POWER(2,-I92)</f>
        <v>0.99663533762056833</v>
      </c>
    </row>
    <row r="93" spans="1:10" ht="13" customHeight="1" x14ac:dyDescent="0.15">
      <c r="A93" s="94">
        <v>174</v>
      </c>
      <c r="B93" s="66">
        <v>15.83554</v>
      </c>
      <c r="C93" s="66">
        <v>14.934570000000001</v>
      </c>
      <c r="D93" s="42">
        <f t="shared" si="16"/>
        <v>0.90096999999999916</v>
      </c>
      <c r="E93" s="95">
        <v>177</v>
      </c>
      <c r="F93" s="66">
        <v>15.85299</v>
      </c>
      <c r="G93" s="66">
        <v>14.954269999999999</v>
      </c>
      <c r="H93" s="42">
        <f t="shared" si="17"/>
        <v>0.89872000000000085</v>
      </c>
      <c r="I93" s="43">
        <f t="shared" ref="I93:I97" si="19">H93-$D$99</f>
        <v>-0.10092763356526613</v>
      </c>
      <c r="J93" s="44">
        <f t="shared" si="18"/>
        <v>1.0724628201006892</v>
      </c>
    </row>
    <row r="94" spans="1:10" ht="13" customHeight="1" x14ac:dyDescent="0.15">
      <c r="A94" s="94">
        <v>179</v>
      </c>
      <c r="B94" s="66">
        <v>15.62383</v>
      </c>
      <c r="C94" s="66">
        <v>14.728389999999999</v>
      </c>
      <c r="D94" s="42">
        <f t="shared" si="16"/>
        <v>0.89544000000000068</v>
      </c>
      <c r="E94" s="95">
        <v>216</v>
      </c>
      <c r="F94" s="66">
        <v>16.003170000000001</v>
      </c>
      <c r="G94" s="66">
        <v>14.958970000000001</v>
      </c>
      <c r="H94" s="42">
        <f t="shared" si="17"/>
        <v>1.0442</v>
      </c>
      <c r="I94" s="43">
        <f t="shared" si="19"/>
        <v>4.4552366434733037E-2</v>
      </c>
      <c r="J94" s="44">
        <f t="shared" si="18"/>
        <v>0.96959061090987642</v>
      </c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>
        <v>15.98485</v>
      </c>
      <c r="G95" s="66">
        <v>15.18712</v>
      </c>
      <c r="H95" s="42">
        <f t="shared" si="17"/>
        <v>0.79772999999999961</v>
      </c>
      <c r="I95" s="43">
        <f t="shared" si="19"/>
        <v>-0.20191763356526737</v>
      </c>
      <c r="J95" s="44">
        <f t="shared" si="18"/>
        <v>1.1502262226891578</v>
      </c>
    </row>
    <row r="96" spans="1:10" ht="13" customHeight="1" x14ac:dyDescent="0.15">
      <c r="A96" s="94">
        <v>181</v>
      </c>
      <c r="B96" s="66">
        <v>15.94486</v>
      </c>
      <c r="C96" s="85">
        <v>14.736944198608398</v>
      </c>
      <c r="D96" s="42">
        <f t="shared" si="16"/>
        <v>1.2079158013916018</v>
      </c>
      <c r="E96" s="95">
        <v>225</v>
      </c>
      <c r="F96" s="66">
        <v>16.466550000000002</v>
      </c>
      <c r="G96" s="66">
        <v>15.221690000000001</v>
      </c>
      <c r="H96" s="42">
        <f t="shared" si="17"/>
        <v>1.244860000000001</v>
      </c>
      <c r="I96" s="43">
        <f t="shared" si="19"/>
        <v>0.24521236643473399</v>
      </c>
      <c r="J96" s="44">
        <f t="shared" si="18"/>
        <v>0.84369159457759413</v>
      </c>
    </row>
    <row r="97" spans="1:10" ht="13" customHeight="1" x14ac:dyDescent="0.15">
      <c r="A97" s="94">
        <v>182</v>
      </c>
      <c r="B97" s="66">
        <v>16.227589999999999</v>
      </c>
      <c r="C97" s="66">
        <v>15.02107</v>
      </c>
      <c r="D97" s="42">
        <f t="shared" si="16"/>
        <v>1.2065199999999994</v>
      </c>
      <c r="E97" s="95">
        <v>229</v>
      </c>
      <c r="F97" s="66">
        <v>16.189579999999999</v>
      </c>
      <c r="G97" s="66">
        <v>14.814780000000001</v>
      </c>
      <c r="H97" s="42">
        <f t="shared" si="17"/>
        <v>1.3747999999999987</v>
      </c>
      <c r="I97" s="43">
        <f t="shared" si="19"/>
        <v>0.37515236643473171</v>
      </c>
      <c r="J97" s="44">
        <f t="shared" si="18"/>
        <v>0.7710239787382358</v>
      </c>
    </row>
    <row r="98" spans="1:10" ht="13" customHeight="1" thickBot="1" x14ac:dyDescent="0.2">
      <c r="A98" s="97">
        <v>183</v>
      </c>
      <c r="B98" s="88">
        <v>15.92254</v>
      </c>
      <c r="C98" s="71">
        <v>15.12016</v>
      </c>
      <c r="D98" s="45">
        <f t="shared" si="16"/>
        <v>0.80237999999999943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15.917331666666664</v>
      </c>
      <c r="C99" s="100">
        <f>AVERAGE(C91:C98)</f>
        <v>14.9176840331014</v>
      </c>
      <c r="D99" s="100">
        <f>AVERAGE(D91:D98)</f>
        <v>0.99964763356526698</v>
      </c>
      <c r="E99" s="101" t="s">
        <v>2</v>
      </c>
      <c r="F99" s="100">
        <f>AVERAGE(F91:F98)</f>
        <v>16.04937</v>
      </c>
      <c r="G99" s="100">
        <f>AVERAGE(G91:G98)</f>
        <v>14.988566666666665</v>
      </c>
      <c r="H99" s="100">
        <f>AVERAGE(H91:H98)</f>
        <v>1.0608033333333333</v>
      </c>
      <c r="I99" s="100">
        <f>AVERAGE(I91:I98)</f>
        <v>6.1155699768066341E-2</v>
      </c>
      <c r="J99" s="113">
        <f>AVERAGE(J91:J98)</f>
        <v>0.96727176077268695</v>
      </c>
    </row>
    <row r="100" spans="1:10" ht="13" customHeight="1" x14ac:dyDescent="0.15">
      <c r="A100" s="48" t="s">
        <v>3</v>
      </c>
      <c r="B100" s="42">
        <f>MEDIAN(B91:B98)</f>
        <v>15.9337</v>
      </c>
      <c r="C100" s="42">
        <f>MEDIAN(C91:C98)</f>
        <v>14.949770000000001</v>
      </c>
      <c r="D100" s="42">
        <f>MEDIAN(D91:D98)</f>
        <v>0.9428150000000004</v>
      </c>
      <c r="E100" s="49" t="s">
        <v>3</v>
      </c>
      <c r="F100" s="42">
        <f>MEDIAN(F91:F98)</f>
        <v>15.994009999999999</v>
      </c>
      <c r="G100" s="42">
        <f>MEDIAN(G91:G98)</f>
        <v>14.956620000000001</v>
      </c>
      <c r="H100" s="42">
        <f>MEDIAN(H91:H98)</f>
        <v>1.0243549999999999</v>
      </c>
      <c r="I100" s="42">
        <f>MEDIAN(I91:I98)</f>
        <v>2.4707366434732925E-2</v>
      </c>
      <c r="J100" s="50">
        <f>MEDIAN(J91:J98)</f>
        <v>0.98311297426522237</v>
      </c>
    </row>
    <row r="101" spans="1:10" ht="13" customHeight="1" x14ac:dyDescent="0.15">
      <c r="A101" s="48" t="s">
        <v>4</v>
      </c>
      <c r="B101" s="42">
        <f>STDEV(B91:B98)</f>
        <v>0.1954080124679298</v>
      </c>
      <c r="C101" s="42">
        <f>STDEV(C91:C98)</f>
        <v>0.15665592399080819</v>
      </c>
      <c r="D101" s="42">
        <f>STDEV(D91:D98)</f>
        <v>0.17082591161512031</v>
      </c>
      <c r="E101" s="49" t="s">
        <v>4</v>
      </c>
      <c r="F101" s="42">
        <f>STDEV(F91:F98)</f>
        <v>0.24544060601294199</v>
      </c>
      <c r="G101" s="42">
        <f>STDEV(G91:G98)</f>
        <v>0.18091912609413818</v>
      </c>
      <c r="H101" s="42">
        <f>STDEV(H91:H98)</f>
        <v>0.21512506080572494</v>
      </c>
      <c r="I101" s="42">
        <f>STDEV(I91:I98)</f>
        <v>0.21512506080572424</v>
      </c>
      <c r="J101" s="50">
        <f>STDEV(J91:J98)</f>
        <v>0.14084767675698487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6.4566125659929779E-2</v>
      </c>
      <c r="E102" s="51"/>
      <c r="F102" s="51"/>
      <c r="G102" s="51"/>
      <c r="H102" s="104">
        <f>H101/(SQRT(11))</f>
        <v>6.4862646335907284E-2</v>
      </c>
      <c r="I102" s="51"/>
      <c r="J102" s="105">
        <f>J101/(SQRT(11))</f>
        <v>4.2467172399652732E-2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46</v>
      </c>
      <c r="B104" s="52">
        <f>TTEST(B91:B98,F91:F98,2,2)</f>
        <v>0.32687037048190271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0.48477353599539053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0.59748392548250062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7.6331058663232199E-2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0.95849598928690138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46</v>
      </c>
      <c r="C110" s="35" t="s">
        <v>11</v>
      </c>
      <c r="D110" s="36" t="s">
        <v>0</v>
      </c>
      <c r="E110" s="8" t="s">
        <v>26</v>
      </c>
      <c r="F110" s="18" t="s">
        <v>46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/>
      <c r="G111" s="63"/>
      <c r="H111" s="39"/>
      <c r="I111" s="40"/>
      <c r="J111" s="41"/>
    </row>
    <row r="112" spans="1:10" ht="13" customHeight="1" x14ac:dyDescent="0.15">
      <c r="A112" s="95">
        <v>185</v>
      </c>
      <c r="B112" s="66">
        <v>16.173690000000001</v>
      </c>
      <c r="C112" s="66">
        <v>15.73461</v>
      </c>
      <c r="D112" s="42">
        <f t="shared" ref="D112:D118" si="20">B112-C112</f>
        <v>0.43908000000000058</v>
      </c>
      <c r="E112" s="95">
        <v>176</v>
      </c>
      <c r="F112" s="66">
        <v>15.79908</v>
      </c>
      <c r="G112" s="66">
        <v>14.79457</v>
      </c>
      <c r="H112" s="42">
        <f t="shared" ref="H112:H117" si="21">F112-G112</f>
        <v>1.0045099999999998</v>
      </c>
      <c r="I112" s="43">
        <f>H112-$D$119</f>
        <v>0.7170266666666667</v>
      </c>
      <c r="J112" s="44">
        <f t="shared" ref="J112:J117" si="22">POWER(2,-I112)</f>
        <v>0.60834993451865937</v>
      </c>
    </row>
    <row r="113" spans="1:10" ht="13" customHeight="1" x14ac:dyDescent="0.15">
      <c r="A113" s="95">
        <v>187</v>
      </c>
      <c r="B113" s="66">
        <v>15.857849999999999</v>
      </c>
      <c r="C113" s="66">
        <v>15.443619999999999</v>
      </c>
      <c r="D113" s="42">
        <f t="shared" si="20"/>
        <v>0.41422999999999988</v>
      </c>
      <c r="E113" s="95">
        <v>177</v>
      </c>
      <c r="F113" s="66">
        <v>15.85299</v>
      </c>
      <c r="G113" s="66">
        <v>14.954269999999999</v>
      </c>
      <c r="H113" s="42">
        <f t="shared" si="21"/>
        <v>0.89872000000000085</v>
      </c>
      <c r="I113" s="43">
        <f t="shared" ref="I113:I117" si="23">H113-$D$119</f>
        <v>0.61123666666666776</v>
      </c>
      <c r="J113" s="44">
        <f t="shared" si="22"/>
        <v>0.65463531319249735</v>
      </c>
    </row>
    <row r="114" spans="1:10" ht="13" customHeight="1" x14ac:dyDescent="0.15">
      <c r="A114" s="95">
        <v>188</v>
      </c>
      <c r="B114" s="66">
        <v>16.353850000000001</v>
      </c>
      <c r="C114" s="66">
        <v>16.28209</v>
      </c>
      <c r="D114" s="42">
        <f t="shared" si="20"/>
        <v>7.1760000000001156E-2</v>
      </c>
      <c r="E114" s="95">
        <v>216</v>
      </c>
      <c r="F114" s="66">
        <v>16.003170000000001</v>
      </c>
      <c r="G114" s="66">
        <v>14.958970000000001</v>
      </c>
      <c r="H114" s="42">
        <f t="shared" si="21"/>
        <v>1.0442</v>
      </c>
      <c r="I114" s="43">
        <f t="shared" si="23"/>
        <v>0.75671666666666693</v>
      </c>
      <c r="J114" s="44">
        <f t="shared" si="22"/>
        <v>0.59184173226807035</v>
      </c>
    </row>
    <row r="115" spans="1:10" ht="13" customHeight="1" x14ac:dyDescent="0.15">
      <c r="A115" s="95">
        <v>206</v>
      </c>
      <c r="B115" s="66">
        <v>15.465389999999999</v>
      </c>
      <c r="C115" s="66">
        <v>14.912940000000001</v>
      </c>
      <c r="D115" s="42">
        <f t="shared" si="20"/>
        <v>0.55244999999999855</v>
      </c>
      <c r="E115" s="95">
        <v>223</v>
      </c>
      <c r="F115" s="66">
        <v>15.98485</v>
      </c>
      <c r="G115" s="66">
        <v>15.18712</v>
      </c>
      <c r="H115" s="42">
        <f t="shared" si="21"/>
        <v>0.79772999999999961</v>
      </c>
      <c r="I115" s="43">
        <f t="shared" si="23"/>
        <v>0.51024666666666652</v>
      </c>
      <c r="J115" s="44">
        <f t="shared" si="22"/>
        <v>0.70210238473502107</v>
      </c>
    </row>
    <row r="116" spans="1:10" ht="13" customHeight="1" x14ac:dyDescent="0.15">
      <c r="A116" s="95">
        <v>207</v>
      </c>
      <c r="B116" s="66">
        <v>15.650399999999999</v>
      </c>
      <c r="C116" s="66">
        <v>15.60575</v>
      </c>
      <c r="D116" s="42">
        <f t="shared" si="20"/>
        <v>4.4649999999998968E-2</v>
      </c>
      <c r="E116" s="95">
        <v>225</v>
      </c>
      <c r="F116" s="66">
        <v>16.466550000000002</v>
      </c>
      <c r="G116" s="66">
        <v>15.221690000000001</v>
      </c>
      <c r="H116" s="42">
        <f t="shared" si="21"/>
        <v>1.244860000000001</v>
      </c>
      <c r="I116" s="43">
        <f t="shared" si="23"/>
        <v>0.95737666666666787</v>
      </c>
      <c r="J116" s="44">
        <f t="shared" si="22"/>
        <v>0.51499250221310855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16.189579999999999</v>
      </c>
      <c r="G117" s="66">
        <v>14.814780000000001</v>
      </c>
      <c r="H117" s="42">
        <f t="shared" si="21"/>
        <v>1.3747999999999987</v>
      </c>
      <c r="I117" s="43">
        <f t="shared" si="23"/>
        <v>1.0873166666666656</v>
      </c>
      <c r="J117" s="44">
        <f t="shared" si="22"/>
        <v>0.47063591794524162</v>
      </c>
    </row>
    <row r="118" spans="1:10" ht="13" customHeight="1" thickBot="1" x14ac:dyDescent="0.2">
      <c r="A118" s="98">
        <v>211</v>
      </c>
      <c r="B118" s="71">
        <v>16.145289999999999</v>
      </c>
      <c r="C118" s="71">
        <v>15.94256</v>
      </c>
      <c r="D118" s="45">
        <f t="shared" si="20"/>
        <v>0.20272999999999897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15.941078333333335</v>
      </c>
      <c r="C119" s="100">
        <f>AVERAGE(C111:C118)</f>
        <v>15.653594999999997</v>
      </c>
      <c r="D119" s="100">
        <f>AVERAGE(D111:D118)</f>
        <v>0.28748333333333304</v>
      </c>
      <c r="E119" s="101" t="s">
        <v>2</v>
      </c>
      <c r="F119" s="100">
        <f>AVERAGE(F111:F118)</f>
        <v>16.04937</v>
      </c>
      <c r="G119" s="100">
        <f>AVERAGE(G111:G118)</f>
        <v>14.988566666666665</v>
      </c>
      <c r="H119" s="100">
        <f>AVERAGE(H111:H118)</f>
        <v>1.0608033333333333</v>
      </c>
      <c r="I119" s="100">
        <f>AVERAGE(I111:I118)</f>
        <v>0.77332000000000012</v>
      </c>
      <c r="J119" s="102">
        <f>AVERAGE(J111:J118)</f>
        <v>0.59042629747876652</v>
      </c>
    </row>
    <row r="120" spans="1:10" ht="13" customHeight="1" x14ac:dyDescent="0.15">
      <c r="A120" s="48" t="s">
        <v>3</v>
      </c>
      <c r="B120" s="42">
        <f>MEDIAN(B111:B118)</f>
        <v>16.001570000000001</v>
      </c>
      <c r="C120" s="42">
        <f>MEDIAN(C111:C118)</f>
        <v>15.67018</v>
      </c>
      <c r="D120" s="42">
        <f>MEDIAN(D111:D118)</f>
        <v>0.30847999999999942</v>
      </c>
      <c r="E120" s="49" t="s">
        <v>3</v>
      </c>
      <c r="F120" s="42">
        <f>MEDIAN(F111:F118)</f>
        <v>15.994009999999999</v>
      </c>
      <c r="G120" s="42">
        <f>MEDIAN(G111:G118)</f>
        <v>14.956620000000001</v>
      </c>
      <c r="H120" s="42">
        <f>MEDIAN(H111:H118)</f>
        <v>1.0243549999999999</v>
      </c>
      <c r="I120" s="42">
        <f>MEDIAN(I111:I118)</f>
        <v>0.73687166666666681</v>
      </c>
      <c r="J120" s="50">
        <f>MEDIAN(J111:J118)</f>
        <v>0.60009583339336481</v>
      </c>
    </row>
    <row r="121" spans="1:10" ht="13" customHeight="1" x14ac:dyDescent="0.15">
      <c r="A121" s="48" t="s">
        <v>4</v>
      </c>
      <c r="B121" s="42">
        <f>STDEV(B111:B118)</f>
        <v>0.34172833668963876</v>
      </c>
      <c r="C121" s="42">
        <f>STDEV(C111:C118)</f>
        <v>0.46476201224928004</v>
      </c>
      <c r="D121" s="42">
        <f>STDEV(D111:D118)</f>
        <v>0.21068522166176387</v>
      </c>
      <c r="E121" s="49" t="s">
        <v>4</v>
      </c>
      <c r="F121" s="42">
        <f>STDEV(F111:F118)</f>
        <v>0.24544060601294199</v>
      </c>
      <c r="G121" s="42">
        <f>STDEV(G111:G118)</f>
        <v>0.18091912609413818</v>
      </c>
      <c r="H121" s="42">
        <f>STDEV(H111:H118)</f>
        <v>0.21512506080572494</v>
      </c>
      <c r="I121" s="42">
        <f>STDEV(I111:I118)</f>
        <v>0.21512506080572433</v>
      </c>
      <c r="J121" s="50">
        <f>STDEV(J111:J118)</f>
        <v>8.5973948241475945E-2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7.9631528776220803E-2</v>
      </c>
      <c r="E122" s="51"/>
      <c r="F122" s="51"/>
      <c r="G122" s="51"/>
      <c r="H122" s="104">
        <f>H121/(SQRT(11))</f>
        <v>6.4862646335907284E-2</v>
      </c>
      <c r="I122" s="51"/>
      <c r="J122" s="105">
        <f>J121/(SQRT(11))</f>
        <v>2.5922120732946467E-2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46</v>
      </c>
      <c r="B124" s="52">
        <f>TTEST(B111:B118,F111:F118,2,2)</f>
        <v>0.54252946739813113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8.4842161072752487E-3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9.0144084408220901E-5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0.97702363823123239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0.58506953376870741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7"/>
  <sheetViews>
    <sheetView zoomScale="88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 t="s">
        <v>18</v>
      </c>
      <c r="J4" s="21">
        <v>41953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35</v>
      </c>
      <c r="C7" s="18" t="s">
        <v>11</v>
      </c>
      <c r="D7" s="17" t="s">
        <v>0</v>
      </c>
      <c r="E7" s="8" t="s">
        <v>25</v>
      </c>
      <c r="F7" s="18" t="s">
        <v>35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15.26728</v>
      </c>
      <c r="C8" s="63">
        <v>15.724020957946777</v>
      </c>
      <c r="D8" s="28">
        <f>B8-C8</f>
        <v>-0.45674095794677783</v>
      </c>
      <c r="E8" s="64">
        <v>184</v>
      </c>
      <c r="F8" s="109">
        <v>15.417680000000001</v>
      </c>
      <c r="G8" s="63">
        <v>15.4239702224731</v>
      </c>
      <c r="H8" s="28">
        <f>F8-G8</f>
        <v>-6.290222473099405E-3</v>
      </c>
      <c r="I8" s="10">
        <f>H8-$D$16</f>
        <v>0.5303560862732386</v>
      </c>
      <c r="J8" s="11">
        <f>POWER(2,-I8)</f>
        <v>0.69238381865358678</v>
      </c>
      <c r="K8" s="2"/>
      <c r="L8" s="61"/>
    </row>
    <row r="9" spans="1:14" ht="13" customHeight="1" x14ac:dyDescent="0.15">
      <c r="A9" s="65">
        <v>172</v>
      </c>
      <c r="B9" s="66">
        <v>14.96062</v>
      </c>
      <c r="C9" s="66">
        <v>15.691242218017578</v>
      </c>
      <c r="D9" s="29">
        <f t="shared" ref="D9:D15" si="0">B9-C9</f>
        <v>-0.73062221801757765</v>
      </c>
      <c r="E9" s="67">
        <v>185</v>
      </c>
      <c r="F9" s="86">
        <v>15.79045</v>
      </c>
      <c r="G9" s="66">
        <v>15.709987640380859</v>
      </c>
      <c r="H9" s="29">
        <f t="shared" ref="H9:H15" si="1">F9-G9</f>
        <v>8.04623596191405E-2</v>
      </c>
      <c r="I9" s="3">
        <f t="shared" ref="I9:I12" si="2">H9-$D$16</f>
        <v>0.61710866836547851</v>
      </c>
      <c r="J9" s="4">
        <f t="shared" ref="J9:J15" si="3">POWER(2,-I9)</f>
        <v>0.65197625686053429</v>
      </c>
      <c r="K9" s="2"/>
      <c r="L9" s="61"/>
    </row>
    <row r="10" spans="1:14" ht="13" customHeight="1" x14ac:dyDescent="0.15">
      <c r="A10" s="65">
        <v>174</v>
      </c>
      <c r="B10" s="66">
        <v>15.20308</v>
      </c>
      <c r="C10" s="66">
        <v>15.593318939208984</v>
      </c>
      <c r="D10" s="29">
        <f t="shared" si="0"/>
        <v>-0.39023893920898445</v>
      </c>
      <c r="E10" s="67">
        <v>187</v>
      </c>
      <c r="F10" s="86">
        <v>15.66488</v>
      </c>
      <c r="G10" s="66">
        <v>15.784400939941406</v>
      </c>
      <c r="H10" s="29">
        <f t="shared" si="1"/>
        <v>-0.11952093994140611</v>
      </c>
      <c r="I10" s="3">
        <f t="shared" si="2"/>
        <v>0.4171253688049319</v>
      </c>
      <c r="J10" s="4">
        <f t="shared" si="3"/>
        <v>0.74891538436111305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86">
        <v>15.43356</v>
      </c>
      <c r="G11" s="66">
        <v>15.527895927429199</v>
      </c>
      <c r="H11" s="29">
        <f t="shared" si="1"/>
        <v>-9.4335927429199273E-2</v>
      </c>
      <c r="I11" s="3">
        <f t="shared" si="2"/>
        <v>0.44231038131713873</v>
      </c>
      <c r="J11" s="4">
        <f t="shared" si="3"/>
        <v>0.73595508072282034</v>
      </c>
      <c r="K11" s="2"/>
      <c r="L11" s="61"/>
    </row>
    <row r="12" spans="1:14" ht="13" customHeight="1" x14ac:dyDescent="0.15">
      <c r="A12" s="65">
        <v>180</v>
      </c>
      <c r="B12" s="66">
        <v>15.13739</v>
      </c>
      <c r="C12" s="66">
        <v>15.504251480102539</v>
      </c>
      <c r="D12" s="29">
        <f t="shared" si="0"/>
        <v>-0.36686148010253916</v>
      </c>
      <c r="E12" s="67">
        <v>206</v>
      </c>
      <c r="F12" s="86">
        <v>16.321909999999999</v>
      </c>
      <c r="G12" s="66">
        <v>16.428434371948242</v>
      </c>
      <c r="H12" s="29">
        <f t="shared" si="1"/>
        <v>-0.10652437194824316</v>
      </c>
      <c r="I12" s="3">
        <f t="shared" si="2"/>
        <v>0.43012193679809485</v>
      </c>
      <c r="J12" s="4">
        <f t="shared" si="3"/>
        <v>0.74219905188987567</v>
      </c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/>
      <c r="G13" s="66"/>
      <c r="H13" s="29"/>
      <c r="I13" s="3"/>
      <c r="J13" s="4"/>
      <c r="K13" s="2"/>
      <c r="L13" s="68"/>
      <c r="M13" s="69" t="s">
        <v>11</v>
      </c>
      <c r="N13" s="69" t="s">
        <v>35</v>
      </c>
    </row>
    <row r="14" spans="1:14" ht="13" customHeight="1" x14ac:dyDescent="0.15">
      <c r="A14" s="65">
        <v>182</v>
      </c>
      <c r="B14" s="66">
        <v>15.487869999999999</v>
      </c>
      <c r="C14" s="66">
        <v>16.172897338867188</v>
      </c>
      <c r="D14" s="29">
        <f t="shared" si="0"/>
        <v>-0.68502733886718836</v>
      </c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22.877466201782227</v>
      </c>
      <c r="N14" s="67">
        <v>31.739979999999999</v>
      </c>
    </row>
    <row r="15" spans="1:14" ht="13" customHeight="1" thickBot="1" x14ac:dyDescent="0.2">
      <c r="A15" s="70">
        <v>183</v>
      </c>
      <c r="B15" s="87">
        <v>15.10397</v>
      </c>
      <c r="C15" s="71">
        <v>15.694356918334961</v>
      </c>
      <c r="D15" s="27">
        <f t="shared" si="0"/>
        <v>-0.5903869183349606</v>
      </c>
      <c r="E15" s="72">
        <v>211</v>
      </c>
      <c r="F15" s="110">
        <v>15.59097</v>
      </c>
      <c r="G15" s="71">
        <v>15.815937995910645</v>
      </c>
      <c r="H15" s="27">
        <f t="shared" si="1"/>
        <v>-0.22496799591064409</v>
      </c>
      <c r="I15" s="12">
        <f>H15-$D$16</f>
        <v>0.31167831283569392</v>
      </c>
      <c r="J15" s="13">
        <f t="shared" si="3"/>
        <v>0.80570392410311886</v>
      </c>
      <c r="K15" s="2"/>
      <c r="L15" s="68" t="s">
        <v>16</v>
      </c>
      <c r="M15" s="66">
        <v>22.695426940917969</v>
      </c>
      <c r="N15" s="67"/>
    </row>
    <row r="16" spans="1:14" ht="13" customHeight="1" x14ac:dyDescent="0.15">
      <c r="A16" s="73" t="s">
        <v>2</v>
      </c>
      <c r="B16" s="74">
        <f>AVERAGE(B8:B15)</f>
        <v>15.193368333333334</v>
      </c>
      <c r="C16" s="74">
        <f>AVERAGE(C8:C15)</f>
        <v>15.730014642079672</v>
      </c>
      <c r="D16" s="74">
        <f>AVERAGE(D8:D15)</f>
        <v>-0.53664630874633801</v>
      </c>
      <c r="E16" s="75" t="s">
        <v>2</v>
      </c>
      <c r="F16" s="74">
        <f>AVERAGE(F8:F15)</f>
        <v>15.703241666666665</v>
      </c>
      <c r="G16" s="74">
        <f>AVERAGE(G8:G15)</f>
        <v>15.781771183013909</v>
      </c>
      <c r="H16" s="74">
        <f>AVERAGE(H8:H15)</f>
        <v>-7.8529516347241923E-2</v>
      </c>
      <c r="I16" s="74">
        <f>AVERAGE(I8:I15)</f>
        <v>0.45811679239909608</v>
      </c>
      <c r="J16" s="113">
        <f>AVERAGE(J8:J15)</f>
        <v>0.72952225276517479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15.170235</v>
      </c>
      <c r="C17" s="29">
        <f>MEDIAN(C8:C15)</f>
        <v>15.69279956817627</v>
      </c>
      <c r="D17" s="29">
        <f>MEDIAN(D8:D15)</f>
        <v>-0.52356393814086921</v>
      </c>
      <c r="E17" s="25" t="s">
        <v>3</v>
      </c>
      <c r="F17" s="29">
        <f>MEDIAN(F8:F15)</f>
        <v>15.627925000000001</v>
      </c>
      <c r="G17" s="29">
        <f>MEDIAN(G8:G15)</f>
        <v>15.747194290161133</v>
      </c>
      <c r="H17" s="29">
        <f>MEDIAN(H8:H15)</f>
        <v>-0.10043014968872122</v>
      </c>
      <c r="I17" s="29">
        <f>MEDIAN(I8:I15)</f>
        <v>0.43621615905761679</v>
      </c>
      <c r="J17" s="6">
        <f>MEDIAN(J8:J15)</f>
        <v>0.73907706630634795</v>
      </c>
      <c r="L17" s="61"/>
    </row>
    <row r="18" spans="1:12" ht="13" customHeight="1" x14ac:dyDescent="0.15">
      <c r="A18" s="5" t="s">
        <v>4</v>
      </c>
      <c r="B18" s="29">
        <f>STDEV(B8:B15)</f>
        <v>0.17753078892593951</v>
      </c>
      <c r="C18" s="29">
        <f>STDEV(C8:C15)</f>
        <v>0.23178028474518569</v>
      </c>
      <c r="D18" s="29">
        <f>STDEV(D8:D15)</f>
        <v>0.15438815211999782</v>
      </c>
      <c r="E18" s="25" t="s">
        <v>4</v>
      </c>
      <c r="F18" s="29">
        <f>STDEV(F8:F15)</f>
        <v>0.33427713397219727</v>
      </c>
      <c r="G18" s="29">
        <f>STDEV(G8:G15)</f>
        <v>0.35127613537011515</v>
      </c>
      <c r="H18" s="29">
        <f>STDEV(H8:H15)</f>
        <v>0.10455143411668169</v>
      </c>
      <c r="I18" s="29">
        <f>STDEV(I8:I15)</f>
        <v>0.10455143411668187</v>
      </c>
      <c r="J18" s="6">
        <f>STDEV(J8:J15)</f>
        <v>5.2487080089530368E-2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5.8353236554903383E-2</v>
      </c>
      <c r="E19" s="26"/>
      <c r="F19" s="26"/>
      <c r="G19" s="26"/>
      <c r="H19" s="80">
        <f>H18/(SQRT(11))</f>
        <v>3.1523443478054164E-2</v>
      </c>
      <c r="I19" s="26"/>
      <c r="J19" s="81">
        <f>J18/(SQRT(11))</f>
        <v>1.5825450090755068E-2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35</v>
      </c>
      <c r="B21" s="2">
        <f>TTEST(B8:B15,F8:F15,2,2)</f>
        <v>8.0172051364605264E-3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0.76940319372922317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1.2893580910317137E-4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0.31659553313041083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0.72793584256147881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35</v>
      </c>
      <c r="C27" s="18" t="s">
        <v>11</v>
      </c>
      <c r="D27" s="17" t="s">
        <v>0</v>
      </c>
      <c r="E27" s="8" t="s">
        <v>26</v>
      </c>
      <c r="F27" s="18" t="s">
        <v>35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15.26728</v>
      </c>
      <c r="C28" s="63">
        <v>15.724020957946777</v>
      </c>
      <c r="D28" s="28">
        <f>B28-C28</f>
        <v>-0.45674095794677783</v>
      </c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14.96062</v>
      </c>
      <c r="C29" s="66">
        <v>15.691242218017578</v>
      </c>
      <c r="D29" s="29">
        <f t="shared" ref="D29:D35" si="4">B29-C29</f>
        <v>-0.73062221801757765</v>
      </c>
      <c r="E29" s="67">
        <v>176</v>
      </c>
      <c r="F29" s="86">
        <v>14.9458</v>
      </c>
      <c r="G29" s="66">
        <v>15.615484237670898</v>
      </c>
      <c r="H29" s="29">
        <f t="shared" ref="H29:H33" si="5">F29-G29</f>
        <v>-0.66968423767089824</v>
      </c>
      <c r="I29" s="3">
        <f t="shared" ref="I29:I33" si="6">H29-$D$36</f>
        <v>-0.13303792892456023</v>
      </c>
      <c r="J29" s="4">
        <f t="shared" ref="J29:J33" si="7">POWER(2,-I29)</f>
        <v>1.0966004181926374</v>
      </c>
      <c r="K29" s="2"/>
    </row>
    <row r="30" spans="1:12" ht="13" customHeight="1" x14ac:dyDescent="0.15">
      <c r="A30" s="65">
        <v>174</v>
      </c>
      <c r="B30" s="66">
        <v>15.20308</v>
      </c>
      <c r="C30" s="66">
        <v>15.593318939208984</v>
      </c>
      <c r="D30" s="29">
        <f t="shared" si="4"/>
        <v>-0.39023893920898445</v>
      </c>
      <c r="E30" s="67">
        <v>177</v>
      </c>
      <c r="F30" s="86">
        <v>15.0215</v>
      </c>
      <c r="G30" s="66">
        <v>15.295187950134277</v>
      </c>
      <c r="H30" s="29">
        <f t="shared" si="5"/>
        <v>-0.27368795013427771</v>
      </c>
      <c r="I30" s="3">
        <f t="shared" si="6"/>
        <v>0.26295835861206029</v>
      </c>
      <c r="J30" s="4">
        <f t="shared" si="7"/>
        <v>0.83337726108885957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15.13739</v>
      </c>
      <c r="C32" s="66">
        <v>15.504251480102539</v>
      </c>
      <c r="D32" s="29">
        <f t="shared" si="4"/>
        <v>-0.36686148010253916</v>
      </c>
      <c r="E32" s="67">
        <v>223</v>
      </c>
      <c r="F32" s="86">
        <v>15.32408</v>
      </c>
      <c r="G32" s="66">
        <v>15.789527893066406</v>
      </c>
      <c r="H32" s="29">
        <f t="shared" si="5"/>
        <v>-0.46544789306640588</v>
      </c>
      <c r="I32" s="3">
        <f t="shared" si="6"/>
        <v>7.1198415679932125E-2</v>
      </c>
      <c r="J32" s="4">
        <f t="shared" si="7"/>
        <v>0.95184699077044488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15.2316</v>
      </c>
      <c r="G33" s="66">
        <v>15.522724151611328</v>
      </c>
      <c r="H33" s="29">
        <f t="shared" si="5"/>
        <v>-0.29112415161132787</v>
      </c>
      <c r="I33" s="3">
        <f t="shared" si="6"/>
        <v>0.24552215713501013</v>
      </c>
      <c r="J33" s="4">
        <f t="shared" si="7"/>
        <v>0.84351044766665595</v>
      </c>
      <c r="K33" s="2"/>
    </row>
    <row r="34" spans="1:12" ht="13" customHeight="1" x14ac:dyDescent="0.15">
      <c r="A34" s="65">
        <v>182</v>
      </c>
      <c r="B34" s="66">
        <v>15.487869999999999</v>
      </c>
      <c r="C34" s="66">
        <v>16.172897338867188</v>
      </c>
      <c r="D34" s="29">
        <f t="shared" si="4"/>
        <v>-0.68502733886718836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15.10397</v>
      </c>
      <c r="C35" s="71">
        <v>15.694356918334961</v>
      </c>
      <c r="D35" s="27">
        <f t="shared" si="4"/>
        <v>-0.5903869183349606</v>
      </c>
      <c r="E35" s="72"/>
      <c r="F35" s="87"/>
      <c r="G35" s="88"/>
      <c r="H35" s="27"/>
      <c r="I35" s="12"/>
      <c r="J35" s="13"/>
      <c r="K35" s="2"/>
      <c r="L35" s="83"/>
    </row>
    <row r="36" spans="1:12" ht="13" customHeight="1" x14ac:dyDescent="0.15">
      <c r="A36" s="73" t="s">
        <v>2</v>
      </c>
      <c r="B36" s="74">
        <f>AVERAGE(B28:B35)</f>
        <v>15.193368333333334</v>
      </c>
      <c r="C36" s="74">
        <f>AVERAGE(C28:C35)</f>
        <v>15.730014642079672</v>
      </c>
      <c r="D36" s="74">
        <f>AVERAGE(D28:D35)</f>
        <v>-0.53664630874633801</v>
      </c>
      <c r="E36" s="75" t="s">
        <v>2</v>
      </c>
      <c r="F36" s="74">
        <f>AVERAGE(F28:F35)</f>
        <v>15.130745000000001</v>
      </c>
      <c r="G36" s="74">
        <f>AVERAGE(G28:G35)</f>
        <v>15.555731058120728</v>
      </c>
      <c r="H36" s="74">
        <f>AVERAGE(H28:H35)</f>
        <v>-0.42498605812072743</v>
      </c>
      <c r="I36" s="74">
        <f>AVERAGE(I28:I35)</f>
        <v>0.11166025062561058</v>
      </c>
      <c r="J36" s="113">
        <f>AVERAGE(J28:J35)</f>
        <v>0.93133377942964946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15.170235</v>
      </c>
      <c r="C37" s="29">
        <f>MEDIAN(C28:C35)</f>
        <v>15.69279956817627</v>
      </c>
      <c r="D37" s="29">
        <f>MEDIAN(D28:D35)</f>
        <v>-0.52356393814086921</v>
      </c>
      <c r="E37" s="25" t="s">
        <v>3</v>
      </c>
      <c r="F37" s="29">
        <f>MEDIAN(F28:F35)</f>
        <v>15.12655</v>
      </c>
      <c r="G37" s="29">
        <f>MEDIAN(G28:G35)</f>
        <v>15.569104194641113</v>
      </c>
      <c r="H37" s="29">
        <f>MEDIAN(H28:H35)</f>
        <v>-0.37828602233886688</v>
      </c>
      <c r="I37" s="29">
        <f>MEDIAN(I28:I35)</f>
        <v>0.15836028640747113</v>
      </c>
      <c r="J37" s="6">
        <f>MEDIAN(J28:J35)</f>
        <v>0.89767871921855047</v>
      </c>
      <c r="L37" s="83"/>
    </row>
    <row r="38" spans="1:12" ht="13" customHeight="1" x14ac:dyDescent="0.15">
      <c r="A38" s="5" t="s">
        <v>4</v>
      </c>
      <c r="B38" s="29">
        <f>STDEV(B28:B35)</f>
        <v>0.17753078892593951</v>
      </c>
      <c r="C38" s="29">
        <f>STDEV(C28:C35)</f>
        <v>0.23178028474518569</v>
      </c>
      <c r="D38" s="29">
        <f>STDEV(D28:D35)</f>
        <v>0.15438815211999782</v>
      </c>
      <c r="E38" s="25" t="s">
        <v>4</v>
      </c>
      <c r="F38" s="29">
        <f>STDEV(F28:F35)</f>
        <v>0.17671943516961211</v>
      </c>
      <c r="G38" s="29">
        <f>STDEV(G28:G35)</f>
        <v>0.20591549196497347</v>
      </c>
      <c r="H38" s="29">
        <f>STDEV(H28:H35)</f>
        <v>0.18468395225081999</v>
      </c>
      <c r="I38" s="29">
        <f>STDEV(I28:I35)</f>
        <v>0.18468395225082007</v>
      </c>
      <c r="J38" s="6">
        <f>STDEV(J28:J35)</f>
        <v>0.12253199692995909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5.8353236554903383E-2</v>
      </c>
      <c r="E39" s="26"/>
      <c r="F39" s="26"/>
      <c r="G39" s="26"/>
      <c r="H39" s="80">
        <f>H38/(SQRT(11))</f>
        <v>5.5684306765080231E-2</v>
      </c>
      <c r="I39" s="26"/>
      <c r="J39" s="81">
        <f>J38/(SQRT(11))</f>
        <v>3.6944787148150367E-2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35</v>
      </c>
      <c r="B41" s="2">
        <f>TTEST(B28:B35,F28:F35,2,2)</f>
        <v>0.59903258494366085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0.25942478451386902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0.32892995706061706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8.7819886578467093E-2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0.92552235948643846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35</v>
      </c>
      <c r="C47" s="18" t="s">
        <v>11</v>
      </c>
      <c r="D47" s="17" t="s">
        <v>0</v>
      </c>
      <c r="E47" s="8" t="s">
        <v>26</v>
      </c>
      <c r="F47" s="18" t="s">
        <v>35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15.417680000000001</v>
      </c>
      <c r="C48" s="63">
        <v>15.4239702224731</v>
      </c>
      <c r="D48" s="28">
        <f t="shared" ref="D48:D55" si="8">B48-C48</f>
        <v>-6.290222473099405E-3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15.79045</v>
      </c>
      <c r="C49" s="66">
        <v>15.709987640380859</v>
      </c>
      <c r="D49" s="29">
        <f t="shared" si="8"/>
        <v>8.04623596191405E-2</v>
      </c>
      <c r="E49" s="67">
        <v>176</v>
      </c>
      <c r="F49" s="86">
        <v>14.9458</v>
      </c>
      <c r="G49" s="66">
        <v>15.615484237670898</v>
      </c>
      <c r="H49" s="29">
        <f t="shared" ref="H49:H53" si="9">F49-G49</f>
        <v>-0.66968423767089824</v>
      </c>
      <c r="I49" s="3">
        <f t="shared" ref="I49:I53" si="10">H49-$D$56</f>
        <v>-0.59115472132365632</v>
      </c>
      <c r="J49" s="4">
        <f t="shared" ref="J49:J53" si="11">POWER(2,-I49)</f>
        <v>1.5064520168891429</v>
      </c>
      <c r="K49" s="2"/>
    </row>
    <row r="50" spans="1:12" ht="13" customHeight="1" x14ac:dyDescent="0.15">
      <c r="A50" s="67">
        <v>187</v>
      </c>
      <c r="B50" s="86">
        <v>15.66488</v>
      </c>
      <c r="C50" s="66">
        <v>15.784400939941406</v>
      </c>
      <c r="D50" s="29">
        <f t="shared" si="8"/>
        <v>-0.11952093994140611</v>
      </c>
      <c r="E50" s="67">
        <v>177</v>
      </c>
      <c r="F50" s="86">
        <v>15.0215</v>
      </c>
      <c r="G50" s="66">
        <v>15.295187950134277</v>
      </c>
      <c r="H50" s="29">
        <f t="shared" si="9"/>
        <v>-0.27368795013427771</v>
      </c>
      <c r="I50" s="3">
        <f t="shared" si="10"/>
        <v>-0.19515843378703579</v>
      </c>
      <c r="J50" s="4">
        <f t="shared" si="11"/>
        <v>1.1448498787425425</v>
      </c>
      <c r="K50" s="2"/>
    </row>
    <row r="51" spans="1:12" ht="13" customHeight="1" x14ac:dyDescent="0.15">
      <c r="A51" s="67">
        <v>188</v>
      </c>
      <c r="B51" s="86">
        <v>15.43356</v>
      </c>
      <c r="C51" s="66">
        <v>15.527895927429199</v>
      </c>
      <c r="D51" s="29">
        <f t="shared" si="8"/>
        <v>-9.4335927429199273E-2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>
        <v>16.321909999999999</v>
      </c>
      <c r="C52" s="66">
        <v>16.428434371948242</v>
      </c>
      <c r="D52" s="29">
        <f t="shared" si="8"/>
        <v>-0.10652437194824316</v>
      </c>
      <c r="E52" s="67">
        <v>223</v>
      </c>
      <c r="F52" s="86">
        <v>15.32408</v>
      </c>
      <c r="G52" s="66">
        <v>15.789527893066406</v>
      </c>
      <c r="H52" s="29">
        <f t="shared" si="9"/>
        <v>-0.46544789306640588</v>
      </c>
      <c r="I52" s="3">
        <f t="shared" si="10"/>
        <v>-0.38691837671916396</v>
      </c>
      <c r="J52" s="4">
        <f t="shared" si="11"/>
        <v>1.3075973665770624</v>
      </c>
      <c r="K52" s="2"/>
    </row>
    <row r="53" spans="1:12" ht="13" customHeight="1" x14ac:dyDescent="0.15">
      <c r="A53" s="67">
        <v>207</v>
      </c>
      <c r="B53" s="86"/>
      <c r="C53" s="66"/>
      <c r="D53" s="29"/>
      <c r="E53" s="67">
        <v>229</v>
      </c>
      <c r="F53" s="86">
        <v>15.2316</v>
      </c>
      <c r="G53" s="66">
        <v>15.522724151611328</v>
      </c>
      <c r="H53" s="29">
        <f t="shared" si="9"/>
        <v>-0.29112415161132787</v>
      </c>
      <c r="I53" s="3">
        <f t="shared" si="10"/>
        <v>-0.21259463526408595</v>
      </c>
      <c r="J53" s="4">
        <f t="shared" si="11"/>
        <v>1.1587703178600057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15.59097</v>
      </c>
      <c r="C55" s="71">
        <v>15.815937995910645</v>
      </c>
      <c r="D55" s="27">
        <f t="shared" si="8"/>
        <v>-0.22496799591064409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15.703241666666665</v>
      </c>
      <c r="C56" s="74">
        <f>AVERAGE(C48:C55)</f>
        <v>15.781771183013909</v>
      </c>
      <c r="D56" s="74">
        <f>AVERAGE(D48:D55)</f>
        <v>-7.8529516347241923E-2</v>
      </c>
      <c r="E56" s="75" t="s">
        <v>2</v>
      </c>
      <c r="F56" s="74">
        <f>AVERAGE(F48:F55)</f>
        <v>15.130745000000001</v>
      </c>
      <c r="G56" s="74">
        <f>AVERAGE(G48:G55)</f>
        <v>15.555731058120728</v>
      </c>
      <c r="H56" s="74">
        <f>AVERAGE(H48:H55)</f>
        <v>-0.42498605812072743</v>
      </c>
      <c r="I56" s="74">
        <f>AVERAGE(I48:I55)</f>
        <v>-0.3464565417734855</v>
      </c>
      <c r="J56" s="76">
        <f>AVERAGE(J48:J55)</f>
        <v>1.2794173950171883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15.627925000000001</v>
      </c>
      <c r="C57" s="29">
        <f>MEDIAN(C48:C55)</f>
        <v>15.747194290161133</v>
      </c>
      <c r="D57" s="29">
        <f>MEDIAN(D48:D55)</f>
        <v>-0.10043014968872122</v>
      </c>
      <c r="E57" s="25" t="s">
        <v>3</v>
      </c>
      <c r="F57" s="29">
        <f>MEDIAN(F48:F55)</f>
        <v>15.12655</v>
      </c>
      <c r="G57" s="29">
        <f>MEDIAN(G48:G55)</f>
        <v>15.569104194641113</v>
      </c>
      <c r="H57" s="29">
        <f>MEDIAN(H48:H55)</f>
        <v>-0.37828602233886688</v>
      </c>
      <c r="I57" s="29">
        <f>MEDIAN(I48:I55)</f>
        <v>-0.29975650599162496</v>
      </c>
      <c r="J57" s="6">
        <f>MEDIAN(J48:J55)</f>
        <v>1.2331838422185339</v>
      </c>
    </row>
    <row r="58" spans="1:12" ht="13" customHeight="1" x14ac:dyDescent="0.15">
      <c r="A58" s="5" t="s">
        <v>4</v>
      </c>
      <c r="B58" s="29">
        <f>STDEV(B48:B55)</f>
        <v>0.33427713397219727</v>
      </c>
      <c r="C58" s="29">
        <f>STDEV(C48:C55)</f>
        <v>0.35127613537011515</v>
      </c>
      <c r="D58" s="29">
        <f>STDEV(D48:D55)</f>
        <v>0.10455143411668169</v>
      </c>
      <c r="E58" s="25" t="s">
        <v>4</v>
      </c>
      <c r="F58" s="29">
        <f>STDEV(F48:F55)</f>
        <v>0.17671943516961211</v>
      </c>
      <c r="G58" s="29">
        <f>STDEV(G48:G55)</f>
        <v>0.20591549196497347</v>
      </c>
      <c r="H58" s="29">
        <f>STDEV(H48:H55)</f>
        <v>0.18468395225081999</v>
      </c>
      <c r="I58" s="29">
        <f>STDEV(I48:I55)</f>
        <v>0.18468395225082007</v>
      </c>
      <c r="J58" s="6">
        <f>STDEV(J48:J55)</f>
        <v>0.16832801706643591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3.9516727698270533E-2</v>
      </c>
      <c r="E59" s="26"/>
      <c r="F59" s="26"/>
      <c r="G59" s="26"/>
      <c r="H59" s="80">
        <f>H58/(SQRT(11))</f>
        <v>5.5684306765080231E-2</v>
      </c>
      <c r="I59" s="26"/>
      <c r="J59" s="81">
        <f>J58/(SQRT(11))</f>
        <v>5.0752806755809836E-2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35</v>
      </c>
      <c r="B61" s="2">
        <f>TTEST(B48:B55,F48:F55,2,2)</f>
        <v>1.4538419640911363E-2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0.28407887793181041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5.0066677677636749E-3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2.6170370720868801E-2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1.2714339717490588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35</v>
      </c>
      <c r="C70" s="35" t="s">
        <v>11</v>
      </c>
      <c r="D70" s="36" t="s">
        <v>0</v>
      </c>
      <c r="E70" s="8" t="s">
        <v>25</v>
      </c>
      <c r="F70" s="18" t="s">
        <v>35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15.8849</v>
      </c>
      <c r="C71" s="63">
        <v>14.91879</v>
      </c>
      <c r="D71" s="39">
        <f>B71-C71</f>
        <v>0.96611000000000047</v>
      </c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/>
      <c r="C72" s="66"/>
      <c r="D72" s="42"/>
      <c r="E72" s="95">
        <v>185</v>
      </c>
      <c r="F72" s="66">
        <v>16.392579999999999</v>
      </c>
      <c r="G72" s="66">
        <v>15.73461</v>
      </c>
      <c r="H72" s="42">
        <f t="shared" ref="H72:H78" si="12">F72-G72</f>
        <v>0.65796999999999883</v>
      </c>
      <c r="I72" s="43">
        <f>H72-$D$79</f>
        <v>-0.14508596689860143</v>
      </c>
      <c r="J72" s="44">
        <f t="shared" ref="J72:J78" si="13">POWER(2,-I72)</f>
        <v>1.1057965432446177</v>
      </c>
    </row>
    <row r="73" spans="1:14" ht="13" customHeight="1" x14ac:dyDescent="0.15">
      <c r="A73" s="94">
        <v>174</v>
      </c>
      <c r="B73" s="66">
        <v>15.82231</v>
      </c>
      <c r="C73" s="66">
        <v>14.934570000000001</v>
      </c>
      <c r="D73" s="42">
        <f t="shared" ref="D73:D78" si="14">B73-C73</f>
        <v>0.88773999999999909</v>
      </c>
      <c r="E73" s="95">
        <v>187</v>
      </c>
      <c r="F73" s="66">
        <v>15.671239999999999</v>
      </c>
      <c r="G73" s="66">
        <v>15.443619999999999</v>
      </c>
      <c r="H73" s="42">
        <f t="shared" si="12"/>
        <v>0.22761999999999993</v>
      </c>
      <c r="I73" s="43">
        <f t="shared" ref="I73:I78" si="15">H73-$D$79</f>
        <v>-0.57543596689860033</v>
      </c>
      <c r="J73" s="44">
        <f t="shared" si="13"/>
        <v>1.4901276956274203</v>
      </c>
    </row>
    <row r="74" spans="1:14" ht="13" customHeight="1" x14ac:dyDescent="0.15">
      <c r="A74" s="94">
        <v>179</v>
      </c>
      <c r="B74" s="66">
        <v>15.77196</v>
      </c>
      <c r="C74" s="66">
        <v>14.728389999999999</v>
      </c>
      <c r="D74" s="42">
        <f t="shared" si="14"/>
        <v>1.0435700000000008</v>
      </c>
      <c r="E74" s="95">
        <v>188</v>
      </c>
      <c r="F74" s="66">
        <v>16.297160000000002</v>
      </c>
      <c r="G74" s="66">
        <v>16.28209</v>
      </c>
      <c r="H74" s="42">
        <f t="shared" si="12"/>
        <v>1.5070000000001471E-2</v>
      </c>
      <c r="I74" s="43">
        <f t="shared" si="15"/>
        <v>-0.78798596689859879</v>
      </c>
      <c r="J74" s="44">
        <f t="shared" si="13"/>
        <v>1.7266623218146706</v>
      </c>
    </row>
    <row r="75" spans="1:14" ht="13" customHeight="1" x14ac:dyDescent="0.15">
      <c r="A75" s="94">
        <v>180</v>
      </c>
      <c r="B75" s="66">
        <v>15.70332</v>
      </c>
      <c r="C75" s="66">
        <v>15.41642</v>
      </c>
      <c r="D75" s="42">
        <f t="shared" si="14"/>
        <v>0.28689999999999927</v>
      </c>
      <c r="E75" s="95">
        <v>206</v>
      </c>
      <c r="F75" s="66">
        <v>15.23945</v>
      </c>
      <c r="G75" s="66">
        <v>14.912940000000001</v>
      </c>
      <c r="H75" s="42">
        <f t="shared" si="12"/>
        <v>0.32650999999999897</v>
      </c>
      <c r="I75" s="43">
        <f t="shared" si="15"/>
        <v>-0.47654596689860129</v>
      </c>
      <c r="J75" s="44">
        <f t="shared" si="13"/>
        <v>1.3914084303171854</v>
      </c>
    </row>
    <row r="76" spans="1:14" ht="13" customHeight="1" x14ac:dyDescent="0.15">
      <c r="A76" s="94">
        <v>181</v>
      </c>
      <c r="B76" s="66">
        <v>15.53708</v>
      </c>
      <c r="C76" s="85">
        <v>14.736944198608398</v>
      </c>
      <c r="D76" s="42">
        <f t="shared" si="14"/>
        <v>0.80013580139160112</v>
      </c>
      <c r="E76" s="95">
        <v>207</v>
      </c>
      <c r="F76" s="66">
        <v>15.356949999999999</v>
      </c>
      <c r="G76" s="66">
        <v>15.60575</v>
      </c>
      <c r="H76" s="42">
        <f t="shared" si="12"/>
        <v>-0.24880000000000102</v>
      </c>
      <c r="I76" s="43">
        <f t="shared" si="15"/>
        <v>-1.0518559668986014</v>
      </c>
      <c r="J76" s="44">
        <f t="shared" si="13"/>
        <v>2.0731952119034949</v>
      </c>
      <c r="L76" s="96"/>
      <c r="M76" s="69" t="s">
        <v>11</v>
      </c>
      <c r="N76" s="69" t="s">
        <v>35</v>
      </c>
    </row>
    <row r="77" spans="1:14" ht="13" customHeight="1" x14ac:dyDescent="0.15">
      <c r="A77" s="94">
        <v>182</v>
      </c>
      <c r="B77" s="66"/>
      <c r="C77" s="66"/>
      <c r="D77" s="42"/>
      <c r="E77" s="95">
        <v>210</v>
      </c>
      <c r="F77" s="66"/>
      <c r="G77" s="66"/>
      <c r="H77" s="42"/>
      <c r="I77" s="43"/>
      <c r="J77" s="44"/>
      <c r="L77" s="96" t="s">
        <v>16</v>
      </c>
      <c r="M77" s="66">
        <v>21.749849999999999</v>
      </c>
      <c r="N77" s="95">
        <v>31.739979999999999</v>
      </c>
    </row>
    <row r="78" spans="1:14" ht="13" customHeight="1" thickBot="1" x14ac:dyDescent="0.2">
      <c r="A78" s="97">
        <v>183</v>
      </c>
      <c r="B78" s="88">
        <v>15.954040000000001</v>
      </c>
      <c r="C78" s="71">
        <v>15.12016</v>
      </c>
      <c r="D78" s="45">
        <f t="shared" si="14"/>
        <v>0.83388000000000062</v>
      </c>
      <c r="E78" s="98">
        <v>211</v>
      </c>
      <c r="F78" s="71">
        <v>16.168340000000001</v>
      </c>
      <c r="G78" s="71">
        <v>15.94256</v>
      </c>
      <c r="H78" s="45">
        <f t="shared" si="12"/>
        <v>0.22578000000000031</v>
      </c>
      <c r="I78" s="46">
        <f t="shared" si="15"/>
        <v>-0.57727596689859995</v>
      </c>
      <c r="J78" s="47">
        <f t="shared" si="13"/>
        <v>1.492029403251909</v>
      </c>
      <c r="L78" s="96" t="s">
        <v>16</v>
      </c>
      <c r="M78" s="66">
        <v>22.695426940917969</v>
      </c>
      <c r="N78" s="95"/>
    </row>
    <row r="79" spans="1:14" ht="13" customHeight="1" x14ac:dyDescent="0.15">
      <c r="A79" s="99" t="s">
        <v>2</v>
      </c>
      <c r="B79" s="100">
        <f>AVERAGE(B71:B78)</f>
        <v>15.778934999999999</v>
      </c>
      <c r="C79" s="100">
        <f>AVERAGE(C71:C78)</f>
        <v>14.9758790331014</v>
      </c>
      <c r="D79" s="100">
        <f>AVERAGE(D71:D78)</f>
        <v>0.80305596689860026</v>
      </c>
      <c r="E79" s="101" t="s">
        <v>2</v>
      </c>
      <c r="F79" s="100">
        <f>AVERAGE(F71:F78)</f>
        <v>15.854286666666667</v>
      </c>
      <c r="G79" s="100">
        <f>AVERAGE(G71:G78)</f>
        <v>15.653594999999997</v>
      </c>
      <c r="H79" s="100">
        <f>AVERAGE(H71:H78)</f>
        <v>0.20069166666666641</v>
      </c>
      <c r="I79" s="100">
        <f>AVERAGE(I71:I78)</f>
        <v>-0.60236430023193388</v>
      </c>
      <c r="J79" s="113">
        <f>AVERAGE(J71:J78)</f>
        <v>1.5465366010265498</v>
      </c>
    </row>
    <row r="80" spans="1:14" ht="13" customHeight="1" x14ac:dyDescent="0.15">
      <c r="A80" s="48" t="s">
        <v>3</v>
      </c>
      <c r="B80" s="42">
        <f>MEDIAN(B71:B78)</f>
        <v>15.797135000000001</v>
      </c>
      <c r="C80" s="42">
        <f>MEDIAN(C71:C78)</f>
        <v>14.926680000000001</v>
      </c>
      <c r="D80" s="42">
        <f>MEDIAN(D71:D78)</f>
        <v>0.86080999999999985</v>
      </c>
      <c r="E80" s="49" t="s">
        <v>3</v>
      </c>
      <c r="F80" s="42">
        <f>MEDIAN(F71:F78)</f>
        <v>15.919789999999999</v>
      </c>
      <c r="G80" s="42">
        <f>MEDIAN(G71:G78)</f>
        <v>15.67018</v>
      </c>
      <c r="H80" s="42">
        <f>MEDIAN(H71:H78)</f>
        <v>0.22670000000000012</v>
      </c>
      <c r="I80" s="42">
        <f>MEDIAN(I71:I78)</f>
        <v>-0.57635596689860014</v>
      </c>
      <c r="J80" s="50">
        <f>MEDIAN(J71:J78)</f>
        <v>1.4910785494396648</v>
      </c>
    </row>
    <row r="81" spans="1:10" ht="13" customHeight="1" x14ac:dyDescent="0.15">
      <c r="A81" s="48" t="s">
        <v>4</v>
      </c>
      <c r="B81" s="42">
        <f>STDEV(B71:B78)</f>
        <v>0.14699105602042634</v>
      </c>
      <c r="C81" s="42">
        <f>STDEV(C71:C78)</f>
        <v>0.26007676231491283</v>
      </c>
      <c r="D81" s="42">
        <f>STDEV(D71:D78)</f>
        <v>0.26794799265525637</v>
      </c>
      <c r="E81" s="49" t="s">
        <v>4</v>
      </c>
      <c r="F81" s="42">
        <f>STDEV(F71:F78)</f>
        <v>0.49867824639407227</v>
      </c>
      <c r="G81" s="42">
        <f>STDEV(G71:G78)</f>
        <v>0.46476201224928004</v>
      </c>
      <c r="H81" s="42">
        <f>STDEV(H71:H78)</f>
        <v>0.30423229555171571</v>
      </c>
      <c r="I81" s="42">
        <f>STDEV(I71:I78)</f>
        <v>0.3042322955517156</v>
      </c>
      <c r="J81" s="50">
        <f>STDEV(J71:J78)</f>
        <v>0.32688961892329943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0.10127482183782426</v>
      </c>
      <c r="E82" s="51"/>
      <c r="F82" s="51"/>
      <c r="G82" s="51"/>
      <c r="H82" s="104">
        <f>H81/(SQRT(11))</f>
        <v>9.1729488495777375E-2</v>
      </c>
      <c r="I82" s="51"/>
      <c r="J82" s="105">
        <f>J81/(SQRT(11))</f>
        <v>9.856092853007678E-2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35</v>
      </c>
      <c r="B84" s="52">
        <f>TTEST(B71:B78,F71:F78,2,2)</f>
        <v>0.72994600978707225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1.0929645756043351E-2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4.5403092204757646E-3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8.8882692214645689E-2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1.5182025714916842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35</v>
      </c>
      <c r="C90" s="35" t="s">
        <v>11</v>
      </c>
      <c r="D90" s="36" t="s">
        <v>0</v>
      </c>
      <c r="E90" s="8" t="s">
        <v>26</v>
      </c>
      <c r="F90" s="18" t="s">
        <v>35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15.8849</v>
      </c>
      <c r="C91" s="63">
        <v>14.91879</v>
      </c>
      <c r="D91" s="39">
        <f>B91-C91</f>
        <v>0.96611000000000047</v>
      </c>
      <c r="E91" s="93">
        <v>175</v>
      </c>
      <c r="F91" s="63">
        <v>16.823910000000001</v>
      </c>
      <c r="G91" s="63">
        <v>14.997210000000001</v>
      </c>
      <c r="H91" s="39">
        <f>F91-G91</f>
        <v>1.8267000000000007</v>
      </c>
      <c r="I91" s="40">
        <f>H91-$D$99</f>
        <v>1.0236440331014003</v>
      </c>
      <c r="J91" s="41">
        <f t="shared" ref="J91:J97" si="16">POWER(2,-I91)</f>
        <v>0.49187238538106048</v>
      </c>
    </row>
    <row r="92" spans="1:10" ht="13" customHeight="1" x14ac:dyDescent="0.15">
      <c r="A92" s="94">
        <v>172</v>
      </c>
      <c r="B92" s="66"/>
      <c r="C92" s="66"/>
      <c r="D92" s="42"/>
      <c r="E92" s="95">
        <v>176</v>
      </c>
      <c r="F92" s="66">
        <v>16.165800000000001</v>
      </c>
      <c r="G92" s="66">
        <v>14.79457</v>
      </c>
      <c r="H92" s="42">
        <f t="shared" ref="H92:H97" si="17">F92-G92</f>
        <v>1.3712300000000006</v>
      </c>
      <c r="I92" s="43">
        <f t="shared" ref="I92:I97" si="18">H92-$D$99</f>
        <v>0.56817403310140036</v>
      </c>
      <c r="J92" s="44">
        <f t="shared" si="16"/>
        <v>0.67446990058483303</v>
      </c>
    </row>
    <row r="93" spans="1:10" ht="13" customHeight="1" x14ac:dyDescent="0.15">
      <c r="A93" s="94">
        <v>174</v>
      </c>
      <c r="B93" s="66">
        <v>15.82231</v>
      </c>
      <c r="C93" s="66">
        <v>14.934570000000001</v>
      </c>
      <c r="D93" s="42">
        <f t="shared" ref="D93:D98" si="19">B93-C93</f>
        <v>0.88773999999999909</v>
      </c>
      <c r="E93" s="95">
        <v>177</v>
      </c>
      <c r="F93" s="66">
        <v>15.8462</v>
      </c>
      <c r="G93" s="66">
        <v>14.954269999999999</v>
      </c>
      <c r="H93" s="42">
        <f t="shared" si="17"/>
        <v>0.89193000000000033</v>
      </c>
      <c r="I93" s="43">
        <f t="shared" si="18"/>
        <v>8.8874033101400074E-2</v>
      </c>
      <c r="J93" s="44">
        <f t="shared" si="16"/>
        <v>0.94025629608783701</v>
      </c>
    </row>
    <row r="94" spans="1:10" ht="13" customHeight="1" x14ac:dyDescent="0.15">
      <c r="A94" s="94">
        <v>179</v>
      </c>
      <c r="B94" s="66">
        <v>15.77196</v>
      </c>
      <c r="C94" s="66">
        <v>14.728389999999999</v>
      </c>
      <c r="D94" s="42">
        <f t="shared" si="19"/>
        <v>1.0435700000000008</v>
      </c>
      <c r="E94" s="95">
        <v>216</v>
      </c>
      <c r="F94" s="66">
        <v>16.187609999999999</v>
      </c>
      <c r="G94" s="66">
        <v>14.958970000000001</v>
      </c>
      <c r="H94" s="42">
        <f t="shared" si="17"/>
        <v>1.2286399999999986</v>
      </c>
      <c r="I94" s="43">
        <f t="shared" si="18"/>
        <v>0.42558403310139836</v>
      </c>
      <c r="J94" s="44">
        <f t="shared" si="16"/>
        <v>0.74453726630131778</v>
      </c>
    </row>
    <row r="95" spans="1:10" ht="13" customHeight="1" x14ac:dyDescent="0.15">
      <c r="A95" s="94">
        <v>180</v>
      </c>
      <c r="B95" s="66">
        <v>15.70332</v>
      </c>
      <c r="C95" s="66">
        <v>15.41642</v>
      </c>
      <c r="D95" s="42">
        <f t="shared" si="19"/>
        <v>0.28689999999999927</v>
      </c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>
        <v>15.53708</v>
      </c>
      <c r="C96" s="85">
        <v>14.736944198608398</v>
      </c>
      <c r="D96" s="42">
        <f t="shared" si="19"/>
        <v>0.80013580139160112</v>
      </c>
      <c r="E96" s="95">
        <v>225</v>
      </c>
      <c r="F96" s="66">
        <v>16.557739999999999</v>
      </c>
      <c r="G96" s="66">
        <v>15.221690000000001</v>
      </c>
      <c r="H96" s="42">
        <f t="shared" si="17"/>
        <v>1.3360499999999984</v>
      </c>
      <c r="I96" s="43">
        <f t="shared" si="18"/>
        <v>0.53299403310139815</v>
      </c>
      <c r="J96" s="44">
        <f t="shared" si="16"/>
        <v>0.69111896168420783</v>
      </c>
    </row>
    <row r="97" spans="1:10" ht="13" customHeight="1" x14ac:dyDescent="0.15">
      <c r="A97" s="94">
        <v>182</v>
      </c>
      <c r="B97" s="66"/>
      <c r="C97" s="66"/>
      <c r="D97" s="42"/>
      <c r="E97" s="95">
        <v>229</v>
      </c>
      <c r="F97" s="66">
        <v>16.305330000000001</v>
      </c>
      <c r="G97" s="66">
        <v>14.814780000000001</v>
      </c>
      <c r="H97" s="42">
        <f t="shared" si="17"/>
        <v>1.4905500000000007</v>
      </c>
      <c r="I97" s="43">
        <f t="shared" si="18"/>
        <v>0.68749403310140045</v>
      </c>
      <c r="J97" s="44">
        <f t="shared" si="16"/>
        <v>0.62093147416609495</v>
      </c>
    </row>
    <row r="98" spans="1:10" ht="13" customHeight="1" thickBot="1" x14ac:dyDescent="0.2">
      <c r="A98" s="97">
        <v>183</v>
      </c>
      <c r="B98" s="88">
        <v>15.954040000000001</v>
      </c>
      <c r="C98" s="71">
        <v>15.12016</v>
      </c>
      <c r="D98" s="45">
        <f t="shared" si="19"/>
        <v>0.83388000000000062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15.778934999999999</v>
      </c>
      <c r="C99" s="100">
        <f>AVERAGE(C91:C98)</f>
        <v>14.9758790331014</v>
      </c>
      <c r="D99" s="100">
        <f>AVERAGE(D91:D98)</f>
        <v>0.80305596689860026</v>
      </c>
      <c r="E99" s="101" t="s">
        <v>2</v>
      </c>
      <c r="F99" s="100">
        <f>AVERAGE(F91:F98)</f>
        <v>16.314431666666664</v>
      </c>
      <c r="G99" s="100">
        <f>AVERAGE(G91:G98)</f>
        <v>14.956915</v>
      </c>
      <c r="H99" s="100">
        <f>AVERAGE(H91:H98)</f>
        <v>1.3575166666666665</v>
      </c>
      <c r="I99" s="100">
        <f>AVERAGE(I91:I98)</f>
        <v>0.55446069976806622</v>
      </c>
      <c r="J99" s="113">
        <f>AVERAGE(J91:J98)</f>
        <v>0.69386438070089174</v>
      </c>
    </row>
    <row r="100" spans="1:10" ht="13" customHeight="1" x14ac:dyDescent="0.15">
      <c r="A100" s="48" t="s">
        <v>3</v>
      </c>
      <c r="B100" s="42">
        <f>MEDIAN(B91:B98)</f>
        <v>15.797135000000001</v>
      </c>
      <c r="C100" s="42">
        <f>MEDIAN(C91:C98)</f>
        <v>14.926680000000001</v>
      </c>
      <c r="D100" s="42">
        <f>MEDIAN(D91:D98)</f>
        <v>0.86080999999999985</v>
      </c>
      <c r="E100" s="49" t="s">
        <v>3</v>
      </c>
      <c r="F100" s="42">
        <f>MEDIAN(F91:F98)</f>
        <v>16.246470000000002</v>
      </c>
      <c r="G100" s="42">
        <f>MEDIAN(G91:G98)</f>
        <v>14.956620000000001</v>
      </c>
      <c r="H100" s="42">
        <f>MEDIAN(H91:H98)</f>
        <v>1.3536399999999995</v>
      </c>
      <c r="I100" s="42">
        <f>MEDIAN(I91:I98)</f>
        <v>0.55058403310139925</v>
      </c>
      <c r="J100" s="50">
        <f>MEDIAN(J91:J98)</f>
        <v>0.68279443113452043</v>
      </c>
    </row>
    <row r="101" spans="1:10" ht="13" customHeight="1" x14ac:dyDescent="0.15">
      <c r="A101" s="48" t="s">
        <v>4</v>
      </c>
      <c r="B101" s="42">
        <f>STDEV(B91:B98)</f>
        <v>0.14699105602042634</v>
      </c>
      <c r="C101" s="42">
        <f>STDEV(C91:C98)</f>
        <v>0.26007676231491283</v>
      </c>
      <c r="D101" s="42">
        <f>STDEV(D91:D98)</f>
        <v>0.26794799265525637</v>
      </c>
      <c r="E101" s="49" t="s">
        <v>4</v>
      </c>
      <c r="F101" s="42">
        <f>STDEV(F91:F98)</f>
        <v>0.33948960475494228</v>
      </c>
      <c r="G101" s="42">
        <f>STDEV(G91:G98)</f>
        <v>0.15381740080368028</v>
      </c>
      <c r="H101" s="42">
        <f>STDEV(H91:H98)</f>
        <v>0.30720022159280269</v>
      </c>
      <c r="I101" s="42">
        <f>STDEV(I91:I98)</f>
        <v>0.30720022159280247</v>
      </c>
      <c r="J101" s="50">
        <f>STDEV(J91:J98)</f>
        <v>0.14817582496249024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0.10127482183782426</v>
      </c>
      <c r="E102" s="51"/>
      <c r="F102" s="51"/>
      <c r="G102" s="51"/>
      <c r="H102" s="104">
        <f>H101/(SQRT(11))</f>
        <v>9.262435186703287E-2</v>
      </c>
      <c r="I102" s="51"/>
      <c r="J102" s="105">
        <f>J101/(SQRT(11))</f>
        <v>4.4676692218359786E-2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35</v>
      </c>
      <c r="B104" s="52">
        <f>TTEST(B91:B98,F91:F98,2,2)</f>
        <v>5.3066335898951482E-3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0.88087716866820642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7.5954026971915903E-3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0.74245954340046116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0.68091154524605157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35</v>
      </c>
      <c r="C110" s="35" t="s">
        <v>11</v>
      </c>
      <c r="D110" s="36" t="s">
        <v>0</v>
      </c>
      <c r="E110" s="8" t="s">
        <v>26</v>
      </c>
      <c r="F110" s="18" t="s">
        <v>35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>
        <v>16.823910000000001</v>
      </c>
      <c r="G111" s="63">
        <v>14.997210000000001</v>
      </c>
      <c r="H111" s="39">
        <f>F111-G111</f>
        <v>1.8267000000000007</v>
      </c>
      <c r="I111" s="40">
        <f>H111-$D$119</f>
        <v>1.6260083333333342</v>
      </c>
      <c r="J111" s="41">
        <f t="shared" ref="J111:J117" si="20">POWER(2,-I111)</f>
        <v>0.32398336995159982</v>
      </c>
    </row>
    <row r="112" spans="1:10" ht="13" customHeight="1" x14ac:dyDescent="0.15">
      <c r="A112" s="95">
        <v>185</v>
      </c>
      <c r="B112" s="66">
        <v>16.392579999999999</v>
      </c>
      <c r="C112" s="66">
        <v>15.73461</v>
      </c>
      <c r="D112" s="42">
        <f t="shared" ref="D112:D118" si="21">B112-C112</f>
        <v>0.65796999999999883</v>
      </c>
      <c r="E112" s="95">
        <v>176</v>
      </c>
      <c r="F112" s="66">
        <v>16.165800000000001</v>
      </c>
      <c r="G112" s="66">
        <v>14.79457</v>
      </c>
      <c r="H112" s="42">
        <f t="shared" ref="H112:H117" si="22">F112-G112</f>
        <v>1.3712300000000006</v>
      </c>
      <c r="I112" s="43">
        <f t="shared" ref="I112:I117" si="23">H112-$D$119</f>
        <v>1.1705383333333341</v>
      </c>
      <c r="J112" s="44">
        <f t="shared" si="20"/>
        <v>0.44425553825939318</v>
      </c>
    </row>
    <row r="113" spans="1:10" ht="13" customHeight="1" x14ac:dyDescent="0.15">
      <c r="A113" s="95">
        <v>187</v>
      </c>
      <c r="B113" s="66">
        <v>15.671239999999999</v>
      </c>
      <c r="C113" s="66">
        <v>15.443619999999999</v>
      </c>
      <c r="D113" s="42">
        <f t="shared" si="21"/>
        <v>0.22761999999999993</v>
      </c>
      <c r="E113" s="95">
        <v>177</v>
      </c>
      <c r="F113" s="66">
        <v>15.8462</v>
      </c>
      <c r="G113" s="66">
        <v>14.954269999999999</v>
      </c>
      <c r="H113" s="42">
        <f t="shared" si="22"/>
        <v>0.89193000000000033</v>
      </c>
      <c r="I113" s="43">
        <f t="shared" si="23"/>
        <v>0.69123833333333395</v>
      </c>
      <c r="J113" s="44">
        <f t="shared" si="20"/>
        <v>0.61932202839309136</v>
      </c>
    </row>
    <row r="114" spans="1:10" ht="13" customHeight="1" x14ac:dyDescent="0.15">
      <c r="A114" s="95">
        <v>188</v>
      </c>
      <c r="B114" s="66">
        <v>16.297160000000002</v>
      </c>
      <c r="C114" s="66">
        <v>16.28209</v>
      </c>
      <c r="D114" s="42">
        <f t="shared" si="21"/>
        <v>1.5070000000001471E-2</v>
      </c>
      <c r="E114" s="95">
        <v>216</v>
      </c>
      <c r="F114" s="66">
        <v>16.187609999999999</v>
      </c>
      <c r="G114" s="66">
        <v>14.958970000000001</v>
      </c>
      <c r="H114" s="42">
        <f t="shared" si="22"/>
        <v>1.2286399999999986</v>
      </c>
      <c r="I114" s="43">
        <f t="shared" si="23"/>
        <v>1.0279483333333321</v>
      </c>
      <c r="J114" s="44">
        <f t="shared" si="20"/>
        <v>0.49040706443395449</v>
      </c>
    </row>
    <row r="115" spans="1:10" ht="13" customHeight="1" x14ac:dyDescent="0.15">
      <c r="A115" s="95">
        <v>206</v>
      </c>
      <c r="B115" s="66">
        <v>15.23945</v>
      </c>
      <c r="C115" s="66">
        <v>14.912940000000001</v>
      </c>
      <c r="D115" s="42">
        <f t="shared" si="21"/>
        <v>0.32650999999999897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15.356949999999999</v>
      </c>
      <c r="C116" s="66">
        <v>15.60575</v>
      </c>
      <c r="D116" s="42">
        <f t="shared" si="21"/>
        <v>-0.24880000000000102</v>
      </c>
      <c r="E116" s="95">
        <v>225</v>
      </c>
      <c r="F116" s="66">
        <v>16.557739999999999</v>
      </c>
      <c r="G116" s="66">
        <v>15.221690000000001</v>
      </c>
      <c r="H116" s="42">
        <f t="shared" si="22"/>
        <v>1.3360499999999984</v>
      </c>
      <c r="I116" s="43">
        <f t="shared" si="23"/>
        <v>1.1353583333333319</v>
      </c>
      <c r="J116" s="44">
        <f t="shared" si="20"/>
        <v>0.45522183578253367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16.305330000000001</v>
      </c>
      <c r="G117" s="66">
        <v>14.814780000000001</v>
      </c>
      <c r="H117" s="42">
        <f t="shared" si="22"/>
        <v>1.4905500000000007</v>
      </c>
      <c r="I117" s="43">
        <f t="shared" si="23"/>
        <v>1.2898583333333342</v>
      </c>
      <c r="J117" s="44">
        <f t="shared" si="20"/>
        <v>0.40899118854476002</v>
      </c>
    </row>
    <row r="118" spans="1:10" ht="13" customHeight="1" thickBot="1" x14ac:dyDescent="0.2">
      <c r="A118" s="98">
        <v>211</v>
      </c>
      <c r="B118" s="71">
        <v>16.168340000000001</v>
      </c>
      <c r="C118" s="71">
        <v>15.94256</v>
      </c>
      <c r="D118" s="45">
        <f t="shared" si="21"/>
        <v>0.22578000000000031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15.854286666666667</v>
      </c>
      <c r="C119" s="100">
        <f>AVERAGE(C111:C118)</f>
        <v>15.653594999999997</v>
      </c>
      <c r="D119" s="100">
        <f>AVERAGE(D111:D118)</f>
        <v>0.20069166666666641</v>
      </c>
      <c r="E119" s="101" t="s">
        <v>2</v>
      </c>
      <c r="F119" s="100">
        <f>AVERAGE(F111:F118)</f>
        <v>16.314431666666664</v>
      </c>
      <c r="G119" s="100">
        <f>AVERAGE(G111:G118)</f>
        <v>14.956915</v>
      </c>
      <c r="H119" s="100">
        <f>AVERAGE(H111:H118)</f>
        <v>1.3575166666666665</v>
      </c>
      <c r="I119" s="100">
        <f>AVERAGE(I111:I118)</f>
        <v>1.156825</v>
      </c>
      <c r="J119" s="102">
        <f>AVERAGE(J111:J118)</f>
        <v>0.4570301708942221</v>
      </c>
    </row>
    <row r="120" spans="1:10" ht="13" customHeight="1" x14ac:dyDescent="0.15">
      <c r="A120" s="48" t="s">
        <v>3</v>
      </c>
      <c r="B120" s="42">
        <f>MEDIAN(B111:B118)</f>
        <v>15.919789999999999</v>
      </c>
      <c r="C120" s="42">
        <f>MEDIAN(C111:C118)</f>
        <v>15.67018</v>
      </c>
      <c r="D120" s="42">
        <f>MEDIAN(D111:D118)</f>
        <v>0.22670000000000012</v>
      </c>
      <c r="E120" s="49" t="s">
        <v>3</v>
      </c>
      <c r="F120" s="42">
        <f>MEDIAN(F111:F118)</f>
        <v>16.246470000000002</v>
      </c>
      <c r="G120" s="42">
        <f>MEDIAN(G111:G118)</f>
        <v>14.956620000000001</v>
      </c>
      <c r="H120" s="42">
        <f>MEDIAN(H111:H118)</f>
        <v>1.3536399999999995</v>
      </c>
      <c r="I120" s="42">
        <f>MEDIAN(I111:I118)</f>
        <v>1.152948333333333</v>
      </c>
      <c r="J120" s="50">
        <f>MEDIAN(J111:J118)</f>
        <v>0.44973868702096342</v>
      </c>
    </row>
    <row r="121" spans="1:10" ht="13" customHeight="1" x14ac:dyDescent="0.15">
      <c r="A121" s="48" t="s">
        <v>4</v>
      </c>
      <c r="B121" s="42">
        <f>STDEV(B111:B118)</f>
        <v>0.49867824639407227</v>
      </c>
      <c r="C121" s="42">
        <f>STDEV(C111:C118)</f>
        <v>0.46476201224928004</v>
      </c>
      <c r="D121" s="42">
        <f>STDEV(D111:D118)</f>
        <v>0.30423229555171571</v>
      </c>
      <c r="E121" s="49" t="s">
        <v>4</v>
      </c>
      <c r="F121" s="42">
        <f>STDEV(F111:F118)</f>
        <v>0.33948960475494228</v>
      </c>
      <c r="G121" s="42">
        <f>STDEV(G111:G118)</f>
        <v>0.15381740080368028</v>
      </c>
      <c r="H121" s="42">
        <f>STDEV(H111:H118)</f>
        <v>0.30720022159280269</v>
      </c>
      <c r="I121" s="42">
        <f>STDEV(I111:I118)</f>
        <v>0.3072002215928033</v>
      </c>
      <c r="J121" s="50">
        <f>STDEV(J111:J118)</f>
        <v>9.7599508619525904E-2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0.1149889992605917</v>
      </c>
      <c r="E122" s="51"/>
      <c r="F122" s="51"/>
      <c r="G122" s="51"/>
      <c r="H122" s="104">
        <f>H121/(SQRT(11))</f>
        <v>9.262435186703287E-2</v>
      </c>
      <c r="I122" s="51"/>
      <c r="J122" s="105">
        <f>J121/(SQRT(11))</f>
        <v>2.9427359074002287E-2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35</v>
      </c>
      <c r="B124" s="52">
        <f>TTEST(B111:B118,F111:F118,2,2)</f>
        <v>9.1254223552432262E-2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5.8636072706865954E-3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6.4405408921810575E-5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2.143369849459857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0.44849847973649098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41960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41960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36</v>
      </c>
      <c r="C7" s="18" t="s">
        <v>11</v>
      </c>
      <c r="D7" s="17" t="s">
        <v>0</v>
      </c>
      <c r="E7" s="8" t="s">
        <v>25</v>
      </c>
      <c r="F7" s="18" t="s">
        <v>36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16.33746</v>
      </c>
      <c r="C8" s="63">
        <v>16.177160000000001</v>
      </c>
      <c r="D8" s="28">
        <f>B8-C8</f>
        <v>0.16029999999999944</v>
      </c>
      <c r="E8" s="64">
        <v>184</v>
      </c>
      <c r="F8" s="109">
        <v>15.959149999999999</v>
      </c>
      <c r="G8" s="63">
        <v>15.59276</v>
      </c>
      <c r="H8" s="28">
        <f>F8-G8</f>
        <v>0.36638999999999911</v>
      </c>
      <c r="I8" s="10">
        <f>H8-$D$16</f>
        <v>-8.973166666666782E-2</v>
      </c>
      <c r="J8" s="11">
        <f>POWER(2,-I8)</f>
        <v>1.0641722338696757</v>
      </c>
      <c r="K8" s="2"/>
      <c r="L8" s="61"/>
    </row>
    <row r="9" spans="1:14" ht="13" customHeight="1" x14ac:dyDescent="0.15">
      <c r="A9" s="65">
        <v>172</v>
      </c>
      <c r="B9" s="66"/>
      <c r="C9" s="66"/>
      <c r="D9" s="29"/>
      <c r="E9" s="67">
        <v>185</v>
      </c>
      <c r="F9" s="86">
        <v>16.354289999999999</v>
      </c>
      <c r="G9" s="66">
        <v>15.84323</v>
      </c>
      <c r="H9" s="29">
        <f t="shared" ref="H9:H15" si="0">F9-G9</f>
        <v>0.51105999999999874</v>
      </c>
      <c r="I9" s="3">
        <f t="shared" ref="I9:I13" si="1">H9-$D$16</f>
        <v>5.4938333333331812E-2</v>
      </c>
      <c r="J9" s="4">
        <f t="shared" ref="J9:J15" si="2">POWER(2,-I9)</f>
        <v>0.96263558919128467</v>
      </c>
      <c r="K9" s="2"/>
      <c r="L9" s="61"/>
    </row>
    <row r="10" spans="1:14" ht="13" customHeight="1" x14ac:dyDescent="0.15">
      <c r="A10" s="65">
        <v>174</v>
      </c>
      <c r="B10" s="66">
        <v>16.158609999999999</v>
      </c>
      <c r="C10" s="66">
        <v>15.748889999999999</v>
      </c>
      <c r="D10" s="29">
        <f t="shared" ref="D10:D15" si="3">B10-C10</f>
        <v>0.40972000000000008</v>
      </c>
      <c r="E10" s="67">
        <v>187</v>
      </c>
      <c r="F10" s="86">
        <v>16.25966</v>
      </c>
      <c r="G10" s="66">
        <v>15.90836</v>
      </c>
      <c r="H10" s="29">
        <f t="shared" si="0"/>
        <v>0.35130000000000017</v>
      </c>
      <c r="I10" s="3">
        <f t="shared" si="1"/>
        <v>-0.10482166666666676</v>
      </c>
      <c r="J10" s="4">
        <f t="shared" si="2"/>
        <v>1.0753614554707165</v>
      </c>
      <c r="K10" s="2"/>
      <c r="L10" s="61"/>
    </row>
    <row r="11" spans="1:14" ht="13" customHeight="1" x14ac:dyDescent="0.15">
      <c r="A11" s="65">
        <v>179</v>
      </c>
      <c r="B11" s="66">
        <v>17.76831</v>
      </c>
      <c r="C11" s="66">
        <v>17.014389999999999</v>
      </c>
      <c r="D11" s="29">
        <f t="shared" si="3"/>
        <v>0.75392000000000081</v>
      </c>
      <c r="E11" s="67">
        <v>188</v>
      </c>
      <c r="F11" s="86">
        <v>15.93568</v>
      </c>
      <c r="G11" s="66">
        <v>15.85787</v>
      </c>
      <c r="H11" s="29">
        <f t="shared" si="0"/>
        <v>7.7809999999999491E-2</v>
      </c>
      <c r="I11" s="3">
        <f t="shared" si="1"/>
        <v>-0.37831166666666743</v>
      </c>
      <c r="J11" s="4">
        <f t="shared" si="2"/>
        <v>1.2998198333378554</v>
      </c>
      <c r="K11" s="2"/>
      <c r="L11" s="61"/>
    </row>
    <row r="12" spans="1:14" ht="13" customHeight="1" x14ac:dyDescent="0.15">
      <c r="A12" s="65">
        <v>180</v>
      </c>
      <c r="B12" s="66">
        <v>16.29579</v>
      </c>
      <c r="C12" s="66">
        <v>15.731680000000001</v>
      </c>
      <c r="D12" s="29">
        <f t="shared" si="3"/>
        <v>0.56410999999999945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16.317340000000002</v>
      </c>
      <c r="G13" s="66">
        <v>15.920669999999999</v>
      </c>
      <c r="H13" s="29">
        <f t="shared" si="0"/>
        <v>0.39667000000000208</v>
      </c>
      <c r="I13" s="3">
        <f t="shared" si="1"/>
        <v>-5.9451666666664849E-2</v>
      </c>
      <c r="J13" s="4">
        <f t="shared" si="2"/>
        <v>1.0420696202196467</v>
      </c>
      <c r="K13" s="2"/>
      <c r="L13" s="68"/>
      <c r="M13" s="69" t="s">
        <v>11</v>
      </c>
      <c r="N13" s="69" t="s">
        <v>36</v>
      </c>
    </row>
    <row r="14" spans="1:14" ht="13" customHeight="1" x14ac:dyDescent="0.15">
      <c r="A14" s="65">
        <v>182</v>
      </c>
      <c r="B14" s="66">
        <v>17.204619999999998</v>
      </c>
      <c r="C14" s="66">
        <v>16.698879999999999</v>
      </c>
      <c r="D14" s="29">
        <f t="shared" si="3"/>
        <v>0.50573999999999941</v>
      </c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23.449850000000001</v>
      </c>
      <c r="N14" s="67">
        <v>35.85463</v>
      </c>
    </row>
    <row r="15" spans="1:14" ht="13" customHeight="1" thickBot="1" x14ac:dyDescent="0.2">
      <c r="A15" s="70">
        <v>183</v>
      </c>
      <c r="B15" s="87">
        <v>16.165410000000001</v>
      </c>
      <c r="C15" s="71">
        <v>15.822469999999999</v>
      </c>
      <c r="D15" s="27">
        <f t="shared" si="3"/>
        <v>0.34294000000000224</v>
      </c>
      <c r="E15" s="72">
        <v>211</v>
      </c>
      <c r="F15" s="110">
        <v>16.573350000000001</v>
      </c>
      <c r="G15" s="71">
        <v>16.135380000000001</v>
      </c>
      <c r="H15" s="27">
        <f t="shared" si="0"/>
        <v>0.43796999999999997</v>
      </c>
      <c r="I15" s="12">
        <f>H15-$D$16</f>
        <v>-1.8151666666666955E-2</v>
      </c>
      <c r="J15" s="13">
        <f t="shared" si="2"/>
        <v>1.0126612601216072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16.655033333333336</v>
      </c>
      <c r="C16" s="74">
        <f>AVERAGE(C8:C15)</f>
        <v>16.198911666666664</v>
      </c>
      <c r="D16" s="74">
        <f>AVERAGE(D8:D15)</f>
        <v>0.45612166666666693</v>
      </c>
      <c r="E16" s="75" t="s">
        <v>2</v>
      </c>
      <c r="F16" s="74">
        <f>AVERAGE(F8:F15)</f>
        <v>16.233245</v>
      </c>
      <c r="G16" s="74">
        <f>AVERAGE(G8:G15)</f>
        <v>15.876378333333333</v>
      </c>
      <c r="H16" s="74">
        <f>AVERAGE(H8:H15)</f>
        <v>0.35686666666666661</v>
      </c>
      <c r="I16" s="74">
        <f>AVERAGE(I8:I15)</f>
        <v>-9.9255000000000357E-2</v>
      </c>
      <c r="J16" s="113">
        <f>AVERAGE(J8:J15)</f>
        <v>1.0761199987017978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16.316625000000002</v>
      </c>
      <c r="C17" s="29">
        <f>MEDIAN(C8:C15)</f>
        <v>15.999815</v>
      </c>
      <c r="D17" s="29">
        <f>MEDIAN(D8:D15)</f>
        <v>0.45772999999999975</v>
      </c>
      <c r="E17" s="25" t="s">
        <v>3</v>
      </c>
      <c r="F17" s="29">
        <f>MEDIAN(F8:F15)</f>
        <v>16.288499999999999</v>
      </c>
      <c r="G17" s="29">
        <f>MEDIAN(G8:G15)</f>
        <v>15.883115</v>
      </c>
      <c r="H17" s="29">
        <f>MEDIAN(H8:H15)</f>
        <v>0.38153000000000059</v>
      </c>
      <c r="I17" s="29">
        <f>MEDIAN(I8:I15)</f>
        <v>-7.4591666666666334E-2</v>
      </c>
      <c r="J17" s="6">
        <f>MEDIAN(J8:J15)</f>
        <v>1.0531209270446613</v>
      </c>
      <c r="L17" s="61"/>
    </row>
    <row r="18" spans="1:12" ht="13" customHeight="1" x14ac:dyDescent="0.15">
      <c r="A18" s="5" t="s">
        <v>4</v>
      </c>
      <c r="B18" s="29">
        <f>STDEV(B8:B15)</f>
        <v>0.67193841529314724</v>
      </c>
      <c r="C18" s="29">
        <f>STDEV(C8:C15)</f>
        <v>0.54368734410198116</v>
      </c>
      <c r="D18" s="29">
        <f>STDEV(D8:D15)</f>
        <v>0.20262328063839719</v>
      </c>
      <c r="E18" s="25" t="s">
        <v>4</v>
      </c>
      <c r="F18" s="29">
        <f>STDEV(F8:F15)</f>
        <v>0.24566889202746103</v>
      </c>
      <c r="G18" s="29">
        <f>STDEV(G8:G15)</f>
        <v>0.1743256558761985</v>
      </c>
      <c r="H18" s="29">
        <f>STDEV(H8:H15)</f>
        <v>0.14827807992642295</v>
      </c>
      <c r="I18" s="29">
        <f>STDEV(I8:I15)</f>
        <v>0.14827807992642295</v>
      </c>
      <c r="J18" s="6">
        <f>STDEV(J8:J15)</f>
        <v>0.11683329274434852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7.6584401485892545E-2</v>
      </c>
      <c r="E19" s="26"/>
      <c r="F19" s="26"/>
      <c r="G19" s="26"/>
      <c r="H19" s="80">
        <f>H18/(SQRT(11))</f>
        <v>4.4707523250024882E-2</v>
      </c>
      <c r="I19" s="26"/>
      <c r="J19" s="81">
        <f>J18/(SQRT(11))</f>
        <v>3.5226563186795998E-2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36</v>
      </c>
      <c r="B21" s="2">
        <f>TTEST(B8:B15,F8:F15,2,2)</f>
        <v>0.17930155468046083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0.19654644269487387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0.35572882440312814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2.4032623654724173E-3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1.0712201473315466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36</v>
      </c>
      <c r="C27" s="18" t="s">
        <v>11</v>
      </c>
      <c r="D27" s="17" t="s">
        <v>0</v>
      </c>
      <c r="E27" s="8" t="s">
        <v>26</v>
      </c>
      <c r="F27" s="18" t="s">
        <v>36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16.33746</v>
      </c>
      <c r="C28" s="63">
        <v>16.177160000000001</v>
      </c>
      <c r="D28" s="28">
        <f>B28-C28</f>
        <v>0.16029999999999944</v>
      </c>
      <c r="E28" s="64">
        <v>175</v>
      </c>
      <c r="F28" s="109">
        <v>17.322179999999999</v>
      </c>
      <c r="G28" s="63">
        <v>17.198460000000001</v>
      </c>
      <c r="H28" s="28">
        <f>F28-G28</f>
        <v>0.12371999999999872</v>
      </c>
      <c r="I28" s="10">
        <f>H28-$D$36</f>
        <v>-0.33240166666666821</v>
      </c>
      <c r="J28" s="11">
        <f t="shared" ref="J28:J33" si="4">POWER(2,-I28)</f>
        <v>1.2591076780629431</v>
      </c>
      <c r="K28" s="2"/>
    </row>
    <row r="29" spans="1:12" ht="13" customHeight="1" x14ac:dyDescent="0.15">
      <c r="A29" s="65">
        <v>172</v>
      </c>
      <c r="B29" s="66"/>
      <c r="C29" s="66"/>
      <c r="D29" s="29"/>
      <c r="E29" s="67">
        <v>176</v>
      </c>
      <c r="F29" s="86">
        <v>15.620469999999999</v>
      </c>
      <c r="G29" s="66">
        <v>15.761670000000001</v>
      </c>
      <c r="H29" s="29">
        <f t="shared" ref="H29:H33" si="5">F29-G29</f>
        <v>-0.14120000000000132</v>
      </c>
      <c r="I29" s="3">
        <f t="shared" ref="I29:I33" si="6">H29-$D$36</f>
        <v>-0.59732166666666831</v>
      </c>
      <c r="J29" s="4">
        <f t="shared" si="4"/>
        <v>1.5129052805880465</v>
      </c>
      <c r="K29" s="2"/>
    </row>
    <row r="30" spans="1:12" ht="13" customHeight="1" x14ac:dyDescent="0.15">
      <c r="A30" s="65">
        <v>174</v>
      </c>
      <c r="B30" s="66">
        <v>16.158609999999999</v>
      </c>
      <c r="C30" s="66">
        <v>15.748889999999999</v>
      </c>
      <c r="D30" s="29">
        <f t="shared" ref="D30:D35" si="7">B30-C30</f>
        <v>0.40972000000000008</v>
      </c>
      <c r="E30" s="67">
        <v>177</v>
      </c>
      <c r="F30" s="86">
        <v>15.550129999999999</v>
      </c>
      <c r="G30" s="66">
        <v>15.39663</v>
      </c>
      <c r="H30" s="29">
        <f t="shared" si="5"/>
        <v>0.1534999999999993</v>
      </c>
      <c r="I30" s="3">
        <f t="shared" si="6"/>
        <v>-0.30262166666666762</v>
      </c>
      <c r="J30" s="4">
        <f t="shared" si="4"/>
        <v>1.2333836840157015</v>
      </c>
      <c r="K30" s="2"/>
    </row>
    <row r="31" spans="1:12" ht="13" customHeight="1" x14ac:dyDescent="0.15">
      <c r="A31" s="65">
        <v>179</v>
      </c>
      <c r="B31" s="66">
        <v>17.76831</v>
      </c>
      <c r="C31" s="66">
        <v>17.014389999999999</v>
      </c>
      <c r="D31" s="29">
        <f t="shared" si="7"/>
        <v>0.75392000000000081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16.29579</v>
      </c>
      <c r="C32" s="66">
        <v>15.731680000000001</v>
      </c>
      <c r="D32" s="29">
        <f t="shared" si="7"/>
        <v>0.56410999999999945</v>
      </c>
      <c r="E32" s="67">
        <v>223</v>
      </c>
      <c r="F32" s="86">
        <v>15.979660000000001</v>
      </c>
      <c r="G32" s="66">
        <v>15.966609999999999</v>
      </c>
      <c r="H32" s="29">
        <f t="shared" si="5"/>
        <v>1.305000000000156E-2</v>
      </c>
      <c r="I32" s="3">
        <f t="shared" si="6"/>
        <v>-0.44307166666666536</v>
      </c>
      <c r="J32" s="4">
        <f t="shared" si="4"/>
        <v>1.3594957739268707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15.83527</v>
      </c>
      <c r="G33" s="66">
        <v>15.695869999999999</v>
      </c>
      <c r="H33" s="29">
        <f t="shared" si="5"/>
        <v>0.13940000000000019</v>
      </c>
      <c r="I33" s="3">
        <f t="shared" si="6"/>
        <v>-0.31672166666666673</v>
      </c>
      <c r="J33" s="4">
        <f t="shared" si="4"/>
        <v>1.2454971036580689</v>
      </c>
      <c r="K33" s="2"/>
    </row>
    <row r="34" spans="1:12" ht="13" customHeight="1" x14ac:dyDescent="0.15">
      <c r="A34" s="65">
        <v>182</v>
      </c>
      <c r="B34" s="66">
        <v>17.204619999999998</v>
      </c>
      <c r="C34" s="66">
        <v>16.698879999999999</v>
      </c>
      <c r="D34" s="29">
        <f t="shared" si="7"/>
        <v>0.50573999999999941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16.165410000000001</v>
      </c>
      <c r="C35" s="71">
        <v>15.822469999999999</v>
      </c>
      <c r="D35" s="27">
        <f t="shared" si="7"/>
        <v>0.34294000000000224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16.655033333333336</v>
      </c>
      <c r="C36" s="74">
        <f>AVERAGE(C28:C35)</f>
        <v>16.198911666666664</v>
      </c>
      <c r="D36" s="74">
        <f>AVERAGE(D28:D35)</f>
        <v>0.45612166666666693</v>
      </c>
      <c r="E36" s="75" t="s">
        <v>2</v>
      </c>
      <c r="F36" s="74">
        <f>AVERAGE(F28:F35)</f>
        <v>16.061541999999996</v>
      </c>
      <c r="G36" s="74">
        <f>AVERAGE(G28:G35)</f>
        <v>16.003847999999998</v>
      </c>
      <c r="H36" s="74">
        <f>AVERAGE(H28:H35)</f>
        <v>5.769399999999969E-2</v>
      </c>
      <c r="I36" s="74">
        <f>AVERAGE(I28:I35)</f>
        <v>-0.39842766666666729</v>
      </c>
      <c r="J36" s="113">
        <f>AVERAGE(J28:J35)</f>
        <v>1.3220779040503263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16.316625000000002</v>
      </c>
      <c r="C37" s="29">
        <f>MEDIAN(C28:C35)</f>
        <v>15.999815</v>
      </c>
      <c r="D37" s="29">
        <f>MEDIAN(D28:D35)</f>
        <v>0.45772999999999975</v>
      </c>
      <c r="E37" s="25" t="s">
        <v>3</v>
      </c>
      <c r="F37" s="29">
        <f>MEDIAN(F28:F35)</f>
        <v>15.83527</v>
      </c>
      <c r="G37" s="29">
        <f>MEDIAN(G28:G35)</f>
        <v>15.761670000000001</v>
      </c>
      <c r="H37" s="29">
        <f>MEDIAN(H28:H35)</f>
        <v>0.12371999999999872</v>
      </c>
      <c r="I37" s="29">
        <f>MEDIAN(I28:I35)</f>
        <v>-0.33240166666666821</v>
      </c>
      <c r="J37" s="6">
        <f>MEDIAN(J28:J35)</f>
        <v>1.2591076780629431</v>
      </c>
    </row>
    <row r="38" spans="1:12" ht="13" customHeight="1" x14ac:dyDescent="0.15">
      <c r="A38" s="5" t="s">
        <v>4</v>
      </c>
      <c r="B38" s="29">
        <f>STDEV(B28:B35)</f>
        <v>0.67193841529314724</v>
      </c>
      <c r="C38" s="29">
        <f>STDEV(C28:C35)</f>
        <v>0.54368734410198116</v>
      </c>
      <c r="D38" s="29">
        <f>STDEV(D28:D35)</f>
        <v>0.20262328063839719</v>
      </c>
      <c r="E38" s="25" t="s">
        <v>4</v>
      </c>
      <c r="F38" s="29">
        <f>STDEV(F28:F35)</f>
        <v>0.72512043652761582</v>
      </c>
      <c r="G38" s="29">
        <f>STDEV(G28:G35)</f>
        <v>0.69833710177821751</v>
      </c>
      <c r="H38" s="29">
        <f>STDEV(H28:H35)</f>
        <v>0.12426383496416014</v>
      </c>
      <c r="I38" s="29">
        <f>STDEV(I28:I35)</f>
        <v>0.12426383496415991</v>
      </c>
      <c r="J38" s="6">
        <f>STDEV(J28:J35)</f>
        <v>0.11780462389008567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7.6584401485892545E-2</v>
      </c>
      <c r="E39" s="26"/>
      <c r="F39" s="26"/>
      <c r="G39" s="26"/>
      <c r="H39" s="80">
        <f>H38/(SQRT(11))</f>
        <v>3.746695596243324E-2</v>
      </c>
      <c r="I39" s="26"/>
      <c r="J39" s="81">
        <f>J38/(SQRT(11))</f>
        <v>3.5519430546577468E-2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36</v>
      </c>
      <c r="B41" s="2">
        <f>TTEST(B28:B35,F28:F35,2,2)</f>
        <v>0.19270462804835847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0.61433081600132644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4.0911386871990713E-3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7.5165806613800776E-2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1.3180706173356145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36</v>
      </c>
      <c r="C47" s="18" t="s">
        <v>11</v>
      </c>
      <c r="D47" s="17" t="s">
        <v>0</v>
      </c>
      <c r="E47" s="8" t="s">
        <v>26</v>
      </c>
      <c r="F47" s="18" t="s">
        <v>36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15.959149999999999</v>
      </c>
      <c r="C48" s="63">
        <v>15.59276</v>
      </c>
      <c r="D48" s="28">
        <f t="shared" ref="D48:D55" si="8">B48-C48</f>
        <v>0.36638999999999911</v>
      </c>
      <c r="E48" s="64">
        <v>175</v>
      </c>
      <c r="F48" s="109">
        <v>17.322179999999999</v>
      </c>
      <c r="G48" s="63">
        <v>17.198460000000001</v>
      </c>
      <c r="H48" s="28">
        <f>F48-G48</f>
        <v>0.12371999999999872</v>
      </c>
      <c r="I48" s="10">
        <f>H48-$D$56</f>
        <v>-0.23314666666666789</v>
      </c>
      <c r="J48" s="11">
        <f t="shared" ref="J48:J53" si="9">POWER(2,-I48)</f>
        <v>1.175395814949366</v>
      </c>
      <c r="K48" s="2"/>
    </row>
    <row r="49" spans="1:12" ht="13" customHeight="1" x14ac:dyDescent="0.15">
      <c r="A49" s="67">
        <v>185</v>
      </c>
      <c r="B49" s="86">
        <v>16.354289999999999</v>
      </c>
      <c r="C49" s="66">
        <v>15.84323</v>
      </c>
      <c r="D49" s="29">
        <f t="shared" si="8"/>
        <v>0.51105999999999874</v>
      </c>
      <c r="E49" s="67">
        <v>176</v>
      </c>
      <c r="F49" s="86">
        <v>15.620469999999999</v>
      </c>
      <c r="G49" s="66">
        <v>15.761670000000001</v>
      </c>
      <c r="H49" s="29">
        <f t="shared" ref="H49:H53" si="10">F49-G49</f>
        <v>-0.14120000000000132</v>
      </c>
      <c r="I49" s="3">
        <f t="shared" ref="I49:I53" si="11">H49-$D$56</f>
        <v>-0.49806666666666793</v>
      </c>
      <c r="J49" s="4">
        <f t="shared" si="9"/>
        <v>1.4123196659031814</v>
      </c>
      <c r="K49" s="2"/>
    </row>
    <row r="50" spans="1:12" ht="13" customHeight="1" x14ac:dyDescent="0.15">
      <c r="A50" s="67">
        <v>187</v>
      </c>
      <c r="B50" s="86">
        <v>16.25966</v>
      </c>
      <c r="C50" s="66">
        <v>15.90836</v>
      </c>
      <c r="D50" s="29">
        <f t="shared" si="8"/>
        <v>0.35130000000000017</v>
      </c>
      <c r="E50" s="67">
        <v>177</v>
      </c>
      <c r="F50" s="86">
        <v>15.550129999999999</v>
      </c>
      <c r="G50" s="66">
        <v>15.39663</v>
      </c>
      <c r="H50" s="29">
        <f t="shared" si="10"/>
        <v>0.1534999999999993</v>
      </c>
      <c r="I50" s="3">
        <f t="shared" si="11"/>
        <v>-0.20336666666666731</v>
      </c>
      <c r="J50" s="4">
        <f t="shared" si="9"/>
        <v>1.1513820824674657</v>
      </c>
      <c r="K50" s="2"/>
    </row>
    <row r="51" spans="1:12" ht="13" customHeight="1" x14ac:dyDescent="0.15">
      <c r="A51" s="67">
        <v>188</v>
      </c>
      <c r="B51" s="86">
        <v>15.93568</v>
      </c>
      <c r="C51" s="66">
        <v>15.85787</v>
      </c>
      <c r="D51" s="29">
        <f t="shared" si="8"/>
        <v>7.7809999999999491E-2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15.979660000000001</v>
      </c>
      <c r="G52" s="66">
        <v>15.966609999999999</v>
      </c>
      <c r="H52" s="29">
        <f t="shared" si="10"/>
        <v>1.305000000000156E-2</v>
      </c>
      <c r="I52" s="3">
        <f t="shared" si="11"/>
        <v>-0.34381666666666505</v>
      </c>
      <c r="J52" s="4">
        <f t="shared" si="9"/>
        <v>1.2691096011528822</v>
      </c>
      <c r="K52" s="2"/>
    </row>
    <row r="53" spans="1:12" ht="13" customHeight="1" x14ac:dyDescent="0.15">
      <c r="A53" s="67">
        <v>207</v>
      </c>
      <c r="B53" s="86">
        <v>16.317340000000002</v>
      </c>
      <c r="C53" s="66">
        <v>15.920669999999999</v>
      </c>
      <c r="D53" s="29">
        <f t="shared" si="8"/>
        <v>0.39667000000000208</v>
      </c>
      <c r="E53" s="67">
        <v>229</v>
      </c>
      <c r="F53" s="86">
        <v>15.83527</v>
      </c>
      <c r="G53" s="66">
        <v>15.695869999999999</v>
      </c>
      <c r="H53" s="29">
        <f t="shared" si="10"/>
        <v>0.13940000000000019</v>
      </c>
      <c r="I53" s="3">
        <f t="shared" si="11"/>
        <v>-0.21746666666666642</v>
      </c>
      <c r="J53" s="4">
        <f t="shared" si="9"/>
        <v>1.1626901405473502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16.573350000000001</v>
      </c>
      <c r="C55" s="71">
        <v>16.135380000000001</v>
      </c>
      <c r="D55" s="27">
        <f t="shared" si="8"/>
        <v>0.43796999999999997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16.233245</v>
      </c>
      <c r="C56" s="74">
        <f>AVERAGE(C48:C55)</f>
        <v>15.876378333333333</v>
      </c>
      <c r="D56" s="74">
        <f>AVERAGE(D48:D55)</f>
        <v>0.35686666666666661</v>
      </c>
      <c r="E56" s="75" t="s">
        <v>2</v>
      </c>
      <c r="F56" s="74">
        <f>AVERAGE(F48:F55)</f>
        <v>16.061541999999996</v>
      </c>
      <c r="G56" s="74">
        <f>AVERAGE(G48:G55)</f>
        <v>16.003847999999998</v>
      </c>
      <c r="H56" s="74">
        <f>AVERAGE(H48:H55)</f>
        <v>5.769399999999969E-2</v>
      </c>
      <c r="I56" s="74">
        <f>AVERAGE(I48:I55)</f>
        <v>-0.29917266666666692</v>
      </c>
      <c r="J56" s="76">
        <f>AVERAGE(J48:J55)</f>
        <v>1.2341794610040491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16.288499999999999</v>
      </c>
      <c r="C57" s="29">
        <f>MEDIAN(C48:C55)</f>
        <v>15.883115</v>
      </c>
      <c r="D57" s="29">
        <f>MEDIAN(D48:D55)</f>
        <v>0.38153000000000059</v>
      </c>
      <c r="E57" s="25" t="s">
        <v>3</v>
      </c>
      <c r="F57" s="29">
        <f>MEDIAN(F48:F55)</f>
        <v>15.83527</v>
      </c>
      <c r="G57" s="29">
        <f>MEDIAN(G48:G55)</f>
        <v>15.761670000000001</v>
      </c>
      <c r="H57" s="29">
        <f>MEDIAN(H48:H55)</f>
        <v>0.12371999999999872</v>
      </c>
      <c r="I57" s="29">
        <f>MEDIAN(I48:I55)</f>
        <v>-0.23314666666666789</v>
      </c>
      <c r="J57" s="6">
        <f>MEDIAN(J48:J55)</f>
        <v>1.175395814949366</v>
      </c>
    </row>
    <row r="58" spans="1:12" ht="13" customHeight="1" x14ac:dyDescent="0.15">
      <c r="A58" s="5" t="s">
        <v>4</v>
      </c>
      <c r="B58" s="29">
        <f>STDEV(B48:B55)</f>
        <v>0.24566889202746103</v>
      </c>
      <c r="C58" s="29">
        <f>STDEV(C48:C55)</f>
        <v>0.1743256558761985</v>
      </c>
      <c r="D58" s="29">
        <f>STDEV(D48:D55)</f>
        <v>0.14827807992642295</v>
      </c>
      <c r="E58" s="25" t="s">
        <v>4</v>
      </c>
      <c r="F58" s="29">
        <f>STDEV(F48:F55)</f>
        <v>0.72512043652761582</v>
      </c>
      <c r="G58" s="29">
        <f>STDEV(G48:G55)</f>
        <v>0.69833710177821751</v>
      </c>
      <c r="H58" s="29">
        <f>STDEV(H48:H55)</f>
        <v>0.12426383496416014</v>
      </c>
      <c r="I58" s="29">
        <f>STDEV(I48:I55)</f>
        <v>0.12426383496416002</v>
      </c>
      <c r="J58" s="6">
        <f>STDEV(J48:J55)</f>
        <v>0.10997237513086536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5.6043846338210523E-2</v>
      </c>
      <c r="E59" s="26"/>
      <c r="F59" s="26"/>
      <c r="G59" s="26"/>
      <c r="H59" s="80">
        <f>H58/(SQRT(11))</f>
        <v>3.746695596243324E-2</v>
      </c>
      <c r="I59" s="26"/>
      <c r="J59" s="81">
        <f>J58/(SQRT(11))</f>
        <v>3.3157918692117427E-2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36</v>
      </c>
      <c r="B61" s="2">
        <f>TTEST(B48:B55,F48:F55,2,2)</f>
        <v>0.59666305252284113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0.67344237010379016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5.9581810465233103E-3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3.0593099407535882E-2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1.2304385990302578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36</v>
      </c>
      <c r="C70" s="35" t="s">
        <v>11</v>
      </c>
      <c r="D70" s="36" t="s">
        <v>0</v>
      </c>
      <c r="E70" s="8" t="s">
        <v>25</v>
      </c>
      <c r="F70" s="18" t="s">
        <v>36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15.78335</v>
      </c>
      <c r="C71" s="63">
        <v>14.99338</v>
      </c>
      <c r="D71" s="39">
        <f>B71-C71</f>
        <v>0.78997000000000028</v>
      </c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>
        <v>16.380780000000001</v>
      </c>
      <c r="C72" s="66">
        <v>15.10403</v>
      </c>
      <c r="D72" s="42">
        <f t="shared" ref="D72:D78" si="12">B72-C72</f>
        <v>1.2767500000000016</v>
      </c>
      <c r="E72" s="95">
        <v>185</v>
      </c>
      <c r="F72" s="66">
        <v>16.24474</v>
      </c>
      <c r="G72" s="66">
        <v>15.891120000000001</v>
      </c>
      <c r="H72" s="42">
        <f t="shared" ref="H72:H77" si="13">F72-G72</f>
        <v>0.35361999999999938</v>
      </c>
      <c r="I72" s="43">
        <f>H72-$D$79</f>
        <v>-0.70686857142857273</v>
      </c>
      <c r="J72" s="44">
        <f t="shared" ref="J72:J78" si="14">POWER(2,-I72)</f>
        <v>1.6322573879516311</v>
      </c>
    </row>
    <row r="73" spans="1:14" ht="13" customHeight="1" x14ac:dyDescent="0.15">
      <c r="A73" s="94">
        <v>174</v>
      </c>
      <c r="B73" s="66">
        <v>15.86182</v>
      </c>
      <c r="C73" s="66">
        <v>14.81973</v>
      </c>
      <c r="D73" s="42">
        <f t="shared" si="12"/>
        <v>1.04209</v>
      </c>
      <c r="E73" s="95">
        <v>187</v>
      </c>
      <c r="F73" s="66">
        <v>15.525690000000001</v>
      </c>
      <c r="G73" s="66">
        <v>15.440390000000001</v>
      </c>
      <c r="H73" s="42">
        <f t="shared" si="13"/>
        <v>8.5300000000000153E-2</v>
      </c>
      <c r="I73" s="43">
        <f t="shared" ref="I73:I78" si="15">H73-$D$79</f>
        <v>-0.97518857142857196</v>
      </c>
      <c r="J73" s="44">
        <f t="shared" si="14"/>
        <v>1.9658981384283862</v>
      </c>
    </row>
    <row r="74" spans="1:14" ht="13" customHeight="1" x14ac:dyDescent="0.15">
      <c r="A74" s="94">
        <v>179</v>
      </c>
      <c r="B74" s="66">
        <v>15.77411</v>
      </c>
      <c r="C74" s="66">
        <v>14.732749999999999</v>
      </c>
      <c r="D74" s="42">
        <f t="shared" si="12"/>
        <v>1.041360000000001</v>
      </c>
      <c r="E74" s="95">
        <v>188</v>
      </c>
      <c r="F74" s="66">
        <v>16.328060000000001</v>
      </c>
      <c r="G74" s="66">
        <v>16.401890000000002</v>
      </c>
      <c r="H74" s="42">
        <f t="shared" si="13"/>
        <v>-7.383000000000095E-2</v>
      </c>
      <c r="I74" s="43">
        <f t="shared" si="15"/>
        <v>-1.1343185714285731</v>
      </c>
      <c r="J74" s="44">
        <f t="shared" si="14"/>
        <v>2.1951485475145076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15.46696</v>
      </c>
      <c r="G75" s="66">
        <v>14.951040000000001</v>
      </c>
      <c r="H75" s="42">
        <f t="shared" si="13"/>
        <v>0.51591999999999949</v>
      </c>
      <c r="I75" s="43">
        <f t="shared" si="15"/>
        <v>-0.54456857142857262</v>
      </c>
      <c r="J75" s="44">
        <f t="shared" si="14"/>
        <v>1.458584098924343</v>
      </c>
    </row>
    <row r="76" spans="1:14" ht="13" customHeight="1" x14ac:dyDescent="0.15">
      <c r="A76" s="94">
        <v>181</v>
      </c>
      <c r="B76" s="66">
        <v>15.572850000000001</v>
      </c>
      <c r="C76" s="85">
        <v>14.7973</v>
      </c>
      <c r="D76" s="42">
        <f t="shared" si="12"/>
        <v>0.77555000000000085</v>
      </c>
      <c r="E76" s="95">
        <v>207</v>
      </c>
      <c r="F76" s="66">
        <v>15.673719999999999</v>
      </c>
      <c r="G76" s="66">
        <v>15.622540000000001</v>
      </c>
      <c r="H76" s="42">
        <f t="shared" si="13"/>
        <v>5.1179999999998671E-2</v>
      </c>
      <c r="I76" s="43">
        <f t="shared" si="15"/>
        <v>-1.0093085714285734</v>
      </c>
      <c r="J76" s="44">
        <f t="shared" si="14"/>
        <v>2.0129461407778879</v>
      </c>
      <c r="L76" s="96"/>
      <c r="M76" s="69" t="s">
        <v>11</v>
      </c>
      <c r="N76" s="69" t="s">
        <v>36</v>
      </c>
    </row>
    <row r="77" spans="1:14" ht="13" customHeight="1" x14ac:dyDescent="0.15">
      <c r="A77" s="94">
        <v>182</v>
      </c>
      <c r="B77" s="66">
        <v>16.415459999999999</v>
      </c>
      <c r="C77" s="66">
        <v>15.081659999999999</v>
      </c>
      <c r="D77" s="42">
        <f t="shared" si="12"/>
        <v>1.3338000000000001</v>
      </c>
      <c r="E77" s="95">
        <v>210</v>
      </c>
      <c r="F77" s="66">
        <v>16.234770000000001</v>
      </c>
      <c r="G77" s="66">
        <v>15.119859999999999</v>
      </c>
      <c r="H77" s="42">
        <f t="shared" si="13"/>
        <v>1.1149100000000018</v>
      </c>
      <c r="I77" s="43">
        <f t="shared" si="15"/>
        <v>5.4421428571429731E-2</v>
      </c>
      <c r="J77" s="44">
        <f t="shared" si="14"/>
        <v>0.96298055472992217</v>
      </c>
      <c r="L77" s="96" t="s">
        <v>16</v>
      </c>
      <c r="M77" s="66">
        <v>23.449850000000001</v>
      </c>
      <c r="N77" s="95">
        <v>35.85463</v>
      </c>
    </row>
    <row r="78" spans="1:14" ht="13" customHeight="1" thickBot="1" x14ac:dyDescent="0.2">
      <c r="A78" s="97">
        <v>183</v>
      </c>
      <c r="B78" s="88">
        <v>16.496960000000001</v>
      </c>
      <c r="C78" s="71">
        <v>15.33306</v>
      </c>
      <c r="D78" s="45">
        <f t="shared" si="12"/>
        <v>1.1639000000000017</v>
      </c>
      <c r="E78" s="98">
        <v>211</v>
      </c>
      <c r="F78" s="71">
        <v>16.270250000000001</v>
      </c>
      <c r="G78" s="71">
        <v>16.272089999999999</v>
      </c>
      <c r="H78" s="45">
        <f>F78-G78</f>
        <v>-1.8399999999978434E-3</v>
      </c>
      <c r="I78" s="46">
        <f t="shared" si="15"/>
        <v>-1.06232857142857</v>
      </c>
      <c r="J78" s="47">
        <f t="shared" si="14"/>
        <v>2.0882994074520473</v>
      </c>
      <c r="L78" s="96" t="s">
        <v>16</v>
      </c>
      <c r="M78" s="66"/>
      <c r="N78" s="95"/>
    </row>
    <row r="79" spans="1:14" ht="13" customHeight="1" x14ac:dyDescent="0.15">
      <c r="A79" s="99" t="s">
        <v>2</v>
      </c>
      <c r="B79" s="100">
        <f>AVERAGE(B71:B78)</f>
        <v>16.040761428571429</v>
      </c>
      <c r="C79" s="100">
        <f>AVERAGE(C71:C78)</f>
        <v>14.980272857142859</v>
      </c>
      <c r="D79" s="100">
        <f>AVERAGE(D71:D78)</f>
        <v>1.0604885714285721</v>
      </c>
      <c r="E79" s="101" t="s">
        <v>2</v>
      </c>
      <c r="F79" s="100">
        <f>AVERAGE(F71:F78)</f>
        <v>15.963455714285715</v>
      </c>
      <c r="G79" s="100">
        <f>AVERAGE(G71:G78)</f>
        <v>15.671275714285716</v>
      </c>
      <c r="H79" s="100">
        <f>AVERAGE(H71:H78)</f>
        <v>0.29218000000000011</v>
      </c>
      <c r="I79" s="100">
        <f>AVERAGE(I71:I78)</f>
        <v>-0.76830857142857212</v>
      </c>
      <c r="J79" s="113">
        <f>AVERAGE(J71:J78)</f>
        <v>1.7594448965398182</v>
      </c>
    </row>
    <row r="80" spans="1:14" ht="13" customHeight="1" x14ac:dyDescent="0.15">
      <c r="A80" s="48" t="s">
        <v>3</v>
      </c>
      <c r="B80" s="42">
        <f>MEDIAN(B71:B78)</f>
        <v>15.86182</v>
      </c>
      <c r="C80" s="42">
        <f>MEDIAN(C71:C78)</f>
        <v>14.99338</v>
      </c>
      <c r="D80" s="42">
        <f>MEDIAN(D71:D78)</f>
        <v>1.04209</v>
      </c>
      <c r="E80" s="49" t="s">
        <v>3</v>
      </c>
      <c r="F80" s="42">
        <f>MEDIAN(F71:F78)</f>
        <v>16.234770000000001</v>
      </c>
      <c r="G80" s="42">
        <f>MEDIAN(G71:G78)</f>
        <v>15.622540000000001</v>
      </c>
      <c r="H80" s="42">
        <f>MEDIAN(H71:H78)</f>
        <v>8.5300000000000153E-2</v>
      </c>
      <c r="I80" s="42">
        <f>MEDIAN(I71:I78)</f>
        <v>-0.97518857142857196</v>
      </c>
      <c r="J80" s="50">
        <f>MEDIAN(J71:J78)</f>
        <v>1.9658981384283862</v>
      </c>
    </row>
    <row r="81" spans="1:10" ht="13" customHeight="1" x14ac:dyDescent="0.15">
      <c r="A81" s="48" t="s">
        <v>4</v>
      </c>
      <c r="B81" s="42">
        <f>STDEV(B71:B78)</f>
        <v>0.37692916060486203</v>
      </c>
      <c r="C81" s="42">
        <f>STDEV(C71:C78)</f>
        <v>0.21242504118820249</v>
      </c>
      <c r="D81" s="42">
        <f>STDEV(D71:D78)</f>
        <v>0.21879852326044683</v>
      </c>
      <c r="E81" s="49" t="s">
        <v>4</v>
      </c>
      <c r="F81" s="42">
        <f>STDEV(F71:F78)</f>
        <v>0.38770369032966179</v>
      </c>
      <c r="G81" s="42">
        <f>STDEV(G71:G78)</f>
        <v>0.55099738465371884</v>
      </c>
      <c r="H81" s="42">
        <f>STDEV(H71:H78)</f>
        <v>0.41873032869218718</v>
      </c>
      <c r="I81" s="42">
        <f>STDEV(I71:I78)</f>
        <v>0.4187303286921869</v>
      </c>
      <c r="J81" s="50">
        <f>STDEV(J71:J78)</f>
        <v>0.43701985317105452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8.2698068539331926E-2</v>
      </c>
      <c r="E82" s="51"/>
      <c r="F82" s="51"/>
      <c r="G82" s="51"/>
      <c r="H82" s="104">
        <f>H81/(SQRT(11))</f>
        <v>0.12625194441947027</v>
      </c>
      <c r="I82" s="51"/>
      <c r="J82" s="105">
        <f>J81/(SQRT(11))</f>
        <v>0.13176644353678149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36</v>
      </c>
      <c r="B84" s="52">
        <f>TTEST(B71:B78,F71:F78,2,2)</f>
        <v>0.71185088760637383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9.2600279282052129E-3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1.0271861855264111E-3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0.12220494779465906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1.7032716815125852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36</v>
      </c>
      <c r="C90" s="35" t="s">
        <v>11</v>
      </c>
      <c r="D90" s="36" t="s">
        <v>0</v>
      </c>
      <c r="E90" s="8" t="s">
        <v>26</v>
      </c>
      <c r="F90" s="18" t="s">
        <v>36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15.78335</v>
      </c>
      <c r="C91" s="63">
        <v>14.99338</v>
      </c>
      <c r="D91" s="39">
        <f>B91-C91</f>
        <v>0.78997000000000028</v>
      </c>
      <c r="E91" s="93">
        <v>175</v>
      </c>
      <c r="F91" s="63">
        <v>16.22842</v>
      </c>
      <c r="G91" s="63">
        <v>14.96128</v>
      </c>
      <c r="H91" s="39">
        <f>F91-G91</f>
        <v>1.2671399999999995</v>
      </c>
      <c r="I91" s="40">
        <f>H91-$D$99</f>
        <v>0.20665142857142738</v>
      </c>
      <c r="J91" s="41">
        <f t="shared" ref="J91:J97" si="16">POWER(2,-I91)</f>
        <v>0.86654619846543224</v>
      </c>
    </row>
    <row r="92" spans="1:10" ht="13" customHeight="1" x14ac:dyDescent="0.15">
      <c r="A92" s="94">
        <v>172</v>
      </c>
      <c r="B92" s="66">
        <v>16.380780000000001</v>
      </c>
      <c r="C92" s="66">
        <v>15.10403</v>
      </c>
      <c r="D92" s="42">
        <f t="shared" ref="D92:D98" si="17">B92-C92</f>
        <v>1.2767500000000016</v>
      </c>
      <c r="E92" s="95">
        <v>176</v>
      </c>
      <c r="F92" s="66">
        <v>15.91165</v>
      </c>
      <c r="G92" s="66">
        <v>14.92671</v>
      </c>
      <c r="H92" s="42">
        <f t="shared" ref="H92:H97" si="18">F92-G92</f>
        <v>0.98493999999999993</v>
      </c>
      <c r="I92" s="43">
        <f t="shared" ref="I92:I97" si="19">H92-$D$99</f>
        <v>-7.5548571428572187E-2</v>
      </c>
      <c r="J92" s="44">
        <f t="shared" si="16"/>
        <v>1.0537616428923466</v>
      </c>
    </row>
    <row r="93" spans="1:10" ht="13" customHeight="1" x14ac:dyDescent="0.15">
      <c r="A93" s="94">
        <v>174</v>
      </c>
      <c r="B93" s="66">
        <v>15.86182</v>
      </c>
      <c r="C93" s="66">
        <v>14.81973</v>
      </c>
      <c r="D93" s="42">
        <f t="shared" si="17"/>
        <v>1.04209</v>
      </c>
      <c r="E93" s="95">
        <v>177</v>
      </c>
      <c r="F93" s="66">
        <v>16.2013</v>
      </c>
      <c r="G93" s="66">
        <v>15.10074</v>
      </c>
      <c r="H93" s="42">
        <f t="shared" si="18"/>
        <v>1.1005599999999998</v>
      </c>
      <c r="I93" s="43">
        <f t="shared" si="19"/>
        <v>4.0071428571427647E-2</v>
      </c>
      <c r="J93" s="44">
        <f t="shared" si="16"/>
        <v>0.97260679195907829</v>
      </c>
    </row>
    <row r="94" spans="1:10" ht="13" customHeight="1" x14ac:dyDescent="0.15">
      <c r="A94" s="94">
        <v>179</v>
      </c>
      <c r="B94" s="66">
        <v>15.77411</v>
      </c>
      <c r="C94" s="66">
        <v>14.732749999999999</v>
      </c>
      <c r="D94" s="42">
        <f t="shared" si="17"/>
        <v>1.041360000000001</v>
      </c>
      <c r="E94" s="95">
        <v>216</v>
      </c>
      <c r="F94" s="66"/>
      <c r="G94" s="66"/>
      <c r="H94" s="42"/>
      <c r="I94" s="43"/>
      <c r="J94" s="44"/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>
        <v>15.79265</v>
      </c>
      <c r="G95" s="66">
        <v>14.999420000000001</v>
      </c>
      <c r="H95" s="42">
        <f t="shared" si="18"/>
        <v>0.79322999999999944</v>
      </c>
      <c r="I95" s="43">
        <f t="shared" si="19"/>
        <v>-0.26725857142857268</v>
      </c>
      <c r="J95" s="44">
        <f t="shared" si="16"/>
        <v>1.2035187109902832</v>
      </c>
    </row>
    <row r="96" spans="1:10" ht="13" customHeight="1" x14ac:dyDescent="0.15">
      <c r="A96" s="94">
        <v>181</v>
      </c>
      <c r="B96" s="66">
        <v>15.572850000000001</v>
      </c>
      <c r="C96" s="85">
        <v>14.7973</v>
      </c>
      <c r="D96" s="42">
        <f t="shared" si="17"/>
        <v>0.77555000000000085</v>
      </c>
      <c r="E96" s="95">
        <v>225</v>
      </c>
      <c r="F96" s="66">
        <v>16.714189999999999</v>
      </c>
      <c r="G96" s="66">
        <v>15.29162</v>
      </c>
      <c r="H96" s="42">
        <f t="shared" si="18"/>
        <v>1.4225699999999986</v>
      </c>
      <c r="I96" s="43">
        <f t="shared" si="19"/>
        <v>0.36208142857142644</v>
      </c>
      <c r="J96" s="44">
        <f t="shared" si="16"/>
        <v>0.77804126112313587</v>
      </c>
    </row>
    <row r="97" spans="1:10" ht="13" customHeight="1" x14ac:dyDescent="0.15">
      <c r="A97" s="94">
        <v>182</v>
      </c>
      <c r="B97" s="66">
        <v>16.415459999999999</v>
      </c>
      <c r="C97" s="66">
        <v>15.081659999999999</v>
      </c>
      <c r="D97" s="42">
        <f t="shared" si="17"/>
        <v>1.3338000000000001</v>
      </c>
      <c r="E97" s="95">
        <v>229</v>
      </c>
      <c r="F97" s="66">
        <v>15.91438</v>
      </c>
      <c r="G97" s="66">
        <v>14.73638</v>
      </c>
      <c r="H97" s="42">
        <f t="shared" si="18"/>
        <v>1.177999999999999</v>
      </c>
      <c r="I97" s="43">
        <f t="shared" si="19"/>
        <v>0.11751142857142693</v>
      </c>
      <c r="J97" s="44">
        <f t="shared" si="16"/>
        <v>0.92177629464879252</v>
      </c>
    </row>
    <row r="98" spans="1:10" ht="13" customHeight="1" thickBot="1" x14ac:dyDescent="0.2">
      <c r="A98" s="97">
        <v>183</v>
      </c>
      <c r="B98" s="88">
        <v>16.496960000000001</v>
      </c>
      <c r="C98" s="71">
        <v>15.33306</v>
      </c>
      <c r="D98" s="45">
        <f t="shared" si="17"/>
        <v>1.1639000000000017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16.040761428571429</v>
      </c>
      <c r="C99" s="100">
        <f>AVERAGE(C91:C98)</f>
        <v>14.980272857142859</v>
      </c>
      <c r="D99" s="100">
        <f>AVERAGE(D91:D98)</f>
        <v>1.0604885714285721</v>
      </c>
      <c r="E99" s="101" t="s">
        <v>2</v>
      </c>
      <c r="F99" s="100">
        <f>AVERAGE(F91:F98)</f>
        <v>16.127098333333333</v>
      </c>
      <c r="G99" s="100">
        <f>AVERAGE(G91:G98)</f>
        <v>15.002691666666665</v>
      </c>
      <c r="H99" s="100">
        <f>AVERAGE(H91:H98)</f>
        <v>1.1244066666666661</v>
      </c>
      <c r="I99" s="100">
        <f>AVERAGE(I91:I98)</f>
        <v>6.3918095238093928E-2</v>
      </c>
      <c r="J99" s="113">
        <f>AVERAGE(J91:J98)</f>
        <v>0.96604181667984479</v>
      </c>
    </row>
    <row r="100" spans="1:10" ht="13" customHeight="1" x14ac:dyDescent="0.15">
      <c r="A100" s="48" t="s">
        <v>3</v>
      </c>
      <c r="B100" s="42">
        <f>MEDIAN(B91:B98)</f>
        <v>15.86182</v>
      </c>
      <c r="C100" s="42">
        <f>MEDIAN(C91:C98)</f>
        <v>14.99338</v>
      </c>
      <c r="D100" s="42">
        <f>MEDIAN(D91:D98)</f>
        <v>1.04209</v>
      </c>
      <c r="E100" s="49" t="s">
        <v>3</v>
      </c>
      <c r="F100" s="42">
        <f>MEDIAN(F91:F98)</f>
        <v>16.057839999999999</v>
      </c>
      <c r="G100" s="42">
        <f>MEDIAN(G91:G98)</f>
        <v>14.980350000000001</v>
      </c>
      <c r="H100" s="42">
        <f>MEDIAN(H91:H98)</f>
        <v>1.1392799999999994</v>
      </c>
      <c r="I100" s="42">
        <f>MEDIAN(I91:I98)</f>
        <v>7.8791428571427291E-2</v>
      </c>
      <c r="J100" s="50">
        <f>MEDIAN(J91:J98)</f>
        <v>0.9471915433039354</v>
      </c>
    </row>
    <row r="101" spans="1:10" ht="13" customHeight="1" x14ac:dyDescent="0.15">
      <c r="A101" s="48" t="s">
        <v>4</v>
      </c>
      <c r="B101" s="42">
        <f>STDEV(B91:B98)</f>
        <v>0.37692916060486203</v>
      </c>
      <c r="C101" s="42">
        <f>STDEV(C91:C98)</f>
        <v>0.21242504118820249</v>
      </c>
      <c r="D101" s="42">
        <f>STDEV(D91:D98)</f>
        <v>0.21879852326044683</v>
      </c>
      <c r="E101" s="49" t="s">
        <v>4</v>
      </c>
      <c r="F101" s="42">
        <f>STDEV(F91:F98)</f>
        <v>0.33584858310951132</v>
      </c>
      <c r="G101" s="42">
        <f>STDEV(G91:G98)</f>
        <v>0.18521004556088908</v>
      </c>
      <c r="H101" s="42">
        <f>STDEV(H91:H98)</f>
        <v>0.21992908963269595</v>
      </c>
      <c r="I101" s="42">
        <f>STDEV(I91:I98)</f>
        <v>0.21992908963269622</v>
      </c>
      <c r="J101" s="50">
        <f>STDEV(J91:J98)</f>
        <v>0.14922209321456392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8.2698068539331926E-2</v>
      </c>
      <c r="E102" s="51"/>
      <c r="F102" s="51"/>
      <c r="G102" s="51"/>
      <c r="H102" s="104">
        <f>H101/(SQRT(11))</f>
        <v>6.6311115526917652E-2</v>
      </c>
      <c r="I102" s="51"/>
      <c r="J102" s="105">
        <f>J101/(SQRT(11))</f>
        <v>4.4992153965831547E-2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36</v>
      </c>
      <c r="B104" s="52">
        <f>TTEST(B91:B98,F91:F98,2,2)</f>
        <v>0.67376113032522134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0.84439273651784941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0.61077055137787484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8.0569224359072517E-2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0.95666246824427259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36</v>
      </c>
      <c r="C110" s="35" t="s">
        <v>11</v>
      </c>
      <c r="D110" s="36" t="s">
        <v>0</v>
      </c>
      <c r="E110" s="8" t="s">
        <v>26</v>
      </c>
      <c r="F110" s="18" t="s">
        <v>36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>
        <v>16.22842</v>
      </c>
      <c r="G111" s="63">
        <v>14.96128</v>
      </c>
      <c r="H111" s="39">
        <f>F111-G111</f>
        <v>1.2671399999999995</v>
      </c>
      <c r="I111" s="40">
        <f>H111-$D$119</f>
        <v>0.97495999999999938</v>
      </c>
      <c r="J111" s="41">
        <f t="shared" ref="J111:J117" si="20">POWER(2,-I111)</f>
        <v>0.50875395151048286</v>
      </c>
    </row>
    <row r="112" spans="1:10" ht="13" customHeight="1" x14ac:dyDescent="0.15">
      <c r="A112" s="95">
        <v>185</v>
      </c>
      <c r="B112" s="66">
        <v>16.24474</v>
      </c>
      <c r="C112" s="66">
        <v>15.891120000000001</v>
      </c>
      <c r="D112" s="42">
        <f t="shared" ref="D112:D118" si="21">B112-C112</f>
        <v>0.35361999999999938</v>
      </c>
      <c r="E112" s="95">
        <v>176</v>
      </c>
      <c r="F112" s="66">
        <v>15.91165</v>
      </c>
      <c r="G112" s="66">
        <v>14.92671</v>
      </c>
      <c r="H112" s="42">
        <f t="shared" ref="H112:H117" si="22">F112-G112</f>
        <v>0.98493999999999993</v>
      </c>
      <c r="I112" s="43">
        <f t="shared" ref="I112:I117" si="23">H112-$D$119</f>
        <v>0.69275999999999982</v>
      </c>
      <c r="J112" s="44">
        <f t="shared" si="20"/>
        <v>0.6186691496899408</v>
      </c>
    </row>
    <row r="113" spans="1:10" ht="13" customHeight="1" x14ac:dyDescent="0.15">
      <c r="A113" s="95">
        <v>187</v>
      </c>
      <c r="B113" s="66">
        <v>15.525690000000001</v>
      </c>
      <c r="C113" s="66">
        <v>15.440390000000001</v>
      </c>
      <c r="D113" s="42">
        <f t="shared" si="21"/>
        <v>8.5300000000000153E-2</v>
      </c>
      <c r="E113" s="95">
        <v>177</v>
      </c>
      <c r="F113" s="66">
        <v>16.2013</v>
      </c>
      <c r="G113" s="66">
        <v>15.10074</v>
      </c>
      <c r="H113" s="42">
        <f t="shared" si="22"/>
        <v>1.1005599999999998</v>
      </c>
      <c r="I113" s="43">
        <f t="shared" si="23"/>
        <v>0.80837999999999965</v>
      </c>
      <c r="J113" s="44">
        <f t="shared" si="20"/>
        <v>0.57102269856054777</v>
      </c>
    </row>
    <row r="114" spans="1:10" ht="13" customHeight="1" x14ac:dyDescent="0.15">
      <c r="A114" s="95">
        <v>188</v>
      </c>
      <c r="B114" s="66">
        <v>16.328060000000001</v>
      </c>
      <c r="C114" s="66">
        <v>16.401890000000002</v>
      </c>
      <c r="D114" s="42">
        <f t="shared" si="21"/>
        <v>-7.383000000000095E-2</v>
      </c>
      <c r="E114" s="95">
        <v>216</v>
      </c>
      <c r="F114" s="66"/>
      <c r="G114" s="66"/>
      <c r="H114" s="42"/>
      <c r="I114" s="43"/>
      <c r="J114" s="44"/>
    </row>
    <row r="115" spans="1:10" ht="13" customHeight="1" x14ac:dyDescent="0.15">
      <c r="A115" s="95">
        <v>206</v>
      </c>
      <c r="B115" s="66">
        <v>15.46696</v>
      </c>
      <c r="C115" s="66">
        <v>14.951040000000001</v>
      </c>
      <c r="D115" s="42">
        <f t="shared" si="21"/>
        <v>0.51591999999999949</v>
      </c>
      <c r="E115" s="95">
        <v>223</v>
      </c>
      <c r="F115" s="66">
        <v>15.79265</v>
      </c>
      <c r="G115" s="66">
        <v>14.999420000000001</v>
      </c>
      <c r="H115" s="42">
        <f t="shared" si="22"/>
        <v>0.79322999999999944</v>
      </c>
      <c r="I115" s="43">
        <f t="shared" si="23"/>
        <v>0.50104999999999933</v>
      </c>
      <c r="J115" s="44">
        <f t="shared" si="20"/>
        <v>0.70659233289283718</v>
      </c>
    </row>
    <row r="116" spans="1:10" ht="13" customHeight="1" x14ac:dyDescent="0.15">
      <c r="A116" s="95">
        <v>207</v>
      </c>
      <c r="B116" s="66">
        <v>15.673719999999999</v>
      </c>
      <c r="C116" s="66">
        <v>15.622540000000001</v>
      </c>
      <c r="D116" s="42">
        <f t="shared" si="21"/>
        <v>5.1179999999998671E-2</v>
      </c>
      <c r="E116" s="95">
        <v>225</v>
      </c>
      <c r="F116" s="66">
        <v>16.714189999999999</v>
      </c>
      <c r="G116" s="66">
        <v>15.29162</v>
      </c>
      <c r="H116" s="42">
        <f t="shared" si="22"/>
        <v>1.4225699999999986</v>
      </c>
      <c r="I116" s="43">
        <f t="shared" si="23"/>
        <v>1.1303899999999985</v>
      </c>
      <c r="J116" s="44">
        <f t="shared" si="20"/>
        <v>0.45679222496800914</v>
      </c>
    </row>
    <row r="117" spans="1:10" ht="13" customHeight="1" x14ac:dyDescent="0.15">
      <c r="A117" s="95">
        <v>210</v>
      </c>
      <c r="B117" s="66">
        <v>16.234770000000001</v>
      </c>
      <c r="C117" s="66">
        <v>15.119859999999999</v>
      </c>
      <c r="D117" s="42">
        <f t="shared" si="21"/>
        <v>1.1149100000000018</v>
      </c>
      <c r="E117" s="95">
        <v>229</v>
      </c>
      <c r="F117" s="66">
        <v>15.91438</v>
      </c>
      <c r="G117" s="66">
        <v>14.73638</v>
      </c>
      <c r="H117" s="42">
        <f t="shared" si="22"/>
        <v>1.177999999999999</v>
      </c>
      <c r="I117" s="43">
        <f t="shared" si="23"/>
        <v>0.88581999999999894</v>
      </c>
      <c r="J117" s="44">
        <f t="shared" si="20"/>
        <v>0.54117983916119117</v>
      </c>
    </row>
    <row r="118" spans="1:10" ht="13" customHeight="1" thickBot="1" x14ac:dyDescent="0.2">
      <c r="A118" s="98">
        <v>211</v>
      </c>
      <c r="B118" s="71">
        <v>16.270250000000001</v>
      </c>
      <c r="C118" s="71">
        <v>16.272089999999999</v>
      </c>
      <c r="D118" s="45">
        <f t="shared" si="21"/>
        <v>-1.8399999999978434E-3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15.963455714285715</v>
      </c>
      <c r="C119" s="100">
        <f>AVERAGE(C111:C118)</f>
        <v>15.671275714285716</v>
      </c>
      <c r="D119" s="100">
        <f>AVERAGE(D111:D118)</f>
        <v>0.29218000000000011</v>
      </c>
      <c r="E119" s="101" t="s">
        <v>2</v>
      </c>
      <c r="F119" s="100">
        <f>AVERAGE(F111:F118)</f>
        <v>16.127098333333333</v>
      </c>
      <c r="G119" s="100">
        <f>AVERAGE(G111:G118)</f>
        <v>15.002691666666665</v>
      </c>
      <c r="H119" s="100">
        <f>AVERAGE(H111:H118)</f>
        <v>1.1244066666666661</v>
      </c>
      <c r="I119" s="100">
        <f>AVERAGE(I111:I118)</f>
        <v>0.83222666666666589</v>
      </c>
      <c r="J119" s="102">
        <f>AVERAGE(J111:J118)</f>
        <v>0.56716836613050148</v>
      </c>
    </row>
    <row r="120" spans="1:10" ht="13" customHeight="1" x14ac:dyDescent="0.15">
      <c r="A120" s="48" t="s">
        <v>3</v>
      </c>
      <c r="B120" s="42">
        <f>MEDIAN(B111:B118)</f>
        <v>16.234770000000001</v>
      </c>
      <c r="C120" s="42">
        <f>MEDIAN(C111:C118)</f>
        <v>15.622540000000001</v>
      </c>
      <c r="D120" s="42">
        <f>MEDIAN(D111:D118)</f>
        <v>8.5300000000000153E-2</v>
      </c>
      <c r="E120" s="49" t="s">
        <v>3</v>
      </c>
      <c r="F120" s="42">
        <f>MEDIAN(F111:F118)</f>
        <v>16.057839999999999</v>
      </c>
      <c r="G120" s="42">
        <f>MEDIAN(G111:G118)</f>
        <v>14.980350000000001</v>
      </c>
      <c r="H120" s="42">
        <f>MEDIAN(H111:H118)</f>
        <v>1.1392799999999994</v>
      </c>
      <c r="I120" s="42">
        <f>MEDIAN(I111:I118)</f>
        <v>0.8470999999999993</v>
      </c>
      <c r="J120" s="50">
        <f>MEDIAN(J111:J118)</f>
        <v>0.55610126886086952</v>
      </c>
    </row>
    <row r="121" spans="1:10" ht="13" customHeight="1" x14ac:dyDescent="0.15">
      <c r="A121" s="48" t="s">
        <v>4</v>
      </c>
      <c r="B121" s="42">
        <f>STDEV(B111:B118)</f>
        <v>0.38770369032966179</v>
      </c>
      <c r="C121" s="42">
        <f>STDEV(C111:C118)</f>
        <v>0.55099738465371884</v>
      </c>
      <c r="D121" s="42">
        <f>STDEV(D111:D118)</f>
        <v>0.41873032869218718</v>
      </c>
      <c r="E121" s="49" t="s">
        <v>4</v>
      </c>
      <c r="F121" s="42">
        <f>STDEV(F111:F118)</f>
        <v>0.33584858310951132</v>
      </c>
      <c r="G121" s="42">
        <f>STDEV(G111:G118)</f>
        <v>0.18521004556088908</v>
      </c>
      <c r="H121" s="42">
        <f>STDEV(H111:H118)</f>
        <v>0.21992908963269595</v>
      </c>
      <c r="I121" s="42">
        <f>STDEV(I111:I118)</f>
        <v>0.21992908963269633</v>
      </c>
      <c r="J121" s="50">
        <f>STDEV(J111:J118)</f>
        <v>8.760909656059529E-2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0.15826518801712303</v>
      </c>
      <c r="E122" s="51"/>
      <c r="F122" s="51"/>
      <c r="G122" s="51"/>
      <c r="H122" s="104">
        <f>H121/(SQRT(11))</f>
        <v>6.6311115526917652E-2</v>
      </c>
      <c r="I122" s="51"/>
      <c r="J122" s="105">
        <f>J121/(SQRT(11))</f>
        <v>2.6415136501228214E-2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36</v>
      </c>
      <c r="B124" s="52">
        <f>TTEST(B111:B118,F111:F118,2,2)</f>
        <v>0.43745914809686115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1.6572751365997809E-2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1.1332272242864162E-3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1.1070317355138828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0.56166170002586524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/>
      <c r="I4" s="21"/>
      <c r="J4" s="21"/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38</v>
      </c>
      <c r="C7" s="18" t="s">
        <v>11</v>
      </c>
      <c r="D7" s="17" t="s">
        <v>0</v>
      </c>
      <c r="E7" s="8" t="s">
        <v>25</v>
      </c>
      <c r="F7" s="18" t="s">
        <v>38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/>
      <c r="C8" s="63"/>
      <c r="D8" s="28"/>
      <c r="E8" s="64">
        <v>184</v>
      </c>
      <c r="F8" s="63">
        <v>16.844579696655273</v>
      </c>
      <c r="G8" s="63">
        <v>15.4239702224731</v>
      </c>
      <c r="H8" s="28">
        <f>F8-G8</f>
        <v>1.4206094741821733</v>
      </c>
      <c r="I8" s="10">
        <f>H8-$D$16</f>
        <v>1.0326747894287553</v>
      </c>
      <c r="J8" s="11">
        <f>POWER(2,-I8)</f>
        <v>0.48880305618114644</v>
      </c>
      <c r="K8" s="2"/>
      <c r="L8" s="61"/>
    </row>
    <row r="9" spans="1:14" ht="13" customHeight="1" x14ac:dyDescent="0.15">
      <c r="A9" s="65">
        <v>172</v>
      </c>
      <c r="B9" s="66">
        <v>15.678189277648926</v>
      </c>
      <c r="C9" s="66">
        <v>15.691242218017578</v>
      </c>
      <c r="D9" s="29">
        <f t="shared" ref="D9:D15" si="0">B9-C9</f>
        <v>-1.3052940368652344E-2</v>
      </c>
      <c r="E9" s="67">
        <v>185</v>
      </c>
      <c r="F9" s="66">
        <v>17.319467544555664</v>
      </c>
      <c r="G9" s="66">
        <v>15.709987640380859</v>
      </c>
      <c r="H9" s="29">
        <f t="shared" ref="H9:H15" si="1">F9-G9</f>
        <v>1.6094799041748047</v>
      </c>
      <c r="I9" s="3">
        <f t="shared" ref="I9:I13" si="2">H9-$D$16</f>
        <v>1.2215452194213867</v>
      </c>
      <c r="J9" s="4">
        <f t="shared" ref="J9:J15" si="3">POWER(2,-I9)</f>
        <v>0.42882317488944927</v>
      </c>
      <c r="K9" s="2"/>
      <c r="L9" s="61"/>
    </row>
    <row r="10" spans="1:14" ht="13" customHeight="1" x14ac:dyDescent="0.15">
      <c r="A10" s="65">
        <v>174</v>
      </c>
      <c r="B10" s="66">
        <v>15.793780326843262</v>
      </c>
      <c r="C10" s="66">
        <v>15.593318939208984</v>
      </c>
      <c r="D10" s="29">
        <f t="shared" si="0"/>
        <v>0.20046138763427734</v>
      </c>
      <c r="E10" s="67">
        <v>187</v>
      </c>
      <c r="F10" s="66">
        <v>17.008979797363281</v>
      </c>
      <c r="G10" s="66">
        <v>15.784400939941406</v>
      </c>
      <c r="H10" s="29">
        <f t="shared" si="1"/>
        <v>1.224578857421875</v>
      </c>
      <c r="I10" s="3">
        <f t="shared" si="2"/>
        <v>0.83664417266845703</v>
      </c>
      <c r="J10" s="4">
        <f t="shared" si="3"/>
        <v>0.55994453241529318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66">
        <v>16.706428527832031</v>
      </c>
      <c r="G11" s="66">
        <v>15.527895927429199</v>
      </c>
      <c r="H11" s="29">
        <f t="shared" si="1"/>
        <v>1.178532600402832</v>
      </c>
      <c r="I11" s="3">
        <f t="shared" si="2"/>
        <v>0.79059791564941406</v>
      </c>
      <c r="J11" s="4">
        <f t="shared" si="3"/>
        <v>0.57810445063834559</v>
      </c>
      <c r="K11" s="2"/>
      <c r="L11" s="61"/>
    </row>
    <row r="12" spans="1:14" ht="13" customHeight="1" x14ac:dyDescent="0.15">
      <c r="A12" s="65">
        <v>180</v>
      </c>
      <c r="B12" s="66">
        <v>15.791566848754883</v>
      </c>
      <c r="C12" s="66">
        <v>15.504251480102539</v>
      </c>
      <c r="D12" s="29">
        <f t="shared" si="0"/>
        <v>0.28731536865234375</v>
      </c>
      <c r="E12" s="67">
        <v>206</v>
      </c>
      <c r="F12" s="6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>
        <v>17.104419708251953</v>
      </c>
      <c r="C13" s="66">
        <v>16.253612518310547</v>
      </c>
      <c r="D13" s="29">
        <f t="shared" si="0"/>
        <v>0.85080718994140625</v>
      </c>
      <c r="E13" s="67">
        <v>207</v>
      </c>
      <c r="F13" s="66">
        <v>18.606546401977539</v>
      </c>
      <c r="G13" s="66">
        <v>15.546722412109375</v>
      </c>
      <c r="H13" s="29">
        <f t="shared" si="1"/>
        <v>3.0598239898681641</v>
      </c>
      <c r="I13" s="3">
        <f t="shared" si="2"/>
        <v>2.6718893051147461</v>
      </c>
      <c r="J13" s="4">
        <f t="shared" si="3"/>
        <v>0.1569210386619746</v>
      </c>
      <c r="K13" s="2"/>
      <c r="L13" s="68"/>
      <c r="M13" s="69" t="s">
        <v>11</v>
      </c>
      <c r="N13" s="69" t="s">
        <v>38</v>
      </c>
    </row>
    <row r="14" spans="1:14" ht="13" customHeight="1" x14ac:dyDescent="0.15">
      <c r="A14" s="65">
        <v>182</v>
      </c>
      <c r="B14" s="66">
        <v>16.769399642944336</v>
      </c>
      <c r="C14" s="66">
        <v>16.172897338867188</v>
      </c>
      <c r="D14" s="29">
        <f t="shared" si="0"/>
        <v>0.59650230407714844</v>
      </c>
      <c r="E14" s="67">
        <v>210</v>
      </c>
      <c r="F14" s="66"/>
      <c r="G14" s="66"/>
      <c r="H14" s="29"/>
      <c r="I14" s="3"/>
      <c r="J14" s="4"/>
      <c r="K14" s="2"/>
      <c r="L14" s="68" t="s">
        <v>16</v>
      </c>
      <c r="M14" s="66">
        <v>22.877466201782227</v>
      </c>
      <c r="N14" s="66">
        <v>35.302345275878906</v>
      </c>
    </row>
    <row r="15" spans="1:14" ht="13" customHeight="1" thickBot="1" x14ac:dyDescent="0.2">
      <c r="A15" s="70">
        <v>183</v>
      </c>
      <c r="B15" s="71">
        <v>16.099931716918945</v>
      </c>
      <c r="C15" s="71">
        <v>15.694356918334961</v>
      </c>
      <c r="D15" s="27">
        <f t="shared" si="0"/>
        <v>0.40557479858398438</v>
      </c>
      <c r="E15" s="72">
        <v>211</v>
      </c>
      <c r="F15" s="71">
        <v>18.983303070068359</v>
      </c>
      <c r="G15" s="71">
        <v>15.815937995910645</v>
      </c>
      <c r="H15" s="27">
        <f t="shared" si="1"/>
        <v>3.1673650741577148</v>
      </c>
      <c r="I15" s="12">
        <f>H15-$D$16</f>
        <v>2.7794303894042969</v>
      </c>
      <c r="J15" s="13">
        <f t="shared" si="3"/>
        <v>0.1456491927514548</v>
      </c>
      <c r="K15" s="2"/>
      <c r="L15" s="68" t="s">
        <v>16</v>
      </c>
      <c r="M15" s="66">
        <v>22.695426940917969</v>
      </c>
      <c r="N15" s="66">
        <v>35.222900390625</v>
      </c>
    </row>
    <row r="16" spans="1:14" ht="13" customHeight="1" x14ac:dyDescent="0.15">
      <c r="A16" s="73" t="s">
        <v>2</v>
      </c>
      <c r="B16" s="74">
        <f>AVERAGE(B8:B15)</f>
        <v>16.206214586893719</v>
      </c>
      <c r="C16" s="74">
        <f>AVERAGE(C8:C15)</f>
        <v>15.818279902140299</v>
      </c>
      <c r="D16" s="74">
        <f>AVERAGE(D8:D15)</f>
        <v>0.38793468475341797</v>
      </c>
      <c r="E16" s="75" t="s">
        <v>2</v>
      </c>
      <c r="F16" s="74">
        <f>AVERAGE(F8:F15)</f>
        <v>17.578217506408691</v>
      </c>
      <c r="G16" s="74">
        <f>AVERAGE(G8:G15)</f>
        <v>15.63481918970743</v>
      </c>
      <c r="H16" s="74">
        <f>AVERAGE(H8:H15)</f>
        <v>1.9433983167012607</v>
      </c>
      <c r="I16" s="74">
        <f>AVERAGE(I8:I15)</f>
        <v>1.5554636319478428</v>
      </c>
      <c r="J16" s="113">
        <f>AVERAGE(J8:J15)</f>
        <v>0.39304090758961063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15.946856021881104</v>
      </c>
      <c r="C17" s="29">
        <f>MEDIAN(C8:C15)</f>
        <v>15.69279956817627</v>
      </c>
      <c r="D17" s="29">
        <f>MEDIAN(D8:D15)</f>
        <v>0.34644508361816406</v>
      </c>
      <c r="E17" s="25" t="s">
        <v>3</v>
      </c>
      <c r="F17" s="29">
        <f>MEDIAN(F8:F15)</f>
        <v>17.164223670959473</v>
      </c>
      <c r="G17" s="29">
        <f>MEDIAN(G8:G15)</f>
        <v>15.628355026245117</v>
      </c>
      <c r="H17" s="29">
        <f>MEDIAN(H8:H15)</f>
        <v>1.515044689178489</v>
      </c>
      <c r="I17" s="29">
        <f>MEDIAN(I8:I15)</f>
        <v>1.127110004425071</v>
      </c>
      <c r="J17" s="6">
        <f>MEDIAN(J8:J15)</f>
        <v>0.45881311553529786</v>
      </c>
      <c r="L17" s="61"/>
    </row>
    <row r="18" spans="1:12" ht="13" customHeight="1" x14ac:dyDescent="0.15">
      <c r="A18" s="5" t="s">
        <v>4</v>
      </c>
      <c r="B18" s="29">
        <f>STDEV(B8:B15)</f>
        <v>0.59263671648878657</v>
      </c>
      <c r="C18" s="29">
        <f>STDEV(C8:C15)</f>
        <v>0.31495548159235875</v>
      </c>
      <c r="D18" s="29">
        <f>STDEV(D8:D15)</f>
        <v>0.30467167275995172</v>
      </c>
      <c r="E18" s="25" t="s">
        <v>4</v>
      </c>
      <c r="F18" s="29">
        <f>STDEV(F8:F15)</f>
        <v>0.97169432743969353</v>
      </c>
      <c r="G18" s="29">
        <f>STDEV(G8:G15)</f>
        <v>0.15778461975956024</v>
      </c>
      <c r="H18" s="29">
        <f>STDEV(H8:H15)</f>
        <v>0.91989472942926409</v>
      </c>
      <c r="I18" s="29">
        <f>STDEV(I8:I15)</f>
        <v>0.91989472942926387</v>
      </c>
      <c r="J18" s="6">
        <f>STDEV(J8:J15)</f>
        <v>0.19468505221236423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0.11515506823555488</v>
      </c>
      <c r="E19" s="26"/>
      <c r="F19" s="26"/>
      <c r="G19" s="26"/>
      <c r="H19" s="80">
        <f>H18/(SQRT(11))</f>
        <v>0.27735869674021546</v>
      </c>
      <c r="I19" s="26"/>
      <c r="J19" s="81">
        <f>J18/(SQRT(11))</f>
        <v>5.8699751861742054E-2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38</v>
      </c>
      <c r="B21" s="2">
        <f>TTEST(B8:B15,F8:F15,2,2)</f>
        <v>1.4466321385513816E-2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0.23090066992547789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2.8118403348511086E-3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6.1273990172395552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0.34021917695864007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38</v>
      </c>
      <c r="C27" s="18" t="s">
        <v>11</v>
      </c>
      <c r="D27" s="17" t="s">
        <v>0</v>
      </c>
      <c r="E27" s="8" t="s">
        <v>26</v>
      </c>
      <c r="F27" s="18" t="s">
        <v>38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63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15.678189277648926</v>
      </c>
      <c r="C29" s="66">
        <v>15.691242218017578</v>
      </c>
      <c r="D29" s="29">
        <f t="shared" ref="D29:D35" si="4">B29-C29</f>
        <v>-1.3052940368652344E-2</v>
      </c>
      <c r="E29" s="67">
        <v>176</v>
      </c>
      <c r="F29" s="66">
        <v>16.157333374023438</v>
      </c>
      <c r="G29" s="66">
        <v>15.615484237670898</v>
      </c>
      <c r="H29" s="29">
        <f t="shared" ref="H29:H33" si="5">F29-G29</f>
        <v>0.54184913635253906</v>
      </c>
      <c r="I29" s="3">
        <f t="shared" ref="I29:I33" si="6">H29-$D$36</f>
        <v>0.15391445159912109</v>
      </c>
      <c r="J29" s="4">
        <f t="shared" ref="J29:J33" si="7">POWER(2,-I29)</f>
        <v>0.89880842224270485</v>
      </c>
      <c r="K29" s="2"/>
    </row>
    <row r="30" spans="1:12" ht="13" customHeight="1" x14ac:dyDescent="0.15">
      <c r="A30" s="65">
        <v>174</v>
      </c>
      <c r="B30" s="66">
        <v>15.793780326843262</v>
      </c>
      <c r="C30" s="66">
        <v>15.593318939208984</v>
      </c>
      <c r="D30" s="29">
        <f t="shared" si="4"/>
        <v>0.20046138763427734</v>
      </c>
      <c r="E30" s="67">
        <v>177</v>
      </c>
      <c r="F30" s="66">
        <v>14.867732048034668</v>
      </c>
      <c r="G30" s="66">
        <v>15.295187950134277</v>
      </c>
      <c r="H30" s="29">
        <f t="shared" si="5"/>
        <v>-0.42745590209960938</v>
      </c>
      <c r="I30" s="3">
        <f t="shared" si="6"/>
        <v>-0.81539058685302734</v>
      </c>
      <c r="J30" s="4">
        <f t="shared" si="7"/>
        <v>1.7597745184616951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66">
        <v>16.543703079223633</v>
      </c>
      <c r="G31" s="66">
        <v>15.975045204162598</v>
      </c>
      <c r="H31" s="29">
        <f t="shared" si="5"/>
        <v>0.56865787506103516</v>
      </c>
      <c r="I31" s="3">
        <f t="shared" si="6"/>
        <v>0.18072319030761719</v>
      </c>
      <c r="J31" s="4">
        <f t="shared" si="7"/>
        <v>0.88226062817972006</v>
      </c>
      <c r="K31" s="2"/>
    </row>
    <row r="32" spans="1:12" ht="13" customHeight="1" x14ac:dyDescent="0.15">
      <c r="A32" s="65">
        <v>180</v>
      </c>
      <c r="B32" s="66">
        <v>15.791566848754883</v>
      </c>
      <c r="C32" s="66">
        <v>15.504251480102539</v>
      </c>
      <c r="D32" s="29">
        <f t="shared" si="4"/>
        <v>0.28731536865234375</v>
      </c>
      <c r="E32" s="67">
        <v>223</v>
      </c>
      <c r="F32" s="66">
        <v>15.900625228881836</v>
      </c>
      <c r="G32" s="66">
        <v>15.789527893066406</v>
      </c>
      <c r="H32" s="29">
        <f t="shared" si="5"/>
        <v>0.11109733581542969</v>
      </c>
      <c r="I32" s="3">
        <f t="shared" si="6"/>
        <v>-0.27683734893798828</v>
      </c>
      <c r="J32" s="4">
        <f t="shared" si="7"/>
        <v>1.2115360627915461</v>
      </c>
      <c r="K32" s="2"/>
    </row>
    <row r="33" spans="1:12" ht="13" customHeight="1" x14ac:dyDescent="0.15">
      <c r="A33" s="65">
        <v>181</v>
      </c>
      <c r="B33" s="66">
        <v>17.104419708251953</v>
      </c>
      <c r="C33" s="66">
        <v>16.253612518310547</v>
      </c>
      <c r="D33" s="29">
        <f t="shared" si="4"/>
        <v>0.85080718994140625</v>
      </c>
      <c r="E33" s="67">
        <v>229</v>
      </c>
      <c r="F33" s="66">
        <v>15.402708053588867</v>
      </c>
      <c r="G33" s="66">
        <v>15.522724151611328</v>
      </c>
      <c r="H33" s="29">
        <f t="shared" si="5"/>
        <v>-0.12001609802246094</v>
      </c>
      <c r="I33" s="3">
        <f t="shared" si="6"/>
        <v>-0.50795078277587891</v>
      </c>
      <c r="J33" s="4">
        <f t="shared" si="7"/>
        <v>1.4220288975565887</v>
      </c>
      <c r="K33" s="2"/>
    </row>
    <row r="34" spans="1:12" ht="13" customHeight="1" x14ac:dyDescent="0.15">
      <c r="A34" s="65">
        <v>182</v>
      </c>
      <c r="B34" s="66">
        <v>16.769399642944336</v>
      </c>
      <c r="C34" s="66">
        <v>16.172897338867188</v>
      </c>
      <c r="D34" s="29">
        <f t="shared" si="4"/>
        <v>0.59650230407714844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71">
        <v>16.099931716918945</v>
      </c>
      <c r="C35" s="71">
        <v>15.694356918334961</v>
      </c>
      <c r="D35" s="27">
        <f t="shared" si="4"/>
        <v>0.40557479858398438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16.206214586893719</v>
      </c>
      <c r="C36" s="74">
        <f>AVERAGE(C28:C35)</f>
        <v>15.818279902140299</v>
      </c>
      <c r="D36" s="74">
        <f>AVERAGE(D28:D35)</f>
        <v>0.38793468475341797</v>
      </c>
      <c r="E36" s="75" t="s">
        <v>2</v>
      </c>
      <c r="F36" s="74">
        <f>AVERAGE(F28:F35)</f>
        <v>15.774420356750488</v>
      </c>
      <c r="G36" s="74">
        <f>AVERAGE(G28:G35)</f>
        <v>15.639593887329102</v>
      </c>
      <c r="H36" s="74">
        <f>AVERAGE(H28:H35)</f>
        <v>0.13482646942138671</v>
      </c>
      <c r="I36" s="74">
        <f>AVERAGE(I28:I35)</f>
        <v>-0.25310821533203126</v>
      </c>
      <c r="J36" s="113">
        <f>AVERAGE(J28:J35)</f>
        <v>1.2348817058464507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15.946856021881104</v>
      </c>
      <c r="C37" s="29">
        <f>MEDIAN(C28:C35)</f>
        <v>15.69279956817627</v>
      </c>
      <c r="D37" s="29">
        <f>MEDIAN(D28:D35)</f>
        <v>0.34644508361816406</v>
      </c>
      <c r="E37" s="25" t="s">
        <v>3</v>
      </c>
      <c r="F37" s="29">
        <f>MEDIAN(F28:F35)</f>
        <v>15.900625228881836</v>
      </c>
      <c r="G37" s="29">
        <f>MEDIAN(G28:G35)</f>
        <v>15.615484237670898</v>
      </c>
      <c r="H37" s="29">
        <f>MEDIAN(H28:H35)</f>
        <v>0.11109733581542969</v>
      </c>
      <c r="I37" s="29">
        <f>MEDIAN(I28:I35)</f>
        <v>-0.27683734893798828</v>
      </c>
      <c r="J37" s="6">
        <f>MEDIAN(J28:J35)</f>
        <v>1.2115360627915461</v>
      </c>
    </row>
    <row r="38" spans="1:12" ht="13" customHeight="1" x14ac:dyDescent="0.15">
      <c r="A38" s="5" t="s">
        <v>4</v>
      </c>
      <c r="B38" s="29">
        <f>STDEV(B28:B35)</f>
        <v>0.59263671648878657</v>
      </c>
      <c r="C38" s="29">
        <f>STDEV(C28:C35)</f>
        <v>0.31495548159235875</v>
      </c>
      <c r="D38" s="29">
        <f>STDEV(D28:D35)</f>
        <v>0.30467167275995172</v>
      </c>
      <c r="E38" s="25" t="s">
        <v>4</v>
      </c>
      <c r="F38" s="29">
        <f>STDEV(F28:F35)</f>
        <v>0.65471361699718156</v>
      </c>
      <c r="G38" s="29">
        <f>STDEV(G28:G35)</f>
        <v>0.25877743910075962</v>
      </c>
      <c r="H38" s="29">
        <f>STDEV(H28:H35)</f>
        <v>0.42882001212669574</v>
      </c>
      <c r="I38" s="29">
        <f>STDEV(I28:I35)</f>
        <v>0.42882001212669574</v>
      </c>
      <c r="J38" s="6">
        <f>STDEV(J28:J35)</f>
        <v>0.37025951423185305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0.11515506823555488</v>
      </c>
      <c r="E39" s="26"/>
      <c r="F39" s="26"/>
      <c r="G39" s="26"/>
      <c r="H39" s="80">
        <f>H38/(SQRT(11))</f>
        <v>0.12929409843817294</v>
      </c>
      <c r="I39" s="26"/>
      <c r="J39" s="81">
        <f>J38/(SQRT(11))</f>
        <v>0.11163744397875562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38</v>
      </c>
      <c r="B41" s="2">
        <f>TTEST(B28:B35,F28:F35,2,2)</f>
        <v>0.28044997386100812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0.33755647592178112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0.28179046836148469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3.0874635532809461E-2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1.1917719650262739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38</v>
      </c>
      <c r="C47" s="18" t="s">
        <v>11</v>
      </c>
      <c r="D47" s="17" t="s">
        <v>0</v>
      </c>
      <c r="E47" s="8" t="s">
        <v>26</v>
      </c>
      <c r="F47" s="18" t="s">
        <v>38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63">
        <v>16.844579696655273</v>
      </c>
      <c r="C48" s="63">
        <v>15.4239702224731</v>
      </c>
      <c r="D48" s="28">
        <f t="shared" ref="D48:D55" si="8">B48-C48</f>
        <v>1.4206094741821733</v>
      </c>
      <c r="E48" s="64">
        <v>175</v>
      </c>
      <c r="F48" s="63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66">
        <v>17.319467544555664</v>
      </c>
      <c r="C49" s="66">
        <v>15.709987640380859</v>
      </c>
      <c r="D49" s="29">
        <f t="shared" si="8"/>
        <v>1.6094799041748047</v>
      </c>
      <c r="E49" s="67">
        <v>176</v>
      </c>
      <c r="F49" s="66">
        <v>16.157333374023438</v>
      </c>
      <c r="G49" s="66">
        <v>15.615484237670898</v>
      </c>
      <c r="H49" s="29">
        <f t="shared" ref="H49:H53" si="9">F49-G49</f>
        <v>0.54184913635253906</v>
      </c>
      <c r="I49" s="3">
        <f t="shared" ref="I49:I53" si="10">H49-$D$56</f>
        <v>-1.4015491803487217</v>
      </c>
      <c r="J49" s="4">
        <f t="shared" ref="J49:J53" si="11">POWER(2,-I49)</f>
        <v>2.6418511451280469</v>
      </c>
      <c r="K49" s="2"/>
    </row>
    <row r="50" spans="1:12" ht="13" customHeight="1" x14ac:dyDescent="0.15">
      <c r="A50" s="67">
        <v>187</v>
      </c>
      <c r="B50" s="66">
        <v>17.008979797363281</v>
      </c>
      <c r="C50" s="66">
        <v>15.784400939941406</v>
      </c>
      <c r="D50" s="29">
        <f t="shared" si="8"/>
        <v>1.224578857421875</v>
      </c>
      <c r="E50" s="67">
        <v>177</v>
      </c>
      <c r="F50" s="66">
        <v>14.867732048034668</v>
      </c>
      <c r="G50" s="66">
        <v>15.295187950134277</v>
      </c>
      <c r="H50" s="29">
        <f t="shared" si="9"/>
        <v>-0.42745590209960938</v>
      </c>
      <c r="I50" s="3">
        <f t="shared" si="10"/>
        <v>-2.3708542188008703</v>
      </c>
      <c r="J50" s="4">
        <f t="shared" si="11"/>
        <v>5.1724730339807641</v>
      </c>
      <c r="K50" s="2"/>
    </row>
    <row r="51" spans="1:12" ht="13" customHeight="1" x14ac:dyDescent="0.15">
      <c r="A51" s="67">
        <v>188</v>
      </c>
      <c r="B51" s="66">
        <v>16.706428527832031</v>
      </c>
      <c r="C51" s="66">
        <v>15.527895927429199</v>
      </c>
      <c r="D51" s="29">
        <f t="shared" si="8"/>
        <v>1.178532600402832</v>
      </c>
      <c r="E51" s="67">
        <v>216</v>
      </c>
      <c r="F51" s="66">
        <v>16.543703079223633</v>
      </c>
      <c r="G51" s="66">
        <v>15.975045204162598</v>
      </c>
      <c r="H51" s="29">
        <f t="shared" si="9"/>
        <v>0.56865787506103516</v>
      </c>
      <c r="I51" s="3">
        <f t="shared" si="10"/>
        <v>-1.3747404416402256</v>
      </c>
      <c r="J51" s="4">
        <f t="shared" si="11"/>
        <v>2.5932125169034053</v>
      </c>
      <c r="K51" s="2"/>
    </row>
    <row r="52" spans="1:12" ht="13" customHeight="1" x14ac:dyDescent="0.15">
      <c r="A52" s="67">
        <v>206</v>
      </c>
      <c r="B52" s="66"/>
      <c r="C52" s="66"/>
      <c r="D52" s="29"/>
      <c r="E52" s="67">
        <v>223</v>
      </c>
      <c r="F52" s="66">
        <v>15.900625228881836</v>
      </c>
      <c r="G52" s="66">
        <v>15.789527893066406</v>
      </c>
      <c r="H52" s="29">
        <f t="shared" si="9"/>
        <v>0.11109733581542969</v>
      </c>
      <c r="I52" s="3">
        <f t="shared" si="10"/>
        <v>-1.832300980885831</v>
      </c>
      <c r="J52" s="4">
        <f t="shared" si="11"/>
        <v>3.5610457753203915</v>
      </c>
      <c r="K52" s="2"/>
    </row>
    <row r="53" spans="1:12" ht="13" customHeight="1" x14ac:dyDescent="0.15">
      <c r="A53" s="67">
        <v>207</v>
      </c>
      <c r="B53" s="66">
        <v>18.606546401977539</v>
      </c>
      <c r="C53" s="66">
        <v>15.546722412109375</v>
      </c>
      <c r="D53" s="29">
        <f t="shared" si="8"/>
        <v>3.0598239898681641</v>
      </c>
      <c r="E53" s="67">
        <v>229</v>
      </c>
      <c r="F53" s="66">
        <v>15.402708053588867</v>
      </c>
      <c r="G53" s="66">
        <v>15.522724151611328</v>
      </c>
      <c r="H53" s="29">
        <f t="shared" si="9"/>
        <v>-0.12001609802246094</v>
      </c>
      <c r="I53" s="3">
        <f t="shared" si="10"/>
        <v>-2.0634144147237219</v>
      </c>
      <c r="J53" s="4">
        <f t="shared" si="11"/>
        <v>4.1797435120168513</v>
      </c>
      <c r="K53" s="2"/>
    </row>
    <row r="54" spans="1:12" ht="13" customHeight="1" x14ac:dyDescent="0.15">
      <c r="A54" s="67">
        <v>210</v>
      </c>
      <c r="B54" s="6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71">
        <v>18.983303070068359</v>
      </c>
      <c r="C55" s="71">
        <v>15.815937995910645</v>
      </c>
      <c r="D55" s="27">
        <f t="shared" si="8"/>
        <v>3.1673650741577148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17.578217506408691</v>
      </c>
      <c r="C56" s="74">
        <f>AVERAGE(C48:C55)</f>
        <v>15.63481918970743</v>
      </c>
      <c r="D56" s="74">
        <f>AVERAGE(D48:D55)</f>
        <v>1.9433983167012607</v>
      </c>
      <c r="E56" s="75" t="s">
        <v>2</v>
      </c>
      <c r="F56" s="74">
        <f>AVERAGE(F48:F55)</f>
        <v>15.774420356750488</v>
      </c>
      <c r="G56" s="74">
        <f>AVERAGE(G48:G55)</f>
        <v>15.639593887329102</v>
      </c>
      <c r="H56" s="74">
        <f>AVERAGE(H48:H55)</f>
        <v>0.13482646942138671</v>
      </c>
      <c r="I56" s="74">
        <f>AVERAGE(I48:I55)</f>
        <v>-1.8085718472798742</v>
      </c>
      <c r="J56" s="76">
        <f>AVERAGE(J48:J55)</f>
        <v>3.6296651966698916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17.164223670959473</v>
      </c>
      <c r="C57" s="29">
        <f>MEDIAN(C48:C55)</f>
        <v>15.628355026245117</v>
      </c>
      <c r="D57" s="29">
        <f>MEDIAN(D48:D55)</f>
        <v>1.515044689178489</v>
      </c>
      <c r="E57" s="25" t="s">
        <v>3</v>
      </c>
      <c r="F57" s="29">
        <f>MEDIAN(F48:F55)</f>
        <v>15.900625228881836</v>
      </c>
      <c r="G57" s="29">
        <f>MEDIAN(G48:G55)</f>
        <v>15.615484237670898</v>
      </c>
      <c r="H57" s="29">
        <f>MEDIAN(H48:H55)</f>
        <v>0.11109733581542969</v>
      </c>
      <c r="I57" s="29">
        <f>MEDIAN(I48:I55)</f>
        <v>-1.832300980885831</v>
      </c>
      <c r="J57" s="6">
        <f>MEDIAN(J48:J55)</f>
        <v>3.5610457753203915</v>
      </c>
    </row>
    <row r="58" spans="1:12" ht="13" customHeight="1" x14ac:dyDescent="0.15">
      <c r="A58" s="5" t="s">
        <v>4</v>
      </c>
      <c r="B58" s="29">
        <f>STDEV(B48:B55)</f>
        <v>0.97169432743969353</v>
      </c>
      <c r="C58" s="29">
        <f>STDEV(C48:C55)</f>
        <v>0.15778461975956024</v>
      </c>
      <c r="D58" s="29">
        <f>STDEV(D48:D55)</f>
        <v>0.91989472942926409</v>
      </c>
      <c r="E58" s="25" t="s">
        <v>4</v>
      </c>
      <c r="F58" s="29">
        <f>STDEV(F48:F55)</f>
        <v>0.65471361699718156</v>
      </c>
      <c r="G58" s="29">
        <f>STDEV(G48:G55)</f>
        <v>0.25877743910075962</v>
      </c>
      <c r="H58" s="29">
        <f>STDEV(H48:H55)</f>
        <v>0.42882001212669574</v>
      </c>
      <c r="I58" s="29">
        <f>STDEV(I48:I55)</f>
        <v>0.4288200121266959</v>
      </c>
      <c r="J58" s="6">
        <f>STDEV(J48:J55)</f>
        <v>1.088297013536262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0.34768752663269747</v>
      </c>
      <c r="E59" s="26"/>
      <c r="F59" s="26"/>
      <c r="G59" s="26"/>
      <c r="H59" s="80">
        <f>H58/(SQRT(11))</f>
        <v>0.12929409843817294</v>
      </c>
      <c r="I59" s="26"/>
      <c r="J59" s="81">
        <f>J58/(SQRT(11))</f>
        <v>0.32813389585128294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38</v>
      </c>
      <c r="B61" s="2">
        <f>TTEST(B48:B55,F48:F55,2,2)</f>
        <v>6.4874785746195356E-3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0.97069885628469965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3.0152597697562975E-3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1.9037151266085635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3.5029535244897607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38</v>
      </c>
      <c r="C70" s="35" t="s">
        <v>11</v>
      </c>
      <c r="D70" s="36" t="s">
        <v>0</v>
      </c>
      <c r="E70" s="8" t="s">
        <v>25</v>
      </c>
      <c r="F70" s="18" t="s">
        <v>38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14.744389999999999</v>
      </c>
      <c r="C71" s="63">
        <v>14.91879</v>
      </c>
      <c r="D71" s="39">
        <f>B71-C71</f>
        <v>-0.17440000000000033</v>
      </c>
      <c r="E71" s="93">
        <v>183</v>
      </c>
      <c r="F71" s="63">
        <v>15.107860000000001</v>
      </c>
      <c r="G71" s="63">
        <v>15.017659999999999</v>
      </c>
      <c r="H71" s="39">
        <f>F71-G71</f>
        <v>9.0200000000001168E-2</v>
      </c>
      <c r="I71" s="40">
        <f>H71-$D$79</f>
        <v>0.2729166666666677</v>
      </c>
      <c r="J71" s="41">
        <f>POWER(2,-I71)</f>
        <v>0.8276446213255032</v>
      </c>
    </row>
    <row r="72" spans="1:14" ht="13" customHeight="1" x14ac:dyDescent="0.15">
      <c r="A72" s="94">
        <v>172</v>
      </c>
      <c r="B72" s="66">
        <v>14.79135</v>
      </c>
      <c r="C72" s="66">
        <v>14.964969999999999</v>
      </c>
      <c r="D72" s="42">
        <f t="shared" ref="D72:D78" si="12">B72-C72</f>
        <v>-0.17361999999999966</v>
      </c>
      <c r="E72" s="95">
        <v>185</v>
      </c>
      <c r="F72" s="66">
        <v>17.671669999999999</v>
      </c>
      <c r="G72" s="66">
        <v>15.73461</v>
      </c>
      <c r="H72" s="42">
        <f t="shared" ref="H72:H78" si="13">F72-G72</f>
        <v>1.9370599999999989</v>
      </c>
      <c r="I72" s="43">
        <f t="shared" ref="I72:I78" si="14">H72-$D$79</f>
        <v>2.1197766666666653</v>
      </c>
      <c r="J72" s="44">
        <f t="shared" ref="J72:J78" si="15">POWER(2,-I72)</f>
        <v>0.23008252733516371</v>
      </c>
    </row>
    <row r="73" spans="1:14" ht="13" customHeight="1" x14ac:dyDescent="0.15">
      <c r="A73" s="94">
        <v>174</v>
      </c>
      <c r="B73" s="66"/>
      <c r="C73" s="66"/>
      <c r="D73" s="42"/>
      <c r="E73" s="95">
        <v>187</v>
      </c>
      <c r="F73" s="66">
        <v>16.4267</v>
      </c>
      <c r="G73" s="66">
        <v>15.443619999999999</v>
      </c>
      <c r="H73" s="42">
        <f t="shared" si="13"/>
        <v>0.98308000000000106</v>
      </c>
      <c r="I73" s="43">
        <f t="shared" si="14"/>
        <v>1.1657966666666677</v>
      </c>
      <c r="J73" s="44">
        <f t="shared" si="15"/>
        <v>0.44571806299294076</v>
      </c>
    </row>
    <row r="74" spans="1:14" ht="13" customHeight="1" x14ac:dyDescent="0.15">
      <c r="A74" s="94">
        <v>179</v>
      </c>
      <c r="B74" s="66">
        <v>14.56545</v>
      </c>
      <c r="C74" s="66">
        <v>14.728389999999999</v>
      </c>
      <c r="D74" s="42">
        <f t="shared" si="12"/>
        <v>-0.16293999999999897</v>
      </c>
      <c r="E74" s="95">
        <v>188</v>
      </c>
      <c r="F74" s="66">
        <v>17.797689999999999</v>
      </c>
      <c r="G74" s="66">
        <v>16.28209</v>
      </c>
      <c r="H74" s="42">
        <f t="shared" si="13"/>
        <v>1.5155999999999992</v>
      </c>
      <c r="I74" s="43">
        <f t="shared" si="14"/>
        <v>1.6983166666666658</v>
      </c>
      <c r="J74" s="44">
        <f t="shared" si="15"/>
        <v>0.30814543706442327</v>
      </c>
    </row>
    <row r="75" spans="1:14" ht="13" customHeight="1" x14ac:dyDescent="0.15">
      <c r="A75" s="94">
        <v>180</v>
      </c>
      <c r="B75" s="66">
        <v>15.05358</v>
      </c>
      <c r="C75" s="66">
        <v>15.41642</v>
      </c>
      <c r="D75" s="42">
        <f t="shared" si="12"/>
        <v>-0.36284000000000027</v>
      </c>
      <c r="E75" s="95">
        <v>206</v>
      </c>
      <c r="F75" s="66"/>
      <c r="G75" s="66"/>
      <c r="H75" s="42"/>
      <c r="I75" s="43"/>
      <c r="J75" s="44"/>
    </row>
    <row r="76" spans="1:14" ht="13" customHeight="1" x14ac:dyDescent="0.15">
      <c r="A76" s="94">
        <v>181</v>
      </c>
      <c r="B76" s="66"/>
      <c r="C76" s="85"/>
      <c r="D76" s="42"/>
      <c r="E76" s="95">
        <v>207</v>
      </c>
      <c r="F76" s="66">
        <v>18.982679999999998</v>
      </c>
      <c r="G76" s="66">
        <v>15.60575</v>
      </c>
      <c r="H76" s="42">
        <f t="shared" si="13"/>
        <v>3.376929999999998</v>
      </c>
      <c r="I76" s="43">
        <f t="shared" si="14"/>
        <v>3.5596466666666644</v>
      </c>
      <c r="J76" s="44">
        <f t="shared" si="15"/>
        <v>8.480853855131483E-2</v>
      </c>
      <c r="L76" s="96"/>
      <c r="M76" s="69" t="s">
        <v>11</v>
      </c>
      <c r="N76" s="69" t="s">
        <v>38</v>
      </c>
    </row>
    <row r="77" spans="1:14" ht="13" customHeight="1" x14ac:dyDescent="0.15">
      <c r="A77" s="94">
        <v>182</v>
      </c>
      <c r="B77" s="66">
        <v>14.885479999999999</v>
      </c>
      <c r="C77" s="66">
        <v>15.02107</v>
      </c>
      <c r="D77" s="42">
        <f t="shared" si="12"/>
        <v>-0.13559000000000054</v>
      </c>
      <c r="E77" s="95">
        <v>210</v>
      </c>
      <c r="F77" s="66"/>
      <c r="G77" s="66"/>
      <c r="H77" s="42"/>
      <c r="I77" s="43"/>
      <c r="J77" s="44"/>
      <c r="L77" s="96" t="s">
        <v>16</v>
      </c>
      <c r="M77" s="66">
        <v>21.749849999999999</v>
      </c>
      <c r="N77" s="95">
        <v>39.007899999999999</v>
      </c>
    </row>
    <row r="78" spans="1:14" ht="13" customHeight="1" thickBot="1" x14ac:dyDescent="0.2">
      <c r="A78" s="97">
        <v>183</v>
      </c>
      <c r="B78" s="88">
        <v>15.033250000000001</v>
      </c>
      <c r="C78" s="71">
        <v>15.12016</v>
      </c>
      <c r="D78" s="45">
        <f t="shared" si="12"/>
        <v>-8.6909999999999599E-2</v>
      </c>
      <c r="E78" s="98">
        <v>211</v>
      </c>
      <c r="F78" s="71">
        <v>19.876470000000001</v>
      </c>
      <c r="G78" s="71">
        <v>15.94256</v>
      </c>
      <c r="H78" s="45">
        <f t="shared" si="13"/>
        <v>3.9339100000000009</v>
      </c>
      <c r="I78" s="46">
        <f t="shared" si="14"/>
        <v>4.1166266666666678</v>
      </c>
      <c r="J78" s="47">
        <f t="shared" si="15"/>
        <v>5.7646360373450785E-2</v>
      </c>
      <c r="L78" s="96" t="s">
        <v>16</v>
      </c>
      <c r="M78" s="66">
        <v>22.695426940917969</v>
      </c>
      <c r="N78" s="95"/>
    </row>
    <row r="79" spans="1:14" ht="13" customHeight="1" x14ac:dyDescent="0.15">
      <c r="A79" s="99" t="s">
        <v>2</v>
      </c>
      <c r="B79" s="100">
        <f>AVERAGE(B71:B78)</f>
        <v>14.845583333333332</v>
      </c>
      <c r="C79" s="100">
        <f>AVERAGE(C71:C78)</f>
        <v>15.0283</v>
      </c>
      <c r="D79" s="100">
        <f>AVERAGE(D71:D78)</f>
        <v>-0.18271666666666656</v>
      </c>
      <c r="E79" s="101" t="s">
        <v>2</v>
      </c>
      <c r="F79" s="100">
        <f>AVERAGE(F71:F78)</f>
        <v>17.643845000000002</v>
      </c>
      <c r="G79" s="100">
        <f>AVERAGE(G71:G78)</f>
        <v>15.671048333333333</v>
      </c>
      <c r="H79" s="100">
        <f>AVERAGE(H71:H78)</f>
        <v>1.9727966666666665</v>
      </c>
      <c r="I79" s="100">
        <f>AVERAGE(I71:I78)</f>
        <v>2.1555133333333334</v>
      </c>
      <c r="J79" s="113">
        <f>AVERAGE(J71:J78)</f>
        <v>0.32567425794046606</v>
      </c>
    </row>
    <row r="80" spans="1:14" ht="13" customHeight="1" x14ac:dyDescent="0.15">
      <c r="A80" s="48" t="s">
        <v>3</v>
      </c>
      <c r="B80" s="42">
        <f>MEDIAN(B71:B78)</f>
        <v>14.838414999999999</v>
      </c>
      <c r="C80" s="42">
        <f>MEDIAN(C71:C78)</f>
        <v>14.99302</v>
      </c>
      <c r="D80" s="42">
        <f>MEDIAN(D71:D78)</f>
        <v>-0.16827999999999932</v>
      </c>
      <c r="E80" s="49" t="s">
        <v>3</v>
      </c>
      <c r="F80" s="42">
        <f>MEDIAN(F71:F78)</f>
        <v>17.734679999999997</v>
      </c>
      <c r="G80" s="42">
        <f>MEDIAN(G71:G78)</f>
        <v>15.67018</v>
      </c>
      <c r="H80" s="42">
        <f>MEDIAN(H71:H78)</f>
        <v>1.726329999999999</v>
      </c>
      <c r="I80" s="42">
        <f>MEDIAN(I71:I78)</f>
        <v>1.9090466666666654</v>
      </c>
      <c r="J80" s="50">
        <f>MEDIAN(J71:J78)</f>
        <v>0.26911398219979349</v>
      </c>
    </row>
    <row r="81" spans="1:10" ht="13" customHeight="1" x14ac:dyDescent="0.15">
      <c r="A81" s="48" t="s">
        <v>4</v>
      </c>
      <c r="B81" s="42">
        <f>STDEV(B71:B78)</f>
        <v>0.18532628779173974</v>
      </c>
      <c r="C81" s="42">
        <f>STDEV(C71:C78)</f>
        <v>0.2302506477732478</v>
      </c>
      <c r="D81" s="42">
        <f>STDEV(D71:D78)</f>
        <v>9.4220261232214275E-2</v>
      </c>
      <c r="E81" s="49" t="s">
        <v>4</v>
      </c>
      <c r="F81" s="42">
        <f>STDEV(F71:F78)</f>
        <v>1.7154706604165515</v>
      </c>
      <c r="G81" s="42">
        <f>STDEV(G71:G78)</f>
        <v>0.43221161999264546</v>
      </c>
      <c r="H81" s="42">
        <f>STDEV(H71:H78)</f>
        <v>1.4526920606194091</v>
      </c>
      <c r="I81" s="42">
        <f>STDEV(I71:I78)</f>
        <v>1.4526920606194087</v>
      </c>
      <c r="J81" s="50">
        <f>STDEV(J71:J78)</f>
        <v>0.28484558905514107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3.5611911383425586E-2</v>
      </c>
      <c r="E82" s="51"/>
      <c r="F82" s="51"/>
      <c r="G82" s="51"/>
      <c r="H82" s="104">
        <f>H81/(SQRT(11))</f>
        <v>0.43800313645480016</v>
      </c>
      <c r="I82" s="51"/>
      <c r="J82" s="105">
        <f>J81/(SQRT(11))</f>
        <v>8.5884176553060701E-2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38</v>
      </c>
      <c r="B84" s="52">
        <f>TTEST(B71:B78,F71:F78,2,2)</f>
        <v>2.6327938990750662E-3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9.2543142591530302E-3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4.6359657221545303E-3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13.019146164949664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0.22445321506611018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38</v>
      </c>
      <c r="C90" s="35" t="s">
        <v>11</v>
      </c>
      <c r="D90" s="36" t="s">
        <v>0</v>
      </c>
      <c r="E90" s="8" t="s">
        <v>26</v>
      </c>
      <c r="F90" s="18" t="s">
        <v>38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14.744389999999999</v>
      </c>
      <c r="C91" s="63">
        <v>14.91879</v>
      </c>
      <c r="D91" s="39">
        <f>B91-C91</f>
        <v>-0.17440000000000033</v>
      </c>
      <c r="E91" s="93">
        <v>175</v>
      </c>
      <c r="F91" s="63">
        <v>14.65047</v>
      </c>
      <c r="G91" s="63">
        <v>14.997210000000001</v>
      </c>
      <c r="H91" s="39">
        <f>F91-G91</f>
        <v>-0.34674000000000049</v>
      </c>
      <c r="I91" s="40">
        <f>H91-$D$99</f>
        <v>-0.16402333333333394</v>
      </c>
      <c r="J91" s="41">
        <f t="shared" ref="J91:J97" si="16">POWER(2,-I91)</f>
        <v>1.1204073348819619</v>
      </c>
    </row>
    <row r="92" spans="1:10" ht="13" customHeight="1" x14ac:dyDescent="0.15">
      <c r="A92" s="94">
        <v>172</v>
      </c>
      <c r="B92" s="66">
        <v>14.79135</v>
      </c>
      <c r="C92" s="66">
        <v>14.964969999999999</v>
      </c>
      <c r="D92" s="42">
        <f t="shared" ref="D92:D98" si="17">B92-C92</f>
        <v>-0.17361999999999966</v>
      </c>
      <c r="E92" s="95">
        <v>176</v>
      </c>
      <c r="F92" s="66">
        <v>14.576829999999999</v>
      </c>
      <c r="G92" s="66">
        <v>14.79457</v>
      </c>
      <c r="H92" s="42">
        <f t="shared" ref="H92:H97" si="18">F92-G92</f>
        <v>-0.21774000000000093</v>
      </c>
      <c r="I92" s="43">
        <f t="shared" ref="I92:I97" si="19">H92-$D$99</f>
        <v>-3.5023333333334378E-2</v>
      </c>
      <c r="J92" s="44">
        <f t="shared" si="16"/>
        <v>1.0245733937691797</v>
      </c>
    </row>
    <row r="93" spans="1:10" ht="13" customHeight="1" x14ac:dyDescent="0.15">
      <c r="A93" s="94">
        <v>174</v>
      </c>
      <c r="B93" s="66"/>
      <c r="C93" s="66"/>
      <c r="D93" s="42"/>
      <c r="E93" s="95">
        <v>177</v>
      </c>
      <c r="F93" s="66">
        <v>14.721679999999999</v>
      </c>
      <c r="G93" s="66">
        <v>14.954269999999999</v>
      </c>
      <c r="H93" s="42">
        <f t="shared" si="18"/>
        <v>-0.23259000000000007</v>
      </c>
      <c r="I93" s="43">
        <f t="shared" si="19"/>
        <v>-4.9873333333333519E-2</v>
      </c>
      <c r="J93" s="44">
        <f t="shared" si="16"/>
        <v>1.0351740329761583</v>
      </c>
    </row>
    <row r="94" spans="1:10" ht="13" customHeight="1" x14ac:dyDescent="0.15">
      <c r="A94" s="94">
        <v>179</v>
      </c>
      <c r="B94" s="66">
        <v>14.56545</v>
      </c>
      <c r="C94" s="66">
        <v>14.728389999999999</v>
      </c>
      <c r="D94" s="42">
        <f t="shared" si="17"/>
        <v>-0.16293999999999897</v>
      </c>
      <c r="E94" s="95">
        <v>216</v>
      </c>
      <c r="F94" s="66"/>
      <c r="G94" s="66"/>
      <c r="H94" s="42"/>
      <c r="I94" s="43"/>
      <c r="J94" s="44"/>
    </row>
    <row r="95" spans="1:10" ht="13" customHeight="1" x14ac:dyDescent="0.15">
      <c r="A95" s="94">
        <v>180</v>
      </c>
      <c r="B95" s="66">
        <v>15.05358</v>
      </c>
      <c r="C95" s="66">
        <v>15.41642</v>
      </c>
      <c r="D95" s="42">
        <f t="shared" si="17"/>
        <v>-0.36284000000000027</v>
      </c>
      <c r="E95" s="95">
        <v>223</v>
      </c>
      <c r="F95" s="66">
        <v>14.894030000000001</v>
      </c>
      <c r="G95" s="66">
        <v>15.18712</v>
      </c>
      <c r="H95" s="42">
        <f t="shared" si="18"/>
        <v>-0.29308999999999941</v>
      </c>
      <c r="I95" s="43">
        <f t="shared" si="19"/>
        <v>-0.11037333333333285</v>
      </c>
      <c r="J95" s="44">
        <f t="shared" si="16"/>
        <v>1.079507549872663</v>
      </c>
    </row>
    <row r="96" spans="1:10" ht="13" customHeight="1" x14ac:dyDescent="0.15">
      <c r="A96" s="94">
        <v>181</v>
      </c>
      <c r="B96" s="66"/>
      <c r="C96" s="85"/>
      <c r="D96" s="42"/>
      <c r="E96" s="95">
        <v>225</v>
      </c>
      <c r="F96" s="66">
        <v>14.8126</v>
      </c>
      <c r="G96" s="66">
        <v>15.221690000000001</v>
      </c>
      <c r="H96" s="42">
        <f t="shared" si="18"/>
        <v>-0.40909000000000084</v>
      </c>
      <c r="I96" s="43">
        <f t="shared" si="19"/>
        <v>-0.22637333333333429</v>
      </c>
      <c r="J96" s="44">
        <f t="shared" si="16"/>
        <v>1.1698903632019926</v>
      </c>
    </row>
    <row r="97" spans="1:10" ht="13" customHeight="1" x14ac:dyDescent="0.15">
      <c r="A97" s="94">
        <v>182</v>
      </c>
      <c r="B97" s="66">
        <v>14.885479999999999</v>
      </c>
      <c r="C97" s="66">
        <v>15.02107</v>
      </c>
      <c r="D97" s="42">
        <f t="shared" si="17"/>
        <v>-0.13559000000000054</v>
      </c>
      <c r="E97" s="95">
        <v>229</v>
      </c>
      <c r="F97" s="66">
        <v>14.61758</v>
      </c>
      <c r="G97" s="66">
        <v>14.814780000000001</v>
      </c>
      <c r="H97" s="42">
        <f t="shared" si="18"/>
        <v>-0.19720000000000049</v>
      </c>
      <c r="I97" s="43">
        <f t="shared" si="19"/>
        <v>-1.4483333333333931E-2</v>
      </c>
      <c r="J97" s="44">
        <f t="shared" si="16"/>
        <v>1.0100896422979162</v>
      </c>
    </row>
    <row r="98" spans="1:10" ht="13" customHeight="1" thickBot="1" x14ac:dyDescent="0.2">
      <c r="A98" s="97">
        <v>183</v>
      </c>
      <c r="B98" s="88">
        <v>15.033250000000001</v>
      </c>
      <c r="C98" s="71">
        <v>15.12016</v>
      </c>
      <c r="D98" s="45">
        <f t="shared" si="17"/>
        <v>-8.6909999999999599E-2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14.845583333333332</v>
      </c>
      <c r="C99" s="100">
        <f>AVERAGE(C91:C98)</f>
        <v>15.0283</v>
      </c>
      <c r="D99" s="100">
        <f>AVERAGE(D91:D98)</f>
        <v>-0.18271666666666656</v>
      </c>
      <c r="E99" s="101" t="s">
        <v>2</v>
      </c>
      <c r="F99" s="100">
        <f>AVERAGE(F91:F98)</f>
        <v>14.712198333333333</v>
      </c>
      <c r="G99" s="100">
        <f>AVERAGE(G91:G98)</f>
        <v>14.99494</v>
      </c>
      <c r="H99" s="100">
        <f>AVERAGE(H91:H98)</f>
        <v>-0.28274166666666706</v>
      </c>
      <c r="I99" s="100">
        <f>AVERAGE(I91:I98)</f>
        <v>-0.10002500000000049</v>
      </c>
      <c r="J99" s="113">
        <f>AVERAGE(J91:J98)</f>
        <v>1.0732737194999784</v>
      </c>
    </row>
    <row r="100" spans="1:10" ht="13" customHeight="1" x14ac:dyDescent="0.15">
      <c r="A100" s="48" t="s">
        <v>3</v>
      </c>
      <c r="B100" s="42">
        <f>MEDIAN(B91:B98)</f>
        <v>14.838414999999999</v>
      </c>
      <c r="C100" s="42">
        <f>MEDIAN(C91:C98)</f>
        <v>14.99302</v>
      </c>
      <c r="D100" s="42">
        <f>MEDIAN(D91:D98)</f>
        <v>-0.16827999999999932</v>
      </c>
      <c r="E100" s="49" t="s">
        <v>3</v>
      </c>
      <c r="F100" s="42">
        <f>MEDIAN(F91:F98)</f>
        <v>14.686074999999999</v>
      </c>
      <c r="G100" s="42">
        <f>MEDIAN(G91:G98)</f>
        <v>14.97574</v>
      </c>
      <c r="H100" s="42">
        <f>MEDIAN(H91:H98)</f>
        <v>-0.26283999999999974</v>
      </c>
      <c r="I100" s="42">
        <f>MEDIAN(I91:I98)</f>
        <v>-8.0123333333333185E-2</v>
      </c>
      <c r="J100" s="50">
        <f>MEDIAN(J91:J98)</f>
        <v>1.0573407914244106</v>
      </c>
    </row>
    <row r="101" spans="1:10" ht="13" customHeight="1" x14ac:dyDescent="0.15">
      <c r="A101" s="48" t="s">
        <v>4</v>
      </c>
      <c r="B101" s="42">
        <f>STDEV(B91:B98)</f>
        <v>0.18532628779173974</v>
      </c>
      <c r="C101" s="42">
        <f>STDEV(C91:C98)</f>
        <v>0.2302506477732478</v>
      </c>
      <c r="D101" s="42">
        <f>STDEV(D91:D98)</f>
        <v>9.4220261232214275E-2</v>
      </c>
      <c r="E101" s="49" t="s">
        <v>4</v>
      </c>
      <c r="F101" s="42">
        <f>STDEV(F91:F98)</f>
        <v>0.12191862325611594</v>
      </c>
      <c r="G101" s="42">
        <f>STDEV(G91:G98)</f>
        <v>0.18034061062334245</v>
      </c>
      <c r="H101" s="42">
        <f>STDEV(H91:H98)</f>
        <v>8.2733982236241219E-2</v>
      </c>
      <c r="I101" s="42">
        <f>STDEV(I91:I98)</f>
        <v>8.2733982236241219E-2</v>
      </c>
      <c r="J101" s="50">
        <f>STDEV(J91:J98)</f>
        <v>6.2306901113294864E-2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3.5611911383425586E-2</v>
      </c>
      <c r="E102" s="51"/>
      <c r="F102" s="51"/>
      <c r="G102" s="51"/>
      <c r="H102" s="104">
        <f>H101/(SQRT(11))</f>
        <v>2.4945234226321902E-2</v>
      </c>
      <c r="I102" s="51"/>
      <c r="J102" s="105">
        <f>J101/(SQRT(11))</f>
        <v>1.8786237531143293E-2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38</v>
      </c>
      <c r="B104" s="52">
        <f>TTEST(B91:B98,F91:F98,2,2)</f>
        <v>0.17155742179148467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0.7856335558005878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7.9220666231780063E-2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2.9897929530663862E-4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1.0717920351160561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38</v>
      </c>
      <c r="C110" s="35" t="s">
        <v>11</v>
      </c>
      <c r="D110" s="36" t="s">
        <v>0</v>
      </c>
      <c r="E110" s="8" t="s">
        <v>26</v>
      </c>
      <c r="F110" s="18" t="s">
        <v>38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15.107860000000001</v>
      </c>
      <c r="C111" s="63">
        <v>15.017659999999999</v>
      </c>
      <c r="D111" s="39">
        <f t="shared" ref="D111:D118" si="20">B111-C111</f>
        <v>9.0200000000001168E-2</v>
      </c>
      <c r="E111" s="93">
        <v>175</v>
      </c>
      <c r="F111" s="63">
        <v>14.65047</v>
      </c>
      <c r="G111" s="63">
        <v>14.997210000000001</v>
      </c>
      <c r="H111" s="39">
        <f>F111-G111</f>
        <v>-0.34674000000000049</v>
      </c>
      <c r="I111" s="40">
        <f>H111-$D$119</f>
        <v>-2.319536666666667</v>
      </c>
      <c r="J111" s="41">
        <f t="shared" ref="J111:J117" si="21">POWER(2,-I111)</f>
        <v>4.991718806754263</v>
      </c>
    </row>
    <row r="112" spans="1:10" ht="13" customHeight="1" x14ac:dyDescent="0.15">
      <c r="A112" s="95">
        <v>185</v>
      </c>
      <c r="B112" s="66">
        <v>17.671669999999999</v>
      </c>
      <c r="C112" s="66">
        <v>15.73461</v>
      </c>
      <c r="D112" s="42">
        <f t="shared" si="20"/>
        <v>1.9370599999999989</v>
      </c>
      <c r="E112" s="95">
        <v>176</v>
      </c>
      <c r="F112" s="66">
        <v>14.576829999999999</v>
      </c>
      <c r="G112" s="66">
        <v>14.79457</v>
      </c>
      <c r="H112" s="42">
        <f t="shared" ref="H112:H117" si="22">F112-G112</f>
        <v>-0.21774000000000093</v>
      </c>
      <c r="I112" s="43">
        <f t="shared" ref="I112:I117" si="23">H112-$D$119</f>
        <v>-2.1905366666666675</v>
      </c>
      <c r="J112" s="44">
        <f t="shared" si="21"/>
        <v>4.5647525853768807</v>
      </c>
    </row>
    <row r="113" spans="1:10" ht="13" customHeight="1" x14ac:dyDescent="0.15">
      <c r="A113" s="95">
        <v>187</v>
      </c>
      <c r="B113" s="66">
        <v>16.4267</v>
      </c>
      <c r="C113" s="66">
        <v>15.443619999999999</v>
      </c>
      <c r="D113" s="42">
        <f t="shared" si="20"/>
        <v>0.98308000000000106</v>
      </c>
      <c r="E113" s="95">
        <v>177</v>
      </c>
      <c r="F113" s="66">
        <v>14.721679999999999</v>
      </c>
      <c r="G113" s="66">
        <v>14.954269999999999</v>
      </c>
      <c r="H113" s="42">
        <f t="shared" si="22"/>
        <v>-0.23259000000000007</v>
      </c>
      <c r="I113" s="43">
        <f t="shared" si="23"/>
        <v>-2.2053866666666666</v>
      </c>
      <c r="J113" s="44">
        <f t="shared" si="21"/>
        <v>4.6119813105428635</v>
      </c>
    </row>
    <row r="114" spans="1:10" ht="13" customHeight="1" x14ac:dyDescent="0.15">
      <c r="A114" s="95">
        <v>188</v>
      </c>
      <c r="B114" s="66">
        <v>17.797689999999999</v>
      </c>
      <c r="C114" s="66">
        <v>16.28209</v>
      </c>
      <c r="D114" s="42">
        <f t="shared" si="20"/>
        <v>1.5155999999999992</v>
      </c>
      <c r="E114" s="95">
        <v>216</v>
      </c>
      <c r="F114" s="66"/>
      <c r="G114" s="66"/>
      <c r="H114" s="42"/>
      <c r="I114" s="43"/>
      <c r="J114" s="44"/>
    </row>
    <row r="115" spans="1:10" ht="13" customHeight="1" x14ac:dyDescent="0.15">
      <c r="A115" s="95">
        <v>206</v>
      </c>
      <c r="B115" s="66"/>
      <c r="C115" s="66"/>
      <c r="D115" s="42"/>
      <c r="E115" s="95">
        <v>223</v>
      </c>
      <c r="F115" s="66">
        <v>14.894030000000001</v>
      </c>
      <c r="G115" s="66">
        <v>15.18712</v>
      </c>
      <c r="H115" s="42">
        <f t="shared" si="22"/>
        <v>-0.29308999999999941</v>
      </c>
      <c r="I115" s="43">
        <f t="shared" si="23"/>
        <v>-2.2658866666666659</v>
      </c>
      <c r="J115" s="44">
        <f t="shared" si="21"/>
        <v>4.8094991624633492</v>
      </c>
    </row>
    <row r="116" spans="1:10" ht="13" customHeight="1" x14ac:dyDescent="0.15">
      <c r="A116" s="95">
        <v>207</v>
      </c>
      <c r="B116" s="66">
        <v>18.982679999999998</v>
      </c>
      <c r="C116" s="66">
        <v>15.60575</v>
      </c>
      <c r="D116" s="42">
        <f t="shared" si="20"/>
        <v>3.376929999999998</v>
      </c>
      <c r="E116" s="95">
        <v>225</v>
      </c>
      <c r="F116" s="66">
        <v>14.8126</v>
      </c>
      <c r="G116" s="66">
        <v>15.221690000000001</v>
      </c>
      <c r="H116" s="42">
        <f t="shared" si="22"/>
        <v>-0.40909000000000084</v>
      </c>
      <c r="I116" s="43">
        <f t="shared" si="23"/>
        <v>-2.3818866666666674</v>
      </c>
      <c r="J116" s="44">
        <f t="shared" si="21"/>
        <v>5.2121791298797584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14.61758</v>
      </c>
      <c r="G117" s="66">
        <v>14.814780000000001</v>
      </c>
      <c r="H117" s="42">
        <f t="shared" si="22"/>
        <v>-0.19720000000000049</v>
      </c>
      <c r="I117" s="43">
        <f t="shared" si="23"/>
        <v>-2.169996666666667</v>
      </c>
      <c r="J117" s="44">
        <f t="shared" si="21"/>
        <v>4.5002235410190288</v>
      </c>
    </row>
    <row r="118" spans="1:10" ht="13" customHeight="1" thickBot="1" x14ac:dyDescent="0.2">
      <c r="A118" s="98">
        <v>211</v>
      </c>
      <c r="B118" s="71">
        <v>19.876470000000001</v>
      </c>
      <c r="C118" s="71">
        <v>15.94256</v>
      </c>
      <c r="D118" s="45">
        <f t="shared" si="20"/>
        <v>3.9339100000000009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17.643845000000002</v>
      </c>
      <c r="C119" s="100">
        <f>AVERAGE(C111:C118)</f>
        <v>15.671048333333333</v>
      </c>
      <c r="D119" s="100">
        <f>AVERAGE(D111:D118)</f>
        <v>1.9727966666666665</v>
      </c>
      <c r="E119" s="101" t="s">
        <v>2</v>
      </c>
      <c r="F119" s="100">
        <f>AVERAGE(F111:F118)</f>
        <v>14.712198333333333</v>
      </c>
      <c r="G119" s="100">
        <f>AVERAGE(G111:G118)</f>
        <v>14.99494</v>
      </c>
      <c r="H119" s="100">
        <f>AVERAGE(H111:H118)</f>
        <v>-0.28274166666666706</v>
      </c>
      <c r="I119" s="100">
        <f>AVERAGE(I111:I118)</f>
        <v>-2.2555383333333334</v>
      </c>
      <c r="J119" s="102">
        <f>AVERAGE(J111:J118)</f>
        <v>4.7817257560060238</v>
      </c>
    </row>
    <row r="120" spans="1:10" ht="13" customHeight="1" x14ac:dyDescent="0.15">
      <c r="A120" s="48" t="s">
        <v>3</v>
      </c>
      <c r="B120" s="42">
        <f>MEDIAN(B111:B118)</f>
        <v>17.734679999999997</v>
      </c>
      <c r="C120" s="42">
        <f>MEDIAN(C111:C118)</f>
        <v>15.67018</v>
      </c>
      <c r="D120" s="42">
        <f>MEDIAN(D111:D118)</f>
        <v>1.726329999999999</v>
      </c>
      <c r="E120" s="49" t="s">
        <v>3</v>
      </c>
      <c r="F120" s="42">
        <f>MEDIAN(F111:F118)</f>
        <v>14.686074999999999</v>
      </c>
      <c r="G120" s="42">
        <f>MEDIAN(G111:G118)</f>
        <v>14.97574</v>
      </c>
      <c r="H120" s="42">
        <f>MEDIAN(H111:H118)</f>
        <v>-0.26283999999999974</v>
      </c>
      <c r="I120" s="42">
        <f>MEDIAN(I111:I118)</f>
        <v>-2.2356366666666663</v>
      </c>
      <c r="J120" s="50">
        <f>MEDIAN(J111:J118)</f>
        <v>4.7107402365031064</v>
      </c>
    </row>
    <row r="121" spans="1:10" ht="13" customHeight="1" x14ac:dyDescent="0.15">
      <c r="A121" s="48" t="s">
        <v>4</v>
      </c>
      <c r="B121" s="42">
        <f>STDEV(B111:B118)</f>
        <v>1.7154706604165515</v>
      </c>
      <c r="C121" s="42">
        <f>STDEV(C111:C118)</f>
        <v>0.43221161999264546</v>
      </c>
      <c r="D121" s="42">
        <f>STDEV(D111:D118)</f>
        <v>1.4526920606194091</v>
      </c>
      <c r="E121" s="49" t="s">
        <v>4</v>
      </c>
      <c r="F121" s="42">
        <f>STDEV(F111:F118)</f>
        <v>0.12191862325611594</v>
      </c>
      <c r="G121" s="42">
        <f>STDEV(G111:G118)</f>
        <v>0.18034061062334245</v>
      </c>
      <c r="H121" s="42">
        <f>STDEV(H111:H118)</f>
        <v>8.2733982236241219E-2</v>
      </c>
      <c r="I121" s="42">
        <f>STDEV(I111:I118)</f>
        <v>8.2733982236241219E-2</v>
      </c>
      <c r="J121" s="50">
        <f>STDEV(J111:J118)</f>
        <v>0.27759415740577859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0.54906598913670335</v>
      </c>
      <c r="E122" s="51"/>
      <c r="F122" s="51"/>
      <c r="G122" s="51"/>
      <c r="H122" s="104">
        <f>H121/(SQRT(11))</f>
        <v>2.4945234226321902E-2</v>
      </c>
      <c r="I122" s="51"/>
      <c r="J122" s="105">
        <f>J121/(SQRT(11))</f>
        <v>8.3697787646347666E-2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38</v>
      </c>
      <c r="B124" s="52">
        <f>TTEST(B111:B118,F111:F118,2,2)</f>
        <v>1.9012212892862638E-3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5.39032044850984E-3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3.5025510423729415E-3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4.7210787481464553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4.7751244498786587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41960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41960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47</v>
      </c>
      <c r="C7" s="18" t="s">
        <v>11</v>
      </c>
      <c r="D7" s="17" t="s">
        <v>0</v>
      </c>
      <c r="E7" s="8" t="s">
        <v>25</v>
      </c>
      <c r="F7" s="18" t="s">
        <v>47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17.56156</v>
      </c>
      <c r="C8" s="63">
        <v>16.177160000000001</v>
      </c>
      <c r="D8" s="28">
        <f>B8-C8</f>
        <v>1.3843999999999994</v>
      </c>
      <c r="E8" s="64">
        <v>184</v>
      </c>
      <c r="F8" s="109">
        <v>17.914249999999999</v>
      </c>
      <c r="G8" s="63">
        <v>15.59276</v>
      </c>
      <c r="H8" s="28">
        <f>F8-G8</f>
        <v>2.3214899999999989</v>
      </c>
      <c r="I8" s="10">
        <f>H8-$D$16</f>
        <v>0.58482666666666527</v>
      </c>
      <c r="J8" s="11">
        <f>POWER(2,-I8)</f>
        <v>0.66672943828295095</v>
      </c>
      <c r="K8" s="2"/>
      <c r="L8" s="61"/>
    </row>
    <row r="9" spans="1:14" ht="13" customHeight="1" x14ac:dyDescent="0.15">
      <c r="A9" s="65">
        <v>172</v>
      </c>
      <c r="B9" s="66">
        <v>17.292950000000001</v>
      </c>
      <c r="C9" s="66">
        <v>15.84308</v>
      </c>
      <c r="D9" s="29">
        <f t="shared" ref="D9:D15" si="0">B9-C9</f>
        <v>1.4498700000000007</v>
      </c>
      <c r="E9" s="67">
        <v>185</v>
      </c>
      <c r="F9" s="86">
        <v>18.38269</v>
      </c>
      <c r="G9" s="66">
        <v>15.84323</v>
      </c>
      <c r="H9" s="29">
        <f t="shared" ref="H9:H15" si="1">F9-G9</f>
        <v>2.5394600000000001</v>
      </c>
      <c r="I9" s="3">
        <f t="shared" ref="I9:I13" si="2">H9-$D$16</f>
        <v>0.80279666666666638</v>
      </c>
      <c r="J9" s="4">
        <f t="shared" ref="J9:J15" si="3">POWER(2,-I9)</f>
        <v>0.57323687913478472</v>
      </c>
      <c r="K9" s="2"/>
      <c r="L9" s="61"/>
    </row>
    <row r="10" spans="1:14" ht="13" customHeight="1" x14ac:dyDescent="0.15">
      <c r="A10" s="65">
        <v>174</v>
      </c>
      <c r="B10" s="66">
        <v>17.71959</v>
      </c>
      <c r="C10" s="66">
        <v>15.748889999999999</v>
      </c>
      <c r="D10" s="29">
        <f t="shared" si="0"/>
        <v>1.9707000000000008</v>
      </c>
      <c r="E10" s="67">
        <v>187</v>
      </c>
      <c r="F10" s="86">
        <v>18.600429999999999</v>
      </c>
      <c r="G10" s="66">
        <v>15.90836</v>
      </c>
      <c r="H10" s="29">
        <f t="shared" si="1"/>
        <v>2.6920699999999993</v>
      </c>
      <c r="I10" s="3">
        <f t="shared" si="2"/>
        <v>0.95540666666666563</v>
      </c>
      <c r="J10" s="4">
        <f t="shared" si="3"/>
        <v>0.51569620479049139</v>
      </c>
      <c r="K10" s="2"/>
      <c r="L10" s="61"/>
    </row>
    <row r="11" spans="1:14" ht="13" customHeight="1" x14ac:dyDescent="0.15">
      <c r="A11" s="65">
        <v>179</v>
      </c>
      <c r="B11" s="66">
        <v>18.997710000000001</v>
      </c>
      <c r="C11" s="66">
        <v>17.014389999999999</v>
      </c>
      <c r="D11" s="29">
        <f t="shared" si="0"/>
        <v>1.9833200000000026</v>
      </c>
      <c r="E11" s="67">
        <v>188</v>
      </c>
      <c r="F11" s="86">
        <v>17.896509999999999</v>
      </c>
      <c r="G11" s="66">
        <v>15.85787</v>
      </c>
      <c r="H11" s="29">
        <f t="shared" si="1"/>
        <v>2.0386399999999991</v>
      </c>
      <c r="I11" s="3">
        <f t="shared" si="2"/>
        <v>0.30197666666666545</v>
      </c>
      <c r="J11" s="4">
        <f t="shared" si="3"/>
        <v>0.8111402743948205</v>
      </c>
      <c r="K11" s="2"/>
      <c r="L11" s="61"/>
    </row>
    <row r="12" spans="1:14" ht="13" customHeight="1" x14ac:dyDescent="0.15">
      <c r="A12" s="65">
        <v>180</v>
      </c>
      <c r="B12" s="66"/>
      <c r="C12" s="66"/>
      <c r="D12" s="29"/>
      <c r="E12" s="67">
        <v>206</v>
      </c>
      <c r="F12" s="86"/>
      <c r="G12" s="66"/>
      <c r="H12" s="29"/>
      <c r="I12" s="3"/>
      <c r="J12" s="4"/>
      <c r="K12" s="2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18.174440000000001</v>
      </c>
      <c r="G13" s="66">
        <v>15.920669999999999</v>
      </c>
      <c r="H13" s="29">
        <f t="shared" si="1"/>
        <v>2.2537700000000012</v>
      </c>
      <c r="I13" s="3">
        <f t="shared" si="2"/>
        <v>0.51710666666666749</v>
      </c>
      <c r="J13" s="4">
        <f t="shared" si="3"/>
        <v>0.69877181983244951</v>
      </c>
      <c r="K13" s="2"/>
      <c r="L13" s="68"/>
      <c r="M13" s="69" t="s">
        <v>11</v>
      </c>
      <c r="N13" s="69" t="s">
        <v>47</v>
      </c>
    </row>
    <row r="14" spans="1:14" ht="13" customHeight="1" x14ac:dyDescent="0.15">
      <c r="A14" s="65">
        <v>182</v>
      </c>
      <c r="B14" s="66">
        <v>18.561979999999998</v>
      </c>
      <c r="C14" s="66">
        <v>16.698879999999999</v>
      </c>
      <c r="D14" s="29">
        <f t="shared" si="0"/>
        <v>1.8630999999999993</v>
      </c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23.449850000000001</v>
      </c>
      <c r="N14" s="67" t="s">
        <v>17</v>
      </c>
    </row>
    <row r="15" spans="1:14" ht="13" customHeight="1" thickBot="1" x14ac:dyDescent="0.2">
      <c r="A15" s="70">
        <v>183</v>
      </c>
      <c r="B15" s="87">
        <v>17.591059999999999</v>
      </c>
      <c r="C15" s="71">
        <v>15.822469999999999</v>
      </c>
      <c r="D15" s="27">
        <f t="shared" si="0"/>
        <v>1.7685899999999997</v>
      </c>
      <c r="E15" s="72">
        <v>211</v>
      </c>
      <c r="F15" s="110">
        <v>18.608519999999999</v>
      </c>
      <c r="G15" s="71">
        <v>16.135380000000001</v>
      </c>
      <c r="H15" s="27">
        <f t="shared" si="1"/>
        <v>2.4731399999999972</v>
      </c>
      <c r="I15" s="12">
        <f>H15-$D$16</f>
        <v>0.73647666666666356</v>
      </c>
      <c r="J15" s="13">
        <f t="shared" si="3"/>
        <v>0.60020337369027865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17.954141666666668</v>
      </c>
      <c r="C16" s="74">
        <f>AVERAGE(C8:C15)</f>
        <v>16.217478333333336</v>
      </c>
      <c r="D16" s="74">
        <f>AVERAGE(D8:D15)</f>
        <v>1.7366633333333337</v>
      </c>
      <c r="E16" s="75" t="s">
        <v>2</v>
      </c>
      <c r="F16" s="74">
        <f>AVERAGE(F8:F15)</f>
        <v>18.262806666666666</v>
      </c>
      <c r="G16" s="74">
        <f>AVERAGE(G8:G15)</f>
        <v>15.876378333333333</v>
      </c>
      <c r="H16" s="74">
        <f>AVERAGE(H8:H15)</f>
        <v>2.3864283333333325</v>
      </c>
      <c r="I16" s="74">
        <f>AVERAGE(I8:I15)</f>
        <v>0.64976499999999904</v>
      </c>
      <c r="J16" s="113">
        <f>AVERAGE(J8:J15)</f>
        <v>0.64429633168762934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17.655324999999998</v>
      </c>
      <c r="C17" s="29">
        <f>MEDIAN(C8:C15)</f>
        <v>16.010120000000001</v>
      </c>
      <c r="D17" s="29">
        <f>MEDIAN(D8:D15)</f>
        <v>1.8158449999999995</v>
      </c>
      <c r="E17" s="25" t="s">
        <v>3</v>
      </c>
      <c r="F17" s="29">
        <f>MEDIAN(F8:F15)</f>
        <v>18.278565</v>
      </c>
      <c r="G17" s="29">
        <f>MEDIAN(G8:G15)</f>
        <v>15.883115</v>
      </c>
      <c r="H17" s="29">
        <f>MEDIAN(H8:H15)</f>
        <v>2.3973149999999981</v>
      </c>
      <c r="I17" s="29">
        <f>MEDIAN(I8:I15)</f>
        <v>0.66065166666666442</v>
      </c>
      <c r="J17" s="6">
        <f>MEDIAN(J8:J15)</f>
        <v>0.63346640598661486</v>
      </c>
      <c r="L17" s="61"/>
    </row>
    <row r="18" spans="1:12" ht="13" customHeight="1" x14ac:dyDescent="0.15">
      <c r="A18" s="5" t="s">
        <v>4</v>
      </c>
      <c r="B18" s="29">
        <f>STDEV(B8:B15)</f>
        <v>0.66882581766605476</v>
      </c>
      <c r="C18" s="29">
        <f>STDEV(C8:C15)</f>
        <v>0.52616006284843242</v>
      </c>
      <c r="D18" s="29">
        <f>STDEV(D8:D15)</f>
        <v>0.26036823436561346</v>
      </c>
      <c r="E18" s="25" t="s">
        <v>4</v>
      </c>
      <c r="F18" s="29">
        <f>STDEV(F8:F15)</f>
        <v>0.31979771835750581</v>
      </c>
      <c r="G18" s="29">
        <f>STDEV(G8:G15)</f>
        <v>0.1743256558761985</v>
      </c>
      <c r="H18" s="29">
        <f>STDEV(H8:H15)</f>
        <v>0.23113908275466216</v>
      </c>
      <c r="I18" s="29">
        <f>STDEV(I8:I15)</f>
        <v>0.23113908275466197</v>
      </c>
      <c r="J18" s="6">
        <f>STDEV(J8:J15)</f>
        <v>0.10472760063921996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9.8409942490342059E-2</v>
      </c>
      <c r="E19" s="26"/>
      <c r="F19" s="26"/>
      <c r="G19" s="26"/>
      <c r="H19" s="80">
        <f>H18/(SQRT(11))</f>
        <v>6.9691055625829168E-2</v>
      </c>
      <c r="I19" s="26"/>
      <c r="J19" s="81">
        <f>J18/(SQRT(11))</f>
        <v>3.1576559683134268E-2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47</v>
      </c>
      <c r="B21" s="2">
        <f>TTEST(B8:B15,F8:F15,2,2)</f>
        <v>0.33183425629865426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0.16263551058138603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1.0240360720829712E-3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0.77599200301383064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0.63738412844194581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47</v>
      </c>
      <c r="C27" s="18" t="s">
        <v>11</v>
      </c>
      <c r="D27" s="17" t="s">
        <v>0</v>
      </c>
      <c r="E27" s="8" t="s">
        <v>26</v>
      </c>
      <c r="F27" s="18" t="s">
        <v>47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17.56156</v>
      </c>
      <c r="C28" s="63">
        <v>16.177160000000001</v>
      </c>
      <c r="D28" s="28">
        <f>B28-C28</f>
        <v>1.3843999999999994</v>
      </c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17.292950000000001</v>
      </c>
      <c r="C29" s="66">
        <v>15.84308</v>
      </c>
      <c r="D29" s="29">
        <f t="shared" ref="D29:D35" si="4">B29-C29</f>
        <v>1.4498700000000007</v>
      </c>
      <c r="E29" s="67">
        <v>176</v>
      </c>
      <c r="F29" s="86">
        <v>17.0595</v>
      </c>
      <c r="G29" s="66">
        <v>15.761670000000001</v>
      </c>
      <c r="H29" s="29">
        <f t="shared" ref="H29:H33" si="5">F29-G29</f>
        <v>1.2978299999999994</v>
      </c>
      <c r="I29" s="3">
        <f t="shared" ref="I29:I33" si="6">H29-$D$36</f>
        <v>-0.4388333333333343</v>
      </c>
      <c r="J29" s="4">
        <f t="shared" ref="J29:J33" si="7">POWER(2,-I29)</f>
        <v>1.3555077233616275</v>
      </c>
      <c r="K29" s="2"/>
    </row>
    <row r="30" spans="1:12" ht="13" customHeight="1" x14ac:dyDescent="0.15">
      <c r="A30" s="65">
        <v>174</v>
      </c>
      <c r="B30" s="66">
        <v>17.71959</v>
      </c>
      <c r="C30" s="66">
        <v>15.748889999999999</v>
      </c>
      <c r="D30" s="29">
        <f t="shared" si="4"/>
        <v>1.9707000000000008</v>
      </c>
      <c r="E30" s="67">
        <v>177</v>
      </c>
      <c r="F30" s="86">
        <v>16.670539999999999</v>
      </c>
      <c r="G30" s="66">
        <v>15.39663</v>
      </c>
      <c r="H30" s="29">
        <f t="shared" si="5"/>
        <v>1.273909999999999</v>
      </c>
      <c r="I30" s="3">
        <f t="shared" si="6"/>
        <v>-0.46275333333333468</v>
      </c>
      <c r="J30" s="4">
        <f t="shared" si="7"/>
        <v>1.3781694985026596</v>
      </c>
      <c r="K30" s="2"/>
    </row>
    <row r="31" spans="1:12" ht="13" customHeight="1" x14ac:dyDescent="0.15">
      <c r="A31" s="65">
        <v>179</v>
      </c>
      <c r="B31" s="66">
        <v>18.997710000000001</v>
      </c>
      <c r="C31" s="66">
        <v>17.014389999999999</v>
      </c>
      <c r="D31" s="29">
        <f t="shared" si="4"/>
        <v>1.9833200000000026</v>
      </c>
      <c r="E31" s="67">
        <v>216</v>
      </c>
      <c r="F31" s="86">
        <v>18.62321</v>
      </c>
      <c r="G31" s="66">
        <v>16.58098</v>
      </c>
      <c r="H31" s="29">
        <f t="shared" si="5"/>
        <v>2.04223</v>
      </c>
      <c r="I31" s="3">
        <f t="shared" si="6"/>
        <v>0.30556666666666632</v>
      </c>
      <c r="J31" s="4">
        <f t="shared" si="7"/>
        <v>0.80912434351132689</v>
      </c>
      <c r="K31" s="2"/>
    </row>
    <row r="32" spans="1:12" ht="13" customHeight="1" x14ac:dyDescent="0.15">
      <c r="A32" s="65">
        <v>180</v>
      </c>
      <c r="B32" s="66"/>
      <c r="C32" s="66"/>
      <c r="D32" s="29"/>
      <c r="E32" s="67">
        <v>223</v>
      </c>
      <c r="F32" s="86">
        <v>17.630649999999999</v>
      </c>
      <c r="G32" s="66">
        <v>15.966609999999999</v>
      </c>
      <c r="H32" s="29">
        <f t="shared" si="5"/>
        <v>1.66404</v>
      </c>
      <c r="I32" s="3">
        <f t="shared" si="6"/>
        <v>-7.2623333333333706E-2</v>
      </c>
      <c r="J32" s="4">
        <f t="shared" si="7"/>
        <v>1.0516271788157459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17.391459999999999</v>
      </c>
      <c r="G33" s="66">
        <v>15.695869999999999</v>
      </c>
      <c r="H33" s="29">
        <f t="shared" si="5"/>
        <v>1.6955899999999993</v>
      </c>
      <c r="I33" s="3">
        <f t="shared" si="6"/>
        <v>-4.1073333333334405E-2</v>
      </c>
      <c r="J33" s="4">
        <f t="shared" si="7"/>
        <v>1.0288790053003942</v>
      </c>
      <c r="K33" s="2"/>
    </row>
    <row r="34" spans="1:12" ht="13" customHeight="1" x14ac:dyDescent="0.15">
      <c r="A34" s="65">
        <v>182</v>
      </c>
      <c r="B34" s="66">
        <v>18.561979999999998</v>
      </c>
      <c r="C34" s="66">
        <v>16.698879999999999</v>
      </c>
      <c r="D34" s="29">
        <f t="shared" si="4"/>
        <v>1.8630999999999993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17.591059999999999</v>
      </c>
      <c r="C35" s="71">
        <v>15.822469999999999</v>
      </c>
      <c r="D35" s="27">
        <f t="shared" si="4"/>
        <v>1.7685899999999997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17.954141666666668</v>
      </c>
      <c r="C36" s="74">
        <f>AVERAGE(C28:C35)</f>
        <v>16.217478333333336</v>
      </c>
      <c r="D36" s="74">
        <f>AVERAGE(D28:D35)</f>
        <v>1.7366633333333337</v>
      </c>
      <c r="E36" s="75" t="s">
        <v>2</v>
      </c>
      <c r="F36" s="74">
        <f>AVERAGE(F28:F35)</f>
        <v>17.475072000000001</v>
      </c>
      <c r="G36" s="74">
        <f>AVERAGE(G28:G35)</f>
        <v>15.880351999999998</v>
      </c>
      <c r="H36" s="74">
        <f>AVERAGE(H28:H35)</f>
        <v>1.5947199999999995</v>
      </c>
      <c r="I36" s="74">
        <f>AVERAGE(I28:I35)</f>
        <v>-0.14194333333333414</v>
      </c>
      <c r="J36" s="113">
        <f>AVERAGE(J28:J35)</f>
        <v>1.124661549898351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17.655324999999998</v>
      </c>
      <c r="C37" s="29">
        <f>MEDIAN(C28:C35)</f>
        <v>16.010120000000001</v>
      </c>
      <c r="D37" s="29">
        <f>MEDIAN(D28:D35)</f>
        <v>1.8158449999999995</v>
      </c>
      <c r="E37" s="25" t="s">
        <v>3</v>
      </c>
      <c r="F37" s="29">
        <f>MEDIAN(F28:F35)</f>
        <v>17.391459999999999</v>
      </c>
      <c r="G37" s="29">
        <f>MEDIAN(G28:G35)</f>
        <v>15.761670000000001</v>
      </c>
      <c r="H37" s="29">
        <f>MEDIAN(H28:H35)</f>
        <v>1.66404</v>
      </c>
      <c r="I37" s="29">
        <f>MEDIAN(I28:I35)</f>
        <v>-7.2623333333333706E-2</v>
      </c>
      <c r="J37" s="6">
        <f>MEDIAN(J28:J35)</f>
        <v>1.0516271788157459</v>
      </c>
    </row>
    <row r="38" spans="1:12" ht="13" customHeight="1" x14ac:dyDescent="0.15">
      <c r="A38" s="5" t="s">
        <v>4</v>
      </c>
      <c r="B38" s="29">
        <f>STDEV(B28:B35)</f>
        <v>0.66882581766605476</v>
      </c>
      <c r="C38" s="29">
        <f>STDEV(C28:C35)</f>
        <v>0.52616006284843242</v>
      </c>
      <c r="D38" s="29">
        <f>STDEV(D28:D35)</f>
        <v>0.26036823436561346</v>
      </c>
      <c r="E38" s="25" t="s">
        <v>4</v>
      </c>
      <c r="F38" s="29">
        <f>STDEV(F28:F35)</f>
        <v>0.73644215215453324</v>
      </c>
      <c r="G38" s="29">
        <f>STDEV(G28:G35)</f>
        <v>0.44170862445734527</v>
      </c>
      <c r="H38" s="29">
        <f>STDEV(H28:H35)</f>
        <v>0.31871144770779808</v>
      </c>
      <c r="I38" s="29">
        <f>STDEV(I28:I35)</f>
        <v>0.31871144770779763</v>
      </c>
      <c r="J38" s="6">
        <f>STDEV(J28:J35)</f>
        <v>0.24063887862927447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9.8409942490342059E-2</v>
      </c>
      <c r="E39" s="26"/>
      <c r="F39" s="26"/>
      <c r="G39" s="26"/>
      <c r="H39" s="80">
        <f>H38/(SQRT(11))</f>
        <v>9.6095117130703803E-2</v>
      </c>
      <c r="I39" s="26"/>
      <c r="J39" s="81">
        <f>J38/(SQRT(11))</f>
        <v>7.2555351853197808E-2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47</v>
      </c>
      <c r="B41" s="2">
        <f>TTEST(B28:B35,F28:F35,2,2)</f>
        <v>0.28739778347402262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0.28560574283961304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0.43632450493797437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3.1246966259503406E-2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1.1033903998472663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47</v>
      </c>
      <c r="C47" s="18" t="s">
        <v>11</v>
      </c>
      <c r="D47" s="17" t="s">
        <v>0</v>
      </c>
      <c r="E47" s="8" t="s">
        <v>26</v>
      </c>
      <c r="F47" s="18" t="s">
        <v>47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17.914249999999999</v>
      </c>
      <c r="C48" s="63">
        <v>15.59276</v>
      </c>
      <c r="D48" s="28">
        <f t="shared" ref="D48:D55" si="8">B48-C48</f>
        <v>2.3214899999999989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18.38269</v>
      </c>
      <c r="C49" s="66">
        <v>15.84323</v>
      </c>
      <c r="D49" s="29">
        <f t="shared" si="8"/>
        <v>2.5394600000000001</v>
      </c>
      <c r="E49" s="67">
        <v>176</v>
      </c>
      <c r="F49" s="86">
        <v>17.0595</v>
      </c>
      <c r="G49" s="66">
        <v>15.761670000000001</v>
      </c>
      <c r="H49" s="29">
        <f t="shared" ref="H49:H53" si="9">F49-G49</f>
        <v>1.2978299999999994</v>
      </c>
      <c r="I49" s="3">
        <f t="shared" ref="I49:I53" si="10">H49-$D$56</f>
        <v>-1.0885983333333331</v>
      </c>
      <c r="J49" s="4">
        <f t="shared" ref="J49:J53" si="11">POWER(2,-I49)</f>
        <v>2.1266731675216</v>
      </c>
      <c r="K49" s="2"/>
    </row>
    <row r="50" spans="1:12" ht="13" customHeight="1" x14ac:dyDescent="0.15">
      <c r="A50" s="67">
        <v>187</v>
      </c>
      <c r="B50" s="86">
        <v>18.600429999999999</v>
      </c>
      <c r="C50" s="66">
        <v>15.90836</v>
      </c>
      <c r="D50" s="29">
        <f t="shared" si="8"/>
        <v>2.6920699999999993</v>
      </c>
      <c r="E50" s="67">
        <v>177</v>
      </c>
      <c r="F50" s="86">
        <v>16.670539999999999</v>
      </c>
      <c r="G50" s="66">
        <v>15.39663</v>
      </c>
      <c r="H50" s="29">
        <f t="shared" si="9"/>
        <v>1.273909999999999</v>
      </c>
      <c r="I50" s="3">
        <f t="shared" si="10"/>
        <v>-1.1125183333333335</v>
      </c>
      <c r="J50" s="4">
        <f t="shared" si="11"/>
        <v>2.1622275124288506</v>
      </c>
      <c r="K50" s="2"/>
    </row>
    <row r="51" spans="1:12" ht="13" customHeight="1" x14ac:dyDescent="0.15">
      <c r="A51" s="67">
        <v>188</v>
      </c>
      <c r="B51" s="86">
        <v>17.896509999999999</v>
      </c>
      <c r="C51" s="66">
        <v>15.85787</v>
      </c>
      <c r="D51" s="29">
        <f t="shared" si="8"/>
        <v>2.0386399999999991</v>
      </c>
      <c r="E51" s="67">
        <v>216</v>
      </c>
      <c r="F51" s="86">
        <v>18.62321</v>
      </c>
      <c r="G51" s="66">
        <v>16.58098</v>
      </c>
      <c r="H51" s="29">
        <f t="shared" si="9"/>
        <v>2.04223</v>
      </c>
      <c r="I51" s="3">
        <f t="shared" si="10"/>
        <v>-0.3441983333333325</v>
      </c>
      <c r="J51" s="4">
        <f t="shared" si="11"/>
        <v>1.2694453900024019</v>
      </c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17.630649999999999</v>
      </c>
      <c r="G52" s="66">
        <v>15.966609999999999</v>
      </c>
      <c r="H52" s="29">
        <f t="shared" si="9"/>
        <v>1.66404</v>
      </c>
      <c r="I52" s="3">
        <f t="shared" si="10"/>
        <v>-0.72238833333333252</v>
      </c>
      <c r="J52" s="4">
        <f t="shared" si="11"/>
        <v>1.6499111475938328</v>
      </c>
      <c r="K52" s="2"/>
    </row>
    <row r="53" spans="1:12" ht="13" customHeight="1" x14ac:dyDescent="0.15">
      <c r="A53" s="67">
        <v>207</v>
      </c>
      <c r="B53" s="86">
        <v>18.174440000000001</v>
      </c>
      <c r="C53" s="66">
        <v>15.920669999999999</v>
      </c>
      <c r="D53" s="29">
        <f t="shared" si="8"/>
        <v>2.2537700000000012</v>
      </c>
      <c r="E53" s="67">
        <v>229</v>
      </c>
      <c r="F53" s="86">
        <v>17.391459999999999</v>
      </c>
      <c r="G53" s="66">
        <v>15.695869999999999</v>
      </c>
      <c r="H53" s="29">
        <f t="shared" si="9"/>
        <v>1.6955899999999993</v>
      </c>
      <c r="I53" s="3">
        <f t="shared" si="10"/>
        <v>-0.69083833333333322</v>
      </c>
      <c r="J53" s="4">
        <f t="shared" si="11"/>
        <v>1.6142212511871583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18.608519999999999</v>
      </c>
      <c r="C55" s="71">
        <v>16.135380000000001</v>
      </c>
      <c r="D55" s="27">
        <f t="shared" si="8"/>
        <v>2.4731399999999972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18.262806666666666</v>
      </c>
      <c r="C56" s="74">
        <f>AVERAGE(C48:C55)</f>
        <v>15.876378333333333</v>
      </c>
      <c r="D56" s="74">
        <f>AVERAGE(D48:D55)</f>
        <v>2.3864283333333325</v>
      </c>
      <c r="E56" s="75" t="s">
        <v>2</v>
      </c>
      <c r="F56" s="74">
        <f>AVERAGE(F48:F55)</f>
        <v>17.475072000000001</v>
      </c>
      <c r="G56" s="74">
        <f>AVERAGE(G48:G55)</f>
        <v>15.880351999999998</v>
      </c>
      <c r="H56" s="74">
        <f>AVERAGE(H48:H55)</f>
        <v>1.5947199999999995</v>
      </c>
      <c r="I56" s="74">
        <f>AVERAGE(I48:I55)</f>
        <v>-0.79170833333333301</v>
      </c>
      <c r="J56" s="76">
        <f>AVERAGE(J48:J55)</f>
        <v>1.7644956937467686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18.278565</v>
      </c>
      <c r="C57" s="29">
        <f>MEDIAN(C48:C55)</f>
        <v>15.883115</v>
      </c>
      <c r="D57" s="29">
        <f>MEDIAN(D48:D55)</f>
        <v>2.3973149999999981</v>
      </c>
      <c r="E57" s="25" t="s">
        <v>3</v>
      </c>
      <c r="F57" s="29">
        <f>MEDIAN(F48:F55)</f>
        <v>17.391459999999999</v>
      </c>
      <c r="G57" s="29">
        <f>MEDIAN(G48:G55)</f>
        <v>15.761670000000001</v>
      </c>
      <c r="H57" s="29">
        <f>MEDIAN(H48:H55)</f>
        <v>1.66404</v>
      </c>
      <c r="I57" s="29">
        <f>MEDIAN(I48:I55)</f>
        <v>-0.72238833333333252</v>
      </c>
      <c r="J57" s="6">
        <f>MEDIAN(J48:J55)</f>
        <v>1.6499111475938328</v>
      </c>
    </row>
    <row r="58" spans="1:12" ht="13" customHeight="1" x14ac:dyDescent="0.15">
      <c r="A58" s="5" t="s">
        <v>4</v>
      </c>
      <c r="B58" s="29">
        <f>STDEV(B48:B55)</f>
        <v>0.31979771835750581</v>
      </c>
      <c r="C58" s="29">
        <f>STDEV(C48:C55)</f>
        <v>0.1743256558761985</v>
      </c>
      <c r="D58" s="29">
        <f>STDEV(D48:D55)</f>
        <v>0.23113908275466216</v>
      </c>
      <c r="E58" s="25" t="s">
        <v>4</v>
      </c>
      <c r="F58" s="29">
        <f>STDEV(F48:F55)</f>
        <v>0.73644215215453324</v>
      </c>
      <c r="G58" s="29">
        <f>STDEV(G48:G55)</f>
        <v>0.44170862445734527</v>
      </c>
      <c r="H58" s="29">
        <f>STDEV(H48:H55)</f>
        <v>0.31871144770779808</v>
      </c>
      <c r="I58" s="29">
        <f>STDEV(I48:I55)</f>
        <v>0.31871144770779752</v>
      </c>
      <c r="J58" s="6">
        <f>STDEV(J48:J55)</f>
        <v>0.37754137244914809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8.7362361605202041E-2</v>
      </c>
      <c r="E59" s="26"/>
      <c r="F59" s="26"/>
      <c r="G59" s="26"/>
      <c r="H59" s="80">
        <f>H58/(SQRT(11))</f>
        <v>9.6095117130703803E-2</v>
      </c>
      <c r="I59" s="26"/>
      <c r="J59" s="81">
        <f>J58/(SQRT(11))</f>
        <v>0.11383300684087688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47</v>
      </c>
      <c r="B61" s="2">
        <f>TTEST(B48:B55,F48:F55,2,2)</f>
        <v>4.0983399906410499E-2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0.98417843485224843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1.0016566914938659E-3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0.22372605381145591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1.7311231180864983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47</v>
      </c>
      <c r="C70" s="35" t="s">
        <v>11</v>
      </c>
      <c r="D70" s="36" t="s">
        <v>0</v>
      </c>
      <c r="E70" s="8" t="s">
        <v>25</v>
      </c>
      <c r="F70" s="18" t="s">
        <v>47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16.629760000000001</v>
      </c>
      <c r="C71" s="63">
        <v>14.99338</v>
      </c>
      <c r="D71" s="39">
        <f>B71-C71</f>
        <v>1.6363800000000008</v>
      </c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>
        <v>17.497129999999999</v>
      </c>
      <c r="C72" s="66">
        <v>15.10403</v>
      </c>
      <c r="D72" s="42">
        <f t="shared" ref="D72:D78" si="12">B72-C72</f>
        <v>2.3930999999999987</v>
      </c>
      <c r="E72" s="95">
        <v>185</v>
      </c>
      <c r="F72" s="66">
        <v>17.778030000000001</v>
      </c>
      <c r="G72" s="66">
        <v>15.891120000000001</v>
      </c>
      <c r="H72" s="42">
        <f t="shared" ref="H72:H78" si="13">F72-G72</f>
        <v>1.8869100000000003</v>
      </c>
      <c r="I72" s="43">
        <f>H72-$D$79</f>
        <v>-2.0217142857142267E-2</v>
      </c>
      <c r="J72" s="44">
        <f t="shared" ref="J72:J78" si="14">POWER(2,-I72)</f>
        <v>1.014112104303508</v>
      </c>
    </row>
    <row r="73" spans="1:14" ht="13" customHeight="1" x14ac:dyDescent="0.15">
      <c r="A73" s="94">
        <v>174</v>
      </c>
      <c r="B73" s="66">
        <v>16.21256</v>
      </c>
      <c r="C73" s="66">
        <v>14.81973</v>
      </c>
      <c r="D73" s="42">
        <f t="shared" si="12"/>
        <v>1.39283</v>
      </c>
      <c r="E73" s="95">
        <v>187</v>
      </c>
      <c r="F73" s="66">
        <v>17.26061</v>
      </c>
      <c r="G73" s="66">
        <v>15.440390000000001</v>
      </c>
      <c r="H73" s="42">
        <f t="shared" si="13"/>
        <v>1.8202199999999991</v>
      </c>
      <c r="I73" s="43">
        <f t="shared" ref="I73:I78" si="15">H73-$D$79</f>
        <v>-8.6907142857143516E-2</v>
      </c>
      <c r="J73" s="44">
        <f t="shared" si="14"/>
        <v>1.0620908242354872</v>
      </c>
    </row>
    <row r="74" spans="1:14" ht="13" customHeight="1" x14ac:dyDescent="0.15">
      <c r="A74" s="94">
        <v>179</v>
      </c>
      <c r="B74" s="66">
        <v>16.480709999999998</v>
      </c>
      <c r="C74" s="66">
        <v>14.732749999999999</v>
      </c>
      <c r="D74" s="42">
        <f t="shared" si="12"/>
        <v>1.7479599999999991</v>
      </c>
      <c r="E74" s="95">
        <v>188</v>
      </c>
      <c r="F74" s="66">
        <v>18.183990000000001</v>
      </c>
      <c r="G74" s="66">
        <v>16.401890000000002</v>
      </c>
      <c r="H74" s="42">
        <f t="shared" si="13"/>
        <v>1.7820999999999998</v>
      </c>
      <c r="I74" s="43">
        <f t="shared" si="15"/>
        <v>-0.12502714285714278</v>
      </c>
      <c r="J74" s="44">
        <f t="shared" si="14"/>
        <v>1.090528249665182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16.230239999999998</v>
      </c>
      <c r="G75" s="66">
        <v>14.951040000000001</v>
      </c>
      <c r="H75" s="42">
        <f t="shared" si="13"/>
        <v>1.2791999999999977</v>
      </c>
      <c r="I75" s="43">
        <f t="shared" si="15"/>
        <v>-0.6279271428571449</v>
      </c>
      <c r="J75" s="44">
        <f t="shared" si="14"/>
        <v>1.5453430563835115</v>
      </c>
    </row>
    <row r="76" spans="1:14" ht="13" customHeight="1" x14ac:dyDescent="0.15">
      <c r="A76" s="94">
        <v>181</v>
      </c>
      <c r="B76" s="66">
        <v>16.906130000000001</v>
      </c>
      <c r="C76" s="85">
        <v>14.7973</v>
      </c>
      <c r="D76" s="42">
        <f t="shared" si="12"/>
        <v>2.1088300000000011</v>
      </c>
      <c r="E76" s="95">
        <v>207</v>
      </c>
      <c r="F76" s="66">
        <v>17.245380000000001</v>
      </c>
      <c r="G76" s="66">
        <v>15.622540000000001</v>
      </c>
      <c r="H76" s="42">
        <f t="shared" si="13"/>
        <v>1.6228400000000001</v>
      </c>
      <c r="I76" s="43">
        <f t="shared" si="15"/>
        <v>-0.28428714285714252</v>
      </c>
      <c r="J76" s="44">
        <f t="shared" si="14"/>
        <v>1.2178083776994613</v>
      </c>
      <c r="L76" s="96"/>
      <c r="M76" s="69" t="s">
        <v>11</v>
      </c>
      <c r="N76" s="69" t="s">
        <v>47</v>
      </c>
    </row>
    <row r="77" spans="1:14" ht="13" customHeight="1" x14ac:dyDescent="0.15">
      <c r="A77" s="94">
        <v>182</v>
      </c>
      <c r="B77" s="66">
        <v>17.076029999999999</v>
      </c>
      <c r="C77" s="66">
        <v>15.081659999999999</v>
      </c>
      <c r="D77" s="42">
        <f t="shared" si="12"/>
        <v>1.99437</v>
      </c>
      <c r="E77" s="95">
        <v>210</v>
      </c>
      <c r="F77" s="66">
        <v>17.058440000000001</v>
      </c>
      <c r="G77" s="66">
        <v>15.119859999999999</v>
      </c>
      <c r="H77" s="42">
        <f t="shared" si="13"/>
        <v>1.9385800000000017</v>
      </c>
      <c r="I77" s="43">
        <f t="shared" si="15"/>
        <v>3.145285714285917E-2</v>
      </c>
      <c r="J77" s="44">
        <f t="shared" si="14"/>
        <v>0.97843447488363378</v>
      </c>
      <c r="L77" s="96" t="s">
        <v>16</v>
      </c>
      <c r="M77" s="66">
        <v>23.449850000000001</v>
      </c>
      <c r="N77" s="95" t="s">
        <v>17</v>
      </c>
    </row>
    <row r="78" spans="1:14" ht="13" customHeight="1" thickBot="1" x14ac:dyDescent="0.2">
      <c r="A78" s="97">
        <v>183</v>
      </c>
      <c r="B78" s="88">
        <v>17.409479999999999</v>
      </c>
      <c r="C78" s="71">
        <v>15.33306</v>
      </c>
      <c r="D78" s="45">
        <f t="shared" si="12"/>
        <v>2.0764199999999988</v>
      </c>
      <c r="E78" s="98">
        <v>211</v>
      </c>
      <c r="F78" s="71">
        <v>18.310130000000001</v>
      </c>
      <c r="G78" s="71">
        <v>16.272089999999999</v>
      </c>
      <c r="H78" s="45">
        <f t="shared" si="13"/>
        <v>2.0380400000000023</v>
      </c>
      <c r="I78" s="46">
        <f t="shared" si="15"/>
        <v>0.13091285714285972</v>
      </c>
      <c r="J78" s="47">
        <f t="shared" si="14"/>
        <v>0.91325341143268268</v>
      </c>
      <c r="L78" s="96" t="s">
        <v>16</v>
      </c>
      <c r="M78" s="66"/>
      <c r="N78" s="95"/>
    </row>
    <row r="79" spans="1:14" ht="13" customHeight="1" x14ac:dyDescent="0.15">
      <c r="A79" s="99" t="s">
        <v>2</v>
      </c>
      <c r="B79" s="100">
        <f>AVERAGE(B71:B78)</f>
        <v>16.887400000000003</v>
      </c>
      <c r="C79" s="100">
        <f>AVERAGE(C71:C78)</f>
        <v>14.980272857142859</v>
      </c>
      <c r="D79" s="100">
        <f>AVERAGE(D71:D78)</f>
        <v>1.9071271428571426</v>
      </c>
      <c r="E79" s="101" t="s">
        <v>2</v>
      </c>
      <c r="F79" s="100">
        <f>AVERAGE(F71:F78)</f>
        <v>17.438117142857145</v>
      </c>
      <c r="G79" s="100">
        <f>AVERAGE(G71:G78)</f>
        <v>15.671275714285716</v>
      </c>
      <c r="H79" s="100">
        <f>AVERAGE(H71:H78)</f>
        <v>1.7668414285714287</v>
      </c>
      <c r="I79" s="100">
        <f>AVERAGE(I71:I78)</f>
        <v>-0.14028571428571388</v>
      </c>
      <c r="J79" s="113">
        <f>AVERAGE(J71:J78)</f>
        <v>1.1173672140862094</v>
      </c>
    </row>
    <row r="80" spans="1:14" ht="13" customHeight="1" x14ac:dyDescent="0.15">
      <c r="A80" s="48" t="s">
        <v>3</v>
      </c>
      <c r="B80" s="42">
        <f>MEDIAN(B71:B78)</f>
        <v>16.906130000000001</v>
      </c>
      <c r="C80" s="42">
        <f>MEDIAN(C71:C78)</f>
        <v>14.99338</v>
      </c>
      <c r="D80" s="42">
        <f>MEDIAN(D71:D78)</f>
        <v>1.99437</v>
      </c>
      <c r="E80" s="49" t="s">
        <v>3</v>
      </c>
      <c r="F80" s="42">
        <f>MEDIAN(F71:F78)</f>
        <v>17.26061</v>
      </c>
      <c r="G80" s="42">
        <f>MEDIAN(G71:G78)</f>
        <v>15.622540000000001</v>
      </c>
      <c r="H80" s="42">
        <f>MEDIAN(H71:H78)</f>
        <v>1.8202199999999991</v>
      </c>
      <c r="I80" s="42">
        <f>MEDIAN(I71:I78)</f>
        <v>-8.6907142857143516E-2</v>
      </c>
      <c r="J80" s="50">
        <f>MEDIAN(J71:J78)</f>
        <v>1.0620908242354872</v>
      </c>
    </row>
    <row r="81" spans="1:10" ht="13" customHeight="1" x14ac:dyDescent="0.15">
      <c r="A81" s="48" t="s">
        <v>4</v>
      </c>
      <c r="B81" s="42">
        <f>STDEV(B71:B78)</f>
        <v>0.47739823355349731</v>
      </c>
      <c r="C81" s="42">
        <f>STDEV(C71:C78)</f>
        <v>0.21242504118820249</v>
      </c>
      <c r="D81" s="42">
        <f>STDEV(D71:D78)</f>
        <v>0.33572429014069777</v>
      </c>
      <c r="E81" s="49" t="s">
        <v>4</v>
      </c>
      <c r="F81" s="42">
        <f>STDEV(F71:F78)</f>
        <v>0.71926488045583326</v>
      </c>
      <c r="G81" s="42">
        <f>STDEV(G71:G78)</f>
        <v>0.55099738465371884</v>
      </c>
      <c r="H81" s="42">
        <f>STDEV(H71:H78)</f>
        <v>0.25135364664343451</v>
      </c>
      <c r="I81" s="42">
        <f>STDEV(I71:I78)</f>
        <v>0.25135364664343557</v>
      </c>
      <c r="J81" s="50">
        <f>STDEV(J71:J78)</f>
        <v>0.21160258598626289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0.12689185439942571</v>
      </c>
      <c r="E82" s="51"/>
      <c r="F82" s="51"/>
      <c r="G82" s="51"/>
      <c r="H82" s="104">
        <f>H81/(SQRT(11))</f>
        <v>7.5785975963986021E-2</v>
      </c>
      <c r="I82" s="51"/>
      <c r="J82" s="105">
        <f>J81/(SQRT(11))</f>
        <v>6.3800580216849964E-2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47</v>
      </c>
      <c r="B84" s="52">
        <f>TTEST(B71:B78,F71:F78,2,2)</f>
        <v>0.11724203722367131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9.2600279282052129E-3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0.39354527250067683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1.2336085598219441E-2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1.1021233610365608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47</v>
      </c>
      <c r="C90" s="35" t="s">
        <v>11</v>
      </c>
      <c r="D90" s="36" t="s">
        <v>0</v>
      </c>
      <c r="E90" s="8" t="s">
        <v>26</v>
      </c>
      <c r="F90" s="18" t="s">
        <v>47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16.629760000000001</v>
      </c>
      <c r="C91" s="63">
        <v>14.99338</v>
      </c>
      <c r="D91" s="39">
        <f>B91-C91</f>
        <v>1.6363800000000008</v>
      </c>
      <c r="E91" s="93">
        <v>175</v>
      </c>
      <c r="F91" s="63">
        <v>17.389309999999998</v>
      </c>
      <c r="G91" s="63">
        <v>14.96128</v>
      </c>
      <c r="H91" s="39">
        <f>F91-G91</f>
        <v>2.4280299999999979</v>
      </c>
      <c r="I91" s="40">
        <f>H91-$D$99</f>
        <v>0.52090285714285534</v>
      </c>
      <c r="J91" s="41">
        <f t="shared" ref="J91:J97" si="16">POWER(2,-I91)</f>
        <v>0.69693554542923253</v>
      </c>
    </row>
    <row r="92" spans="1:10" ht="13" customHeight="1" x14ac:dyDescent="0.15">
      <c r="A92" s="94">
        <v>172</v>
      </c>
      <c r="B92" s="66">
        <v>17.497129999999999</v>
      </c>
      <c r="C92" s="66">
        <v>15.10403</v>
      </c>
      <c r="D92" s="42">
        <f t="shared" ref="D92:D98" si="17">B92-C92</f>
        <v>2.3930999999999987</v>
      </c>
      <c r="E92" s="95">
        <v>176</v>
      </c>
      <c r="F92" s="66">
        <v>16.78867</v>
      </c>
      <c r="G92" s="66">
        <v>14.92671</v>
      </c>
      <c r="H92" s="42">
        <f t="shared" ref="H92:H97" si="18">F92-G92</f>
        <v>1.8619599999999998</v>
      </c>
      <c r="I92" s="43">
        <f t="shared" ref="I92:I97" si="19">H92-$D$99</f>
        <v>-4.5167142857142739E-2</v>
      </c>
      <c r="J92" s="44">
        <f t="shared" si="16"/>
        <v>1.0318027114676505</v>
      </c>
    </row>
    <row r="93" spans="1:10" ht="13" customHeight="1" x14ac:dyDescent="0.15">
      <c r="A93" s="94">
        <v>174</v>
      </c>
      <c r="B93" s="66">
        <v>16.21256</v>
      </c>
      <c r="C93" s="66">
        <v>14.81973</v>
      </c>
      <c r="D93" s="42">
        <f t="shared" si="17"/>
        <v>1.39283</v>
      </c>
      <c r="E93" s="95">
        <v>177</v>
      </c>
      <c r="F93" s="66">
        <v>17.491060000000001</v>
      </c>
      <c r="G93" s="66">
        <v>15.10074</v>
      </c>
      <c r="H93" s="42">
        <f t="shared" si="18"/>
        <v>2.3903200000000009</v>
      </c>
      <c r="I93" s="43">
        <f t="shared" si="19"/>
        <v>0.48319285714285831</v>
      </c>
      <c r="J93" s="44">
        <f t="shared" si="16"/>
        <v>0.71539262108906876</v>
      </c>
    </row>
    <row r="94" spans="1:10" ht="13" customHeight="1" x14ac:dyDescent="0.15">
      <c r="A94" s="94">
        <v>179</v>
      </c>
      <c r="B94" s="66">
        <v>16.480709999999998</v>
      </c>
      <c r="C94" s="66">
        <v>14.732749999999999</v>
      </c>
      <c r="D94" s="42">
        <f t="shared" si="17"/>
        <v>1.7479599999999991</v>
      </c>
      <c r="E94" s="95">
        <v>216</v>
      </c>
      <c r="F94" s="66">
        <v>17.55574</v>
      </c>
      <c r="G94" s="66">
        <v>15.150930000000001</v>
      </c>
      <c r="H94" s="42">
        <f t="shared" si="18"/>
        <v>2.4048099999999994</v>
      </c>
      <c r="I94" s="43">
        <f t="shared" si="19"/>
        <v>0.49768285714285687</v>
      </c>
      <c r="J94" s="44">
        <f t="shared" si="16"/>
        <v>0.70824339278776149</v>
      </c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>
        <v>16.906130000000001</v>
      </c>
      <c r="C96" s="85">
        <v>14.7973</v>
      </c>
      <c r="D96" s="42">
        <f t="shared" si="17"/>
        <v>2.1088300000000011</v>
      </c>
      <c r="E96" s="95">
        <v>225</v>
      </c>
      <c r="F96" s="66">
        <v>17.85641</v>
      </c>
      <c r="G96" s="66">
        <v>15.29162</v>
      </c>
      <c r="H96" s="42">
        <f t="shared" si="18"/>
        <v>2.5647900000000003</v>
      </c>
      <c r="I96" s="43">
        <f t="shared" si="19"/>
        <v>0.65766285714285777</v>
      </c>
      <c r="J96" s="44">
        <f t="shared" si="16"/>
        <v>0.63390438058390464</v>
      </c>
    </row>
    <row r="97" spans="1:10" ht="13" customHeight="1" x14ac:dyDescent="0.15">
      <c r="A97" s="94">
        <v>182</v>
      </c>
      <c r="B97" s="66">
        <v>17.076029999999999</v>
      </c>
      <c r="C97" s="66">
        <v>15.081659999999999</v>
      </c>
      <c r="D97" s="42">
        <f t="shared" si="17"/>
        <v>1.99437</v>
      </c>
      <c r="E97" s="95">
        <v>229</v>
      </c>
      <c r="F97" s="66">
        <v>16.83624</v>
      </c>
      <c r="G97" s="66">
        <v>14.73638</v>
      </c>
      <c r="H97" s="42">
        <f t="shared" si="18"/>
        <v>2.0998599999999996</v>
      </c>
      <c r="I97" s="43">
        <f t="shared" si="19"/>
        <v>0.19273285714285704</v>
      </c>
      <c r="J97" s="44">
        <f t="shared" si="16"/>
        <v>0.87494676320243625</v>
      </c>
    </row>
    <row r="98" spans="1:10" ht="13" customHeight="1" thickBot="1" x14ac:dyDescent="0.2">
      <c r="A98" s="97">
        <v>183</v>
      </c>
      <c r="B98" s="88">
        <v>17.409479999999999</v>
      </c>
      <c r="C98" s="71">
        <v>15.33306</v>
      </c>
      <c r="D98" s="45">
        <f t="shared" si="17"/>
        <v>2.0764199999999988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16.887400000000003</v>
      </c>
      <c r="C99" s="100">
        <f>AVERAGE(C91:C98)</f>
        <v>14.980272857142859</v>
      </c>
      <c r="D99" s="100">
        <f>AVERAGE(D91:D98)</f>
        <v>1.9071271428571426</v>
      </c>
      <c r="E99" s="101" t="s">
        <v>2</v>
      </c>
      <c r="F99" s="100">
        <f>AVERAGE(F91:F98)</f>
        <v>17.319571666666665</v>
      </c>
      <c r="G99" s="100">
        <f>AVERAGE(G91:G98)</f>
        <v>15.027943333333333</v>
      </c>
      <c r="H99" s="100">
        <f>AVERAGE(H91:H98)</f>
        <v>2.2916283333333332</v>
      </c>
      <c r="I99" s="100">
        <f>AVERAGE(I91:I98)</f>
        <v>0.38450119047619041</v>
      </c>
      <c r="J99" s="113">
        <f>AVERAGE(J91:J98)</f>
        <v>0.77687090242667567</v>
      </c>
    </row>
    <row r="100" spans="1:10" ht="13" customHeight="1" x14ac:dyDescent="0.15">
      <c r="A100" s="48" t="s">
        <v>3</v>
      </c>
      <c r="B100" s="42">
        <f>MEDIAN(B91:B98)</f>
        <v>16.906130000000001</v>
      </c>
      <c r="C100" s="42">
        <f>MEDIAN(C91:C98)</f>
        <v>14.99338</v>
      </c>
      <c r="D100" s="42">
        <f>MEDIAN(D91:D98)</f>
        <v>1.99437</v>
      </c>
      <c r="E100" s="49" t="s">
        <v>3</v>
      </c>
      <c r="F100" s="42">
        <f>MEDIAN(F91:F98)</f>
        <v>17.440185</v>
      </c>
      <c r="G100" s="42">
        <f>MEDIAN(G91:G98)</f>
        <v>15.03101</v>
      </c>
      <c r="H100" s="42">
        <f>MEDIAN(H91:H98)</f>
        <v>2.3975650000000002</v>
      </c>
      <c r="I100" s="42">
        <f>MEDIAN(I91:I98)</f>
        <v>0.49043785714285759</v>
      </c>
      <c r="J100" s="50">
        <f>MEDIAN(J91:J98)</f>
        <v>0.71181800693841513</v>
      </c>
    </row>
    <row r="101" spans="1:10" ht="13" customHeight="1" x14ac:dyDescent="0.15">
      <c r="A101" s="48" t="s">
        <v>4</v>
      </c>
      <c r="B101" s="42">
        <f>STDEV(B91:B98)</f>
        <v>0.47739823355349731</v>
      </c>
      <c r="C101" s="42">
        <f>STDEV(C91:C98)</f>
        <v>0.21242504118820249</v>
      </c>
      <c r="D101" s="42">
        <f>STDEV(D91:D98)</f>
        <v>0.33572429014069777</v>
      </c>
      <c r="E101" s="49" t="s">
        <v>4</v>
      </c>
      <c r="F101" s="42">
        <f>STDEV(F91:F98)</f>
        <v>0.42277858060297568</v>
      </c>
      <c r="G101" s="42">
        <f>STDEV(G91:G98)</f>
        <v>0.19475719474942804</v>
      </c>
      <c r="H101" s="42">
        <f>STDEV(H91:H98)</f>
        <v>0.25967780647692179</v>
      </c>
      <c r="I101" s="42">
        <f>STDEV(I91:I98)</f>
        <v>0.25967780647692379</v>
      </c>
      <c r="J101" s="50">
        <f>STDEV(J91:J98)</f>
        <v>0.14827508458901939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0.12689185439942571</v>
      </c>
      <c r="E102" s="51"/>
      <c r="F102" s="51"/>
      <c r="G102" s="51"/>
      <c r="H102" s="104">
        <f>H101/(SQRT(11))</f>
        <v>7.8295804587860979E-2</v>
      </c>
      <c r="I102" s="51"/>
      <c r="J102" s="105">
        <f>J101/(SQRT(11))</f>
        <v>4.4706620121816872E-2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47</v>
      </c>
      <c r="B104" s="52">
        <f>TTEST(B91:B98,F91:F98,2,2)</f>
        <v>0.11465759709352367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0.6834057141027472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4.3771206598552097E-2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0.41496658011552029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0.76604381119886855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47</v>
      </c>
      <c r="C110" s="35" t="s">
        <v>11</v>
      </c>
      <c r="D110" s="36" t="s">
        <v>0</v>
      </c>
      <c r="E110" s="8" t="s">
        <v>26</v>
      </c>
      <c r="F110" s="18" t="s">
        <v>47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>
        <v>17.389309999999998</v>
      </c>
      <c r="G111" s="63">
        <v>14.96128</v>
      </c>
      <c r="H111" s="39">
        <f>F111-G111</f>
        <v>2.4280299999999979</v>
      </c>
      <c r="I111" s="40">
        <f>H111-$D$119</f>
        <v>0.66118857142856924</v>
      </c>
      <c r="J111" s="41">
        <f t="shared" ref="J111:J117" si="20">POWER(2,-I111)</f>
        <v>0.63235711179713661</v>
      </c>
    </row>
    <row r="112" spans="1:10" ht="13" customHeight="1" x14ac:dyDescent="0.15">
      <c r="A112" s="95">
        <v>185</v>
      </c>
      <c r="B112" s="66">
        <v>17.778030000000001</v>
      </c>
      <c r="C112" s="66">
        <v>15.891120000000001</v>
      </c>
      <c r="D112" s="42">
        <f t="shared" ref="D112:D118" si="21">B112-C112</f>
        <v>1.8869100000000003</v>
      </c>
      <c r="E112" s="95">
        <v>176</v>
      </c>
      <c r="F112" s="66">
        <v>16.78867</v>
      </c>
      <c r="G112" s="66">
        <v>14.92671</v>
      </c>
      <c r="H112" s="42">
        <f t="shared" ref="H112:H117" si="22">F112-G112</f>
        <v>1.8619599999999998</v>
      </c>
      <c r="I112" s="43">
        <f t="shared" ref="I112:I117" si="23">H112-$D$119</f>
        <v>9.5118571428571164E-2</v>
      </c>
      <c r="J112" s="44">
        <f t="shared" si="20"/>
        <v>0.93619530076671909</v>
      </c>
    </row>
    <row r="113" spans="1:10" ht="13" customHeight="1" x14ac:dyDescent="0.15">
      <c r="A113" s="95">
        <v>187</v>
      </c>
      <c r="B113" s="66">
        <v>17.26061</v>
      </c>
      <c r="C113" s="66">
        <v>15.440390000000001</v>
      </c>
      <c r="D113" s="42">
        <f t="shared" si="21"/>
        <v>1.8202199999999991</v>
      </c>
      <c r="E113" s="95">
        <v>177</v>
      </c>
      <c r="F113" s="66">
        <v>17.491060000000001</v>
      </c>
      <c r="G113" s="66">
        <v>15.10074</v>
      </c>
      <c r="H113" s="42">
        <f t="shared" si="22"/>
        <v>2.3903200000000009</v>
      </c>
      <c r="I113" s="43">
        <f t="shared" si="23"/>
        <v>0.62347857142857221</v>
      </c>
      <c r="J113" s="44">
        <f t="shared" si="20"/>
        <v>0.64910394460401688</v>
      </c>
    </row>
    <row r="114" spans="1:10" ht="13" customHeight="1" x14ac:dyDescent="0.15">
      <c r="A114" s="95">
        <v>188</v>
      </c>
      <c r="B114" s="66">
        <v>18.183990000000001</v>
      </c>
      <c r="C114" s="66">
        <v>16.401890000000002</v>
      </c>
      <c r="D114" s="42">
        <f t="shared" si="21"/>
        <v>1.7820999999999998</v>
      </c>
      <c r="E114" s="95">
        <v>216</v>
      </c>
      <c r="F114" s="66">
        <v>17.55574</v>
      </c>
      <c r="G114" s="66">
        <v>15.150930000000001</v>
      </c>
      <c r="H114" s="42">
        <f t="shared" si="22"/>
        <v>2.4048099999999994</v>
      </c>
      <c r="I114" s="43">
        <f t="shared" si="23"/>
        <v>0.63796857142857077</v>
      </c>
      <c r="J114" s="44">
        <f t="shared" si="20"/>
        <v>0.64261716775665623</v>
      </c>
    </row>
    <row r="115" spans="1:10" ht="13" customHeight="1" x14ac:dyDescent="0.15">
      <c r="A115" s="95">
        <v>206</v>
      </c>
      <c r="B115" s="66">
        <v>16.230239999999998</v>
      </c>
      <c r="C115" s="66">
        <v>14.951040000000001</v>
      </c>
      <c r="D115" s="42">
        <f t="shared" si="21"/>
        <v>1.2791999999999977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17.245380000000001</v>
      </c>
      <c r="C116" s="66">
        <v>15.622540000000001</v>
      </c>
      <c r="D116" s="42">
        <f t="shared" si="21"/>
        <v>1.6228400000000001</v>
      </c>
      <c r="E116" s="95">
        <v>225</v>
      </c>
      <c r="F116" s="66">
        <v>17.85641</v>
      </c>
      <c r="G116" s="66">
        <v>15.29162</v>
      </c>
      <c r="H116" s="42">
        <f t="shared" si="22"/>
        <v>2.5647900000000003</v>
      </c>
      <c r="I116" s="43">
        <f t="shared" si="23"/>
        <v>0.79794857142857167</v>
      </c>
      <c r="J116" s="44">
        <f t="shared" si="20"/>
        <v>0.57516644959572361</v>
      </c>
    </row>
    <row r="117" spans="1:10" ht="13" customHeight="1" x14ac:dyDescent="0.15">
      <c r="A117" s="95">
        <v>210</v>
      </c>
      <c r="B117" s="66">
        <v>17.058440000000001</v>
      </c>
      <c r="C117" s="66">
        <v>15.119859999999999</v>
      </c>
      <c r="D117" s="42">
        <f t="shared" si="21"/>
        <v>1.9385800000000017</v>
      </c>
      <c r="E117" s="95">
        <v>229</v>
      </c>
      <c r="F117" s="66">
        <v>16.83624</v>
      </c>
      <c r="G117" s="66">
        <v>14.73638</v>
      </c>
      <c r="H117" s="42">
        <f t="shared" si="22"/>
        <v>2.0998599999999996</v>
      </c>
      <c r="I117" s="43">
        <f t="shared" si="23"/>
        <v>0.33301857142857094</v>
      </c>
      <c r="J117" s="44">
        <f t="shared" si="20"/>
        <v>0.7938737115412724</v>
      </c>
    </row>
    <row r="118" spans="1:10" ht="13" customHeight="1" thickBot="1" x14ac:dyDescent="0.2">
      <c r="A118" s="98">
        <v>211</v>
      </c>
      <c r="B118" s="71">
        <v>18.310130000000001</v>
      </c>
      <c r="C118" s="71">
        <v>16.272089999999999</v>
      </c>
      <c r="D118" s="45">
        <f t="shared" si="21"/>
        <v>2.0380400000000023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17.438117142857145</v>
      </c>
      <c r="C119" s="100">
        <f>AVERAGE(C111:C118)</f>
        <v>15.671275714285716</v>
      </c>
      <c r="D119" s="100">
        <f>AVERAGE(D111:D118)</f>
        <v>1.7668414285714287</v>
      </c>
      <c r="E119" s="101" t="s">
        <v>2</v>
      </c>
      <c r="F119" s="100">
        <f>AVERAGE(F111:F118)</f>
        <v>17.319571666666665</v>
      </c>
      <c r="G119" s="100">
        <f>AVERAGE(G111:G118)</f>
        <v>15.027943333333333</v>
      </c>
      <c r="H119" s="100">
        <f>AVERAGE(H111:H118)</f>
        <v>2.2916283333333332</v>
      </c>
      <c r="I119" s="100">
        <f>AVERAGE(I111:I118)</f>
        <v>0.52478690476190437</v>
      </c>
      <c r="J119" s="102">
        <f>AVERAGE(J111:J118)</f>
        <v>0.70488561434358743</v>
      </c>
    </row>
    <row r="120" spans="1:10" ht="13" customHeight="1" x14ac:dyDescent="0.15">
      <c r="A120" s="48" t="s">
        <v>3</v>
      </c>
      <c r="B120" s="42">
        <f>MEDIAN(B111:B118)</f>
        <v>17.26061</v>
      </c>
      <c r="C120" s="42">
        <f>MEDIAN(C111:C118)</f>
        <v>15.622540000000001</v>
      </c>
      <c r="D120" s="42">
        <f>MEDIAN(D111:D118)</f>
        <v>1.8202199999999991</v>
      </c>
      <c r="E120" s="49" t="s">
        <v>3</v>
      </c>
      <c r="F120" s="42">
        <f>MEDIAN(F111:F118)</f>
        <v>17.440185</v>
      </c>
      <c r="G120" s="42">
        <f>MEDIAN(G111:G118)</f>
        <v>15.03101</v>
      </c>
      <c r="H120" s="42">
        <f>MEDIAN(H111:H118)</f>
        <v>2.3975650000000002</v>
      </c>
      <c r="I120" s="42">
        <f>MEDIAN(I111:I118)</f>
        <v>0.63072357142857149</v>
      </c>
      <c r="J120" s="50">
        <f>MEDIAN(J111:J118)</f>
        <v>0.64586055618033655</v>
      </c>
    </row>
    <row r="121" spans="1:10" ht="13" customHeight="1" x14ac:dyDescent="0.15">
      <c r="A121" s="48" t="s">
        <v>4</v>
      </c>
      <c r="B121" s="42">
        <f>STDEV(B111:B118)</f>
        <v>0.71926488045583326</v>
      </c>
      <c r="C121" s="42">
        <f>STDEV(C111:C118)</f>
        <v>0.55099738465371884</v>
      </c>
      <c r="D121" s="42">
        <f>STDEV(D111:D118)</f>
        <v>0.25135364664343451</v>
      </c>
      <c r="E121" s="49" t="s">
        <v>4</v>
      </c>
      <c r="F121" s="42">
        <f>STDEV(F111:F118)</f>
        <v>0.42277858060297568</v>
      </c>
      <c r="G121" s="42">
        <f>STDEV(G111:G118)</f>
        <v>0.19475719474942804</v>
      </c>
      <c r="H121" s="42">
        <f>STDEV(H111:H118)</f>
        <v>0.25967780647692179</v>
      </c>
      <c r="I121" s="42">
        <f>STDEV(I111:I118)</f>
        <v>0.25967780647692368</v>
      </c>
      <c r="J121" s="50">
        <f>STDEV(J111:J118)</f>
        <v>0.13453583312993697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9.5002748592533243E-2</v>
      </c>
      <c r="E122" s="51"/>
      <c r="F122" s="51"/>
      <c r="G122" s="51"/>
      <c r="H122" s="104">
        <f>H121/(SQRT(11))</f>
        <v>7.8295804587860979E-2</v>
      </c>
      <c r="I122" s="51"/>
      <c r="J122" s="105">
        <f>J121/(SQRT(11))</f>
        <v>4.0564079940896933E-2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47</v>
      </c>
      <c r="B124" s="52">
        <f>TTEST(B111:B118,F111:F118,2,2)</f>
        <v>0.73043317001068375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2.0499121185168636E-2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3.5222972077996288E-3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0.61538488317901796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0.69506176738545367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2" s="1" customFormat="1" ht="13" customHeight="1" x14ac:dyDescent="0.15">
      <c r="A1" s="19" t="s">
        <v>31</v>
      </c>
      <c r="D1" s="22"/>
      <c r="H1" s="22"/>
    </row>
    <row r="3" spans="1:12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41964</v>
      </c>
      <c r="K3" s="20"/>
    </row>
    <row r="4" spans="1:12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42544</v>
      </c>
      <c r="K4" s="20"/>
    </row>
    <row r="5" spans="1:12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2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2" ht="13" customHeight="1" thickBot="1" x14ac:dyDescent="0.2">
      <c r="A7" s="7" t="s">
        <v>24</v>
      </c>
      <c r="B7" s="18" t="s">
        <v>19</v>
      </c>
      <c r="C7" s="18" t="s">
        <v>11</v>
      </c>
      <c r="D7" s="17" t="s">
        <v>0</v>
      </c>
      <c r="E7" s="8" t="s">
        <v>25</v>
      </c>
      <c r="F7" s="18" t="s">
        <v>19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2" ht="13" customHeight="1" x14ac:dyDescent="0.15">
      <c r="A8" s="62">
        <v>171</v>
      </c>
      <c r="B8" s="63"/>
      <c r="C8" s="63"/>
      <c r="D8" s="28"/>
      <c r="E8" s="64">
        <v>184</v>
      </c>
      <c r="F8" s="109">
        <v>30.48179</v>
      </c>
      <c r="G8" s="63">
        <v>15.62994</v>
      </c>
      <c r="H8" s="28">
        <f>F8-G8</f>
        <v>14.851850000000001</v>
      </c>
      <c r="I8" s="10">
        <f>H8-$D$16</f>
        <v>-0.80146799999999807</v>
      </c>
      <c r="J8" s="11">
        <f>POWER(2,-I8)</f>
        <v>1.7428736684021255</v>
      </c>
      <c r="K8" s="2"/>
      <c r="L8" s="61"/>
    </row>
    <row r="9" spans="1:12" ht="13" customHeight="1" x14ac:dyDescent="0.15">
      <c r="A9" s="65">
        <v>172</v>
      </c>
      <c r="B9" s="66">
        <v>30.610379999999999</v>
      </c>
      <c r="C9" s="66">
        <v>15.84442</v>
      </c>
      <c r="D9" s="29">
        <f t="shared" ref="D9:D15" si="0">B9-C9</f>
        <v>14.76596</v>
      </c>
      <c r="E9" s="67">
        <v>185</v>
      </c>
      <c r="F9" s="86">
        <v>30.884329999999999</v>
      </c>
      <c r="G9" s="66">
        <v>15.838469999999999</v>
      </c>
      <c r="H9" s="29">
        <f t="shared" ref="H9:H15" si="1">F9-G9</f>
        <v>15.045859999999999</v>
      </c>
      <c r="I9" s="3">
        <f t="shared" ref="I9:I14" si="2">H9-$D$16</f>
        <v>-0.60745799999999939</v>
      </c>
      <c r="J9" s="4">
        <f t="shared" ref="J9:J15" si="3">POWER(2,-I9)</f>
        <v>1.5235723383580302</v>
      </c>
      <c r="K9" s="2"/>
      <c r="L9" s="61"/>
    </row>
    <row r="10" spans="1:12" ht="13" customHeight="1" x14ac:dyDescent="0.15">
      <c r="A10" s="65">
        <v>174</v>
      </c>
      <c r="B10" s="66">
        <v>32.11947</v>
      </c>
      <c r="C10" s="66">
        <v>15.715439999999999</v>
      </c>
      <c r="D10" s="29">
        <f t="shared" si="0"/>
        <v>16.404029999999999</v>
      </c>
      <c r="E10" s="67">
        <v>187</v>
      </c>
      <c r="F10" s="86">
        <v>30.34402</v>
      </c>
      <c r="G10" s="66">
        <v>15.957990000000001</v>
      </c>
      <c r="H10" s="29">
        <f t="shared" si="1"/>
        <v>14.38603</v>
      </c>
      <c r="I10" s="3">
        <f t="shared" si="2"/>
        <v>-1.2672879999999989</v>
      </c>
      <c r="J10" s="4">
        <f t="shared" si="3"/>
        <v>2.4070865220281576</v>
      </c>
      <c r="K10" s="2"/>
      <c r="L10" s="61"/>
    </row>
    <row r="11" spans="1:12" ht="13" customHeight="1" x14ac:dyDescent="0.15">
      <c r="A11" s="65">
        <v>179</v>
      </c>
      <c r="B11" s="66">
        <v>31.591449999999998</v>
      </c>
      <c r="C11" s="66">
        <v>16.961320000000001</v>
      </c>
      <c r="D11" s="29">
        <f t="shared" si="0"/>
        <v>14.630129999999998</v>
      </c>
      <c r="E11" s="67">
        <v>188</v>
      </c>
      <c r="F11" s="86">
        <v>30.512129999999999</v>
      </c>
      <c r="G11" s="66">
        <v>15.67517</v>
      </c>
      <c r="H11" s="29">
        <f t="shared" si="1"/>
        <v>14.836959999999999</v>
      </c>
      <c r="I11" s="3">
        <f t="shared" si="2"/>
        <v>-0.81635799999999925</v>
      </c>
      <c r="J11" s="4">
        <f t="shared" si="3"/>
        <v>1.7609549480565445</v>
      </c>
      <c r="K11" s="2"/>
      <c r="L11" s="61"/>
    </row>
    <row r="12" spans="1:12" ht="13" customHeight="1" x14ac:dyDescent="0.15">
      <c r="A12" s="65">
        <v>180</v>
      </c>
      <c r="B12" s="66">
        <v>31.50834</v>
      </c>
      <c r="C12" s="66">
        <v>15.77558</v>
      </c>
      <c r="D12" s="29">
        <f t="shared" si="0"/>
        <v>15.732760000000001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2" ht="13" customHeight="1" x14ac:dyDescent="0.15">
      <c r="A13" s="65">
        <v>181</v>
      </c>
      <c r="B13" s="66"/>
      <c r="C13" s="66"/>
      <c r="D13" s="29"/>
      <c r="E13" s="67">
        <v>207</v>
      </c>
      <c r="F13" s="86">
        <v>30.98648</v>
      </c>
      <c r="G13" s="66">
        <v>15.886659999999999</v>
      </c>
      <c r="H13" s="29">
        <f t="shared" si="1"/>
        <v>15.099820000000001</v>
      </c>
      <c r="I13" s="3">
        <f t="shared" si="2"/>
        <v>-0.5534979999999976</v>
      </c>
      <c r="J13" s="4">
        <f t="shared" si="3"/>
        <v>1.4676398673768056</v>
      </c>
      <c r="K13" s="2"/>
      <c r="L13" s="61"/>
    </row>
    <row r="14" spans="1:12" ht="13" customHeight="1" x14ac:dyDescent="0.15">
      <c r="A14" s="65">
        <v>182</v>
      </c>
      <c r="B14" s="66"/>
      <c r="C14" s="66"/>
      <c r="D14" s="29"/>
      <c r="E14" s="67">
        <v>210</v>
      </c>
      <c r="F14" s="86">
        <v>29.952680000000001</v>
      </c>
      <c r="G14" s="66">
        <v>15.949820000000001</v>
      </c>
      <c r="H14" s="29">
        <f t="shared" si="1"/>
        <v>14.00286</v>
      </c>
      <c r="I14" s="3">
        <f t="shared" si="2"/>
        <v>-1.6504579999999986</v>
      </c>
      <c r="J14" s="4">
        <f t="shared" si="3"/>
        <v>3.1393328504390832</v>
      </c>
      <c r="K14" s="2"/>
      <c r="L14" s="61"/>
    </row>
    <row r="15" spans="1:12" ht="13" customHeight="1" thickBot="1" x14ac:dyDescent="0.2">
      <c r="A15" s="70">
        <v>183</v>
      </c>
      <c r="B15" s="87">
        <v>32.607019999999999</v>
      </c>
      <c r="C15" s="71">
        <v>15.87331</v>
      </c>
      <c r="D15" s="27">
        <f t="shared" si="0"/>
        <v>16.733709999999999</v>
      </c>
      <c r="E15" s="72">
        <v>211</v>
      </c>
      <c r="F15" s="110">
        <v>30.078720000000001</v>
      </c>
      <c r="G15" s="71">
        <v>16.02299</v>
      </c>
      <c r="H15" s="27">
        <f t="shared" si="1"/>
        <v>14.055730000000001</v>
      </c>
      <c r="I15" s="12">
        <f>H15-$D$16</f>
        <v>-1.5975879999999982</v>
      </c>
      <c r="J15" s="13">
        <f t="shared" si="3"/>
        <v>3.0263692021778374</v>
      </c>
      <c r="K15" s="2"/>
      <c r="L15" s="61"/>
    </row>
    <row r="16" spans="1:12" ht="13" customHeight="1" x14ac:dyDescent="0.15">
      <c r="A16" s="73" t="s">
        <v>2</v>
      </c>
      <c r="B16" s="74">
        <f>AVERAGE(B8:B15)</f>
        <v>31.687331999999998</v>
      </c>
      <c r="C16" s="74">
        <f>AVERAGE(C8:C15)</f>
        <v>16.034014000000003</v>
      </c>
      <c r="D16" s="74">
        <f>AVERAGE(D8:D15)</f>
        <v>15.653317999999999</v>
      </c>
      <c r="E16" s="75" t="s">
        <v>2</v>
      </c>
      <c r="F16" s="74">
        <f>AVERAGE(F8:F15)</f>
        <v>30.462878571428572</v>
      </c>
      <c r="G16" s="74">
        <f>AVERAGE(G8:G15)</f>
        <v>15.851577142857142</v>
      </c>
      <c r="H16" s="74">
        <f>AVERAGE(H8:H15)</f>
        <v>14.611301428571426</v>
      </c>
      <c r="I16" s="74">
        <f>AVERAGE(I8:I15)</f>
        <v>-1.0420165714285701</v>
      </c>
      <c r="J16" s="113">
        <f>AVERAGE(J8:J15)</f>
        <v>2.1525470566912266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31.591449999999998</v>
      </c>
      <c r="C17" s="29">
        <f>MEDIAN(C8:C15)</f>
        <v>15.84442</v>
      </c>
      <c r="D17" s="29">
        <f>MEDIAN(D8:D15)</f>
        <v>15.732760000000001</v>
      </c>
      <c r="E17" s="25" t="s">
        <v>3</v>
      </c>
      <c r="F17" s="29">
        <f>MEDIAN(F8:F15)</f>
        <v>30.48179</v>
      </c>
      <c r="G17" s="29">
        <f>MEDIAN(G8:G15)</f>
        <v>15.886659999999999</v>
      </c>
      <c r="H17" s="29">
        <f>MEDIAN(H8:H15)</f>
        <v>14.836959999999999</v>
      </c>
      <c r="I17" s="29">
        <f>MEDIAN(I8:I15)</f>
        <v>-0.81635799999999925</v>
      </c>
      <c r="J17" s="6">
        <f>MEDIAN(J8:J15)</f>
        <v>1.7609549480565445</v>
      </c>
      <c r="L17" s="61"/>
    </row>
    <row r="18" spans="1:12" ht="13" customHeight="1" x14ac:dyDescent="0.15">
      <c r="A18" s="5" t="s">
        <v>4</v>
      </c>
      <c r="B18" s="29">
        <f>STDEV(B8:B15)</f>
        <v>0.74726607923148747</v>
      </c>
      <c r="C18" s="29">
        <f>STDEV(C8:C15)</f>
        <v>0.52200229978420642</v>
      </c>
      <c r="D18" s="29">
        <f>STDEV(D8:D15)</f>
        <v>0.94491326526300823</v>
      </c>
      <c r="E18" s="25" t="s">
        <v>4</v>
      </c>
      <c r="F18" s="29">
        <f>STDEV(F8:F15)</f>
        <v>0.38222394358231754</v>
      </c>
      <c r="G18" s="29">
        <f>STDEV(G8:G15)</f>
        <v>0.14832555968929617</v>
      </c>
      <c r="H18" s="29">
        <f>STDEV(H8:H15)</f>
        <v>0.4593264549834018</v>
      </c>
      <c r="I18" s="29">
        <f>STDEV(I8:I15)</f>
        <v>0.45932645498340169</v>
      </c>
      <c r="J18" s="6">
        <f>STDEV(J8:J15)</f>
        <v>0.70568942684837865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0.35714364434456103</v>
      </c>
      <c r="E19" s="26"/>
      <c r="F19" s="26"/>
      <c r="G19" s="26"/>
      <c r="H19" s="80">
        <f>H18/(SQRT(11))</f>
        <v>0.13849213704218311</v>
      </c>
      <c r="I19" s="26"/>
      <c r="J19" s="81">
        <f>J18/(SQRT(11))</f>
        <v>0.21277336794336602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19</v>
      </c>
      <c r="B21" s="2">
        <f>TTEST(B8:B15,F8:F15,2,2)</f>
        <v>3.7859414187267509E-3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0.39370234490711786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2.8437698378446213E-2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0.33952777180288385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2.0591038185025452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19</v>
      </c>
      <c r="C27" s="18" t="s">
        <v>11</v>
      </c>
      <c r="D27" s="17" t="s">
        <v>0</v>
      </c>
      <c r="E27" s="8" t="s">
        <v>26</v>
      </c>
      <c r="F27" s="18" t="s">
        <v>19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30.610379999999999</v>
      </c>
      <c r="C29" s="66">
        <v>15.84442</v>
      </c>
      <c r="D29" s="29">
        <f t="shared" ref="D29:D35" si="4">B29-C29</f>
        <v>14.76596</v>
      </c>
      <c r="E29" s="67">
        <v>176</v>
      </c>
      <c r="F29" s="86">
        <v>30.005050000000001</v>
      </c>
      <c r="G29" s="66">
        <v>15.83475</v>
      </c>
      <c r="H29" s="29">
        <f t="shared" ref="H29:H33" si="5">F29-G29</f>
        <v>14.170300000000001</v>
      </c>
      <c r="I29" s="3">
        <f t="shared" ref="I29:I33" si="6">H29-$D$36</f>
        <v>-1.4830179999999977</v>
      </c>
      <c r="J29" s="4">
        <f t="shared" ref="J29:J33" si="7">POWER(2,-I29)</f>
        <v>2.7953288198217821</v>
      </c>
      <c r="K29" s="2"/>
    </row>
    <row r="30" spans="1:12" ht="13" customHeight="1" x14ac:dyDescent="0.15">
      <c r="A30" s="65">
        <v>174</v>
      </c>
      <c r="B30" s="66">
        <v>32.11947</v>
      </c>
      <c r="C30" s="66">
        <v>15.715439999999999</v>
      </c>
      <c r="D30" s="29">
        <f t="shared" si="4"/>
        <v>16.404029999999999</v>
      </c>
      <c r="E30" s="67">
        <v>177</v>
      </c>
      <c r="F30" s="86">
        <v>29.226189999999999</v>
      </c>
      <c r="G30" s="66">
        <v>15.32929</v>
      </c>
      <c r="H30" s="29">
        <f t="shared" si="5"/>
        <v>13.896899999999999</v>
      </c>
      <c r="I30" s="3">
        <f t="shared" si="6"/>
        <v>-1.756418</v>
      </c>
      <c r="J30" s="4">
        <f t="shared" si="7"/>
        <v>3.3785823032039133</v>
      </c>
      <c r="K30" s="2"/>
    </row>
    <row r="31" spans="1:12" ht="13" customHeight="1" x14ac:dyDescent="0.15">
      <c r="A31" s="65">
        <v>179</v>
      </c>
      <c r="B31" s="66">
        <v>31.591449999999998</v>
      </c>
      <c r="C31" s="66">
        <v>16.961320000000001</v>
      </c>
      <c r="D31" s="29">
        <f t="shared" si="4"/>
        <v>14.630129999999998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31.50834</v>
      </c>
      <c r="C32" s="66">
        <v>15.77558</v>
      </c>
      <c r="D32" s="29">
        <f t="shared" si="4"/>
        <v>15.732760000000001</v>
      </c>
      <c r="E32" s="67">
        <v>223</v>
      </c>
      <c r="F32" s="86">
        <v>30.735949999999999</v>
      </c>
      <c r="G32" s="66">
        <v>15.999140000000001</v>
      </c>
      <c r="H32" s="29">
        <f t="shared" si="5"/>
        <v>14.736809999999998</v>
      </c>
      <c r="I32" s="3">
        <f t="shared" si="6"/>
        <v>-0.91650800000000032</v>
      </c>
      <c r="J32" s="4">
        <f t="shared" si="7"/>
        <v>1.8875410234077798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29.560490000000001</v>
      </c>
      <c r="G33" s="66">
        <v>15.75365</v>
      </c>
      <c r="H33" s="29">
        <f t="shared" si="5"/>
        <v>13.806840000000001</v>
      </c>
      <c r="I33" s="3">
        <f t="shared" si="6"/>
        <v>-1.8464779999999976</v>
      </c>
      <c r="J33" s="4">
        <f t="shared" si="7"/>
        <v>3.596211821629911</v>
      </c>
      <c r="K33" s="2"/>
    </row>
    <row r="34" spans="1:12" ht="13" customHeight="1" x14ac:dyDescent="0.15">
      <c r="A34" s="65">
        <v>182</v>
      </c>
      <c r="B34" s="66"/>
      <c r="C34" s="66"/>
      <c r="D34" s="29"/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32.607019999999999</v>
      </c>
      <c r="C35" s="71">
        <v>15.87331</v>
      </c>
      <c r="D35" s="27">
        <f t="shared" si="4"/>
        <v>16.733709999999999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31.687331999999998</v>
      </c>
      <c r="C36" s="74">
        <f>AVERAGE(C28:C35)</f>
        <v>16.034014000000003</v>
      </c>
      <c r="D36" s="74">
        <f>AVERAGE(D28:D35)</f>
        <v>15.653317999999999</v>
      </c>
      <c r="E36" s="75" t="s">
        <v>2</v>
      </c>
      <c r="F36" s="74">
        <f>AVERAGE(F28:F35)</f>
        <v>29.881920000000001</v>
      </c>
      <c r="G36" s="74">
        <f>AVERAGE(G28:G35)</f>
        <v>15.729207499999999</v>
      </c>
      <c r="H36" s="74">
        <f>AVERAGE(H28:H35)</f>
        <v>14.1527125</v>
      </c>
      <c r="I36" s="74">
        <f>AVERAGE(I28:I35)</f>
        <v>-1.5006054999999989</v>
      </c>
      <c r="J36" s="113">
        <f>AVERAGE(J28:J35)</f>
        <v>2.9144159920158463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31.591449999999998</v>
      </c>
      <c r="C37" s="29">
        <f>MEDIAN(C28:C35)</f>
        <v>15.84442</v>
      </c>
      <c r="D37" s="29">
        <f>MEDIAN(D28:D35)</f>
        <v>15.732760000000001</v>
      </c>
      <c r="E37" s="25" t="s">
        <v>3</v>
      </c>
      <c r="F37" s="29">
        <f>MEDIAN(F28:F35)</f>
        <v>29.782769999999999</v>
      </c>
      <c r="G37" s="29">
        <f>MEDIAN(G28:G35)</f>
        <v>15.7942</v>
      </c>
      <c r="H37" s="29">
        <f>MEDIAN(H28:H35)</f>
        <v>14.0336</v>
      </c>
      <c r="I37" s="29">
        <f>MEDIAN(I28:I35)</f>
        <v>-1.6197179999999989</v>
      </c>
      <c r="J37" s="6">
        <f>MEDIAN(J28:J35)</f>
        <v>3.0869555615128474</v>
      </c>
    </row>
    <row r="38" spans="1:12" ht="13" customHeight="1" x14ac:dyDescent="0.15">
      <c r="A38" s="5" t="s">
        <v>4</v>
      </c>
      <c r="B38" s="29">
        <f>STDEV(B28:B35)</f>
        <v>0.74726607923148747</v>
      </c>
      <c r="C38" s="29">
        <f>STDEV(C28:C35)</f>
        <v>0.52200229978420642</v>
      </c>
      <c r="D38" s="29">
        <f>STDEV(D28:D35)</f>
        <v>0.94491326526300823</v>
      </c>
      <c r="E38" s="25" t="s">
        <v>4</v>
      </c>
      <c r="F38" s="29">
        <f>STDEV(F28:F35)</f>
        <v>0.65264265761083451</v>
      </c>
      <c r="G38" s="29">
        <f>STDEV(G28:G35)</f>
        <v>0.28550202362096611</v>
      </c>
      <c r="H38" s="29">
        <f>STDEV(H28:H35)</f>
        <v>0.41894591181320689</v>
      </c>
      <c r="I38" s="29">
        <f>STDEV(I28:I35)</f>
        <v>0.41894591181320673</v>
      </c>
      <c r="J38" s="6">
        <f>STDEV(J28:J35)</f>
        <v>0.76353342503915522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0.35714364434456103</v>
      </c>
      <c r="E39" s="26"/>
      <c r="F39" s="26"/>
      <c r="G39" s="26"/>
      <c r="H39" s="80">
        <f>H38/(SQRT(11))</f>
        <v>0.12631694517615719</v>
      </c>
      <c r="I39" s="26"/>
      <c r="J39" s="81">
        <f>J38/(SQRT(11))</f>
        <v>0.23021398961362077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19</v>
      </c>
      <c r="B41" s="2">
        <f>TTEST(B28:B35,F28:F35,2,2)</f>
        <v>6.7153949868869623E-3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0.33263431328576371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2.2224565863699773E-2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1.1699874647164212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2.829614466504534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19</v>
      </c>
      <c r="C47" s="18" t="s">
        <v>11</v>
      </c>
      <c r="D47" s="17" t="s">
        <v>0</v>
      </c>
      <c r="E47" s="8" t="s">
        <v>26</v>
      </c>
      <c r="F47" s="18" t="s">
        <v>19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63">
        <v>30.48179</v>
      </c>
      <c r="C48" s="63">
        <v>15.62994</v>
      </c>
      <c r="D48" s="28">
        <f t="shared" ref="D48:D55" si="8">B48-C48</f>
        <v>14.851850000000001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66">
        <v>30.884329999999999</v>
      </c>
      <c r="C49" s="66">
        <v>15.838469999999999</v>
      </c>
      <c r="D49" s="29">
        <f t="shared" si="8"/>
        <v>15.045859999999999</v>
      </c>
      <c r="E49" s="67">
        <v>176</v>
      </c>
      <c r="F49" s="86">
        <v>30.005050000000001</v>
      </c>
      <c r="G49" s="66">
        <v>15.83475</v>
      </c>
      <c r="H49" s="29">
        <f t="shared" ref="H49:H53" si="9">F49-G49</f>
        <v>14.170300000000001</v>
      </c>
      <c r="I49" s="3">
        <f t="shared" ref="I49:I53" si="10">H49-$D$56</f>
        <v>-0.44100142857142544</v>
      </c>
      <c r="J49" s="4">
        <f t="shared" ref="J49:J53" si="11">POWER(2,-I49)</f>
        <v>1.357546324135634</v>
      </c>
      <c r="K49" s="2"/>
    </row>
    <row r="50" spans="1:12" ht="13" customHeight="1" x14ac:dyDescent="0.15">
      <c r="A50" s="67">
        <v>187</v>
      </c>
      <c r="B50" s="66">
        <v>30.34402</v>
      </c>
      <c r="C50" s="66">
        <v>15.957990000000001</v>
      </c>
      <c r="D50" s="29">
        <f t="shared" si="8"/>
        <v>14.38603</v>
      </c>
      <c r="E50" s="67">
        <v>177</v>
      </c>
      <c r="F50" s="86">
        <v>29.226189999999999</v>
      </c>
      <c r="G50" s="66">
        <v>15.32929</v>
      </c>
      <c r="H50" s="29">
        <f t="shared" si="9"/>
        <v>13.896899999999999</v>
      </c>
      <c r="I50" s="3">
        <f t="shared" si="10"/>
        <v>-0.71440142857142774</v>
      </c>
      <c r="J50" s="4">
        <f t="shared" si="11"/>
        <v>1.6408023106192553</v>
      </c>
      <c r="K50" s="2"/>
    </row>
    <row r="51" spans="1:12" ht="13" customHeight="1" x14ac:dyDescent="0.15">
      <c r="A51" s="67">
        <v>188</v>
      </c>
      <c r="B51" s="66">
        <v>30.512129999999999</v>
      </c>
      <c r="C51" s="66">
        <v>15.67517</v>
      </c>
      <c r="D51" s="29">
        <f t="shared" si="8"/>
        <v>14.836959999999999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66"/>
      <c r="C52" s="66"/>
      <c r="D52" s="29"/>
      <c r="E52" s="67">
        <v>223</v>
      </c>
      <c r="F52" s="86">
        <v>30.735949999999999</v>
      </c>
      <c r="G52" s="66">
        <v>15.999140000000001</v>
      </c>
      <c r="H52" s="29">
        <f t="shared" si="9"/>
        <v>14.736809999999998</v>
      </c>
      <c r="I52" s="3">
        <f t="shared" si="10"/>
        <v>0.12550857142857197</v>
      </c>
      <c r="J52" s="4">
        <f t="shared" si="11"/>
        <v>0.91668084263010352</v>
      </c>
      <c r="K52" s="2"/>
    </row>
    <row r="53" spans="1:12" ht="13" customHeight="1" x14ac:dyDescent="0.15">
      <c r="A53" s="67">
        <v>207</v>
      </c>
      <c r="B53" s="66">
        <v>30.98648</v>
      </c>
      <c r="C53" s="66">
        <v>15.886659999999999</v>
      </c>
      <c r="D53" s="29">
        <f t="shared" si="8"/>
        <v>15.099820000000001</v>
      </c>
      <c r="E53" s="67">
        <v>229</v>
      </c>
      <c r="F53" s="86">
        <v>29.560490000000001</v>
      </c>
      <c r="G53" s="66">
        <v>15.75365</v>
      </c>
      <c r="H53" s="29">
        <f t="shared" si="9"/>
        <v>13.806840000000001</v>
      </c>
      <c r="I53" s="3">
        <f t="shared" si="10"/>
        <v>-0.80446142857142533</v>
      </c>
      <c r="J53" s="4">
        <f t="shared" si="11"/>
        <v>1.7464936878438704</v>
      </c>
      <c r="K53" s="2"/>
    </row>
    <row r="54" spans="1:12" ht="13" customHeight="1" x14ac:dyDescent="0.15">
      <c r="A54" s="67">
        <v>210</v>
      </c>
      <c r="B54" s="66">
        <v>29.952680000000001</v>
      </c>
      <c r="C54" s="66">
        <v>15.949820000000001</v>
      </c>
      <c r="D54" s="29">
        <f t="shared" si="8"/>
        <v>14.00286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71">
        <v>30.078720000000001</v>
      </c>
      <c r="C55" s="71">
        <v>16.02299</v>
      </c>
      <c r="D55" s="27">
        <f t="shared" si="8"/>
        <v>14.055730000000001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30.462878571428572</v>
      </c>
      <c r="C56" s="74">
        <f>AVERAGE(C48:C55)</f>
        <v>15.851577142857142</v>
      </c>
      <c r="D56" s="74">
        <f>AVERAGE(D48:D55)</f>
        <v>14.611301428571426</v>
      </c>
      <c r="E56" s="75" t="s">
        <v>2</v>
      </c>
      <c r="F56" s="74">
        <f>AVERAGE(F48:F55)</f>
        <v>29.881920000000001</v>
      </c>
      <c r="G56" s="74">
        <f>AVERAGE(G48:G55)</f>
        <v>15.729207499999999</v>
      </c>
      <c r="H56" s="74">
        <f>AVERAGE(H48:H55)</f>
        <v>14.1527125</v>
      </c>
      <c r="I56" s="74">
        <f>AVERAGE(I48:I55)</f>
        <v>-0.45858892857142664</v>
      </c>
      <c r="J56" s="76">
        <f>AVERAGE(J48:J55)</f>
        <v>1.4153807913072158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30.48179</v>
      </c>
      <c r="C57" s="29">
        <f>MEDIAN(C48:C55)</f>
        <v>15.886659999999999</v>
      </c>
      <c r="D57" s="29">
        <f>MEDIAN(D48:D55)</f>
        <v>14.836959999999999</v>
      </c>
      <c r="E57" s="25" t="s">
        <v>3</v>
      </c>
      <c r="F57" s="29">
        <f>MEDIAN(F48:F55)</f>
        <v>29.782769999999999</v>
      </c>
      <c r="G57" s="29">
        <f>MEDIAN(G48:G55)</f>
        <v>15.7942</v>
      </c>
      <c r="H57" s="29">
        <f>MEDIAN(H48:H55)</f>
        <v>14.0336</v>
      </c>
      <c r="I57" s="29">
        <f>MEDIAN(I48:I55)</f>
        <v>-0.57770142857142659</v>
      </c>
      <c r="J57" s="6">
        <f>MEDIAN(J48:J55)</f>
        <v>1.4991743173774448</v>
      </c>
    </row>
    <row r="58" spans="1:12" ht="13" customHeight="1" x14ac:dyDescent="0.15">
      <c r="A58" s="5" t="s">
        <v>4</v>
      </c>
      <c r="B58" s="29">
        <f>STDEV(B48:B55)</f>
        <v>0.38222394358231754</v>
      </c>
      <c r="C58" s="29">
        <f>STDEV(C48:C55)</f>
        <v>0.14832555968929617</v>
      </c>
      <c r="D58" s="29">
        <f>STDEV(D48:D55)</f>
        <v>0.4593264549834018</v>
      </c>
      <c r="E58" s="25" t="s">
        <v>4</v>
      </c>
      <c r="F58" s="29">
        <f>STDEV(F48:F55)</f>
        <v>0.65264265761083451</v>
      </c>
      <c r="G58" s="29">
        <f>STDEV(G48:G55)</f>
        <v>0.28550202362096611</v>
      </c>
      <c r="H58" s="29">
        <f>STDEV(H48:H55)</f>
        <v>0.41894591181320689</v>
      </c>
      <c r="I58" s="29">
        <f>STDEV(I48:I55)</f>
        <v>0.41894591181320695</v>
      </c>
      <c r="J58" s="6">
        <f>STDEV(J48:J55)</f>
        <v>0.3708086101236131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0.173609081496998</v>
      </c>
      <c r="E59" s="26"/>
      <c r="F59" s="26"/>
      <c r="G59" s="26"/>
      <c r="H59" s="80">
        <f>H58/(SQRT(11))</f>
        <v>0.12631694517615719</v>
      </c>
      <c r="I59" s="26"/>
      <c r="J59" s="81">
        <f>J58/(SQRT(11))</f>
        <v>0.11180300261938232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19</v>
      </c>
      <c r="B61" s="2">
        <f>TTEST(B48:B55,F48:F55,2,2)</f>
        <v>9.0687246250630321E-2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0.36476521324690869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0.1355349661775615</v>
      </c>
      <c r="C63" s="2"/>
      <c r="D63" s="16"/>
      <c r="G63" s="14"/>
      <c r="H63" s="111"/>
      <c r="I63" s="112"/>
      <c r="J63" s="89"/>
    </row>
    <row r="64" spans="1:12" ht="13" customHeight="1" x14ac:dyDescent="0.15">
      <c r="A64" s="1" t="s">
        <v>7</v>
      </c>
      <c r="B64" s="1">
        <f>POWER(-(-I56-I58),2)</f>
        <v>1.5715687776924868E-3</v>
      </c>
      <c r="C64" s="1"/>
      <c r="D64" s="16"/>
      <c r="E64" s="2"/>
      <c r="G64" s="14"/>
      <c r="I64" s="85"/>
      <c r="J64" s="60" t="s">
        <v>12</v>
      </c>
    </row>
    <row r="65" spans="1:10" ht="13" customHeight="1" x14ac:dyDescent="0.15">
      <c r="A65" s="1" t="s">
        <v>8</v>
      </c>
      <c r="B65" s="1">
        <f>POWER(2,-I56)</f>
        <v>1.3741970856828034</v>
      </c>
      <c r="C65" s="1"/>
      <c r="G65" s="14"/>
      <c r="I65" s="85"/>
    </row>
    <row r="66" spans="1:10" s="90" customFormat="1" ht="13" customHeight="1" thickBot="1" x14ac:dyDescent="0.2">
      <c r="D66" s="91"/>
      <c r="H66" s="91"/>
    </row>
    <row r="67" spans="1:10" ht="13" customHeight="1" thickTop="1" thickBot="1" x14ac:dyDescent="0.2"/>
    <row r="68" spans="1:10" ht="13" customHeight="1" thickBot="1" x14ac:dyDescent="0.2">
      <c r="A68" s="33" t="s">
        <v>37</v>
      </c>
    </row>
    <row r="69" spans="1:10" ht="13" customHeight="1" thickBot="1" x14ac:dyDescent="0.2"/>
    <row r="70" spans="1:10" ht="13" customHeight="1" thickBot="1" x14ac:dyDescent="0.2">
      <c r="A70" s="34" t="s">
        <v>28</v>
      </c>
      <c r="B70" s="35"/>
      <c r="C70" s="35" t="s">
        <v>11</v>
      </c>
      <c r="D70" s="36" t="s">
        <v>0</v>
      </c>
      <c r="E70" s="37" t="s">
        <v>29</v>
      </c>
      <c r="F70" s="35"/>
      <c r="G70" s="35" t="s">
        <v>11</v>
      </c>
      <c r="H70" s="36" t="s">
        <v>0</v>
      </c>
      <c r="I70" s="35" t="s">
        <v>1</v>
      </c>
      <c r="J70" s="38" t="s">
        <v>9</v>
      </c>
    </row>
    <row r="71" spans="1:10" ht="13" customHeight="1" x14ac:dyDescent="0.15">
      <c r="A71" s="92">
        <v>171</v>
      </c>
      <c r="B71" s="63">
        <v>29.21904</v>
      </c>
      <c r="C71" s="63">
        <v>14.945040000000001</v>
      </c>
      <c r="D71" s="39">
        <f>B71-C71</f>
        <v>14.273999999999999</v>
      </c>
      <c r="E71" s="93">
        <v>183</v>
      </c>
      <c r="F71" s="63">
        <v>29.951440000000002</v>
      </c>
      <c r="G71" s="63">
        <v>15.031029999999999</v>
      </c>
      <c r="H71" s="39">
        <f>F71-G71</f>
        <v>14.920410000000002</v>
      </c>
      <c r="I71" s="40">
        <f>H71-$D$79</f>
        <v>0.90653875000000461</v>
      </c>
      <c r="J71" s="41">
        <f>POWER(2,-I71)</f>
        <v>0.53346341895086502</v>
      </c>
    </row>
    <row r="72" spans="1:10" ht="13" customHeight="1" x14ac:dyDescent="0.15">
      <c r="A72" s="94">
        <v>172</v>
      </c>
      <c r="B72" s="66">
        <v>29.087219999999999</v>
      </c>
      <c r="C72" s="66">
        <v>14.96705</v>
      </c>
      <c r="D72" s="42">
        <f t="shared" ref="D72:D78" si="12">B72-C72</f>
        <v>14.120169999999998</v>
      </c>
      <c r="E72" s="95">
        <v>185</v>
      </c>
      <c r="F72" s="66"/>
      <c r="G72" s="66"/>
      <c r="H72" s="42"/>
      <c r="I72" s="43"/>
      <c r="J72" s="44"/>
    </row>
    <row r="73" spans="1:10" ht="13" customHeight="1" x14ac:dyDescent="0.15">
      <c r="A73" s="94">
        <v>174</v>
      </c>
      <c r="B73" s="66">
        <v>28.389189999999999</v>
      </c>
      <c r="C73" s="66">
        <v>14.8673</v>
      </c>
      <c r="D73" s="42">
        <f t="shared" si="12"/>
        <v>13.521889999999999</v>
      </c>
      <c r="E73" s="95">
        <v>187</v>
      </c>
      <c r="F73" s="66">
        <v>30.15136</v>
      </c>
      <c r="G73" s="66">
        <v>15.48415</v>
      </c>
      <c r="H73" s="42">
        <f t="shared" ref="H73:H78" si="13">F73-G73</f>
        <v>14.667210000000001</v>
      </c>
      <c r="I73" s="43">
        <f t="shared" ref="I73:I78" si="14">H73-$D$79</f>
        <v>0.65333875000000319</v>
      </c>
      <c r="J73" s="44">
        <f t="shared" ref="J73:J78" si="15">POWER(2,-I73)</f>
        <v>0.63580719602027325</v>
      </c>
    </row>
    <row r="74" spans="1:10" ht="13" customHeight="1" x14ac:dyDescent="0.15">
      <c r="A74" s="94">
        <v>179</v>
      </c>
      <c r="B74" s="66">
        <v>28.765609999999999</v>
      </c>
      <c r="C74" s="66">
        <v>14.7334</v>
      </c>
      <c r="D74" s="42">
        <f t="shared" si="12"/>
        <v>14.032209999999999</v>
      </c>
      <c r="E74" s="95">
        <v>188</v>
      </c>
      <c r="F74" s="66">
        <v>30.63897</v>
      </c>
      <c r="G74" s="66">
        <v>16.46406</v>
      </c>
      <c r="H74" s="42">
        <f t="shared" si="13"/>
        <v>14.174910000000001</v>
      </c>
      <c r="I74" s="43">
        <f t="shared" si="14"/>
        <v>0.16103875000000301</v>
      </c>
      <c r="J74" s="44">
        <f t="shared" si="15"/>
        <v>0.89438087887858331</v>
      </c>
    </row>
    <row r="75" spans="1:10" ht="13" customHeight="1" x14ac:dyDescent="0.15">
      <c r="A75" s="94">
        <v>180</v>
      </c>
      <c r="B75" s="66">
        <v>28.595490000000002</v>
      </c>
      <c r="C75" s="66">
        <v>15.39786</v>
      </c>
      <c r="D75" s="42">
        <f t="shared" si="12"/>
        <v>13.197630000000002</v>
      </c>
      <c r="E75" s="95">
        <v>206</v>
      </c>
      <c r="F75" s="66"/>
      <c r="G75" s="66"/>
      <c r="H75" s="42"/>
      <c r="I75" s="43"/>
      <c r="J75" s="44"/>
    </row>
    <row r="76" spans="1:10" ht="13" customHeight="1" x14ac:dyDescent="0.15">
      <c r="A76" s="94">
        <v>181</v>
      </c>
      <c r="B76" s="66">
        <v>28.597909999999999</v>
      </c>
      <c r="C76" s="85">
        <v>14.78288</v>
      </c>
      <c r="D76" s="42">
        <f t="shared" si="12"/>
        <v>13.815029999999998</v>
      </c>
      <c r="E76" s="95">
        <v>207</v>
      </c>
      <c r="F76" s="66"/>
      <c r="G76" s="66"/>
      <c r="H76" s="42"/>
      <c r="I76" s="43"/>
      <c r="J76" s="44"/>
    </row>
    <row r="77" spans="1:10" ht="13" customHeight="1" x14ac:dyDescent="0.15">
      <c r="A77" s="94">
        <v>182</v>
      </c>
      <c r="B77" s="66">
        <v>30.105699999999999</v>
      </c>
      <c r="C77" s="66">
        <v>15.131320000000001</v>
      </c>
      <c r="D77" s="42">
        <f t="shared" si="12"/>
        <v>14.974379999999998</v>
      </c>
      <c r="E77" s="95">
        <v>210</v>
      </c>
      <c r="F77" s="66">
        <v>30.095659999999999</v>
      </c>
      <c r="G77" s="66">
        <v>15.188700000000001</v>
      </c>
      <c r="H77" s="42">
        <f t="shared" si="13"/>
        <v>14.906959999999998</v>
      </c>
      <c r="I77" s="43">
        <f t="shared" si="14"/>
        <v>0.89308875000000043</v>
      </c>
      <c r="J77" s="44">
        <f t="shared" si="15"/>
        <v>0.53846006273105462</v>
      </c>
    </row>
    <row r="78" spans="1:10" ht="13" customHeight="1" thickBot="1" x14ac:dyDescent="0.2">
      <c r="A78" s="97">
        <v>183</v>
      </c>
      <c r="B78" s="88">
        <v>29.449169999999999</v>
      </c>
      <c r="C78" s="71">
        <v>15.27351</v>
      </c>
      <c r="D78" s="45">
        <f t="shared" si="12"/>
        <v>14.175659999999999</v>
      </c>
      <c r="E78" s="98">
        <v>211</v>
      </c>
      <c r="F78" s="71">
        <v>31.185420000000001</v>
      </c>
      <c r="G78" s="71">
        <v>16.2301</v>
      </c>
      <c r="H78" s="45">
        <f t="shared" si="13"/>
        <v>14.95532</v>
      </c>
      <c r="I78" s="46">
        <f t="shared" si="14"/>
        <v>0.94144875000000283</v>
      </c>
      <c r="J78" s="47">
        <f t="shared" si="15"/>
        <v>0.52070972265797766</v>
      </c>
    </row>
    <row r="79" spans="1:10" ht="13" customHeight="1" x14ac:dyDescent="0.15">
      <c r="A79" s="99" t="s">
        <v>2</v>
      </c>
      <c r="B79" s="100">
        <f>AVERAGE(B71:B78)</f>
        <v>29.026166249999999</v>
      </c>
      <c r="C79" s="100">
        <f>AVERAGE(C71:C78)</f>
        <v>15.012295</v>
      </c>
      <c r="D79" s="100">
        <f>AVERAGE(D71:D78)</f>
        <v>14.013871249999998</v>
      </c>
      <c r="E79" s="101" t="s">
        <v>2</v>
      </c>
      <c r="F79" s="100">
        <f>AVERAGE(F71:F78)</f>
        <v>30.40457</v>
      </c>
      <c r="G79" s="100">
        <f>AVERAGE(G71:G78)</f>
        <v>15.679608000000002</v>
      </c>
      <c r="H79" s="100">
        <f>AVERAGE(H71:H78)</f>
        <v>14.724962</v>
      </c>
      <c r="I79" s="100">
        <f>AVERAGE(I71:I78)</f>
        <v>0.71109075000000277</v>
      </c>
      <c r="J79" s="113">
        <f>AVERAGE(J71:J78)</f>
        <v>0.62456425584775077</v>
      </c>
    </row>
    <row r="80" spans="1:10" ht="13" customHeight="1" x14ac:dyDescent="0.15">
      <c r="A80" s="48" t="s">
        <v>3</v>
      </c>
      <c r="B80" s="42">
        <f>MEDIAN(B71:B78)</f>
        <v>28.926414999999999</v>
      </c>
      <c r="C80" s="42">
        <f>MEDIAN(C71:C78)</f>
        <v>14.956045</v>
      </c>
      <c r="D80" s="42">
        <f>MEDIAN(D71:D78)</f>
        <v>14.076189999999999</v>
      </c>
      <c r="E80" s="49" t="s">
        <v>3</v>
      </c>
      <c r="F80" s="42">
        <f>MEDIAN(F71:F78)</f>
        <v>30.15136</v>
      </c>
      <c r="G80" s="42">
        <f>MEDIAN(G71:G78)</f>
        <v>15.48415</v>
      </c>
      <c r="H80" s="42">
        <f>MEDIAN(H71:H78)</f>
        <v>14.906959999999998</v>
      </c>
      <c r="I80" s="42">
        <f>MEDIAN(I71:I78)</f>
        <v>0.89308875000000043</v>
      </c>
      <c r="J80" s="50">
        <f>MEDIAN(J71:J78)</f>
        <v>0.53846006273105462</v>
      </c>
    </row>
    <row r="81" spans="1:10" ht="13" customHeight="1" x14ac:dyDescent="0.15">
      <c r="A81" s="48" t="s">
        <v>4</v>
      </c>
      <c r="B81" s="42">
        <f>STDEV(B71:B78)</f>
        <v>0.56413864610287545</v>
      </c>
      <c r="C81" s="42">
        <f>STDEV(C71:C78)</f>
        <v>0.23575657979001491</v>
      </c>
      <c r="D81" s="42">
        <f>STDEV(D71:D78)</f>
        <v>0.53129068318677541</v>
      </c>
      <c r="E81" s="49" t="s">
        <v>4</v>
      </c>
      <c r="F81" s="42">
        <f>STDEV(F71:F78)</f>
        <v>0.50733065440598013</v>
      </c>
      <c r="G81" s="42">
        <f>STDEV(G71:G78)</f>
        <v>0.63605312252201074</v>
      </c>
      <c r="H81" s="42">
        <f>STDEV(H71:H78)</f>
        <v>0.32797884729049204</v>
      </c>
      <c r="I81" s="42">
        <f>STDEV(I71:I78)</f>
        <v>0.32797884729049187</v>
      </c>
      <c r="J81" s="50">
        <f>STDEV(J71:J78)</f>
        <v>0.15765981763526607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0.20080900308540187</v>
      </c>
      <c r="E82" s="51"/>
      <c r="F82" s="51"/>
      <c r="G82" s="51"/>
      <c r="H82" s="104">
        <f>H81/(SQRT(11))</f>
        <v>9.8889343239621258E-2</v>
      </c>
      <c r="I82" s="51"/>
      <c r="J82" s="105">
        <f>J81/(SQRT(11))</f>
        <v>4.753622360109408E-2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/>
      <c r="B84" s="52">
        <f>TTEST(B71:B78,F71:F78,2,2)</f>
        <v>9.8966010293361764E-4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1.9225997771460619E-2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2.191262308172312E-2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1.0796656280134307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0.61085812475444112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34" t="s">
        <v>28</v>
      </c>
      <c r="B90" s="35"/>
      <c r="C90" s="35" t="s">
        <v>11</v>
      </c>
      <c r="D90" s="36" t="s">
        <v>0</v>
      </c>
      <c r="E90" s="37" t="s">
        <v>30</v>
      </c>
      <c r="F90" s="35"/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29.21904</v>
      </c>
      <c r="C91" s="63">
        <v>14.945040000000001</v>
      </c>
      <c r="D91" s="39">
        <f>B91-C91</f>
        <v>14.273999999999999</v>
      </c>
      <c r="E91" s="93">
        <v>175</v>
      </c>
      <c r="F91" s="63">
        <v>30.139779999999998</v>
      </c>
      <c r="G91" s="63">
        <v>15.08267</v>
      </c>
      <c r="H91" s="39">
        <f>F91-G91</f>
        <v>15.057109999999998</v>
      </c>
      <c r="I91" s="40">
        <f>H91-$D$99</f>
        <v>1.0432387500000004</v>
      </c>
      <c r="J91" s="41">
        <f t="shared" ref="J91:J97" si="16">POWER(2,-I91)</f>
        <v>0.48523692691980663</v>
      </c>
    </row>
    <row r="92" spans="1:10" ht="13" customHeight="1" x14ac:dyDescent="0.15">
      <c r="A92" s="94">
        <v>172</v>
      </c>
      <c r="B92" s="66">
        <v>29.087219999999999</v>
      </c>
      <c r="C92" s="66">
        <v>14.96705</v>
      </c>
      <c r="D92" s="42">
        <f t="shared" ref="D92:D98" si="17">B92-C92</f>
        <v>14.120169999999998</v>
      </c>
      <c r="E92" s="95">
        <v>176</v>
      </c>
      <c r="F92" s="66">
        <v>29.487839999999998</v>
      </c>
      <c r="G92" s="66">
        <v>14.876709999999999</v>
      </c>
      <c r="H92" s="42">
        <f t="shared" ref="H92:H97" si="18">F92-G92</f>
        <v>14.611129999999999</v>
      </c>
      <c r="I92" s="43">
        <f t="shared" ref="I92:I97" si="19">H92-$D$99</f>
        <v>0.59725875000000173</v>
      </c>
      <c r="J92" s="44">
        <f t="shared" si="16"/>
        <v>0.6610087388103757</v>
      </c>
    </row>
    <row r="93" spans="1:10" ht="13" customHeight="1" x14ac:dyDescent="0.15">
      <c r="A93" s="94">
        <v>174</v>
      </c>
      <c r="B93" s="66">
        <v>28.389189999999999</v>
      </c>
      <c r="C93" s="66">
        <v>14.8673</v>
      </c>
      <c r="D93" s="42">
        <f t="shared" si="17"/>
        <v>13.521889999999999</v>
      </c>
      <c r="E93" s="95">
        <v>177</v>
      </c>
      <c r="F93" s="66">
        <v>29.898599999999998</v>
      </c>
      <c r="G93" s="66">
        <v>14.947139999999999</v>
      </c>
      <c r="H93" s="42">
        <f t="shared" si="18"/>
        <v>14.951459999999999</v>
      </c>
      <c r="I93" s="43">
        <f t="shared" si="19"/>
        <v>0.93758875000000153</v>
      </c>
      <c r="J93" s="44">
        <f t="shared" si="16"/>
        <v>0.52210477200453376</v>
      </c>
    </row>
    <row r="94" spans="1:10" ht="13" customHeight="1" x14ac:dyDescent="0.15">
      <c r="A94" s="94">
        <v>179</v>
      </c>
      <c r="B94" s="66">
        <v>28.765609999999999</v>
      </c>
      <c r="C94" s="66">
        <v>14.7334</v>
      </c>
      <c r="D94" s="42">
        <f t="shared" si="17"/>
        <v>14.032209999999999</v>
      </c>
      <c r="E94" s="95">
        <v>216</v>
      </c>
      <c r="F94" s="66">
        <v>29.58099</v>
      </c>
      <c r="G94" s="66">
        <v>14.96752</v>
      </c>
      <c r="H94" s="42">
        <f t="shared" si="18"/>
        <v>14.61347</v>
      </c>
      <c r="I94" s="43">
        <f t="shared" si="19"/>
        <v>0.59959875000000196</v>
      </c>
      <c r="J94" s="44">
        <f t="shared" si="16"/>
        <v>0.65993747517687051</v>
      </c>
    </row>
    <row r="95" spans="1:10" ht="13" customHeight="1" x14ac:dyDescent="0.15">
      <c r="A95" s="94">
        <v>180</v>
      </c>
      <c r="B95" s="66">
        <v>28.595490000000002</v>
      </c>
      <c r="C95" s="66">
        <v>15.39786</v>
      </c>
      <c r="D95" s="42">
        <f t="shared" si="17"/>
        <v>13.197630000000002</v>
      </c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>
        <v>28.597909999999999</v>
      </c>
      <c r="C96" s="85">
        <v>14.78288</v>
      </c>
      <c r="D96" s="42">
        <f t="shared" si="17"/>
        <v>13.815029999999998</v>
      </c>
      <c r="E96" s="95">
        <v>225</v>
      </c>
      <c r="F96" s="66">
        <v>29.907350000000001</v>
      </c>
      <c r="G96" s="66">
        <v>15.335459999999999</v>
      </c>
      <c r="H96" s="42">
        <f t="shared" si="18"/>
        <v>14.571890000000002</v>
      </c>
      <c r="I96" s="43">
        <f t="shared" si="19"/>
        <v>0.558018750000004</v>
      </c>
      <c r="J96" s="44">
        <f t="shared" si="16"/>
        <v>0.67923431454179206</v>
      </c>
    </row>
    <row r="97" spans="1:10" ht="13" customHeight="1" x14ac:dyDescent="0.15">
      <c r="A97" s="94">
        <v>182</v>
      </c>
      <c r="B97" s="66">
        <v>30.105699999999999</v>
      </c>
      <c r="C97" s="66">
        <v>15.131320000000001</v>
      </c>
      <c r="D97" s="42">
        <f t="shared" si="17"/>
        <v>14.974379999999998</v>
      </c>
      <c r="E97" s="95">
        <v>229</v>
      </c>
      <c r="F97" s="66">
        <v>30.50526</v>
      </c>
      <c r="G97" s="66">
        <v>14.8142</v>
      </c>
      <c r="H97" s="42">
        <f t="shared" si="18"/>
        <v>15.69106</v>
      </c>
      <c r="I97" s="43">
        <f t="shared" si="19"/>
        <v>1.6771887500000027</v>
      </c>
      <c r="J97" s="44">
        <f t="shared" si="16"/>
        <v>0.31269135746322957</v>
      </c>
    </row>
    <row r="98" spans="1:10" ht="13" customHeight="1" thickBot="1" x14ac:dyDescent="0.2">
      <c r="A98" s="97">
        <v>183</v>
      </c>
      <c r="B98" s="88">
        <v>29.449169999999999</v>
      </c>
      <c r="C98" s="71">
        <v>15.27351</v>
      </c>
      <c r="D98" s="45">
        <f t="shared" si="17"/>
        <v>14.175659999999999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29.026166249999999</v>
      </c>
      <c r="C99" s="100">
        <f>AVERAGE(C91:C98)</f>
        <v>15.012295</v>
      </c>
      <c r="D99" s="100">
        <f>AVERAGE(D91:D98)</f>
        <v>14.013871249999998</v>
      </c>
      <c r="E99" s="101" t="s">
        <v>2</v>
      </c>
      <c r="F99" s="100">
        <f>AVERAGE(F91:F98)</f>
        <v>29.919969999999996</v>
      </c>
      <c r="G99" s="100">
        <f>AVERAGE(G91:G98)</f>
        <v>15.003950000000001</v>
      </c>
      <c r="H99" s="100">
        <f>AVERAGE(H91:H98)</f>
        <v>14.916019999999998</v>
      </c>
      <c r="I99" s="100">
        <f>AVERAGE(I91:I98)</f>
        <v>0.90214875000000205</v>
      </c>
      <c r="J99" s="113">
        <f>AVERAGE(J91:J98)</f>
        <v>0.55336893081943472</v>
      </c>
    </row>
    <row r="100" spans="1:10" ht="13" customHeight="1" x14ac:dyDescent="0.15">
      <c r="A100" s="48" t="s">
        <v>3</v>
      </c>
      <c r="B100" s="42">
        <f>MEDIAN(B91:B98)</f>
        <v>28.926414999999999</v>
      </c>
      <c r="C100" s="42">
        <f>MEDIAN(C91:C98)</f>
        <v>14.956045</v>
      </c>
      <c r="D100" s="42">
        <f>MEDIAN(D91:D98)</f>
        <v>14.076189999999999</v>
      </c>
      <c r="E100" s="49" t="s">
        <v>3</v>
      </c>
      <c r="F100" s="42">
        <f>MEDIAN(F91:F98)</f>
        <v>29.902974999999998</v>
      </c>
      <c r="G100" s="42">
        <f>MEDIAN(G91:G98)</f>
        <v>14.957329999999999</v>
      </c>
      <c r="H100" s="42">
        <f>MEDIAN(H91:H98)</f>
        <v>14.782464999999998</v>
      </c>
      <c r="I100" s="42">
        <f>MEDIAN(I91:I98)</f>
        <v>0.76859375000000174</v>
      </c>
      <c r="J100" s="50">
        <f>MEDIAN(J91:J98)</f>
        <v>0.59102112359070214</v>
      </c>
    </row>
    <row r="101" spans="1:10" ht="13" customHeight="1" x14ac:dyDescent="0.15">
      <c r="A101" s="48" t="s">
        <v>4</v>
      </c>
      <c r="B101" s="42">
        <f>STDEV(B91:B98)</f>
        <v>0.56413864610287545</v>
      </c>
      <c r="C101" s="42">
        <f>STDEV(C91:C98)</f>
        <v>0.23575657979001491</v>
      </c>
      <c r="D101" s="42">
        <f>STDEV(D91:D98)</f>
        <v>0.53129068318677541</v>
      </c>
      <c r="E101" s="49" t="s">
        <v>4</v>
      </c>
      <c r="F101" s="42">
        <f>STDEV(F91:F98)</f>
        <v>0.37232795726348578</v>
      </c>
      <c r="G101" s="42">
        <f>STDEV(G91:G98)</f>
        <v>0.18592757708312133</v>
      </c>
      <c r="H101" s="42">
        <f>STDEV(H91:H98)</f>
        <v>0.43006261283678199</v>
      </c>
      <c r="I101" s="42">
        <f>STDEV(I91:I98)</f>
        <v>0.43006261283678199</v>
      </c>
      <c r="J101" s="50">
        <f>STDEV(J91:J98)</f>
        <v>0.14305970056502934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0.20080900308540187</v>
      </c>
      <c r="E102" s="51"/>
      <c r="F102" s="51"/>
      <c r="G102" s="51"/>
      <c r="H102" s="104">
        <f>H101/(SQRT(11))</f>
        <v>0.12966875664904431</v>
      </c>
      <c r="I102" s="51"/>
      <c r="J102" s="105">
        <f>J101/(SQRT(11))</f>
        <v>4.3134122672254249E-2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/>
      <c r="B104" s="52">
        <f>TTEST(B91:B98,F91:F98,2,2)</f>
        <v>5.731997119681552E-3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0.94425038679417095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5.2927601922870497E-3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1.7747871152714414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0.53508917565543135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29</v>
      </c>
      <c r="B110" s="35"/>
      <c r="C110" s="35" t="s">
        <v>11</v>
      </c>
      <c r="D110" s="36" t="s">
        <v>0</v>
      </c>
      <c r="E110" s="37" t="s">
        <v>30</v>
      </c>
      <c r="F110" s="35"/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29.951440000000002</v>
      </c>
      <c r="C111" s="63">
        <v>15.031029999999999</v>
      </c>
      <c r="D111" s="39">
        <f t="shared" ref="D111:D118" si="20">B111-C111</f>
        <v>14.920410000000002</v>
      </c>
      <c r="E111" s="93">
        <v>175</v>
      </c>
      <c r="F111" s="63">
        <v>30.139779999999998</v>
      </c>
      <c r="G111" s="63">
        <v>15.08267</v>
      </c>
      <c r="H111" s="39">
        <f>F111-G111</f>
        <v>15.057109999999998</v>
      </c>
      <c r="I111" s="40">
        <f>H111-$D$119</f>
        <v>0.33214799999999833</v>
      </c>
      <c r="J111" s="41">
        <f t="shared" ref="J111:J117" si="21">POWER(2,-I111)</f>
        <v>0.7943529066014583</v>
      </c>
    </row>
    <row r="112" spans="1:10" ht="13" customHeight="1" x14ac:dyDescent="0.15">
      <c r="A112" s="95">
        <v>185</v>
      </c>
      <c r="B112" s="66"/>
      <c r="C112" s="66"/>
      <c r="D112" s="42"/>
      <c r="E112" s="95">
        <v>176</v>
      </c>
      <c r="F112" s="66">
        <v>29.487839999999998</v>
      </c>
      <c r="G112" s="66">
        <v>14.876709999999999</v>
      </c>
      <c r="H112" s="42">
        <f t="shared" ref="H112:H117" si="22">F112-G112</f>
        <v>14.611129999999999</v>
      </c>
      <c r="I112" s="43">
        <f t="shared" ref="I112:I117" si="23">H112-$D$119</f>
        <v>-0.11383200000000038</v>
      </c>
      <c r="J112" s="44">
        <f t="shared" si="21"/>
        <v>1.0820986281816165</v>
      </c>
    </row>
    <row r="113" spans="1:10" ht="13" customHeight="1" x14ac:dyDescent="0.15">
      <c r="A113" s="95">
        <v>187</v>
      </c>
      <c r="B113" s="66">
        <v>30.15136</v>
      </c>
      <c r="C113" s="66">
        <v>15.48415</v>
      </c>
      <c r="D113" s="42">
        <f t="shared" si="20"/>
        <v>14.667210000000001</v>
      </c>
      <c r="E113" s="95">
        <v>177</v>
      </c>
      <c r="F113" s="66">
        <v>29.898599999999998</v>
      </c>
      <c r="G113" s="66">
        <v>14.947139999999999</v>
      </c>
      <c r="H113" s="42">
        <f t="shared" si="22"/>
        <v>14.951459999999999</v>
      </c>
      <c r="I113" s="43">
        <f t="shared" si="23"/>
        <v>0.22649799999999942</v>
      </c>
      <c r="J113" s="44">
        <f t="shared" si="21"/>
        <v>0.8547070929349011</v>
      </c>
    </row>
    <row r="114" spans="1:10" ht="13" customHeight="1" x14ac:dyDescent="0.15">
      <c r="A114" s="95">
        <v>188</v>
      </c>
      <c r="B114" s="66">
        <v>30.63897</v>
      </c>
      <c r="C114" s="66">
        <v>16.46406</v>
      </c>
      <c r="D114" s="42">
        <f t="shared" si="20"/>
        <v>14.174910000000001</v>
      </c>
      <c r="E114" s="95">
        <v>216</v>
      </c>
      <c r="F114" s="66">
        <v>29.58099</v>
      </c>
      <c r="G114" s="66">
        <v>14.96752</v>
      </c>
      <c r="H114" s="42">
        <f t="shared" si="22"/>
        <v>14.61347</v>
      </c>
      <c r="I114" s="43">
        <f t="shared" si="23"/>
        <v>-0.11149200000000015</v>
      </c>
      <c r="J114" s="44">
        <f t="shared" si="21"/>
        <v>1.0803449253329627</v>
      </c>
    </row>
    <row r="115" spans="1:10" ht="13" customHeight="1" x14ac:dyDescent="0.15">
      <c r="A115" s="95">
        <v>206</v>
      </c>
      <c r="B115" s="66"/>
      <c r="C115" s="66"/>
      <c r="D115" s="42"/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/>
      <c r="C116" s="66"/>
      <c r="D116" s="42"/>
      <c r="E116" s="95">
        <v>225</v>
      </c>
      <c r="F116" s="66">
        <v>29.907350000000001</v>
      </c>
      <c r="G116" s="66">
        <v>15.335459999999999</v>
      </c>
      <c r="H116" s="42">
        <f t="shared" si="22"/>
        <v>14.571890000000002</v>
      </c>
      <c r="I116" s="43">
        <f t="shared" si="23"/>
        <v>-0.1530719999999981</v>
      </c>
      <c r="J116" s="44">
        <f t="shared" si="21"/>
        <v>1.1119346490068169</v>
      </c>
    </row>
    <row r="117" spans="1:10" ht="13" customHeight="1" x14ac:dyDescent="0.15">
      <c r="A117" s="95">
        <v>210</v>
      </c>
      <c r="B117" s="66">
        <v>30.095659999999999</v>
      </c>
      <c r="C117" s="66">
        <v>15.188700000000001</v>
      </c>
      <c r="D117" s="42">
        <f t="shared" si="20"/>
        <v>14.906959999999998</v>
      </c>
      <c r="E117" s="95">
        <v>229</v>
      </c>
      <c r="F117" s="66">
        <v>30.50526</v>
      </c>
      <c r="G117" s="66">
        <v>14.8142</v>
      </c>
      <c r="H117" s="42">
        <f t="shared" si="22"/>
        <v>15.69106</v>
      </c>
      <c r="I117" s="43">
        <f t="shared" si="23"/>
        <v>0.96609800000000057</v>
      </c>
      <c r="J117" s="44">
        <f t="shared" si="21"/>
        <v>0.5118886772422454</v>
      </c>
    </row>
    <row r="118" spans="1:10" ht="13" customHeight="1" thickBot="1" x14ac:dyDescent="0.2">
      <c r="A118" s="98">
        <v>211</v>
      </c>
      <c r="B118" s="71">
        <v>31.185420000000001</v>
      </c>
      <c r="C118" s="71">
        <v>16.2301</v>
      </c>
      <c r="D118" s="45">
        <f t="shared" si="20"/>
        <v>14.95532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30.40457</v>
      </c>
      <c r="C119" s="100">
        <f>AVERAGE(C111:C118)</f>
        <v>15.679608000000002</v>
      </c>
      <c r="D119" s="100">
        <f>AVERAGE(D111:D118)</f>
        <v>14.724962</v>
      </c>
      <c r="E119" s="101" t="s">
        <v>2</v>
      </c>
      <c r="F119" s="100">
        <f>AVERAGE(F111:F118)</f>
        <v>29.919969999999996</v>
      </c>
      <c r="G119" s="100">
        <f>AVERAGE(G111:G118)</f>
        <v>15.003950000000001</v>
      </c>
      <c r="H119" s="100">
        <f>AVERAGE(H111:H118)</f>
        <v>14.916019999999998</v>
      </c>
      <c r="I119" s="100">
        <f>AVERAGE(I111:I118)</f>
        <v>0.19105799999999995</v>
      </c>
      <c r="J119" s="102">
        <f>AVERAGE(J111:J118)</f>
        <v>0.90588781321666678</v>
      </c>
    </row>
    <row r="120" spans="1:10" ht="13" customHeight="1" x14ac:dyDescent="0.15">
      <c r="A120" s="48" t="s">
        <v>3</v>
      </c>
      <c r="B120" s="42">
        <f>MEDIAN(B111:B118)</f>
        <v>30.15136</v>
      </c>
      <c r="C120" s="42">
        <f>MEDIAN(C111:C118)</f>
        <v>15.48415</v>
      </c>
      <c r="D120" s="42">
        <f>MEDIAN(D111:D118)</f>
        <v>14.906959999999998</v>
      </c>
      <c r="E120" s="49" t="s">
        <v>3</v>
      </c>
      <c r="F120" s="42">
        <f>MEDIAN(F111:F118)</f>
        <v>29.902974999999998</v>
      </c>
      <c r="G120" s="42">
        <f>MEDIAN(G111:G118)</f>
        <v>14.957329999999999</v>
      </c>
      <c r="H120" s="42">
        <f>MEDIAN(H111:H118)</f>
        <v>14.782464999999998</v>
      </c>
      <c r="I120" s="42">
        <f>MEDIAN(I111:I118)</f>
        <v>5.7502999999999638E-2</v>
      </c>
      <c r="J120" s="50">
        <f>MEDIAN(J111:J118)</f>
        <v>0.96752600913393194</v>
      </c>
    </row>
    <row r="121" spans="1:10" ht="13" customHeight="1" x14ac:dyDescent="0.15">
      <c r="A121" s="48" t="s">
        <v>4</v>
      </c>
      <c r="B121" s="42">
        <f>STDEV(B111:B118)</f>
        <v>0.50733065440598013</v>
      </c>
      <c r="C121" s="42">
        <f>STDEV(C111:C118)</f>
        <v>0.63605312252201074</v>
      </c>
      <c r="D121" s="42">
        <f>STDEV(D111:D118)</f>
        <v>0.32797884729049204</v>
      </c>
      <c r="E121" s="49" t="s">
        <v>4</v>
      </c>
      <c r="F121" s="42">
        <f>STDEV(F111:F118)</f>
        <v>0.37232795726348578</v>
      </c>
      <c r="G121" s="42">
        <f>STDEV(G111:G118)</f>
        <v>0.18592757708312133</v>
      </c>
      <c r="H121" s="42">
        <f>STDEV(H111:H118)</f>
        <v>0.43006261283678199</v>
      </c>
      <c r="I121" s="42">
        <f>STDEV(I111:I118)</f>
        <v>0.43006261283678199</v>
      </c>
      <c r="J121" s="50">
        <f>STDEV(J111:J118)</f>
        <v>0.23419464318746389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0.12396435217432462</v>
      </c>
      <c r="E122" s="51"/>
      <c r="F122" s="51"/>
      <c r="G122" s="51"/>
      <c r="H122" s="104">
        <f>H121/(SQRT(11))</f>
        <v>0.12966875664904431</v>
      </c>
      <c r="I122" s="51"/>
      <c r="J122" s="105">
        <f>J121/(SQRT(11))</f>
        <v>7.0612341760361824E-2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/>
      <c r="B124" s="52">
        <f>TTEST(B111:B118,F111:F118,2,2)</f>
        <v>0.10061951967220195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3.3793888557586985E-2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0.43711142078228382</v>
      </c>
      <c r="C126" s="52"/>
      <c r="D126" s="53"/>
      <c r="E126" s="106"/>
      <c r="F126" s="106"/>
      <c r="G126" s="52"/>
      <c r="H126" s="107"/>
      <c r="I126" s="89"/>
      <c r="J126" s="89"/>
    </row>
    <row r="127" spans="1:10" ht="13" customHeight="1" x14ac:dyDescent="0.15">
      <c r="A127" s="54" t="s">
        <v>7</v>
      </c>
      <c r="B127" s="54">
        <f>POWER(-(-I119-I121),2)</f>
        <v>0.38579081569073947</v>
      </c>
      <c r="C127" s="54"/>
      <c r="D127" s="53"/>
      <c r="E127" s="52"/>
      <c r="F127" s="106"/>
      <c r="G127" s="52"/>
      <c r="H127" s="107"/>
      <c r="I127" s="85"/>
      <c r="J127" s="106" t="s">
        <v>12</v>
      </c>
    </row>
    <row r="128" spans="1:10" ht="13" customHeight="1" x14ac:dyDescent="0.15">
      <c r="A128" s="54" t="s">
        <v>8</v>
      </c>
      <c r="B128" s="54">
        <f>POWER(2,-I119)</f>
        <v>0.87596309842081843</v>
      </c>
      <c r="C128" s="54"/>
      <c r="D128" s="107"/>
      <c r="E128" s="106"/>
      <c r="F128" s="106"/>
      <c r="G128" s="52"/>
      <c r="H128" s="107"/>
      <c r="I128" s="85"/>
      <c r="J128" s="106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47"/>
  <sheetViews>
    <sheetView topLeftCell="A59" zoomScale="143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2" s="1" customFormat="1" ht="13" customHeight="1" x14ac:dyDescent="0.15">
      <c r="A1" s="19" t="s">
        <v>31</v>
      </c>
      <c r="D1" s="22"/>
      <c r="H1" s="22"/>
    </row>
    <row r="3" spans="1:12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41964</v>
      </c>
      <c r="K3" s="20"/>
    </row>
    <row r="4" spans="1:12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42544</v>
      </c>
      <c r="K4" s="20"/>
    </row>
    <row r="5" spans="1:12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2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2" ht="13" customHeight="1" thickBot="1" x14ac:dyDescent="0.2">
      <c r="A7" s="7" t="s">
        <v>24</v>
      </c>
      <c r="B7" s="18" t="s">
        <v>20</v>
      </c>
      <c r="C7" s="18" t="s">
        <v>11</v>
      </c>
      <c r="D7" s="17" t="s">
        <v>0</v>
      </c>
      <c r="E7" s="8" t="s">
        <v>25</v>
      </c>
      <c r="F7" s="18" t="s">
        <v>20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2" ht="13" customHeight="1" x14ac:dyDescent="0.15">
      <c r="A8" s="62">
        <v>171</v>
      </c>
      <c r="B8" s="63"/>
      <c r="C8" s="63"/>
      <c r="D8" s="28"/>
      <c r="E8" s="64">
        <v>184</v>
      </c>
      <c r="F8" s="109"/>
      <c r="G8" s="63"/>
      <c r="H8" s="28"/>
      <c r="I8" s="10"/>
      <c r="J8" s="11"/>
      <c r="K8" s="2"/>
      <c r="L8" s="61"/>
    </row>
    <row r="9" spans="1:12" ht="13" customHeight="1" x14ac:dyDescent="0.15">
      <c r="A9" s="65">
        <v>172</v>
      </c>
      <c r="B9" s="66">
        <v>23.349889999999998</v>
      </c>
      <c r="C9" s="66">
        <v>15.84442</v>
      </c>
      <c r="D9" s="29">
        <f t="shared" ref="D9:D12" si="0">B9-C9</f>
        <v>7.505469999999999</v>
      </c>
      <c r="E9" s="67">
        <v>185</v>
      </c>
      <c r="F9" s="86">
        <v>23.31476</v>
      </c>
      <c r="G9" s="66">
        <v>15.838469999999999</v>
      </c>
      <c r="H9" s="29">
        <f t="shared" ref="H9:H15" si="1">F9-G9</f>
        <v>7.4762900000000005</v>
      </c>
      <c r="I9" s="3">
        <f t="shared" ref="I9:I14" si="2">H9-$D$16</f>
        <v>-0.21229999999999905</v>
      </c>
      <c r="J9" s="4">
        <f t="shared" ref="J9:J15" si="3">POWER(2,-I9)</f>
        <v>1.1585336914569786</v>
      </c>
      <c r="K9" s="2"/>
      <c r="L9" s="61"/>
    </row>
    <row r="10" spans="1:12" ht="13" customHeight="1" x14ac:dyDescent="0.15">
      <c r="A10" s="65">
        <v>174</v>
      </c>
      <c r="B10" s="66">
        <v>23.929919999999999</v>
      </c>
      <c r="C10" s="66">
        <v>15.715439999999999</v>
      </c>
      <c r="D10" s="29">
        <f t="shared" si="0"/>
        <v>8.21448</v>
      </c>
      <c r="E10" s="67">
        <v>187</v>
      </c>
      <c r="F10" s="86">
        <v>23.364840000000001</v>
      </c>
      <c r="G10" s="66">
        <v>15.957990000000001</v>
      </c>
      <c r="H10" s="29">
        <f t="shared" si="1"/>
        <v>7.4068500000000004</v>
      </c>
      <c r="I10" s="3">
        <f t="shared" si="2"/>
        <v>-0.28173999999999921</v>
      </c>
      <c r="J10" s="4">
        <f t="shared" si="3"/>
        <v>1.2156601792697228</v>
      </c>
      <c r="K10" s="2"/>
      <c r="L10" s="61"/>
    </row>
    <row r="11" spans="1:12" ht="13" customHeight="1" x14ac:dyDescent="0.15">
      <c r="A11" s="65">
        <v>179</v>
      </c>
      <c r="B11" s="66">
        <v>24.366499999999998</v>
      </c>
      <c r="C11" s="66">
        <v>16.961320000000001</v>
      </c>
      <c r="D11" s="29">
        <f t="shared" si="0"/>
        <v>7.4051799999999979</v>
      </c>
      <c r="E11" s="67">
        <v>188</v>
      </c>
      <c r="F11" s="86"/>
      <c r="G11" s="66"/>
      <c r="H11" s="29"/>
      <c r="I11" s="3"/>
      <c r="J11" s="4"/>
      <c r="K11" s="2"/>
      <c r="L11" s="61"/>
    </row>
    <row r="12" spans="1:12" ht="13" customHeight="1" x14ac:dyDescent="0.15">
      <c r="A12" s="65">
        <v>180</v>
      </c>
      <c r="B12" s="66">
        <v>23.404810000000001</v>
      </c>
      <c r="C12" s="66">
        <v>15.77558</v>
      </c>
      <c r="D12" s="29">
        <f t="shared" si="0"/>
        <v>7.6292300000000015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2" ht="13" customHeight="1" x14ac:dyDescent="0.15">
      <c r="A13" s="65">
        <v>181</v>
      </c>
      <c r="B13" s="66"/>
      <c r="C13" s="66"/>
      <c r="D13" s="29"/>
      <c r="E13" s="67">
        <v>207</v>
      </c>
      <c r="F13" s="86">
        <v>23.5791</v>
      </c>
      <c r="G13" s="66">
        <v>15.886659999999999</v>
      </c>
      <c r="H13" s="29">
        <f t="shared" si="1"/>
        <v>7.6924400000000013</v>
      </c>
      <c r="I13" s="3">
        <f t="shared" si="2"/>
        <v>3.8500000000016854E-3</v>
      </c>
      <c r="J13" s="4">
        <f t="shared" si="3"/>
        <v>0.99733494094692232</v>
      </c>
      <c r="K13" s="2"/>
      <c r="L13" s="61"/>
    </row>
    <row r="14" spans="1:12" ht="13" customHeight="1" x14ac:dyDescent="0.15">
      <c r="A14" s="65">
        <v>182</v>
      </c>
      <c r="B14" s="66"/>
      <c r="C14" s="66"/>
      <c r="D14" s="29"/>
      <c r="E14" s="67">
        <v>210</v>
      </c>
      <c r="F14" s="86">
        <v>23.5791</v>
      </c>
      <c r="G14" s="66">
        <v>15.949820000000001</v>
      </c>
      <c r="H14" s="29">
        <f t="shared" si="1"/>
        <v>7.6292799999999996</v>
      </c>
      <c r="I14" s="3">
        <f t="shared" si="2"/>
        <v>-5.9309999999999974E-2</v>
      </c>
      <c r="J14" s="4">
        <f t="shared" si="3"/>
        <v>1.0419672983308024</v>
      </c>
      <c r="K14" s="2"/>
      <c r="L14" s="61"/>
    </row>
    <row r="15" spans="1:12" ht="13" customHeight="1" thickBot="1" x14ac:dyDescent="0.2">
      <c r="A15" s="70">
        <v>183</v>
      </c>
      <c r="B15" s="87"/>
      <c r="C15" s="71"/>
      <c r="D15" s="27"/>
      <c r="E15" s="72">
        <v>211</v>
      </c>
      <c r="F15" s="110">
        <v>23.835609999999999</v>
      </c>
      <c r="G15" s="71">
        <v>16.02299</v>
      </c>
      <c r="H15" s="27">
        <f t="shared" si="1"/>
        <v>7.812619999999999</v>
      </c>
      <c r="I15" s="12">
        <f>H15-$D$16</f>
        <v>0.12402999999999942</v>
      </c>
      <c r="J15" s="13">
        <f t="shared" si="3"/>
        <v>0.91762080072484564</v>
      </c>
      <c r="K15" s="2"/>
      <c r="L15" s="61"/>
    </row>
    <row r="16" spans="1:12" ht="13" customHeight="1" x14ac:dyDescent="0.15">
      <c r="A16" s="73" t="s">
        <v>2</v>
      </c>
      <c r="B16" s="74">
        <f>AVERAGE(B8:B15)</f>
        <v>23.762779999999999</v>
      </c>
      <c r="C16" s="74">
        <f>AVERAGE(C8:C15)</f>
        <v>16.074190000000002</v>
      </c>
      <c r="D16" s="74">
        <f>AVERAGE(D8:D15)</f>
        <v>7.6885899999999996</v>
      </c>
      <c r="E16" s="75" t="s">
        <v>2</v>
      </c>
      <c r="F16" s="74">
        <f>AVERAGE(F8:F15)</f>
        <v>23.534682</v>
      </c>
      <c r="G16" s="74">
        <f>AVERAGE(G8:G15)</f>
        <v>15.931186000000002</v>
      </c>
      <c r="H16" s="74">
        <f>AVERAGE(H8:H15)</f>
        <v>7.6034960000000016</v>
      </c>
      <c r="I16" s="74">
        <f>AVERAGE(I8:I15)</f>
        <v>-8.509399999999942E-2</v>
      </c>
      <c r="J16" s="113">
        <f>AVERAGE(J8:J15)</f>
        <v>1.0662233821458544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23.667365</v>
      </c>
      <c r="C17" s="29">
        <f>MEDIAN(C8:C15)</f>
        <v>15.809999999999999</v>
      </c>
      <c r="D17" s="29">
        <f>MEDIAN(D8:D15)</f>
        <v>7.5673500000000002</v>
      </c>
      <c r="E17" s="25" t="s">
        <v>3</v>
      </c>
      <c r="F17" s="29">
        <f>MEDIAN(F8:F15)</f>
        <v>23.5791</v>
      </c>
      <c r="G17" s="29">
        <f>MEDIAN(G8:G15)</f>
        <v>15.949820000000001</v>
      </c>
      <c r="H17" s="29">
        <f>MEDIAN(H8:H15)</f>
        <v>7.6292799999999996</v>
      </c>
      <c r="I17" s="29">
        <f>MEDIAN(I8:I15)</f>
        <v>-5.9309999999999974E-2</v>
      </c>
      <c r="J17" s="6">
        <f>MEDIAN(J8:J15)</f>
        <v>1.0419672983308024</v>
      </c>
      <c r="L17" s="61"/>
    </row>
    <row r="18" spans="1:12" ht="13" customHeight="1" x14ac:dyDescent="0.15">
      <c r="A18" s="5" t="s">
        <v>4</v>
      </c>
      <c r="B18" s="29">
        <f>STDEV(B8:B15)</f>
        <v>0.47994245870381802</v>
      </c>
      <c r="C18" s="29">
        <f>STDEV(C8:C15)</f>
        <v>0.5937629674092747</v>
      </c>
      <c r="D18" s="29">
        <f>STDEV(D8:D15)</f>
        <v>0.36237092607805488</v>
      </c>
      <c r="E18" s="25" t="s">
        <v>4</v>
      </c>
      <c r="F18" s="29">
        <f>STDEV(F8:F15)</f>
        <v>0.2071928869918073</v>
      </c>
      <c r="G18" s="29">
        <f>STDEV(G8:G15)</f>
        <v>7.0838683146993042E-2</v>
      </c>
      <c r="H18" s="29">
        <f>STDEV(H8:H15)</f>
        <v>0.1636762909831472</v>
      </c>
      <c r="I18" s="29">
        <f>STDEV(I8:I15)</f>
        <v>0.1636762909831472</v>
      </c>
      <c r="J18" s="6">
        <f>STDEV(J8:J15)</f>
        <v>0.12069512384268494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0.13696333610895764</v>
      </c>
      <c r="E19" s="26"/>
      <c r="F19" s="26"/>
      <c r="G19" s="26"/>
      <c r="H19" s="80">
        <f>H18/(SQRT(11))</f>
        <v>4.9350258569830004E-2</v>
      </c>
      <c r="I19" s="26"/>
      <c r="J19" s="81">
        <f>J18/(SQRT(11))</f>
        <v>3.6390949073787635E-2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20</v>
      </c>
      <c r="B21" s="2">
        <f>TTEST(B8:B15,F8:F15,2,2)</f>
        <v>0.365035644628874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0.60378955387368993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0.64985264686003652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6.1751764561601098E-3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1.0607568536151593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20</v>
      </c>
      <c r="C27" s="18" t="s">
        <v>11</v>
      </c>
      <c r="D27" s="17" t="s">
        <v>0</v>
      </c>
      <c r="E27" s="8" t="s">
        <v>26</v>
      </c>
      <c r="F27" s="18" t="s">
        <v>20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23.349889999999998</v>
      </c>
      <c r="C29" s="66">
        <v>15.84442</v>
      </c>
      <c r="D29" s="29">
        <f t="shared" ref="D29:D32" si="4">B29-C29</f>
        <v>7.505469999999999</v>
      </c>
      <c r="E29" s="67">
        <v>176</v>
      </c>
      <c r="F29" s="86">
        <v>22.596920000000001</v>
      </c>
      <c r="G29" s="66">
        <v>15.83475</v>
      </c>
      <c r="H29" s="29">
        <f>F29-G29</f>
        <v>6.7621700000000011</v>
      </c>
      <c r="I29" s="3">
        <f>H29-$D$36</f>
        <v>-0.92641999999999847</v>
      </c>
      <c r="J29" s="4">
        <f>POWER(2,-I29)</f>
        <v>1.9005539779449454</v>
      </c>
      <c r="K29" s="2"/>
    </row>
    <row r="30" spans="1:12" ht="13" customHeight="1" x14ac:dyDescent="0.15">
      <c r="A30" s="65">
        <v>174</v>
      </c>
      <c r="B30" s="66">
        <v>23.929919999999999</v>
      </c>
      <c r="C30" s="66">
        <v>15.715439999999999</v>
      </c>
      <c r="D30" s="29">
        <f t="shared" si="4"/>
        <v>8.21448</v>
      </c>
      <c r="E30" s="67">
        <v>177</v>
      </c>
      <c r="F30" s="86">
        <v>22.324369999999998</v>
      </c>
      <c r="G30" s="66">
        <v>15.32929</v>
      </c>
      <c r="H30" s="29">
        <f t="shared" ref="H30" si="5">F30-G30</f>
        <v>6.995079999999998</v>
      </c>
      <c r="I30" s="3">
        <f t="shared" ref="I30:I33" si="6">H30-$D$36</f>
        <v>-0.69351000000000163</v>
      </c>
      <c r="J30" s="4">
        <f t="shared" ref="J30:J33" si="7">POWER(2,-I30)</f>
        <v>1.6172133296733515</v>
      </c>
      <c r="K30" s="2"/>
    </row>
    <row r="31" spans="1:12" ht="13" customHeight="1" x14ac:dyDescent="0.15">
      <c r="A31" s="65">
        <v>179</v>
      </c>
      <c r="B31" s="66">
        <v>24.366499999999998</v>
      </c>
      <c r="C31" s="66">
        <v>16.961320000000001</v>
      </c>
      <c r="D31" s="29">
        <f t="shared" si="4"/>
        <v>7.4051799999999979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23.404810000000001</v>
      </c>
      <c r="C32" s="66">
        <v>15.77558</v>
      </c>
      <c r="D32" s="29">
        <f t="shared" si="4"/>
        <v>7.6292300000000015</v>
      </c>
      <c r="E32" s="67">
        <v>223</v>
      </c>
      <c r="F32" s="86">
        <v>23.052430000000001</v>
      </c>
      <c r="G32" s="66">
        <v>15.999140000000001</v>
      </c>
      <c r="H32" s="29">
        <f>F32-G32</f>
        <v>7.0532900000000005</v>
      </c>
      <c r="I32" s="3">
        <f t="shared" si="6"/>
        <v>-0.63529999999999909</v>
      </c>
      <c r="J32" s="4">
        <f t="shared" si="7"/>
        <v>1.5532607079064185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22.836819999999999</v>
      </c>
      <c r="G33" s="66">
        <v>15.75365</v>
      </c>
      <c r="H33" s="29">
        <f>F33-G33</f>
        <v>7.0831699999999991</v>
      </c>
      <c r="I33" s="3">
        <f t="shared" si="6"/>
        <v>-0.60542000000000051</v>
      </c>
      <c r="J33" s="4">
        <f t="shared" si="7"/>
        <v>1.5214216077966836</v>
      </c>
      <c r="K33" s="2"/>
    </row>
    <row r="34" spans="1:12" ht="13" customHeight="1" x14ac:dyDescent="0.15">
      <c r="A34" s="65">
        <v>182</v>
      </c>
      <c r="B34" s="66"/>
      <c r="C34" s="66"/>
      <c r="D34" s="29"/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/>
      <c r="C35" s="71"/>
      <c r="D35" s="27"/>
      <c r="E35" s="72"/>
      <c r="F35" s="87"/>
      <c r="G35" s="88"/>
      <c r="H35" s="27"/>
      <c r="I35" s="12"/>
      <c r="J35" s="13"/>
      <c r="K35" s="2"/>
      <c r="L35" s="83"/>
    </row>
    <row r="36" spans="1:12" ht="13" customHeight="1" x14ac:dyDescent="0.15">
      <c r="A36" s="73" t="s">
        <v>2</v>
      </c>
      <c r="B36" s="74">
        <f>AVERAGE(B28:B35)</f>
        <v>23.762779999999999</v>
      </c>
      <c r="C36" s="74">
        <f>AVERAGE(C28:C35)</f>
        <v>16.074190000000002</v>
      </c>
      <c r="D36" s="74">
        <f>AVERAGE(D28:D35)</f>
        <v>7.6885899999999996</v>
      </c>
      <c r="E36" s="75" t="s">
        <v>2</v>
      </c>
      <c r="F36" s="74">
        <f>AVERAGE(F28:F35)</f>
        <v>22.702635000000001</v>
      </c>
      <c r="G36" s="74">
        <f>AVERAGE(G28:G35)</f>
        <v>15.729207499999999</v>
      </c>
      <c r="H36" s="74">
        <f>AVERAGE(H28:H35)</f>
        <v>6.9734274999999997</v>
      </c>
      <c r="I36" s="74">
        <f>AVERAGE(I28:I35)</f>
        <v>-0.71516249999999992</v>
      </c>
      <c r="J36" s="113">
        <f>AVERAGE(J28:J35)</f>
        <v>1.6481124058303498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23.667365</v>
      </c>
      <c r="C37" s="29">
        <f>MEDIAN(C28:C35)</f>
        <v>15.809999999999999</v>
      </c>
      <c r="D37" s="29">
        <f>MEDIAN(D28:D35)</f>
        <v>7.5673500000000002</v>
      </c>
      <c r="E37" s="25" t="s">
        <v>3</v>
      </c>
      <c r="F37" s="29">
        <f>MEDIAN(F28:F35)</f>
        <v>22.71687</v>
      </c>
      <c r="G37" s="29">
        <f>MEDIAN(G28:G35)</f>
        <v>15.7942</v>
      </c>
      <c r="H37" s="29">
        <f>MEDIAN(H28:H35)</f>
        <v>7.0241849999999992</v>
      </c>
      <c r="I37" s="29">
        <f>MEDIAN(I28:I35)</f>
        <v>-0.66440500000000036</v>
      </c>
      <c r="J37" s="6">
        <f>MEDIAN(J28:J35)</f>
        <v>1.585237018789885</v>
      </c>
    </row>
    <row r="38" spans="1:12" ht="13" customHeight="1" x14ac:dyDescent="0.15">
      <c r="A38" s="5" t="s">
        <v>4</v>
      </c>
      <c r="B38" s="29">
        <f>STDEV(B28:B35)</f>
        <v>0.47994245870381802</v>
      </c>
      <c r="C38" s="29">
        <f>STDEV(C28:C35)</f>
        <v>0.5937629674092747</v>
      </c>
      <c r="D38" s="29">
        <f>STDEV(D28:D35)</f>
        <v>0.36237092607805488</v>
      </c>
      <c r="E38" s="25" t="s">
        <v>4</v>
      </c>
      <c r="F38" s="29">
        <f>STDEV(F28:F35)</f>
        <v>0.31338061400369666</v>
      </c>
      <c r="G38" s="29">
        <f>STDEV(G28:G35)</f>
        <v>0.28550202362096611</v>
      </c>
      <c r="H38" s="29">
        <f>STDEV(H28:H35)</f>
        <v>0.14551059214022796</v>
      </c>
      <c r="I38" s="29">
        <f>STDEV(I28:I35)</f>
        <v>0.14551059214022852</v>
      </c>
      <c r="J38" s="6">
        <f>STDEV(J28:J35)</f>
        <v>0.17294402094753522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0.13696333610895764</v>
      </c>
      <c r="E39" s="26"/>
      <c r="F39" s="26"/>
      <c r="G39" s="26"/>
      <c r="H39" s="80">
        <f>H38/(SQRT(11))</f>
        <v>4.3873094286506695E-2</v>
      </c>
      <c r="I39" s="26"/>
      <c r="J39" s="81">
        <f>J38/(SQRT(11))</f>
        <v>5.2144584292576263E-2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20</v>
      </c>
      <c r="B41" s="2">
        <f>TTEST(B28:B35,F28:F35,2,2)</f>
        <v>1.0099449649748913E-2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0.33532766358635202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1.0543538511178273E-2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0.32450329612827744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1.641668118822043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20</v>
      </c>
      <c r="C47" s="18" t="s">
        <v>11</v>
      </c>
      <c r="D47" s="17" t="s">
        <v>0</v>
      </c>
      <c r="E47" s="8" t="s">
        <v>26</v>
      </c>
      <c r="F47" s="18" t="s">
        <v>20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/>
      <c r="C48" s="63"/>
      <c r="D48" s="28"/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23.31476</v>
      </c>
      <c r="C49" s="66">
        <v>15.838469999999999</v>
      </c>
      <c r="D49" s="29">
        <f t="shared" ref="D49:D55" si="8">B49-C49</f>
        <v>7.4762900000000005</v>
      </c>
      <c r="E49" s="67">
        <v>176</v>
      </c>
      <c r="F49" s="86">
        <v>22.596920000000001</v>
      </c>
      <c r="G49" s="66">
        <v>15.83475</v>
      </c>
      <c r="H49" s="29">
        <f t="shared" ref="H49:H53" si="9">F49-G49</f>
        <v>6.7621700000000011</v>
      </c>
      <c r="I49" s="3">
        <f t="shared" ref="I49:I53" si="10">H49-$D$56</f>
        <v>-0.84132600000000046</v>
      </c>
      <c r="J49" s="4">
        <f t="shared" ref="J49:J53" si="11">POWER(2,-I49)</f>
        <v>1.791696156822066</v>
      </c>
      <c r="K49" s="2"/>
    </row>
    <row r="50" spans="1:12" ht="13" customHeight="1" x14ac:dyDescent="0.15">
      <c r="A50" s="67">
        <v>187</v>
      </c>
      <c r="B50" s="86">
        <v>23.364840000000001</v>
      </c>
      <c r="C50" s="66">
        <v>15.957990000000001</v>
      </c>
      <c r="D50" s="29">
        <f t="shared" si="8"/>
        <v>7.4068500000000004</v>
      </c>
      <c r="E50" s="67">
        <v>177</v>
      </c>
      <c r="F50" s="86">
        <v>22.324369999999998</v>
      </c>
      <c r="G50" s="66">
        <v>15.32929</v>
      </c>
      <c r="H50" s="29">
        <f t="shared" si="9"/>
        <v>6.995079999999998</v>
      </c>
      <c r="I50" s="3">
        <f t="shared" si="10"/>
        <v>-0.60841600000000362</v>
      </c>
      <c r="J50" s="4">
        <f t="shared" si="11"/>
        <v>1.5245843796924223</v>
      </c>
      <c r="K50" s="2"/>
    </row>
    <row r="51" spans="1:12" ht="13" customHeight="1" x14ac:dyDescent="0.15">
      <c r="A51" s="67">
        <v>188</v>
      </c>
      <c r="B51" s="86"/>
      <c r="C51" s="66"/>
      <c r="D51" s="29"/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23.052430000000001</v>
      </c>
      <c r="G52" s="66">
        <v>15.999140000000001</v>
      </c>
      <c r="H52" s="29">
        <f t="shared" si="9"/>
        <v>7.0532900000000005</v>
      </c>
      <c r="I52" s="3">
        <f t="shared" si="10"/>
        <v>-0.55020600000000108</v>
      </c>
      <c r="J52" s="4">
        <f t="shared" si="11"/>
        <v>1.4642947652072775</v>
      </c>
      <c r="K52" s="2"/>
    </row>
    <row r="53" spans="1:12" ht="13" customHeight="1" x14ac:dyDescent="0.15">
      <c r="A53" s="67">
        <v>207</v>
      </c>
      <c r="B53" s="86">
        <v>23.5791</v>
      </c>
      <c r="C53" s="66">
        <v>15.886659999999999</v>
      </c>
      <c r="D53" s="29">
        <f t="shared" si="8"/>
        <v>7.6924400000000013</v>
      </c>
      <c r="E53" s="67">
        <v>229</v>
      </c>
      <c r="F53" s="86">
        <v>22.836819999999999</v>
      </c>
      <c r="G53" s="66">
        <v>15.75365</v>
      </c>
      <c r="H53" s="29">
        <f t="shared" si="9"/>
        <v>7.0831699999999991</v>
      </c>
      <c r="I53" s="3">
        <f t="shared" si="10"/>
        <v>-0.52032600000000251</v>
      </c>
      <c r="J53" s="4">
        <f t="shared" si="11"/>
        <v>1.4342793097320437</v>
      </c>
      <c r="K53" s="2"/>
    </row>
    <row r="54" spans="1:12" ht="13" customHeight="1" x14ac:dyDescent="0.15">
      <c r="A54" s="67">
        <v>210</v>
      </c>
      <c r="B54" s="86">
        <v>23.5791</v>
      </c>
      <c r="C54" s="66">
        <v>15.949820000000001</v>
      </c>
      <c r="D54" s="29">
        <f t="shared" si="8"/>
        <v>7.6292799999999996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23.835609999999999</v>
      </c>
      <c r="C55" s="71">
        <v>16.02299</v>
      </c>
      <c r="D55" s="27">
        <f t="shared" si="8"/>
        <v>7.812619999999999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23.534682</v>
      </c>
      <c r="C56" s="74">
        <f>AVERAGE(C48:C55)</f>
        <v>15.931186000000002</v>
      </c>
      <c r="D56" s="74">
        <f>AVERAGE(D48:D55)</f>
        <v>7.6034960000000016</v>
      </c>
      <c r="E56" s="75" t="s">
        <v>2</v>
      </c>
      <c r="F56" s="74">
        <f>AVERAGE(F48:F55)</f>
        <v>22.702635000000001</v>
      </c>
      <c r="G56" s="74">
        <f>AVERAGE(G48:G55)</f>
        <v>15.729207499999999</v>
      </c>
      <c r="H56" s="74">
        <f>AVERAGE(H48:H55)</f>
        <v>6.9734274999999997</v>
      </c>
      <c r="I56" s="74">
        <f>AVERAGE(I48:I55)</f>
        <v>-0.63006850000000192</v>
      </c>
      <c r="J56" s="76">
        <f>AVERAGE(J48:J55)</f>
        <v>1.5537136528634523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23.5791</v>
      </c>
      <c r="C57" s="29">
        <f>MEDIAN(C48:C55)</f>
        <v>15.949820000000001</v>
      </c>
      <c r="D57" s="29">
        <f>MEDIAN(D48:D55)</f>
        <v>7.6292799999999996</v>
      </c>
      <c r="E57" s="25" t="s">
        <v>3</v>
      </c>
      <c r="F57" s="29">
        <f>MEDIAN(F48:F55)</f>
        <v>22.71687</v>
      </c>
      <c r="G57" s="29">
        <f>MEDIAN(G48:G55)</f>
        <v>15.7942</v>
      </c>
      <c r="H57" s="29">
        <f>MEDIAN(H48:H55)</f>
        <v>7.0241849999999992</v>
      </c>
      <c r="I57" s="29">
        <f>MEDIAN(I48:I55)</f>
        <v>-0.57931100000000235</v>
      </c>
      <c r="J57" s="6">
        <f>MEDIAN(J48:J55)</f>
        <v>1.49443957244985</v>
      </c>
    </row>
    <row r="58" spans="1:12" ht="13" customHeight="1" x14ac:dyDescent="0.15">
      <c r="A58" s="5" t="s">
        <v>4</v>
      </c>
      <c r="B58" s="29">
        <f>STDEV(B48:B55)</f>
        <v>0.2071928869918073</v>
      </c>
      <c r="C58" s="29">
        <f>STDEV(C48:C55)</f>
        <v>7.0838683146993042E-2</v>
      </c>
      <c r="D58" s="29">
        <f>STDEV(D48:D55)</f>
        <v>0.1636762909831472</v>
      </c>
      <c r="E58" s="25" t="s">
        <v>4</v>
      </c>
      <c r="F58" s="29">
        <f>STDEV(F48:F55)</f>
        <v>0.31338061400369666</v>
      </c>
      <c r="G58" s="29">
        <f>STDEV(G48:G55)</f>
        <v>0.28550202362096611</v>
      </c>
      <c r="H58" s="29">
        <f>STDEV(H48:H55)</f>
        <v>0.14551059214022796</v>
      </c>
      <c r="I58" s="29">
        <f>STDEV(I48:I55)</f>
        <v>0.14551059214022802</v>
      </c>
      <c r="J58" s="6">
        <f>STDEV(J48:J55)</f>
        <v>0.16303832528456075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6.1863823065550161E-2</v>
      </c>
      <c r="E59" s="26"/>
      <c r="F59" s="26"/>
      <c r="G59" s="26"/>
      <c r="H59" s="80">
        <f>H58/(SQRT(11))</f>
        <v>4.3873094286506695E-2</v>
      </c>
      <c r="I59" s="26"/>
      <c r="J59" s="81">
        <f>J58/(SQRT(11))</f>
        <v>4.915790467425471E-2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20</v>
      </c>
      <c r="B61" s="2">
        <f>TTEST(B48:B55,F48:F55,2,2)</f>
        <v>1.9538018526179127E-3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0.16539965711045371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5.3418543342562098E-4</v>
      </c>
      <c r="C63" s="2"/>
      <c r="D63" s="16"/>
      <c r="G63" s="14"/>
      <c r="H63" s="111"/>
      <c r="I63" s="112"/>
      <c r="J63" s="89"/>
    </row>
    <row r="64" spans="1:12" ht="13" customHeight="1" x14ac:dyDescent="0.15">
      <c r="A64" s="1" t="s">
        <v>7</v>
      </c>
      <c r="B64" s="1">
        <f>POWER(-(-I56-I58),2)</f>
        <v>0.23479636606944115</v>
      </c>
      <c r="C64" s="1"/>
      <c r="D64" s="16"/>
      <c r="E64" s="2"/>
      <c r="G64" s="14"/>
      <c r="I64" s="85"/>
      <c r="J64" s="60" t="s">
        <v>12</v>
      </c>
    </row>
    <row r="65" spans="1:10" ht="13" customHeight="1" x14ac:dyDescent="0.15">
      <c r="A65" s="1" t="s">
        <v>8</v>
      </c>
      <c r="B65" s="1">
        <f>POWER(2,-I56)</f>
        <v>1.5476384745732117</v>
      </c>
      <c r="C65" s="1"/>
      <c r="G65" s="14"/>
      <c r="I65" s="85"/>
    </row>
    <row r="66" spans="1:10" s="90" customFormat="1" ht="13" customHeight="1" thickBot="1" x14ac:dyDescent="0.2">
      <c r="D66" s="91"/>
      <c r="H66" s="91"/>
    </row>
    <row r="67" spans="1:10" ht="13" customHeight="1" thickTop="1" thickBot="1" x14ac:dyDescent="0.2"/>
    <row r="68" spans="1:10" ht="13" customHeight="1" thickBot="1" x14ac:dyDescent="0.2">
      <c r="A68" s="33" t="s">
        <v>37</v>
      </c>
    </row>
    <row r="69" spans="1:10" ht="13" customHeight="1" thickBot="1" x14ac:dyDescent="0.2"/>
    <row r="70" spans="1:10" ht="13" customHeight="1" thickBot="1" x14ac:dyDescent="0.2">
      <c r="A70" s="7" t="s">
        <v>24</v>
      </c>
      <c r="B70" s="18" t="s">
        <v>20</v>
      </c>
      <c r="C70" s="35" t="s">
        <v>11</v>
      </c>
      <c r="D70" s="36" t="s">
        <v>0</v>
      </c>
      <c r="E70" s="8" t="s">
        <v>25</v>
      </c>
      <c r="F70" s="18" t="s">
        <v>20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0" ht="13" customHeight="1" x14ac:dyDescent="0.15">
      <c r="A71" s="92">
        <v>171</v>
      </c>
      <c r="B71" s="63">
        <v>21.400980000000001</v>
      </c>
      <c r="C71" s="63">
        <v>14.945040000000001</v>
      </c>
      <c r="D71" s="39">
        <f>B71-C71</f>
        <v>6.45594</v>
      </c>
      <c r="E71" s="93">
        <v>183</v>
      </c>
      <c r="F71" s="63">
        <v>21.614260000000002</v>
      </c>
      <c r="G71" s="63">
        <v>15.031029999999999</v>
      </c>
      <c r="H71" s="39">
        <f>F71-G71</f>
        <v>6.5832300000000021</v>
      </c>
      <c r="I71" s="40">
        <f>H71-$D$79</f>
        <v>0.1146014285714303</v>
      </c>
      <c r="J71" s="41">
        <f>POWER(2,-I71)</f>
        <v>0.92363744756639565</v>
      </c>
    </row>
    <row r="72" spans="1:10" ht="13" customHeight="1" x14ac:dyDescent="0.15">
      <c r="A72" s="94">
        <v>172</v>
      </c>
      <c r="B72" s="66">
        <v>21.202000000000002</v>
      </c>
      <c r="C72" s="66">
        <v>14.96705</v>
      </c>
      <c r="D72" s="42">
        <f t="shared" ref="D72:D78" si="12">B72-C72</f>
        <v>6.2349500000000013</v>
      </c>
      <c r="E72" s="95">
        <v>185</v>
      </c>
      <c r="F72" s="66"/>
      <c r="G72" s="66"/>
      <c r="H72" s="42"/>
      <c r="I72" s="43"/>
      <c r="J72" s="44"/>
    </row>
    <row r="73" spans="1:10" ht="13" customHeight="1" x14ac:dyDescent="0.15">
      <c r="A73" s="94">
        <v>174</v>
      </c>
      <c r="B73" s="66">
        <v>21.409739999999999</v>
      </c>
      <c r="C73" s="66">
        <v>14.8673</v>
      </c>
      <c r="D73" s="42">
        <f t="shared" si="12"/>
        <v>6.5424399999999991</v>
      </c>
      <c r="E73" s="95">
        <v>187</v>
      </c>
      <c r="F73" s="66">
        <v>22.371980000000001</v>
      </c>
      <c r="G73" s="66">
        <v>15.48415</v>
      </c>
      <c r="H73" s="42">
        <f t="shared" ref="H73:H78" si="13">F73-G73</f>
        <v>6.887830000000001</v>
      </c>
      <c r="I73" s="43">
        <f t="shared" ref="I73:I78" si="14">H73-$D$79</f>
        <v>0.41920142857142917</v>
      </c>
      <c r="J73" s="44">
        <f t="shared" ref="J73:J78" si="15">POWER(2,-I73)</f>
        <v>0.74783845895062606</v>
      </c>
    </row>
    <row r="74" spans="1:10" ht="13" customHeight="1" x14ac:dyDescent="0.15">
      <c r="A74" s="94">
        <v>179</v>
      </c>
      <c r="B74" s="66"/>
      <c r="C74" s="66"/>
      <c r="D74" s="42"/>
      <c r="E74" s="95">
        <v>188</v>
      </c>
      <c r="F74" s="66">
        <v>23.508130000000001</v>
      </c>
      <c r="G74" s="66">
        <v>16.46406</v>
      </c>
      <c r="H74" s="42">
        <f t="shared" si="13"/>
        <v>7.0440700000000014</v>
      </c>
      <c r="I74" s="43">
        <f t="shared" si="14"/>
        <v>0.57544142857142955</v>
      </c>
      <c r="J74" s="44">
        <f t="shared" si="15"/>
        <v>0.67108088601963301</v>
      </c>
    </row>
    <row r="75" spans="1:10" ht="13" customHeight="1" x14ac:dyDescent="0.15">
      <c r="A75" s="94">
        <v>180</v>
      </c>
      <c r="B75" s="66">
        <v>21.577670000000001</v>
      </c>
      <c r="C75" s="66">
        <v>15.39786</v>
      </c>
      <c r="D75" s="42">
        <f t="shared" si="12"/>
        <v>6.1798100000000016</v>
      </c>
      <c r="E75" s="95">
        <v>206</v>
      </c>
      <c r="F75" s="66"/>
      <c r="G75" s="66"/>
      <c r="H75" s="42"/>
      <c r="I75" s="43"/>
      <c r="J75" s="44"/>
    </row>
    <row r="76" spans="1:10" ht="13" customHeight="1" x14ac:dyDescent="0.15">
      <c r="A76" s="94">
        <v>181</v>
      </c>
      <c r="B76" s="66">
        <v>20.961189999999998</v>
      </c>
      <c r="C76" s="85">
        <v>14.78288</v>
      </c>
      <c r="D76" s="42">
        <f t="shared" si="12"/>
        <v>6.178309999999998</v>
      </c>
      <c r="E76" s="95">
        <v>207</v>
      </c>
      <c r="F76" s="66">
        <v>23.456099999999999</v>
      </c>
      <c r="G76" s="66">
        <v>15.725059999999999</v>
      </c>
      <c r="H76" s="42">
        <f t="shared" si="13"/>
        <v>7.7310400000000001</v>
      </c>
      <c r="I76" s="43">
        <f t="shared" si="14"/>
        <v>1.2624114285714283</v>
      </c>
      <c r="J76" s="44">
        <f t="shared" si="15"/>
        <v>0.41684662840768788</v>
      </c>
    </row>
    <row r="77" spans="1:10" ht="13" customHeight="1" x14ac:dyDescent="0.15">
      <c r="A77" s="94">
        <v>182</v>
      </c>
      <c r="B77" s="66">
        <v>21.949549999999999</v>
      </c>
      <c r="C77" s="66">
        <v>15.131320000000001</v>
      </c>
      <c r="D77" s="42">
        <f t="shared" si="12"/>
        <v>6.818229999999998</v>
      </c>
      <c r="E77" s="95">
        <v>210</v>
      </c>
      <c r="F77" s="66">
        <v>21.88766</v>
      </c>
      <c r="G77" s="66">
        <v>15.188700000000001</v>
      </c>
      <c r="H77" s="42">
        <f t="shared" si="13"/>
        <v>6.6989599999999996</v>
      </c>
      <c r="I77" s="43">
        <f t="shared" si="14"/>
        <v>0.23033142857142774</v>
      </c>
      <c r="J77" s="44">
        <f t="shared" si="15"/>
        <v>0.85243903949193356</v>
      </c>
    </row>
    <row r="78" spans="1:10" ht="13" customHeight="1" thickBot="1" x14ac:dyDescent="0.2">
      <c r="A78" s="97">
        <v>183</v>
      </c>
      <c r="B78" s="88">
        <v>22.14423</v>
      </c>
      <c r="C78" s="71">
        <v>15.27351</v>
      </c>
      <c r="D78" s="45">
        <f t="shared" si="12"/>
        <v>6.8707200000000004</v>
      </c>
      <c r="E78" s="98">
        <v>211</v>
      </c>
      <c r="F78" s="71">
        <v>24.939969999999999</v>
      </c>
      <c r="G78" s="71">
        <v>16.2301</v>
      </c>
      <c r="H78" s="45">
        <f t="shared" si="13"/>
        <v>8.7098699999999987</v>
      </c>
      <c r="I78" s="46">
        <f t="shared" si="14"/>
        <v>2.2412414285714268</v>
      </c>
      <c r="J78" s="47">
        <f t="shared" si="15"/>
        <v>0.21150425189647851</v>
      </c>
    </row>
    <row r="79" spans="1:10" ht="13" customHeight="1" x14ac:dyDescent="0.15">
      <c r="A79" s="99" t="s">
        <v>2</v>
      </c>
      <c r="B79" s="100">
        <f>AVERAGE(B71:B78)</f>
        <v>21.520765714285712</v>
      </c>
      <c r="C79" s="100">
        <f>AVERAGE(C71:C78)</f>
        <v>15.052137142857145</v>
      </c>
      <c r="D79" s="100">
        <f>AVERAGE(D71:D78)</f>
        <v>6.4686285714285718</v>
      </c>
      <c r="E79" s="101" t="s">
        <v>2</v>
      </c>
      <c r="F79" s="100">
        <f>AVERAGE(F71:F78)</f>
        <v>22.963016666666665</v>
      </c>
      <c r="G79" s="100">
        <f>AVERAGE(G71:G78)</f>
        <v>15.687183333333332</v>
      </c>
      <c r="H79" s="100">
        <f>AVERAGE(H71:H78)</f>
        <v>7.2758333333333338</v>
      </c>
      <c r="I79" s="100">
        <f>AVERAGE(I71:I78)</f>
        <v>0.80720476190476198</v>
      </c>
      <c r="J79" s="113">
        <f>AVERAGE(J71:J78)</f>
        <v>0.63722445205545908</v>
      </c>
    </row>
    <row r="80" spans="1:10" ht="13" customHeight="1" x14ac:dyDescent="0.15">
      <c r="A80" s="48" t="s">
        <v>3</v>
      </c>
      <c r="B80" s="42">
        <f>MEDIAN(B71:B78)</f>
        <v>21.409739999999999</v>
      </c>
      <c r="C80" s="42">
        <f>MEDIAN(C71:C78)</f>
        <v>14.96705</v>
      </c>
      <c r="D80" s="42">
        <f>MEDIAN(D71:D78)</f>
        <v>6.45594</v>
      </c>
      <c r="E80" s="49" t="s">
        <v>3</v>
      </c>
      <c r="F80" s="42">
        <f>MEDIAN(F71:F78)</f>
        <v>22.91404</v>
      </c>
      <c r="G80" s="42">
        <f>MEDIAN(G71:G78)</f>
        <v>15.604604999999999</v>
      </c>
      <c r="H80" s="42">
        <f>MEDIAN(H71:H78)</f>
        <v>6.9659500000000012</v>
      </c>
      <c r="I80" s="42">
        <f>MEDIAN(I71:I78)</f>
        <v>0.49732142857142936</v>
      </c>
      <c r="J80" s="50">
        <f>MEDIAN(J71:J78)</f>
        <v>0.70945967248512953</v>
      </c>
    </row>
    <row r="81" spans="1:10" ht="13" customHeight="1" x14ac:dyDescent="0.15">
      <c r="A81" s="48" t="s">
        <v>4</v>
      </c>
      <c r="B81" s="42">
        <f>STDEV(B71:B78)</f>
        <v>0.41174702269140706</v>
      </c>
      <c r="C81" s="42">
        <f>STDEV(C71:C78)</f>
        <v>0.22367161902472726</v>
      </c>
      <c r="D81" s="42">
        <f>STDEV(D71:D78)</f>
        <v>0.29206577954452678</v>
      </c>
      <c r="E81" s="49" t="s">
        <v>4</v>
      </c>
      <c r="F81" s="42">
        <f>STDEV(F71:F78)</f>
        <v>1.2468748974723425</v>
      </c>
      <c r="G81" s="42">
        <f>STDEV(G71:G78)</f>
        <v>0.56920573941824115</v>
      </c>
      <c r="H81" s="42">
        <f>STDEV(H71:H78)</f>
        <v>0.80998979254474324</v>
      </c>
      <c r="I81" s="42">
        <f>STDEV(I71:I78)</f>
        <v>0.80998979254473635</v>
      </c>
      <c r="J81" s="50">
        <f>STDEV(J71:J78)</f>
        <v>0.27259329165051199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0.11039048844957619</v>
      </c>
      <c r="E82" s="51"/>
      <c r="F82" s="51"/>
      <c r="G82" s="51"/>
      <c r="H82" s="104">
        <f>H81/(SQRT(11))</f>
        <v>0.24422111144442935</v>
      </c>
      <c r="I82" s="51"/>
      <c r="J82" s="105">
        <f>J81/(SQRT(11))</f>
        <v>8.2189969888424336E-2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20</v>
      </c>
      <c r="B84" s="52">
        <f>TTEST(B71:B78,F71:F78,2,2)</f>
        <v>1.4448492064669477E-2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1.9507071143015631E-2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3.1062215117993543E-2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2.6153182269411115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0.57148805057337559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20</v>
      </c>
      <c r="C90" s="35" t="s">
        <v>11</v>
      </c>
      <c r="D90" s="36" t="s">
        <v>0</v>
      </c>
      <c r="E90" s="8" t="s">
        <v>26</v>
      </c>
      <c r="F90" s="18" t="s">
        <v>20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21.400980000000001</v>
      </c>
      <c r="C91" s="63">
        <v>14.945040000000001</v>
      </c>
      <c r="D91" s="39">
        <f>B91-C91</f>
        <v>6.45594</v>
      </c>
      <c r="E91" s="93">
        <v>175</v>
      </c>
      <c r="F91" s="63">
        <v>21.686630000000001</v>
      </c>
      <c r="G91" s="63">
        <v>15.08267</v>
      </c>
      <c r="H91" s="39">
        <f>F91-G91</f>
        <v>6.6039600000000007</v>
      </c>
      <c r="I91" s="40">
        <f>H91-$D$99</f>
        <v>0.13533142857142888</v>
      </c>
      <c r="J91" s="41">
        <f t="shared" ref="J91:J97" si="16">POWER(2,-I91)</f>
        <v>0.91046065055087</v>
      </c>
    </row>
    <row r="92" spans="1:10" ht="13" customHeight="1" x14ac:dyDescent="0.15">
      <c r="A92" s="94">
        <v>172</v>
      </c>
      <c r="B92" s="66">
        <v>21.202000000000002</v>
      </c>
      <c r="C92" s="66">
        <v>14.96705</v>
      </c>
      <c r="D92" s="42">
        <f t="shared" ref="D92:D98" si="17">B92-C92</f>
        <v>6.2349500000000013</v>
      </c>
      <c r="E92" s="95">
        <v>176</v>
      </c>
      <c r="F92" s="66">
        <v>20.9452</v>
      </c>
      <c r="G92" s="66">
        <v>14.876709999999999</v>
      </c>
      <c r="H92" s="42">
        <f t="shared" ref="H92:H97" si="18">F92-G92</f>
        <v>6.0684900000000006</v>
      </c>
      <c r="I92" s="43">
        <f t="shared" ref="I92:I97" si="19">H92-$D$99</f>
        <v>-0.40013857142857123</v>
      </c>
      <c r="J92" s="44">
        <f t="shared" si="16"/>
        <v>1.319634656115829</v>
      </c>
    </row>
    <row r="93" spans="1:10" ht="13" customHeight="1" x14ac:dyDescent="0.15">
      <c r="A93" s="94">
        <v>174</v>
      </c>
      <c r="B93" s="66">
        <v>21.409739999999999</v>
      </c>
      <c r="C93" s="66">
        <v>14.8673</v>
      </c>
      <c r="D93" s="42">
        <f t="shared" si="17"/>
        <v>6.5424399999999991</v>
      </c>
      <c r="E93" s="95">
        <v>177</v>
      </c>
      <c r="F93" s="66">
        <v>21.773579999999999</v>
      </c>
      <c r="G93" s="66">
        <v>14.947139999999999</v>
      </c>
      <c r="H93" s="42">
        <f t="shared" si="18"/>
        <v>6.8264399999999998</v>
      </c>
      <c r="I93" s="43">
        <f t="shared" si="19"/>
        <v>0.357811428571428</v>
      </c>
      <c r="J93" s="44">
        <f t="shared" si="16"/>
        <v>0.78034747097337265</v>
      </c>
    </row>
    <row r="94" spans="1:10" ht="13" customHeight="1" x14ac:dyDescent="0.15">
      <c r="A94" s="94">
        <v>179</v>
      </c>
      <c r="B94" s="66"/>
      <c r="C94" s="66"/>
      <c r="D94" s="42"/>
      <c r="E94" s="95">
        <v>216</v>
      </c>
      <c r="F94" s="66"/>
      <c r="G94" s="66"/>
      <c r="H94" s="42"/>
      <c r="I94" s="43"/>
      <c r="J94" s="44"/>
    </row>
    <row r="95" spans="1:10" ht="13" customHeight="1" x14ac:dyDescent="0.15">
      <c r="A95" s="94">
        <v>180</v>
      </c>
      <c r="B95" s="66">
        <v>21.577670000000001</v>
      </c>
      <c r="C95" s="66">
        <v>15.39786</v>
      </c>
      <c r="D95" s="42">
        <f t="shared" si="17"/>
        <v>6.1798100000000016</v>
      </c>
      <c r="E95" s="95">
        <v>223</v>
      </c>
      <c r="F95" s="66">
        <v>21.626139999999999</v>
      </c>
      <c r="G95" s="66">
        <v>15.166600000000001</v>
      </c>
      <c r="H95" s="42">
        <f t="shared" si="18"/>
        <v>6.4595399999999987</v>
      </c>
      <c r="I95" s="43">
        <f t="shared" si="19"/>
        <v>-9.0885714285731112E-3</v>
      </c>
      <c r="J95" s="44">
        <f t="shared" si="16"/>
        <v>1.006319602616943</v>
      </c>
    </row>
    <row r="96" spans="1:10" ht="13" customHeight="1" x14ac:dyDescent="0.15">
      <c r="A96" s="94">
        <v>181</v>
      </c>
      <c r="B96" s="66">
        <v>20.961189999999998</v>
      </c>
      <c r="C96" s="85">
        <v>14.78288</v>
      </c>
      <c r="D96" s="42">
        <f t="shared" si="17"/>
        <v>6.178309999999998</v>
      </c>
      <c r="E96" s="95">
        <v>225</v>
      </c>
      <c r="F96" s="66">
        <v>21.98574</v>
      </c>
      <c r="G96" s="66">
        <v>15.335459999999999</v>
      </c>
      <c r="H96" s="42">
        <f t="shared" si="18"/>
        <v>6.6502800000000004</v>
      </c>
      <c r="I96" s="43">
        <f t="shared" si="19"/>
        <v>0.18165142857142857</v>
      </c>
      <c r="J96" s="44">
        <f t="shared" si="16"/>
        <v>0.88169315920736069</v>
      </c>
    </row>
    <row r="97" spans="1:10" ht="13" customHeight="1" x14ac:dyDescent="0.15">
      <c r="A97" s="94">
        <v>182</v>
      </c>
      <c r="B97" s="66">
        <v>21.949549999999999</v>
      </c>
      <c r="C97" s="66">
        <v>15.131320000000001</v>
      </c>
      <c r="D97" s="42">
        <f t="shared" si="17"/>
        <v>6.818229999999998</v>
      </c>
      <c r="E97" s="95">
        <v>229</v>
      </c>
      <c r="F97" s="66">
        <v>21.25348</v>
      </c>
      <c r="G97" s="66">
        <v>14.8142</v>
      </c>
      <c r="H97" s="42">
        <f t="shared" si="18"/>
        <v>6.4392800000000001</v>
      </c>
      <c r="I97" s="43">
        <f t="shared" si="19"/>
        <v>-2.9348571428571724E-2</v>
      </c>
      <c r="J97" s="44">
        <f t="shared" si="16"/>
        <v>1.0205512061696349</v>
      </c>
    </row>
    <row r="98" spans="1:10" ht="13" customHeight="1" thickBot="1" x14ac:dyDescent="0.2">
      <c r="A98" s="97">
        <v>183</v>
      </c>
      <c r="B98" s="88">
        <v>22.14423</v>
      </c>
      <c r="C98" s="71">
        <v>15.27351</v>
      </c>
      <c r="D98" s="45">
        <f t="shared" si="17"/>
        <v>6.8707200000000004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21.520765714285712</v>
      </c>
      <c r="C99" s="100">
        <f>AVERAGE(C91:C98)</f>
        <v>15.052137142857145</v>
      </c>
      <c r="D99" s="100">
        <f>AVERAGE(D91:D98)</f>
        <v>6.4686285714285718</v>
      </c>
      <c r="E99" s="101" t="s">
        <v>2</v>
      </c>
      <c r="F99" s="100">
        <f>AVERAGE(F91:F98)</f>
        <v>21.545128333333334</v>
      </c>
      <c r="G99" s="100">
        <f>AVERAGE(G91:G98)</f>
        <v>15.037129999999999</v>
      </c>
      <c r="H99" s="100">
        <f>AVERAGE(H91:H98)</f>
        <v>6.5079983333333331</v>
      </c>
      <c r="I99" s="100">
        <f>AVERAGE(I91:I98)</f>
        <v>3.9369761904761567E-2</v>
      </c>
      <c r="J99" s="113">
        <f>AVERAGE(J91:J98)</f>
        <v>0.98650112427233516</v>
      </c>
    </row>
    <row r="100" spans="1:10" ht="13" customHeight="1" x14ac:dyDescent="0.15">
      <c r="A100" s="48" t="s">
        <v>3</v>
      </c>
      <c r="B100" s="42">
        <f>MEDIAN(B91:B98)</f>
        <v>21.409739999999999</v>
      </c>
      <c r="C100" s="42">
        <f>MEDIAN(C91:C98)</f>
        <v>14.96705</v>
      </c>
      <c r="D100" s="42">
        <f>MEDIAN(D91:D98)</f>
        <v>6.45594</v>
      </c>
      <c r="E100" s="49" t="s">
        <v>3</v>
      </c>
      <c r="F100" s="42">
        <f>MEDIAN(F91:F98)</f>
        <v>21.656385</v>
      </c>
      <c r="G100" s="42">
        <f>MEDIAN(G91:G98)</f>
        <v>15.014904999999999</v>
      </c>
      <c r="H100" s="42">
        <f>MEDIAN(H91:H98)</f>
        <v>6.5317499999999997</v>
      </c>
      <c r="I100" s="42">
        <f>MEDIAN(I91:I98)</f>
        <v>6.3121428571427884E-2</v>
      </c>
      <c r="J100" s="50">
        <f>MEDIAN(J91:J98)</f>
        <v>0.95839012658390654</v>
      </c>
    </row>
    <row r="101" spans="1:10" ht="13" customHeight="1" x14ac:dyDescent="0.15">
      <c r="A101" s="48" t="s">
        <v>4</v>
      </c>
      <c r="B101" s="42">
        <f>STDEV(B91:B98)</f>
        <v>0.41174702269140706</v>
      </c>
      <c r="C101" s="42">
        <f>STDEV(C91:C98)</f>
        <v>0.22367161902472726</v>
      </c>
      <c r="D101" s="42">
        <f>STDEV(D91:D98)</f>
        <v>0.29206577954452678</v>
      </c>
      <c r="E101" s="49" t="s">
        <v>4</v>
      </c>
      <c r="F101" s="42">
        <f>STDEV(F91:F98)</f>
        <v>0.37891613111171007</v>
      </c>
      <c r="G101" s="42">
        <f>STDEV(G91:G98)</f>
        <v>0.19563625574008536</v>
      </c>
      <c r="H101" s="42">
        <f>STDEV(H91:H98)</f>
        <v>0.25733083907038151</v>
      </c>
      <c r="I101" s="42">
        <f>STDEV(I91:I98)</f>
        <v>0.25733083907038151</v>
      </c>
      <c r="J101" s="50">
        <f>STDEV(J91:J98)</f>
        <v>0.18536252164500899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0.11039048844957619</v>
      </c>
      <c r="E102" s="51"/>
      <c r="F102" s="51"/>
      <c r="G102" s="51"/>
      <c r="H102" s="104">
        <f>H101/(SQRT(11))</f>
        <v>7.7588167289434837E-2</v>
      </c>
      <c r="I102" s="51"/>
      <c r="J102" s="105">
        <f>J101/(SQRT(11))</f>
        <v>5.5888903135511474E-2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20</v>
      </c>
      <c r="B104" s="52">
        <f>TTEST(B91:B98,F91:F98,2,2)</f>
        <v>0.91419050429989679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0.90076458476367693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0.80294931391075375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8.8031246619011058E-2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0.97307994236843276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20</v>
      </c>
      <c r="C110" s="35" t="s">
        <v>11</v>
      </c>
      <c r="D110" s="36" t="s">
        <v>0</v>
      </c>
      <c r="E110" s="8" t="s">
        <v>26</v>
      </c>
      <c r="F110" s="18" t="s">
        <v>20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21.614260000000002</v>
      </c>
      <c r="C111" s="63">
        <v>15.031029999999999</v>
      </c>
      <c r="D111" s="39">
        <f t="shared" ref="D111:D118" si="20">B111-C111</f>
        <v>6.5832300000000021</v>
      </c>
      <c r="E111" s="93">
        <v>175</v>
      </c>
      <c r="F111" s="63">
        <v>21.686630000000001</v>
      </c>
      <c r="G111" s="63">
        <v>15.08267</v>
      </c>
      <c r="H111" s="39">
        <f>F111-G111</f>
        <v>6.6039600000000007</v>
      </c>
      <c r="I111" s="40">
        <f>H111-$D$119</f>
        <v>-0.6718733333333331</v>
      </c>
      <c r="J111" s="41">
        <f t="shared" ref="J111:J117" si="21">POWER(2,-I111)</f>
        <v>1.5931403108733457</v>
      </c>
    </row>
    <row r="112" spans="1:10" ht="13" customHeight="1" x14ac:dyDescent="0.15">
      <c r="A112" s="95">
        <v>185</v>
      </c>
      <c r="B112" s="66"/>
      <c r="C112" s="66"/>
      <c r="D112" s="42"/>
      <c r="E112" s="95">
        <v>176</v>
      </c>
      <c r="F112" s="66">
        <v>20.9452</v>
      </c>
      <c r="G112" s="66">
        <v>14.876709999999999</v>
      </c>
      <c r="H112" s="42">
        <f t="shared" ref="H112:H117" si="22">F112-G112</f>
        <v>6.0684900000000006</v>
      </c>
      <c r="I112" s="43">
        <f t="shared" ref="I112:I117" si="23">H112-$D$119</f>
        <v>-1.2073433333333332</v>
      </c>
      <c r="J112" s="44">
        <f t="shared" si="21"/>
        <v>2.3091202953269727</v>
      </c>
    </row>
    <row r="113" spans="1:10" ht="13" customHeight="1" x14ac:dyDescent="0.15">
      <c r="A113" s="95">
        <v>187</v>
      </c>
      <c r="B113" s="66">
        <v>22.371980000000001</v>
      </c>
      <c r="C113" s="66">
        <v>15.48415</v>
      </c>
      <c r="D113" s="42">
        <f t="shared" si="20"/>
        <v>6.887830000000001</v>
      </c>
      <c r="E113" s="95">
        <v>177</v>
      </c>
      <c r="F113" s="66">
        <v>21.773579999999999</v>
      </c>
      <c r="G113" s="66">
        <v>14.947139999999999</v>
      </c>
      <c r="H113" s="42">
        <f t="shared" si="22"/>
        <v>6.8264399999999998</v>
      </c>
      <c r="I113" s="43">
        <f t="shared" si="23"/>
        <v>-0.44939333333333398</v>
      </c>
      <c r="J113" s="44">
        <f t="shared" si="21"/>
        <v>1.3654659448967441</v>
      </c>
    </row>
    <row r="114" spans="1:10" ht="13" customHeight="1" x14ac:dyDescent="0.15">
      <c r="A114" s="95">
        <v>188</v>
      </c>
      <c r="B114" s="66">
        <v>23.508130000000001</v>
      </c>
      <c r="C114" s="66">
        <v>16.46406</v>
      </c>
      <c r="D114" s="42">
        <f t="shared" si="20"/>
        <v>7.0440700000000014</v>
      </c>
      <c r="E114" s="95">
        <v>216</v>
      </c>
      <c r="F114" s="66"/>
      <c r="G114" s="66"/>
      <c r="H114" s="42"/>
      <c r="I114" s="43"/>
      <c r="J114" s="44"/>
    </row>
    <row r="115" spans="1:10" ht="13" customHeight="1" x14ac:dyDescent="0.15">
      <c r="A115" s="95">
        <v>206</v>
      </c>
      <c r="B115" s="66"/>
      <c r="C115" s="66"/>
      <c r="D115" s="42"/>
      <c r="E115" s="95">
        <v>223</v>
      </c>
      <c r="F115" s="66">
        <v>21.626139999999999</v>
      </c>
      <c r="G115" s="66">
        <v>15.166600000000001</v>
      </c>
      <c r="H115" s="42">
        <f t="shared" si="22"/>
        <v>6.4595399999999987</v>
      </c>
      <c r="I115" s="43">
        <f t="shared" si="23"/>
        <v>-0.81629333333333509</v>
      </c>
      <c r="J115" s="44">
        <f t="shared" si="21"/>
        <v>1.7608760176302893</v>
      </c>
    </row>
    <row r="116" spans="1:10" ht="13" customHeight="1" x14ac:dyDescent="0.15">
      <c r="A116" s="95">
        <v>207</v>
      </c>
      <c r="B116" s="66">
        <v>23.456099999999999</v>
      </c>
      <c r="C116" s="66">
        <v>15.725059999999999</v>
      </c>
      <c r="D116" s="42">
        <f t="shared" si="20"/>
        <v>7.7310400000000001</v>
      </c>
      <c r="E116" s="95">
        <v>225</v>
      </c>
      <c r="F116" s="66">
        <v>21.98574</v>
      </c>
      <c r="G116" s="66">
        <v>15.335459999999999</v>
      </c>
      <c r="H116" s="42">
        <f t="shared" si="22"/>
        <v>6.6502800000000004</v>
      </c>
      <c r="I116" s="43">
        <f t="shared" si="23"/>
        <v>-0.62555333333333341</v>
      </c>
      <c r="J116" s="44">
        <f t="shared" si="21"/>
        <v>1.5428024406157843</v>
      </c>
    </row>
    <row r="117" spans="1:10" ht="13" customHeight="1" x14ac:dyDescent="0.15">
      <c r="A117" s="95">
        <v>210</v>
      </c>
      <c r="B117" s="66">
        <v>21.88766</v>
      </c>
      <c r="C117" s="66">
        <v>15.188700000000001</v>
      </c>
      <c r="D117" s="42">
        <f t="shared" si="20"/>
        <v>6.6989599999999996</v>
      </c>
      <c r="E117" s="95">
        <v>229</v>
      </c>
      <c r="F117" s="66">
        <v>21.25348</v>
      </c>
      <c r="G117" s="66">
        <v>14.8142</v>
      </c>
      <c r="H117" s="42">
        <f t="shared" si="22"/>
        <v>6.4392800000000001</v>
      </c>
      <c r="I117" s="43">
        <f t="shared" si="23"/>
        <v>-0.8365533333333337</v>
      </c>
      <c r="J117" s="44">
        <f t="shared" si="21"/>
        <v>1.7857787317612552</v>
      </c>
    </row>
    <row r="118" spans="1:10" ht="13" customHeight="1" thickBot="1" x14ac:dyDescent="0.2">
      <c r="A118" s="98">
        <v>211</v>
      </c>
      <c r="B118" s="71">
        <v>24.939969999999999</v>
      </c>
      <c r="C118" s="71">
        <v>16.2301</v>
      </c>
      <c r="D118" s="45">
        <f t="shared" si="20"/>
        <v>8.7098699999999987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22.963016666666665</v>
      </c>
      <c r="C119" s="100">
        <f>AVERAGE(C111:C118)</f>
        <v>15.687183333333332</v>
      </c>
      <c r="D119" s="100">
        <f>AVERAGE(D111:D118)</f>
        <v>7.2758333333333338</v>
      </c>
      <c r="E119" s="101" t="s">
        <v>2</v>
      </c>
      <c r="F119" s="100">
        <f>AVERAGE(F111:F118)</f>
        <v>21.545128333333334</v>
      </c>
      <c r="G119" s="100">
        <f>AVERAGE(G111:G118)</f>
        <v>15.037129999999999</v>
      </c>
      <c r="H119" s="100">
        <f>AVERAGE(H111:H118)</f>
        <v>6.5079983333333331</v>
      </c>
      <c r="I119" s="100">
        <f>AVERAGE(I111:I118)</f>
        <v>-0.76783500000000038</v>
      </c>
      <c r="J119" s="102">
        <f>AVERAGE(J111:J118)</f>
        <v>1.7261972901840652</v>
      </c>
    </row>
    <row r="120" spans="1:10" ht="13" customHeight="1" x14ac:dyDescent="0.15">
      <c r="A120" s="48" t="s">
        <v>3</v>
      </c>
      <c r="B120" s="42">
        <f>MEDIAN(B111:B118)</f>
        <v>22.91404</v>
      </c>
      <c r="C120" s="42">
        <f>MEDIAN(C111:C118)</f>
        <v>15.604604999999999</v>
      </c>
      <c r="D120" s="42">
        <f>MEDIAN(D111:D118)</f>
        <v>6.9659500000000012</v>
      </c>
      <c r="E120" s="49" t="s">
        <v>3</v>
      </c>
      <c r="F120" s="42">
        <f>MEDIAN(F111:F118)</f>
        <v>21.656385</v>
      </c>
      <c r="G120" s="42">
        <f>MEDIAN(G111:G118)</f>
        <v>15.014904999999999</v>
      </c>
      <c r="H120" s="42">
        <f>MEDIAN(H111:H118)</f>
        <v>6.5317499999999997</v>
      </c>
      <c r="I120" s="42">
        <f>MEDIAN(I111:I118)</f>
        <v>-0.7440833333333341</v>
      </c>
      <c r="J120" s="50">
        <f>MEDIAN(J111:J118)</f>
        <v>1.6770081642518175</v>
      </c>
    </row>
    <row r="121" spans="1:10" ht="13" customHeight="1" x14ac:dyDescent="0.15">
      <c r="A121" s="48" t="s">
        <v>4</v>
      </c>
      <c r="B121" s="42">
        <f>STDEV(B111:B118)</f>
        <v>1.2468748974723425</v>
      </c>
      <c r="C121" s="42">
        <f>STDEV(C111:C118)</f>
        <v>0.56920573941824115</v>
      </c>
      <c r="D121" s="42">
        <f>STDEV(D111:D118)</f>
        <v>0.80998979254474324</v>
      </c>
      <c r="E121" s="49" t="s">
        <v>4</v>
      </c>
      <c r="F121" s="42">
        <f>STDEV(F111:F118)</f>
        <v>0.37891613111171007</v>
      </c>
      <c r="G121" s="42">
        <f>STDEV(G111:G118)</f>
        <v>0.19563625574008536</v>
      </c>
      <c r="H121" s="42">
        <f>STDEV(H111:H118)</f>
        <v>0.25733083907038151</v>
      </c>
      <c r="I121" s="42">
        <f>STDEV(I111:I118)</f>
        <v>0.2573308390703814</v>
      </c>
      <c r="J121" s="50">
        <f>STDEV(J111:J118)</f>
        <v>0.32435065170485183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0.30614736508202717</v>
      </c>
      <c r="E122" s="51"/>
      <c r="F122" s="51"/>
      <c r="G122" s="51"/>
      <c r="H122" s="104">
        <f>H121/(SQRT(11))</f>
        <v>7.7588167289434837E-2</v>
      </c>
      <c r="I122" s="51"/>
      <c r="J122" s="105">
        <f>J121/(SQRT(11))</f>
        <v>9.7795401110203781E-2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20</v>
      </c>
      <c r="B124" s="52">
        <f>TTEST(B111:B118,F111:F118,2,2)</f>
        <v>2.3690926717415125E-2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2.450120992284344E-2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5.1298234314921511E-2</v>
      </c>
      <c r="C126" s="52"/>
      <c r="D126" s="53"/>
      <c r="E126" s="106"/>
      <c r="F126" s="106"/>
      <c r="G126" s="52"/>
      <c r="H126" s="107"/>
      <c r="I126" s="89"/>
      <c r="J126" s="89"/>
    </row>
    <row r="127" spans="1:10" ht="13" customHeight="1" x14ac:dyDescent="0.15">
      <c r="A127" s="54" t="s">
        <v>7</v>
      </c>
      <c r="B127" s="54">
        <f>POWER(-(-I119-I121),2)</f>
        <v>0.26061449832645439</v>
      </c>
      <c r="C127" s="54"/>
      <c r="D127" s="53"/>
      <c r="E127" s="52"/>
      <c r="F127" s="106"/>
      <c r="G127" s="52"/>
      <c r="H127" s="107"/>
      <c r="I127" s="85"/>
      <c r="J127" s="106" t="s">
        <v>12</v>
      </c>
    </row>
    <row r="128" spans="1:10" ht="13" customHeight="1" x14ac:dyDescent="0.15">
      <c r="A128" s="54" t="s">
        <v>8</v>
      </c>
      <c r="B128" s="54">
        <f>POWER(2,-I119)</f>
        <v>1.7027126663315861</v>
      </c>
      <c r="C128" s="54"/>
      <c r="D128" s="107"/>
      <c r="E128" s="106"/>
      <c r="F128" s="106"/>
      <c r="G128" s="52"/>
      <c r="H128" s="107"/>
      <c r="I128" s="85"/>
      <c r="J128" s="106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7"/>
  <sheetViews>
    <sheetView zoomScale="89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 t="s">
        <v>39</v>
      </c>
      <c r="J4" s="21">
        <v>41953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39</v>
      </c>
      <c r="C7" s="18" t="s">
        <v>11</v>
      </c>
      <c r="D7" s="17" t="s">
        <v>0</v>
      </c>
      <c r="E7" s="8" t="s">
        <v>25</v>
      </c>
      <c r="F7" s="18" t="s">
        <v>39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17.604600000000001</v>
      </c>
      <c r="C8" s="63">
        <v>15.724020957946777</v>
      </c>
      <c r="D8" s="28">
        <f>B8-C8</f>
        <v>1.880579042053224</v>
      </c>
      <c r="E8" s="64">
        <v>184</v>
      </c>
      <c r="F8" s="109">
        <v>17.259989999999998</v>
      </c>
      <c r="G8" s="63">
        <v>15.4239702224731</v>
      </c>
      <c r="H8" s="28">
        <f>F8-G8</f>
        <v>1.8360197775268983</v>
      </c>
      <c r="I8" s="10">
        <f>H8-$D$16</f>
        <v>0.12366638698037202</v>
      </c>
      <c r="J8" s="11">
        <f>POWER(2,-I8)</f>
        <v>0.91785210457738986</v>
      </c>
      <c r="K8" s="2"/>
      <c r="L8" s="61"/>
    </row>
    <row r="9" spans="1:14" ht="13" customHeight="1" x14ac:dyDescent="0.15">
      <c r="A9" s="65">
        <v>172</v>
      </c>
      <c r="B9" s="66"/>
      <c r="C9" s="66"/>
      <c r="D9" s="29"/>
      <c r="E9" s="67">
        <v>185</v>
      </c>
      <c r="F9" s="86">
        <v>17.662949999999999</v>
      </c>
      <c r="G9" s="66">
        <v>15.709987640380859</v>
      </c>
      <c r="H9" s="29">
        <f t="shared" ref="H9:H15" si="0">F9-G9</f>
        <v>1.9529623596191392</v>
      </c>
      <c r="I9" s="3">
        <f t="shared" ref="I9:I13" si="1">H9-$D$16</f>
        <v>0.24060896907261298</v>
      </c>
      <c r="J9" s="4">
        <f t="shared" ref="J9:J15" si="2">POWER(2,-I9)</f>
        <v>0.84638797218959649</v>
      </c>
      <c r="K9" s="2"/>
      <c r="L9" s="61"/>
    </row>
    <row r="10" spans="1:14" ht="13" customHeight="1" x14ac:dyDescent="0.15">
      <c r="A10" s="65">
        <v>174</v>
      </c>
      <c r="B10" s="66">
        <v>17.374919999999999</v>
      </c>
      <c r="C10" s="66">
        <v>15.593318939208984</v>
      </c>
      <c r="D10" s="29">
        <f t="shared" ref="D10:D15" si="3">B10-C10</f>
        <v>1.7816010607910151</v>
      </c>
      <c r="E10" s="67">
        <v>187</v>
      </c>
      <c r="F10" s="86">
        <v>17.586919999999999</v>
      </c>
      <c r="G10" s="66">
        <v>15.784400939941406</v>
      </c>
      <c r="H10" s="29">
        <f t="shared" si="0"/>
        <v>1.802519060058593</v>
      </c>
      <c r="I10" s="3">
        <f t="shared" si="1"/>
        <v>9.0165669512066726E-2</v>
      </c>
      <c r="J10" s="4">
        <f t="shared" si="2"/>
        <v>0.9394148668588036</v>
      </c>
      <c r="K10" s="2"/>
      <c r="L10" s="61"/>
    </row>
    <row r="11" spans="1:14" ht="13" customHeight="1" x14ac:dyDescent="0.15">
      <c r="A11" s="65">
        <v>179</v>
      </c>
      <c r="B11" s="66">
        <v>18.443919999999999</v>
      </c>
      <c r="C11" s="66">
        <v>16.69523811340332</v>
      </c>
      <c r="D11" s="29">
        <f t="shared" si="3"/>
        <v>1.7486818865966782</v>
      </c>
      <c r="E11" s="67">
        <v>188</v>
      </c>
      <c r="F11" s="86">
        <v>17.402609999999999</v>
      </c>
      <c r="G11" s="66">
        <v>15.527895927429199</v>
      </c>
      <c r="H11" s="29">
        <f t="shared" si="0"/>
        <v>1.8747140725708</v>
      </c>
      <c r="I11" s="3">
        <f t="shared" si="1"/>
        <v>0.16236068202427378</v>
      </c>
      <c r="J11" s="4">
        <f t="shared" si="2"/>
        <v>0.89356173887615276</v>
      </c>
      <c r="K11" s="2"/>
      <c r="L11" s="61"/>
    </row>
    <row r="12" spans="1:14" ht="13" customHeight="1" x14ac:dyDescent="0.15">
      <c r="A12" s="65">
        <v>180</v>
      </c>
      <c r="B12" s="66">
        <v>17.353670000000001</v>
      </c>
      <c r="C12" s="66">
        <v>15.504251480102539</v>
      </c>
      <c r="D12" s="29">
        <f t="shared" si="3"/>
        <v>1.849418519897462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>
        <v>17.815519999999999</v>
      </c>
      <c r="C13" s="66">
        <v>16.253612518310547</v>
      </c>
      <c r="D13" s="29">
        <f t="shared" si="3"/>
        <v>1.5619074816894525</v>
      </c>
      <c r="E13" s="67">
        <v>207</v>
      </c>
      <c r="F13" s="86">
        <v>17.32142</v>
      </c>
      <c r="G13" s="66">
        <v>15.546722412109375</v>
      </c>
      <c r="H13" s="29">
        <f t="shared" si="0"/>
        <v>1.7746975878906248</v>
      </c>
      <c r="I13" s="3">
        <f t="shared" si="1"/>
        <v>6.2344197344098573E-2</v>
      </c>
      <c r="J13" s="4">
        <f t="shared" si="2"/>
        <v>0.95770670185599394</v>
      </c>
      <c r="K13" s="2"/>
      <c r="L13" s="68"/>
      <c r="M13" s="69" t="s">
        <v>11</v>
      </c>
      <c r="N13" s="69" t="s">
        <v>39</v>
      </c>
    </row>
    <row r="14" spans="1:14" ht="13" customHeight="1" x14ac:dyDescent="0.15">
      <c r="A14" s="65">
        <v>182</v>
      </c>
      <c r="B14" s="66">
        <v>17.740379999999998</v>
      </c>
      <c r="C14" s="66">
        <v>16.172897338867188</v>
      </c>
      <c r="D14" s="29">
        <f t="shared" si="3"/>
        <v>1.5674826611328108</v>
      </c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22.877466201782227</v>
      </c>
      <c r="N14" s="67">
        <v>29.667870000000001</v>
      </c>
    </row>
    <row r="15" spans="1:14" ht="13" customHeight="1" thickBot="1" x14ac:dyDescent="0.2">
      <c r="A15" s="70">
        <v>183</v>
      </c>
      <c r="B15" s="87">
        <v>17.291160000000001</v>
      </c>
      <c r="C15" s="71">
        <v>15.694356918334961</v>
      </c>
      <c r="D15" s="27">
        <f t="shared" si="3"/>
        <v>1.5968030816650405</v>
      </c>
      <c r="E15" s="72">
        <v>211</v>
      </c>
      <c r="F15" s="110">
        <v>17.807880000000001</v>
      </c>
      <c r="G15" s="71">
        <v>15.815937995910645</v>
      </c>
      <c r="H15" s="27">
        <f t="shared" si="0"/>
        <v>1.9919420040893563</v>
      </c>
      <c r="I15" s="12">
        <f>H15-$D$16</f>
        <v>0.27958861354283004</v>
      </c>
      <c r="J15" s="13">
        <f t="shared" si="2"/>
        <v>0.82382589885543667</v>
      </c>
      <c r="K15" s="2"/>
      <c r="L15" s="68" t="s">
        <v>16</v>
      </c>
      <c r="M15" s="66">
        <v>22.695426940917969</v>
      </c>
      <c r="N15" s="67"/>
    </row>
    <row r="16" spans="1:14" ht="13" customHeight="1" x14ac:dyDescent="0.15">
      <c r="A16" s="73" t="s">
        <v>2</v>
      </c>
      <c r="B16" s="74">
        <f>AVERAGE(B8:B15)</f>
        <v>17.660595714285712</v>
      </c>
      <c r="C16" s="74">
        <f>AVERAGE(C8:C15)</f>
        <v>15.948242323739189</v>
      </c>
      <c r="D16" s="74">
        <f>AVERAGE(D8:D15)</f>
        <v>1.7123533905465262</v>
      </c>
      <c r="E16" s="75" t="s">
        <v>2</v>
      </c>
      <c r="F16" s="74">
        <f>AVERAGE(F8:F15)</f>
        <v>17.506961666666665</v>
      </c>
      <c r="G16" s="74">
        <f>AVERAGE(G8:G15)</f>
        <v>15.63481918970743</v>
      </c>
      <c r="H16" s="74">
        <f>AVERAGE(H8:H15)</f>
        <v>1.8721424769592352</v>
      </c>
      <c r="I16" s="74">
        <f>AVERAGE(I8:I15)</f>
        <v>0.15978908641270903</v>
      </c>
      <c r="J16" s="113">
        <f>AVERAGE(J8:J15)</f>
        <v>0.89645821386889557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17.604600000000001</v>
      </c>
      <c r="C17" s="29">
        <f>MEDIAN(C8:C15)</f>
        <v>15.724020957946777</v>
      </c>
      <c r="D17" s="29">
        <f>MEDIAN(D8:D15)</f>
        <v>1.7486818865966782</v>
      </c>
      <c r="E17" s="25" t="s">
        <v>3</v>
      </c>
      <c r="F17" s="29">
        <f>MEDIAN(F8:F15)</f>
        <v>17.494765000000001</v>
      </c>
      <c r="G17" s="29">
        <f>MEDIAN(G8:G15)</f>
        <v>15.628355026245117</v>
      </c>
      <c r="H17" s="29">
        <f>MEDIAN(H8:H15)</f>
        <v>1.8553669250488491</v>
      </c>
      <c r="I17" s="29">
        <f>MEDIAN(I8:I15)</f>
        <v>0.1430135345023229</v>
      </c>
      <c r="J17" s="6">
        <f>MEDIAN(J8:J15)</f>
        <v>0.90570692172677125</v>
      </c>
      <c r="L17" s="61"/>
    </row>
    <row r="18" spans="1:12" ht="13" customHeight="1" x14ac:dyDescent="0.15">
      <c r="A18" s="5" t="s">
        <v>4</v>
      </c>
      <c r="B18" s="29">
        <f>STDEV(B8:B15)</f>
        <v>0.39987420479683866</v>
      </c>
      <c r="C18" s="29">
        <f>STDEV(C8:C15)</f>
        <v>0.43580481858382675</v>
      </c>
      <c r="D18" s="29">
        <f>STDEV(D8:D15)</f>
        <v>0.13550835926471885</v>
      </c>
      <c r="E18" s="25" t="s">
        <v>4</v>
      </c>
      <c r="F18" s="29">
        <f>STDEV(F8:F15)</f>
        <v>0.21334831758574252</v>
      </c>
      <c r="G18" s="29">
        <f>STDEV(G8:G15)</f>
        <v>0.15778461975956024</v>
      </c>
      <c r="H18" s="29">
        <f>STDEV(H8:H15)</f>
        <v>8.5484699494756455E-2</v>
      </c>
      <c r="I18" s="29">
        <f>STDEV(I8:I15)</f>
        <v>8.5484699494756469E-2</v>
      </c>
      <c r="J18" s="6">
        <f>STDEV(J8:J15)</f>
        <v>5.2621709835142062E-2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5.1217345597834495E-2</v>
      </c>
      <c r="E19" s="26"/>
      <c r="F19" s="26"/>
      <c r="G19" s="26"/>
      <c r="H19" s="80">
        <f>H18/(SQRT(11))</f>
        <v>2.577460668549009E-2</v>
      </c>
      <c r="I19" s="26"/>
      <c r="J19" s="81">
        <f>J18/(SQRT(11))</f>
        <v>1.5866042486374611E-2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39</v>
      </c>
      <c r="B21" s="2">
        <f>TTEST(B8:B15,F8:F15,2,2)</f>
        <v>0.41844343268142437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0.12473842111171736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3.0200236983297536E-2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6.0159230053381231E-2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0.89515592792997067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39</v>
      </c>
      <c r="C27" s="18" t="s">
        <v>11</v>
      </c>
      <c r="D27" s="17" t="s">
        <v>0</v>
      </c>
      <c r="E27" s="8" t="s">
        <v>26</v>
      </c>
      <c r="F27" s="18" t="s">
        <v>39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17.604600000000001</v>
      </c>
      <c r="C28" s="63">
        <v>15.724020957946777</v>
      </c>
      <c r="D28" s="28">
        <f>B28-C28</f>
        <v>1.880579042053224</v>
      </c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/>
      <c r="C29" s="66"/>
      <c r="D29" s="29"/>
      <c r="E29" s="67">
        <v>176</v>
      </c>
      <c r="F29" s="86">
        <v>17.003920000000001</v>
      </c>
      <c r="G29" s="66">
        <v>15.615484237670898</v>
      </c>
      <c r="H29" s="29">
        <f t="shared" ref="H29:H33" si="4">F29-G29</f>
        <v>1.3884357623291024</v>
      </c>
      <c r="I29" s="3">
        <f t="shared" ref="I29:I33" si="5">H29-$D$36</f>
        <v>-0.32391762821742387</v>
      </c>
      <c r="J29" s="4">
        <f t="shared" ref="J29:J33" si="6">POWER(2,-I29)</f>
        <v>1.251724988413087</v>
      </c>
      <c r="K29" s="2"/>
    </row>
    <row r="30" spans="1:12" ht="13" customHeight="1" x14ac:dyDescent="0.15">
      <c r="A30" s="65">
        <v>174</v>
      </c>
      <c r="B30" s="66">
        <v>17.374919999999999</v>
      </c>
      <c r="C30" s="66">
        <v>15.593318939208984</v>
      </c>
      <c r="D30" s="29">
        <f t="shared" ref="D30:D35" si="7">B30-C30</f>
        <v>1.7816010607910151</v>
      </c>
      <c r="E30" s="67">
        <v>177</v>
      </c>
      <c r="F30" s="86">
        <v>16.498290000000001</v>
      </c>
      <c r="G30" s="66">
        <v>15.295187950134277</v>
      </c>
      <c r="H30" s="29">
        <f t="shared" si="4"/>
        <v>1.2031020498657234</v>
      </c>
      <c r="I30" s="3">
        <f t="shared" si="5"/>
        <v>-0.5092513406808028</v>
      </c>
      <c r="J30" s="4">
        <f t="shared" si="6"/>
        <v>1.42331140337559</v>
      </c>
      <c r="K30" s="2"/>
    </row>
    <row r="31" spans="1:12" ht="13" customHeight="1" x14ac:dyDescent="0.15">
      <c r="A31" s="65">
        <v>179</v>
      </c>
      <c r="B31" s="66">
        <v>18.443919999999999</v>
      </c>
      <c r="C31" s="66">
        <v>16.69523811340332</v>
      </c>
      <c r="D31" s="29">
        <f t="shared" si="7"/>
        <v>1.7486818865966782</v>
      </c>
      <c r="E31" s="67">
        <v>216</v>
      </c>
      <c r="F31" s="86">
        <v>17.503599999999999</v>
      </c>
      <c r="G31" s="66">
        <v>15.975045204162598</v>
      </c>
      <c r="H31" s="29">
        <f t="shared" si="4"/>
        <v>1.5285547958374011</v>
      </c>
      <c r="I31" s="3">
        <f t="shared" si="5"/>
        <v>-0.18379859470912518</v>
      </c>
      <c r="J31" s="4">
        <f t="shared" si="6"/>
        <v>1.1358706821840063</v>
      </c>
      <c r="K31" s="2"/>
    </row>
    <row r="32" spans="1:12" ht="13" customHeight="1" x14ac:dyDescent="0.15">
      <c r="A32" s="65">
        <v>180</v>
      </c>
      <c r="B32" s="66">
        <v>17.353670000000001</v>
      </c>
      <c r="C32" s="66">
        <v>15.504251480102539</v>
      </c>
      <c r="D32" s="29">
        <f t="shared" si="7"/>
        <v>1.849418519897462</v>
      </c>
      <c r="E32" s="67">
        <v>223</v>
      </c>
      <c r="F32" s="86">
        <v>17.514250000000001</v>
      </c>
      <c r="G32" s="66">
        <v>15.789527893066406</v>
      </c>
      <c r="H32" s="29">
        <f t="shared" si="4"/>
        <v>1.7247221069335943</v>
      </c>
      <c r="I32" s="3">
        <f t="shared" si="5"/>
        <v>1.2368716387068046E-2</v>
      </c>
      <c r="J32" s="4">
        <f t="shared" si="6"/>
        <v>0.99146330539436267</v>
      </c>
      <c r="K32" s="2"/>
    </row>
    <row r="33" spans="1:12" ht="13" customHeight="1" x14ac:dyDescent="0.15">
      <c r="A33" s="65">
        <v>181</v>
      </c>
      <c r="B33" s="66">
        <v>17.815519999999999</v>
      </c>
      <c r="C33" s="66">
        <v>16.253612518310547</v>
      </c>
      <c r="D33" s="29">
        <f t="shared" si="7"/>
        <v>1.5619074816894525</v>
      </c>
      <c r="E33" s="67">
        <v>229</v>
      </c>
      <c r="F33" s="86">
        <v>16.960650000000001</v>
      </c>
      <c r="G33" s="66">
        <v>15.522724151611328</v>
      </c>
      <c r="H33" s="29">
        <f t="shared" si="4"/>
        <v>1.437925848388673</v>
      </c>
      <c r="I33" s="3">
        <f t="shared" si="5"/>
        <v>-0.27442754215785325</v>
      </c>
      <c r="J33" s="4">
        <f t="shared" si="6"/>
        <v>1.2095140617853055</v>
      </c>
      <c r="K33" s="2"/>
    </row>
    <row r="34" spans="1:12" ht="13" customHeight="1" x14ac:dyDescent="0.15">
      <c r="A34" s="65">
        <v>182</v>
      </c>
      <c r="B34" s="66">
        <v>17.740379999999998</v>
      </c>
      <c r="C34" s="66">
        <v>16.172897338867188</v>
      </c>
      <c r="D34" s="29">
        <f t="shared" si="7"/>
        <v>1.5674826611328108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17.291160000000001</v>
      </c>
      <c r="C35" s="71">
        <v>15.694356918334961</v>
      </c>
      <c r="D35" s="27">
        <f t="shared" si="7"/>
        <v>1.5968030816650405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17.660595714285712</v>
      </c>
      <c r="C36" s="74">
        <f>AVERAGE(C28:C35)</f>
        <v>15.948242323739189</v>
      </c>
      <c r="D36" s="74">
        <f>AVERAGE(D28:D35)</f>
        <v>1.7123533905465262</v>
      </c>
      <c r="E36" s="75" t="s">
        <v>2</v>
      </c>
      <c r="F36" s="74">
        <f>AVERAGE(F28:F35)</f>
        <v>17.096142</v>
      </c>
      <c r="G36" s="74">
        <f>AVERAGE(G28:G35)</f>
        <v>15.639593887329102</v>
      </c>
      <c r="H36" s="74">
        <f>AVERAGE(H28:H35)</f>
        <v>1.4565481126708988</v>
      </c>
      <c r="I36" s="74">
        <f>AVERAGE(I28:I35)</f>
        <v>-0.2558052778756274</v>
      </c>
      <c r="J36" s="113">
        <f>AVERAGE(J28:J35)</f>
        <v>1.2023768882304702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17.604600000000001</v>
      </c>
      <c r="C37" s="29">
        <f>MEDIAN(C28:C35)</f>
        <v>15.724020957946777</v>
      </c>
      <c r="D37" s="29">
        <f>MEDIAN(D28:D35)</f>
        <v>1.7486818865966782</v>
      </c>
      <c r="E37" s="25" t="s">
        <v>3</v>
      </c>
      <c r="F37" s="29">
        <f>MEDIAN(F28:F35)</f>
        <v>17.003920000000001</v>
      </c>
      <c r="G37" s="29">
        <f>MEDIAN(G28:G35)</f>
        <v>15.615484237670898</v>
      </c>
      <c r="H37" s="29">
        <f>MEDIAN(H28:H35)</f>
        <v>1.437925848388673</v>
      </c>
      <c r="I37" s="29">
        <f>MEDIAN(I28:I35)</f>
        <v>-0.27442754215785325</v>
      </c>
      <c r="J37" s="6">
        <f>MEDIAN(J28:J35)</f>
        <v>1.2095140617853055</v>
      </c>
    </row>
    <row r="38" spans="1:12" ht="13" customHeight="1" x14ac:dyDescent="0.15">
      <c r="A38" s="5" t="s">
        <v>4</v>
      </c>
      <c r="B38" s="29">
        <f>STDEV(B28:B35)</f>
        <v>0.39987420479683866</v>
      </c>
      <c r="C38" s="29">
        <f>STDEV(C28:C35)</f>
        <v>0.43580481858382675</v>
      </c>
      <c r="D38" s="29">
        <f>STDEV(D28:D35)</f>
        <v>0.13550835926471885</v>
      </c>
      <c r="E38" s="25" t="s">
        <v>4</v>
      </c>
      <c r="F38" s="29">
        <f>STDEV(F28:F35)</f>
        <v>0.42577174479995678</v>
      </c>
      <c r="G38" s="29">
        <f>STDEV(G28:G35)</f>
        <v>0.25877743910075962</v>
      </c>
      <c r="H38" s="29">
        <f>STDEV(H28:H35)</f>
        <v>0.19126110514619474</v>
      </c>
      <c r="I38" s="29">
        <f>STDEV(I28:I35)</f>
        <v>0.19126110514619463</v>
      </c>
      <c r="J38" s="6">
        <f>STDEV(J28:J35)</f>
        <v>0.15827653733880873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5.1217345597834495E-2</v>
      </c>
      <c r="E39" s="26"/>
      <c r="F39" s="26"/>
      <c r="G39" s="26"/>
      <c r="H39" s="80">
        <f>H38/(SQRT(11))</f>
        <v>5.7667392978058202E-2</v>
      </c>
      <c r="I39" s="26"/>
      <c r="J39" s="81">
        <f>J38/(SQRT(11))</f>
        <v>4.7722171588136832E-2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39</v>
      </c>
      <c r="B41" s="2">
        <f>TTEST(B28:B35,F28:F35,2,2)</f>
        <v>4.0728673767221522E-2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0.1902977656899871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2.1274026197908542E-2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4.1659502333268534E-3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1.1940020204424617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39</v>
      </c>
      <c r="C47" s="18" t="s">
        <v>11</v>
      </c>
      <c r="D47" s="17" t="s">
        <v>0</v>
      </c>
      <c r="E47" s="8" t="s">
        <v>26</v>
      </c>
      <c r="F47" s="18" t="s">
        <v>39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17.259989999999998</v>
      </c>
      <c r="C48" s="63">
        <v>15.4239702224731</v>
      </c>
      <c r="D48" s="28">
        <f t="shared" ref="D48:D55" si="8">B48-C48</f>
        <v>1.8360197775268983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17.662949999999999</v>
      </c>
      <c r="C49" s="66">
        <v>15.709987640380859</v>
      </c>
      <c r="D49" s="29">
        <f t="shared" si="8"/>
        <v>1.9529623596191392</v>
      </c>
      <c r="E49" s="67">
        <v>176</v>
      </c>
      <c r="F49" s="86">
        <v>17.003920000000001</v>
      </c>
      <c r="G49" s="66">
        <v>15.615484237670898</v>
      </c>
      <c r="H49" s="29">
        <f t="shared" ref="H49:H53" si="9">F49-G49</f>
        <v>1.3884357623291024</v>
      </c>
      <c r="I49" s="3">
        <f t="shared" ref="I49:I53" si="10">H49-$D$56</f>
        <v>-0.48370671463013282</v>
      </c>
      <c r="J49" s="4">
        <f t="shared" ref="J49:J53" si="11">POWER(2,-I49)</f>
        <v>1.3983317870749901</v>
      </c>
      <c r="K49" s="2"/>
    </row>
    <row r="50" spans="1:12" ht="13" customHeight="1" x14ac:dyDescent="0.15">
      <c r="A50" s="67">
        <v>187</v>
      </c>
      <c r="B50" s="86">
        <v>17.586919999999999</v>
      </c>
      <c r="C50" s="66">
        <v>15.784400939941406</v>
      </c>
      <c r="D50" s="29">
        <f t="shared" si="8"/>
        <v>1.802519060058593</v>
      </c>
      <c r="E50" s="67">
        <v>177</v>
      </c>
      <c r="F50" s="86">
        <v>16.498290000000001</v>
      </c>
      <c r="G50" s="66">
        <v>15.295187950134277</v>
      </c>
      <c r="H50" s="29">
        <f t="shared" si="9"/>
        <v>1.2031020498657234</v>
      </c>
      <c r="I50" s="3">
        <f t="shared" si="10"/>
        <v>-0.66904042709351175</v>
      </c>
      <c r="J50" s="4">
        <f t="shared" si="11"/>
        <v>1.590015056557764</v>
      </c>
      <c r="K50" s="2"/>
    </row>
    <row r="51" spans="1:12" ht="13" customHeight="1" x14ac:dyDescent="0.15">
      <c r="A51" s="67">
        <v>188</v>
      </c>
      <c r="B51" s="86">
        <v>17.402609999999999</v>
      </c>
      <c r="C51" s="66">
        <v>15.527895927429199</v>
      </c>
      <c r="D51" s="29">
        <f t="shared" si="8"/>
        <v>1.8747140725708</v>
      </c>
      <c r="E51" s="67">
        <v>216</v>
      </c>
      <c r="F51" s="86">
        <v>17.503599999999999</v>
      </c>
      <c r="G51" s="66">
        <v>15.975045204162598</v>
      </c>
      <c r="H51" s="29">
        <f t="shared" si="9"/>
        <v>1.5285547958374011</v>
      </c>
      <c r="I51" s="3">
        <f t="shared" si="10"/>
        <v>-0.34358768112183413</v>
      </c>
      <c r="J51" s="4">
        <f t="shared" si="11"/>
        <v>1.2689081831929365</v>
      </c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17.514250000000001</v>
      </c>
      <c r="G52" s="66">
        <v>15.789527893066406</v>
      </c>
      <c r="H52" s="29">
        <f t="shared" si="9"/>
        <v>1.7247221069335943</v>
      </c>
      <c r="I52" s="3">
        <f t="shared" si="10"/>
        <v>-0.1474203700256409</v>
      </c>
      <c r="J52" s="4">
        <f t="shared" si="11"/>
        <v>1.1075872643630935</v>
      </c>
      <c r="K52" s="2"/>
    </row>
    <row r="53" spans="1:12" ht="13" customHeight="1" x14ac:dyDescent="0.15">
      <c r="A53" s="67">
        <v>207</v>
      </c>
      <c r="B53" s="86">
        <v>17.32142</v>
      </c>
      <c r="C53" s="66">
        <v>15.546722412109375</v>
      </c>
      <c r="D53" s="29">
        <f t="shared" si="8"/>
        <v>1.7746975878906248</v>
      </c>
      <c r="E53" s="67">
        <v>229</v>
      </c>
      <c r="F53" s="86">
        <v>16.960650000000001</v>
      </c>
      <c r="G53" s="66">
        <v>15.522724151611328</v>
      </c>
      <c r="H53" s="29">
        <f t="shared" si="9"/>
        <v>1.437925848388673</v>
      </c>
      <c r="I53" s="3">
        <f t="shared" si="10"/>
        <v>-0.4342166285705622</v>
      </c>
      <c r="J53" s="4">
        <f t="shared" si="11"/>
        <v>1.3511769559324502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17.807880000000001</v>
      </c>
      <c r="C55" s="71">
        <v>15.815937995910645</v>
      </c>
      <c r="D55" s="27">
        <f t="shared" si="8"/>
        <v>1.9919420040893563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17.506961666666665</v>
      </c>
      <c r="C56" s="74">
        <f>AVERAGE(C48:C55)</f>
        <v>15.63481918970743</v>
      </c>
      <c r="D56" s="74">
        <f>AVERAGE(D48:D55)</f>
        <v>1.8721424769592352</v>
      </c>
      <c r="E56" s="75" t="s">
        <v>2</v>
      </c>
      <c r="F56" s="74">
        <f>AVERAGE(F48:F55)</f>
        <v>17.096142</v>
      </c>
      <c r="G56" s="74">
        <f>AVERAGE(G48:G55)</f>
        <v>15.639593887329102</v>
      </c>
      <c r="H56" s="74">
        <f>AVERAGE(H48:H55)</f>
        <v>1.4565481126708988</v>
      </c>
      <c r="I56" s="74">
        <f>AVERAGE(I48:I55)</f>
        <v>-0.41559436428833629</v>
      </c>
      <c r="J56" s="76">
        <f>AVERAGE(J48:J55)</f>
        <v>1.3432038494242469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17.494765000000001</v>
      </c>
      <c r="C57" s="29">
        <f>MEDIAN(C48:C55)</f>
        <v>15.628355026245117</v>
      </c>
      <c r="D57" s="29">
        <f>MEDIAN(D48:D55)</f>
        <v>1.8553669250488491</v>
      </c>
      <c r="E57" s="25" t="s">
        <v>3</v>
      </c>
      <c r="F57" s="29">
        <f>MEDIAN(F48:F55)</f>
        <v>17.003920000000001</v>
      </c>
      <c r="G57" s="29">
        <f>MEDIAN(G48:G55)</f>
        <v>15.615484237670898</v>
      </c>
      <c r="H57" s="29">
        <f>MEDIAN(H48:H55)</f>
        <v>1.437925848388673</v>
      </c>
      <c r="I57" s="29">
        <f>MEDIAN(I48:I55)</f>
        <v>-0.4342166285705622</v>
      </c>
      <c r="J57" s="6">
        <f>MEDIAN(J48:J55)</f>
        <v>1.3511769559324502</v>
      </c>
    </row>
    <row r="58" spans="1:12" ht="13" customHeight="1" x14ac:dyDescent="0.15">
      <c r="A58" s="5" t="s">
        <v>4</v>
      </c>
      <c r="B58" s="29">
        <f>STDEV(B48:B55)</f>
        <v>0.21334831758574252</v>
      </c>
      <c r="C58" s="29">
        <f>STDEV(C48:C55)</f>
        <v>0.15778461975956024</v>
      </c>
      <c r="D58" s="29">
        <f>STDEV(D48:D55)</f>
        <v>8.5484699494756455E-2</v>
      </c>
      <c r="E58" s="25" t="s">
        <v>4</v>
      </c>
      <c r="F58" s="29">
        <f>STDEV(F48:F55)</f>
        <v>0.42577174479995678</v>
      </c>
      <c r="G58" s="29">
        <f>STDEV(G48:G55)</f>
        <v>0.25877743910075962</v>
      </c>
      <c r="H58" s="29">
        <f>STDEV(H48:H55)</f>
        <v>0.19126110514619474</v>
      </c>
      <c r="I58" s="29">
        <f>STDEV(I48:I55)</f>
        <v>0.19126110514619482</v>
      </c>
      <c r="J58" s="6">
        <f>STDEV(J48:J55)</f>
        <v>0.17681448829235888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3.2310179394887777E-2</v>
      </c>
      <c r="E59" s="26"/>
      <c r="F59" s="26"/>
      <c r="G59" s="26"/>
      <c r="H59" s="80">
        <f>H58/(SQRT(11))</f>
        <v>5.7667392978058202E-2</v>
      </c>
      <c r="I59" s="26"/>
      <c r="J59" s="81">
        <f>J58/(SQRT(11))</f>
        <v>5.3311574105858371E-2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39</v>
      </c>
      <c r="B61" s="2">
        <f>TTEST(B48:B55,F48:F55,2,2)</f>
        <v>6.6696455547993291E-2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0.97069885628469965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9.5362000568346625E-4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5.0325411157335201E-2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1.3338480852197074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39</v>
      </c>
      <c r="C70" s="35" t="s">
        <v>11</v>
      </c>
      <c r="D70" s="36" t="s">
        <v>0</v>
      </c>
      <c r="E70" s="8" t="s">
        <v>25</v>
      </c>
      <c r="F70" s="18" t="s">
        <v>39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16.673680000000001</v>
      </c>
      <c r="C71" s="63">
        <v>14.91879</v>
      </c>
      <c r="D71" s="39">
        <f>B71-C71</f>
        <v>1.7548900000000014</v>
      </c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>
        <v>17.313680000000002</v>
      </c>
      <c r="C72" s="66">
        <v>14.964969999999999</v>
      </c>
      <c r="D72" s="42">
        <f t="shared" ref="D72:D78" si="12">B72-C72</f>
        <v>2.3487100000000023</v>
      </c>
      <c r="E72" s="95">
        <v>185</v>
      </c>
      <c r="F72" s="66">
        <v>18.037520000000001</v>
      </c>
      <c r="G72" s="66">
        <v>15.73461</v>
      </c>
      <c r="H72" s="42">
        <f t="shared" ref="H72:H77" si="13">F72-G72</f>
        <v>2.3029100000000007</v>
      </c>
      <c r="I72" s="43">
        <f>H72-$D$79</f>
        <v>0.32595903310139929</v>
      </c>
      <c r="J72" s="44">
        <f t="shared" ref="J72:J77" si="14">POWER(2,-I72)</f>
        <v>0.79776789297649731</v>
      </c>
    </row>
    <row r="73" spans="1:14" ht="13" customHeight="1" x14ac:dyDescent="0.15">
      <c r="A73" s="94">
        <v>174</v>
      </c>
      <c r="B73" s="66">
        <v>17.07676</v>
      </c>
      <c r="C73" s="66">
        <v>14.934570000000001</v>
      </c>
      <c r="D73" s="42">
        <f t="shared" si="12"/>
        <v>2.1421899999999994</v>
      </c>
      <c r="E73" s="95">
        <v>187</v>
      </c>
      <c r="F73" s="66">
        <v>17.371500000000001</v>
      </c>
      <c r="G73" s="66">
        <v>15.443619999999999</v>
      </c>
      <c r="H73" s="42">
        <f t="shared" si="13"/>
        <v>1.9278800000000018</v>
      </c>
      <c r="I73" s="43">
        <f t="shared" ref="I73:I77" si="15">H73-$D$79</f>
        <v>-4.9070966898599577E-2</v>
      </c>
      <c r="J73" s="44">
        <f t="shared" si="14"/>
        <v>1.0345984726892623</v>
      </c>
    </row>
    <row r="74" spans="1:14" ht="13" customHeight="1" x14ac:dyDescent="0.15">
      <c r="A74" s="94">
        <v>179</v>
      </c>
      <c r="B74" s="66">
        <v>16.55275</v>
      </c>
      <c r="C74" s="66">
        <v>14.728389999999999</v>
      </c>
      <c r="D74" s="42">
        <f t="shared" si="12"/>
        <v>1.8243600000000004</v>
      </c>
      <c r="E74" s="95">
        <v>188</v>
      </c>
      <c r="F74" s="66">
        <v>17.945789999999999</v>
      </c>
      <c r="G74" s="66">
        <v>16.28209</v>
      </c>
      <c r="H74" s="42">
        <f t="shared" si="13"/>
        <v>1.6636999999999986</v>
      </c>
      <c r="I74" s="43">
        <f t="shared" si="15"/>
        <v>-0.31325096689860277</v>
      </c>
      <c r="J74" s="44">
        <f t="shared" si="14"/>
        <v>1.2425044053223693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16.28257</v>
      </c>
      <c r="G75" s="66">
        <v>14.912940000000001</v>
      </c>
      <c r="H75" s="42">
        <f t="shared" si="13"/>
        <v>1.369629999999999</v>
      </c>
      <c r="I75" s="43">
        <f t="shared" si="15"/>
        <v>-0.60732096689860238</v>
      </c>
      <c r="J75" s="44">
        <f t="shared" si="14"/>
        <v>1.5234276300712881</v>
      </c>
      <c r="L75" s="96"/>
      <c r="M75" s="69" t="s">
        <v>11</v>
      </c>
      <c r="N75" s="69"/>
    </row>
    <row r="76" spans="1:14" ht="13" customHeight="1" x14ac:dyDescent="0.15">
      <c r="A76" s="94">
        <v>181</v>
      </c>
      <c r="B76" s="66">
        <v>16.659960000000002</v>
      </c>
      <c r="C76" s="85">
        <v>14.736944198608398</v>
      </c>
      <c r="D76" s="42">
        <f t="shared" si="12"/>
        <v>1.9230158013916032</v>
      </c>
      <c r="E76" s="95">
        <v>207</v>
      </c>
      <c r="F76" s="66">
        <v>17.47634</v>
      </c>
      <c r="G76" s="66">
        <v>15.60575</v>
      </c>
      <c r="H76" s="42">
        <f t="shared" si="13"/>
        <v>1.87059</v>
      </c>
      <c r="I76" s="43">
        <f t="shared" si="15"/>
        <v>-0.10636096689860142</v>
      </c>
      <c r="J76" s="44">
        <f t="shared" si="14"/>
        <v>1.0765094371841213</v>
      </c>
      <c r="L76" s="96" t="s">
        <v>16</v>
      </c>
      <c r="M76" s="66">
        <v>21.749849999999999</v>
      </c>
      <c r="N76" s="95">
        <v>29.667870000000001</v>
      </c>
    </row>
    <row r="77" spans="1:14" ht="13" customHeight="1" x14ac:dyDescent="0.15">
      <c r="A77" s="94">
        <v>182</v>
      </c>
      <c r="B77" s="66"/>
      <c r="C77" s="66"/>
      <c r="D77" s="42"/>
      <c r="E77" s="95">
        <v>210</v>
      </c>
      <c r="F77" s="66">
        <v>17.25826</v>
      </c>
      <c r="G77" s="66">
        <v>15.1275</v>
      </c>
      <c r="H77" s="42">
        <f t="shared" si="13"/>
        <v>2.1307600000000004</v>
      </c>
      <c r="I77" s="43">
        <f t="shared" si="15"/>
        <v>0.15380903310139904</v>
      </c>
      <c r="J77" s="44">
        <f t="shared" si="14"/>
        <v>0.89887410105407239</v>
      </c>
      <c r="L77" s="96" t="s">
        <v>16</v>
      </c>
      <c r="M77" s="66">
        <v>22.695426940917969</v>
      </c>
      <c r="N77" s="95"/>
    </row>
    <row r="78" spans="1:14" ht="13" customHeight="1" thickBot="1" x14ac:dyDescent="0.2">
      <c r="A78" s="97">
        <v>183</v>
      </c>
      <c r="B78" s="88">
        <v>16.988700000000001</v>
      </c>
      <c r="C78" s="71">
        <v>15.12016</v>
      </c>
      <c r="D78" s="45">
        <f t="shared" si="12"/>
        <v>1.8685400000000012</v>
      </c>
      <c r="E78" s="98">
        <v>211</v>
      </c>
      <c r="F78" s="71"/>
      <c r="G78" s="71"/>
      <c r="H78" s="45"/>
      <c r="I78" s="46"/>
      <c r="J78" s="47"/>
    </row>
    <row r="79" spans="1:14" ht="13" customHeight="1" x14ac:dyDescent="0.15">
      <c r="A79" s="99" t="s">
        <v>2</v>
      </c>
      <c r="B79" s="100">
        <f>AVERAGE(B71:B78)</f>
        <v>16.877588333333335</v>
      </c>
      <c r="C79" s="100">
        <f>AVERAGE(C71:C78)</f>
        <v>14.900637366434731</v>
      </c>
      <c r="D79" s="100">
        <f>AVERAGE(D71:D78)</f>
        <v>1.9769509668986014</v>
      </c>
      <c r="E79" s="101" t="s">
        <v>2</v>
      </c>
      <c r="F79" s="100">
        <f>AVERAGE(F71:F78)</f>
        <v>17.395330000000001</v>
      </c>
      <c r="G79" s="100">
        <f>AVERAGE(G71:G78)</f>
        <v>15.517751666666664</v>
      </c>
      <c r="H79" s="100">
        <f>AVERAGE(H71:H78)</f>
        <v>1.8775783333333333</v>
      </c>
      <c r="I79" s="100">
        <f>AVERAGE(I71:I78)</f>
        <v>-9.9372633565267973E-2</v>
      </c>
      <c r="J79" s="113">
        <f>AVERAGE(J71:J78)</f>
        <v>1.0956136565496017</v>
      </c>
    </row>
    <row r="80" spans="1:14" ht="13" customHeight="1" x14ac:dyDescent="0.15">
      <c r="A80" s="48" t="s">
        <v>3</v>
      </c>
      <c r="B80" s="42">
        <f>MEDIAN(B71:B78)</f>
        <v>16.831189999999999</v>
      </c>
      <c r="C80" s="42">
        <f>MEDIAN(C71:C78)</f>
        <v>14.926680000000001</v>
      </c>
      <c r="D80" s="42">
        <f>MEDIAN(D71:D78)</f>
        <v>1.8957779006958022</v>
      </c>
      <c r="E80" s="49" t="s">
        <v>3</v>
      </c>
      <c r="F80" s="42">
        <f>MEDIAN(F71:F78)</f>
        <v>17.423920000000003</v>
      </c>
      <c r="G80" s="42">
        <f>MEDIAN(G71:G78)</f>
        <v>15.524685</v>
      </c>
      <c r="H80" s="42">
        <f>MEDIAN(H71:H78)</f>
        <v>1.8992350000000009</v>
      </c>
      <c r="I80" s="42">
        <f>MEDIAN(I71:I78)</f>
        <v>-7.7715966898600497E-2</v>
      </c>
      <c r="J80" s="50">
        <f>MEDIAN(J71:J78)</f>
        <v>1.0555539549366917</v>
      </c>
    </row>
    <row r="81" spans="1:10" ht="13" customHeight="1" x14ac:dyDescent="0.15">
      <c r="A81" s="48" t="s">
        <v>4</v>
      </c>
      <c r="B81" s="42">
        <f>STDEV(B71:B78)</f>
        <v>0.29551708569330953</v>
      </c>
      <c r="C81" s="42">
        <f>STDEV(C71:C78)</f>
        <v>0.14850887148694181</v>
      </c>
      <c r="D81" s="42">
        <f>STDEV(D71:D78)</f>
        <v>0.22484026897952239</v>
      </c>
      <c r="E81" s="49" t="s">
        <v>4</v>
      </c>
      <c r="F81" s="42">
        <f>STDEV(F71:F78)</f>
        <v>0.62921660804527402</v>
      </c>
      <c r="G81" s="42">
        <f>STDEV(G71:G78)</f>
        <v>0.48219775003277093</v>
      </c>
      <c r="H81" s="42">
        <f>STDEV(H71:H78)</f>
        <v>0.33206701982682318</v>
      </c>
      <c r="I81" s="42">
        <f>STDEV(I71:I78)</f>
        <v>0.33206701982682224</v>
      </c>
      <c r="J81" s="50">
        <f>STDEV(J71:J78)</f>
        <v>0.25927131096576705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8.4981633776098076E-2</v>
      </c>
      <c r="E82" s="51"/>
      <c r="F82" s="51"/>
      <c r="G82" s="51"/>
      <c r="H82" s="104">
        <f>H81/(SQRT(11))</f>
        <v>0.10012197363791635</v>
      </c>
      <c r="I82" s="51"/>
      <c r="J82" s="105">
        <f>J81/(SQRT(11))</f>
        <v>7.8173241579727895E-2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39</v>
      </c>
      <c r="B84" s="52">
        <f>TTEST(B71:B78,F71:F78,2,2)</f>
        <v>9.8079204143343951E-2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1.3435779688773802E-2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0.55739715538820034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5.414667739764141E-2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1.0713074953704642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39</v>
      </c>
      <c r="C90" s="35" t="s">
        <v>11</v>
      </c>
      <c r="D90" s="36" t="s">
        <v>0</v>
      </c>
      <c r="E90" s="8" t="s">
        <v>26</v>
      </c>
      <c r="F90" s="18" t="s">
        <v>39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16.673680000000001</v>
      </c>
      <c r="C91" s="63">
        <v>14.91879</v>
      </c>
      <c r="D91" s="39">
        <f>B91-C91</f>
        <v>1.7548900000000014</v>
      </c>
      <c r="E91" s="93">
        <v>175</v>
      </c>
      <c r="F91" s="63">
        <v>17.462810000000001</v>
      </c>
      <c r="G91" s="63">
        <v>14.997210000000001</v>
      </c>
      <c r="H91" s="39">
        <f>F91-G91</f>
        <v>2.4656000000000002</v>
      </c>
      <c r="I91" s="40">
        <f>H91-$D$99</f>
        <v>0.48864903310139884</v>
      </c>
      <c r="J91" s="41">
        <f t="shared" ref="J91:J97" si="16">POWER(2,-I91)</f>
        <v>0.71269216383298217</v>
      </c>
    </row>
    <row r="92" spans="1:10" ht="13" customHeight="1" x14ac:dyDescent="0.15">
      <c r="A92" s="94">
        <v>172</v>
      </c>
      <c r="B92" s="66">
        <v>17.313680000000002</v>
      </c>
      <c r="C92" s="66">
        <v>14.964969999999999</v>
      </c>
      <c r="D92" s="42">
        <f t="shared" ref="D92:D98" si="17">B92-C92</f>
        <v>2.3487100000000023</v>
      </c>
      <c r="E92" s="95">
        <v>176</v>
      </c>
      <c r="F92" s="66"/>
      <c r="G92" s="66"/>
      <c r="H92" s="42"/>
      <c r="I92" s="43"/>
      <c r="J92" s="44"/>
    </row>
    <row r="93" spans="1:10" ht="13" customHeight="1" x14ac:dyDescent="0.15">
      <c r="A93" s="94">
        <v>174</v>
      </c>
      <c r="B93" s="66">
        <v>17.07676</v>
      </c>
      <c r="C93" s="66">
        <v>14.934570000000001</v>
      </c>
      <c r="D93" s="42">
        <f t="shared" si="17"/>
        <v>2.1421899999999994</v>
      </c>
      <c r="E93" s="95">
        <v>177</v>
      </c>
      <c r="F93" s="66"/>
      <c r="G93" s="66"/>
      <c r="H93" s="42"/>
      <c r="I93" s="43"/>
      <c r="J93" s="44"/>
    </row>
    <row r="94" spans="1:10" ht="13" customHeight="1" x14ac:dyDescent="0.15">
      <c r="A94" s="94">
        <v>179</v>
      </c>
      <c r="B94" s="66">
        <v>16.55275</v>
      </c>
      <c r="C94" s="66">
        <v>14.728389999999999</v>
      </c>
      <c r="D94" s="42">
        <f t="shared" si="17"/>
        <v>1.8243600000000004</v>
      </c>
      <c r="E94" s="95">
        <v>216</v>
      </c>
      <c r="F94" s="66">
        <v>17.150379999999998</v>
      </c>
      <c r="G94" s="66">
        <v>14.958970000000001</v>
      </c>
      <c r="H94" s="42">
        <f t="shared" ref="H94:H97" si="18">F94-G94</f>
        <v>2.1914099999999976</v>
      </c>
      <c r="I94" s="43">
        <f t="shared" ref="I94:I97" si="19">H94-$D$99</f>
        <v>0.21445903310139625</v>
      </c>
      <c r="J94" s="44">
        <f t="shared" si="16"/>
        <v>0.86186927397553792</v>
      </c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>
        <v>17.232189999999999</v>
      </c>
      <c r="G95" s="66">
        <v>15.18712</v>
      </c>
      <c r="H95" s="42">
        <f t="shared" si="18"/>
        <v>2.0450699999999991</v>
      </c>
      <c r="I95" s="43">
        <f t="shared" si="19"/>
        <v>6.8119033101397664E-2</v>
      </c>
      <c r="J95" s="44">
        <f t="shared" si="16"/>
        <v>0.95388084501635062</v>
      </c>
    </row>
    <row r="96" spans="1:10" ht="13" customHeight="1" x14ac:dyDescent="0.15">
      <c r="A96" s="94">
        <v>181</v>
      </c>
      <c r="B96" s="66">
        <v>16.659960000000002</v>
      </c>
      <c r="C96" s="85">
        <v>14.736944198608398</v>
      </c>
      <c r="D96" s="42">
        <f t="shared" si="17"/>
        <v>1.9230158013916032</v>
      </c>
      <c r="E96" s="95">
        <v>225</v>
      </c>
      <c r="F96" s="66">
        <v>17.492730000000002</v>
      </c>
      <c r="G96" s="66">
        <v>15.221690000000001</v>
      </c>
      <c r="H96" s="42">
        <f t="shared" si="18"/>
        <v>2.2710400000000011</v>
      </c>
      <c r="I96" s="43">
        <f t="shared" si="19"/>
        <v>0.29408903310139967</v>
      </c>
      <c r="J96" s="44">
        <f t="shared" si="16"/>
        <v>0.8155871594202837</v>
      </c>
    </row>
    <row r="97" spans="1:10" ht="13" customHeight="1" x14ac:dyDescent="0.15">
      <c r="A97" s="94">
        <v>182</v>
      </c>
      <c r="B97" s="66"/>
      <c r="C97" s="66"/>
      <c r="D97" s="42"/>
      <c r="E97" s="95">
        <v>229</v>
      </c>
      <c r="F97" s="66">
        <v>17.24935</v>
      </c>
      <c r="G97" s="66">
        <v>14.814780000000001</v>
      </c>
      <c r="H97" s="42">
        <f t="shared" si="18"/>
        <v>2.434569999999999</v>
      </c>
      <c r="I97" s="43">
        <f t="shared" si="19"/>
        <v>0.45761903310139762</v>
      </c>
      <c r="J97" s="44">
        <f t="shared" si="16"/>
        <v>0.72818703864761658</v>
      </c>
    </row>
    <row r="98" spans="1:10" ht="13" customHeight="1" thickBot="1" x14ac:dyDescent="0.2">
      <c r="A98" s="97">
        <v>183</v>
      </c>
      <c r="B98" s="88">
        <v>16.988700000000001</v>
      </c>
      <c r="C98" s="71">
        <v>15.12016</v>
      </c>
      <c r="D98" s="45">
        <f t="shared" si="17"/>
        <v>1.8685400000000012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16.877588333333335</v>
      </c>
      <c r="C99" s="100">
        <f>AVERAGE(C91:C98)</f>
        <v>14.900637366434731</v>
      </c>
      <c r="D99" s="100">
        <f>AVERAGE(D91:D98)</f>
        <v>1.9769509668986014</v>
      </c>
      <c r="E99" s="101" t="s">
        <v>2</v>
      </c>
      <c r="F99" s="100">
        <f>AVERAGE(F91:F98)</f>
        <v>17.317491999999998</v>
      </c>
      <c r="G99" s="100">
        <f>AVERAGE(G91:G98)</f>
        <v>15.035954</v>
      </c>
      <c r="H99" s="100">
        <f>AVERAGE(H91:H98)</f>
        <v>2.2815379999999994</v>
      </c>
      <c r="I99" s="100">
        <f>AVERAGE(I91:I98)</f>
        <v>0.30458703310139801</v>
      </c>
      <c r="J99" s="113">
        <f>AVERAGE(J91:J98)</f>
        <v>0.81444329617855415</v>
      </c>
    </row>
    <row r="100" spans="1:10" ht="13" customHeight="1" x14ac:dyDescent="0.15">
      <c r="A100" s="48" t="s">
        <v>3</v>
      </c>
      <c r="B100" s="42">
        <f>MEDIAN(B91:B98)</f>
        <v>16.831189999999999</v>
      </c>
      <c r="C100" s="42">
        <f>MEDIAN(C91:C98)</f>
        <v>14.926680000000001</v>
      </c>
      <c r="D100" s="42">
        <f>MEDIAN(D91:D98)</f>
        <v>1.8957779006958022</v>
      </c>
      <c r="E100" s="49" t="s">
        <v>3</v>
      </c>
      <c r="F100" s="42">
        <f>MEDIAN(F91:F98)</f>
        <v>17.24935</v>
      </c>
      <c r="G100" s="42">
        <f>MEDIAN(G91:G98)</f>
        <v>14.997210000000001</v>
      </c>
      <c r="H100" s="42">
        <f>MEDIAN(H91:H98)</f>
        <v>2.2710400000000011</v>
      </c>
      <c r="I100" s="42">
        <f>MEDIAN(I91:I98)</f>
        <v>0.29408903310139967</v>
      </c>
      <c r="J100" s="50">
        <f>MEDIAN(J91:J98)</f>
        <v>0.8155871594202837</v>
      </c>
    </row>
    <row r="101" spans="1:10" ht="13" customHeight="1" x14ac:dyDescent="0.15">
      <c r="A101" s="48" t="s">
        <v>4</v>
      </c>
      <c r="B101" s="42">
        <f>STDEV(B91:B98)</f>
        <v>0.29551708569330953</v>
      </c>
      <c r="C101" s="42">
        <f>STDEV(C91:C98)</f>
        <v>0.14850887148694181</v>
      </c>
      <c r="D101" s="42">
        <f>STDEV(D91:D98)</f>
        <v>0.22484026897952239</v>
      </c>
      <c r="E101" s="49" t="s">
        <v>4</v>
      </c>
      <c r="F101" s="42">
        <f>STDEV(F91:F98)</f>
        <v>0.15138680728518056</v>
      </c>
      <c r="G101" s="42">
        <f>STDEV(G91:G98)</f>
        <v>0.16859314437425962</v>
      </c>
      <c r="H101" s="42">
        <f>STDEV(H91:H98)</f>
        <v>0.17424694565472348</v>
      </c>
      <c r="I101" s="42">
        <f>STDEV(I91:I98)</f>
        <v>0.17424694565472348</v>
      </c>
      <c r="J101" s="50">
        <f>STDEV(J91:J98)</f>
        <v>9.9356424950601846E-2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8.4981633776098076E-2</v>
      </c>
      <c r="E102" s="51"/>
      <c r="F102" s="51"/>
      <c r="G102" s="51"/>
      <c r="H102" s="104">
        <f>H101/(SQRT(11))</f>
        <v>5.2537430872924187E-2</v>
      </c>
      <c r="I102" s="51"/>
      <c r="J102" s="105">
        <f>J101/(SQRT(11))</f>
        <v>2.9957089279295624E-2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39</v>
      </c>
      <c r="B104" s="52">
        <f>TTEST(B91:B98,F91:F98,2,2)</f>
        <v>1.4994623838323822E-2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0.19027326176765477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3.5756454572821547E-2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0.2292819792114178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0.80967394999011644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39</v>
      </c>
      <c r="C110" s="35" t="s">
        <v>11</v>
      </c>
      <c r="D110" s="36" t="s">
        <v>0</v>
      </c>
      <c r="E110" s="8" t="s">
        <v>26</v>
      </c>
      <c r="F110" s="18" t="s">
        <v>39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>
        <v>17.462810000000001</v>
      </c>
      <c r="G111" s="63">
        <v>14.997210000000001</v>
      </c>
      <c r="H111" s="39">
        <f>F111-G111</f>
        <v>2.4656000000000002</v>
      </c>
      <c r="I111" s="40">
        <f>H111-$D$119</f>
        <v>0.58802166666666689</v>
      </c>
      <c r="J111" s="41">
        <f t="shared" ref="J111:J117" si="20">POWER(2,-I111)</f>
        <v>0.6652545295471205</v>
      </c>
    </row>
    <row r="112" spans="1:10" ht="13" customHeight="1" x14ac:dyDescent="0.15">
      <c r="A112" s="95">
        <v>185</v>
      </c>
      <c r="B112" s="66">
        <v>18.037520000000001</v>
      </c>
      <c r="C112" s="66">
        <v>15.73461</v>
      </c>
      <c r="D112" s="42">
        <f t="shared" ref="D112:D117" si="21">B112-C112</f>
        <v>2.3029100000000007</v>
      </c>
      <c r="E112" s="95">
        <v>176</v>
      </c>
      <c r="F112" s="66"/>
      <c r="G112" s="66"/>
      <c r="H112" s="42"/>
      <c r="I112" s="43"/>
      <c r="J112" s="44"/>
    </row>
    <row r="113" spans="1:10" ht="13" customHeight="1" x14ac:dyDescent="0.15">
      <c r="A113" s="95">
        <v>187</v>
      </c>
      <c r="B113" s="66">
        <v>17.371500000000001</v>
      </c>
      <c r="C113" s="66">
        <v>15.443619999999999</v>
      </c>
      <c r="D113" s="42">
        <f t="shared" si="21"/>
        <v>1.9278800000000018</v>
      </c>
      <c r="E113" s="95">
        <v>177</v>
      </c>
      <c r="F113" s="66"/>
      <c r="G113" s="66"/>
      <c r="H113" s="42"/>
      <c r="I113" s="43"/>
      <c r="J113" s="44"/>
    </row>
    <row r="114" spans="1:10" ht="13" customHeight="1" x14ac:dyDescent="0.15">
      <c r="A114" s="95">
        <v>188</v>
      </c>
      <c r="B114" s="66">
        <v>17.945789999999999</v>
      </c>
      <c r="C114" s="66">
        <v>16.28209</v>
      </c>
      <c r="D114" s="42">
        <f t="shared" si="21"/>
        <v>1.6636999999999986</v>
      </c>
      <c r="E114" s="95">
        <v>216</v>
      </c>
      <c r="F114" s="66">
        <v>17.150379999999998</v>
      </c>
      <c r="G114" s="66">
        <v>14.958970000000001</v>
      </c>
      <c r="H114" s="42">
        <f t="shared" ref="H114:H117" si="22">F114-G114</f>
        <v>2.1914099999999976</v>
      </c>
      <c r="I114" s="43">
        <f t="shared" ref="I114:I117" si="23">H114-$D$119</f>
        <v>0.31383166666666429</v>
      </c>
      <c r="J114" s="44">
        <f t="shared" si="20"/>
        <v>0.80450223460585291</v>
      </c>
    </row>
    <row r="115" spans="1:10" ht="13" customHeight="1" x14ac:dyDescent="0.15">
      <c r="A115" s="95">
        <v>206</v>
      </c>
      <c r="B115" s="66">
        <v>16.28257</v>
      </c>
      <c r="C115" s="66">
        <v>14.912940000000001</v>
      </c>
      <c r="D115" s="42">
        <f t="shared" si="21"/>
        <v>1.369629999999999</v>
      </c>
      <c r="E115" s="95">
        <v>223</v>
      </c>
      <c r="F115" s="66">
        <v>17.232189999999999</v>
      </c>
      <c r="G115" s="66">
        <v>15.18712</v>
      </c>
      <c r="H115" s="42">
        <f t="shared" si="22"/>
        <v>2.0450699999999991</v>
      </c>
      <c r="I115" s="43">
        <f t="shared" si="23"/>
        <v>0.16749166666666571</v>
      </c>
      <c r="J115" s="44">
        <f t="shared" si="20"/>
        <v>0.89038940653214915</v>
      </c>
    </row>
    <row r="116" spans="1:10" ht="13" customHeight="1" x14ac:dyDescent="0.15">
      <c r="A116" s="95">
        <v>207</v>
      </c>
      <c r="B116" s="66">
        <v>17.47634</v>
      </c>
      <c r="C116" s="66">
        <v>15.60575</v>
      </c>
      <c r="D116" s="42">
        <f t="shared" si="21"/>
        <v>1.87059</v>
      </c>
      <c r="E116" s="95">
        <v>225</v>
      </c>
      <c r="F116" s="66">
        <v>17.492730000000002</v>
      </c>
      <c r="G116" s="66">
        <v>15.221690000000001</v>
      </c>
      <c r="H116" s="42">
        <f t="shared" si="22"/>
        <v>2.2710400000000011</v>
      </c>
      <c r="I116" s="43">
        <f t="shared" si="23"/>
        <v>0.39346166666666771</v>
      </c>
      <c r="J116" s="44">
        <f t="shared" si="20"/>
        <v>0.76130071239560315</v>
      </c>
    </row>
    <row r="117" spans="1:10" ht="13" customHeight="1" x14ac:dyDescent="0.15">
      <c r="A117" s="95">
        <v>210</v>
      </c>
      <c r="B117" s="66">
        <v>17.25826</v>
      </c>
      <c r="C117" s="66">
        <v>15.1275</v>
      </c>
      <c r="D117" s="42">
        <f t="shared" si="21"/>
        <v>2.1307600000000004</v>
      </c>
      <c r="E117" s="95">
        <v>229</v>
      </c>
      <c r="F117" s="66">
        <v>17.24935</v>
      </c>
      <c r="G117" s="66">
        <v>14.814780000000001</v>
      </c>
      <c r="H117" s="42">
        <f t="shared" si="22"/>
        <v>2.434569999999999</v>
      </c>
      <c r="I117" s="43">
        <f t="shared" si="23"/>
        <v>0.55699166666666566</v>
      </c>
      <c r="J117" s="44">
        <f t="shared" si="20"/>
        <v>0.67971804714743023</v>
      </c>
    </row>
    <row r="118" spans="1:10" ht="13" customHeight="1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17.395330000000001</v>
      </c>
      <c r="C119" s="100">
        <f>AVERAGE(C111:C118)</f>
        <v>15.517751666666664</v>
      </c>
      <c r="D119" s="100">
        <f>AVERAGE(D111:D118)</f>
        <v>1.8775783333333333</v>
      </c>
      <c r="E119" s="101" t="s">
        <v>2</v>
      </c>
      <c r="F119" s="100">
        <f>AVERAGE(F111:F118)</f>
        <v>17.317491999999998</v>
      </c>
      <c r="G119" s="100">
        <f>AVERAGE(G111:G118)</f>
        <v>15.035954</v>
      </c>
      <c r="H119" s="100">
        <f>AVERAGE(H111:H118)</f>
        <v>2.2815379999999994</v>
      </c>
      <c r="I119" s="100">
        <f>AVERAGE(I111:I118)</f>
        <v>0.40395966666666611</v>
      </c>
      <c r="J119" s="102">
        <f>AVERAGE(J111:J118)</f>
        <v>0.76023298604563116</v>
      </c>
    </row>
    <row r="120" spans="1:10" ht="13" customHeight="1" x14ac:dyDescent="0.15">
      <c r="A120" s="48" t="s">
        <v>3</v>
      </c>
      <c r="B120" s="42">
        <f>MEDIAN(B111:B118)</f>
        <v>17.423920000000003</v>
      </c>
      <c r="C120" s="42">
        <f>MEDIAN(C111:C118)</f>
        <v>15.524685</v>
      </c>
      <c r="D120" s="42">
        <f>MEDIAN(D111:D118)</f>
        <v>1.8992350000000009</v>
      </c>
      <c r="E120" s="49" t="s">
        <v>3</v>
      </c>
      <c r="F120" s="42">
        <f>MEDIAN(F111:F118)</f>
        <v>17.24935</v>
      </c>
      <c r="G120" s="42">
        <f>MEDIAN(G111:G118)</f>
        <v>14.997210000000001</v>
      </c>
      <c r="H120" s="42">
        <f>MEDIAN(H111:H118)</f>
        <v>2.2710400000000011</v>
      </c>
      <c r="I120" s="42">
        <f>MEDIAN(I111:I118)</f>
        <v>0.39346166666666771</v>
      </c>
      <c r="J120" s="50">
        <f>MEDIAN(J111:J118)</f>
        <v>0.76130071239560315</v>
      </c>
    </row>
    <row r="121" spans="1:10" ht="13" customHeight="1" x14ac:dyDescent="0.15">
      <c r="A121" s="48" t="s">
        <v>4</v>
      </c>
      <c r="B121" s="42">
        <f>STDEV(B111:B118)</f>
        <v>0.62921660804527402</v>
      </c>
      <c r="C121" s="42">
        <f>STDEV(C111:C118)</f>
        <v>0.48219775003277093</v>
      </c>
      <c r="D121" s="42">
        <f>STDEV(D111:D118)</f>
        <v>0.33206701982682318</v>
      </c>
      <c r="E121" s="49" t="s">
        <v>4</v>
      </c>
      <c r="F121" s="42">
        <f>STDEV(F111:F118)</f>
        <v>0.15138680728518056</v>
      </c>
      <c r="G121" s="42">
        <f>STDEV(G111:G118)</f>
        <v>0.16859314437425962</v>
      </c>
      <c r="H121" s="42">
        <f>STDEV(H111:H118)</f>
        <v>0.17424694565472348</v>
      </c>
      <c r="I121" s="42">
        <f>STDEV(I111:I118)</f>
        <v>0.17424694565472346</v>
      </c>
      <c r="J121" s="50">
        <f>STDEV(J111:J118)</f>
        <v>9.2743143663196262E-2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0.12550953615258983</v>
      </c>
      <c r="E122" s="51"/>
      <c r="F122" s="51"/>
      <c r="G122" s="51"/>
      <c r="H122" s="104">
        <f>H121/(SQRT(11))</f>
        <v>5.2537430872924187E-2</v>
      </c>
      <c r="I122" s="51"/>
      <c r="J122" s="105">
        <f>J121/(SQRT(11))</f>
        <v>2.7963109946259002E-2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39</v>
      </c>
      <c r="B124" s="52">
        <f>TTEST(B111:B118,F111:F118,2,2)</f>
        <v>0.79477393122443751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6.3768589685902724E-2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3.7366775971779009E-2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0.33432288653217773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0.75578109318662645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7"/>
  <sheetViews>
    <sheetView zoomScale="107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41941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/>
      <c r="I4" s="21"/>
      <c r="J4" s="21"/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14</v>
      </c>
      <c r="C7" s="18" t="s">
        <v>11</v>
      </c>
      <c r="D7" s="17" t="s">
        <v>0</v>
      </c>
      <c r="E7" s="8" t="s">
        <v>25</v>
      </c>
      <c r="F7" s="18" t="s">
        <v>14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20.411106109619141</v>
      </c>
      <c r="C8" s="63">
        <v>15.724020957946777</v>
      </c>
      <c r="D8" s="28">
        <f>B8-C8</f>
        <v>4.6870851516723633</v>
      </c>
      <c r="E8" s="64">
        <v>184</v>
      </c>
      <c r="F8" s="63">
        <v>19.374547958374023</v>
      </c>
      <c r="G8" s="63">
        <v>15.4239702224731</v>
      </c>
      <c r="H8" s="28">
        <f>F8-G8</f>
        <v>3.9505777359009233</v>
      </c>
      <c r="I8" s="10">
        <f>H8-$D$16</f>
        <v>-0.47995456059769293</v>
      </c>
      <c r="J8" s="11">
        <f>POWER(2,-I8)</f>
        <v>1.3946997379256667</v>
      </c>
      <c r="K8" s="2"/>
      <c r="L8" s="61"/>
    </row>
    <row r="9" spans="1:14" ht="13" customHeight="1" x14ac:dyDescent="0.15">
      <c r="A9" s="65">
        <v>172</v>
      </c>
      <c r="B9" s="66">
        <v>19.985723495483398</v>
      </c>
      <c r="C9" s="66">
        <v>15.691242218017578</v>
      </c>
      <c r="D9" s="29">
        <f t="shared" ref="D9:D15" si="0">B9-C9</f>
        <v>4.2944812774658203</v>
      </c>
      <c r="E9" s="67">
        <v>185</v>
      </c>
      <c r="F9" s="66">
        <v>19.74346923828125</v>
      </c>
      <c r="G9" s="66">
        <v>15.709987640380859</v>
      </c>
      <c r="H9" s="29">
        <f t="shared" ref="H9:H15" si="1">F9-G9</f>
        <v>4.0334815979003906</v>
      </c>
      <c r="I9" s="3">
        <f t="shared" ref="I9:I14" si="2">H9-$D$16</f>
        <v>-0.39705069859822562</v>
      </c>
      <c r="J9" s="4">
        <f t="shared" ref="J9:J15" si="3">POWER(2,-I9)</f>
        <v>1.3168131961561629</v>
      </c>
      <c r="K9" s="2"/>
      <c r="L9" s="61"/>
    </row>
    <row r="10" spans="1:14" ht="13" customHeight="1" x14ac:dyDescent="0.15">
      <c r="A10" s="65">
        <v>174</v>
      </c>
      <c r="B10" s="66">
        <v>20.387323379516602</v>
      </c>
      <c r="C10" s="66">
        <v>15.593318939208984</v>
      </c>
      <c r="D10" s="29">
        <f t="shared" si="0"/>
        <v>4.7940044403076172</v>
      </c>
      <c r="E10" s="67">
        <v>187</v>
      </c>
      <c r="F10" s="66">
        <v>19.988357543945312</v>
      </c>
      <c r="G10" s="66">
        <v>15.784400939941406</v>
      </c>
      <c r="H10" s="29">
        <f t="shared" si="1"/>
        <v>4.2039566040039062</v>
      </c>
      <c r="I10" s="3">
        <f t="shared" si="2"/>
        <v>-0.22657569249470999</v>
      </c>
      <c r="J10" s="4">
        <f t="shared" si="3"/>
        <v>1.1700544690108141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66">
        <v>19.930309295654297</v>
      </c>
      <c r="G11" s="66">
        <v>15.527895927429199</v>
      </c>
      <c r="H11" s="29">
        <f t="shared" si="1"/>
        <v>4.4024133682250977</v>
      </c>
      <c r="I11" s="3">
        <f t="shared" si="2"/>
        <v>-2.8118928273518584E-2</v>
      </c>
      <c r="J11" s="4">
        <f t="shared" si="3"/>
        <v>1.0196817367911288</v>
      </c>
      <c r="K11" s="2"/>
      <c r="L11" s="61"/>
    </row>
    <row r="12" spans="1:14" ht="13" customHeight="1" x14ac:dyDescent="0.15">
      <c r="A12" s="65">
        <v>180</v>
      </c>
      <c r="B12" s="66">
        <v>19.961936950683594</v>
      </c>
      <c r="C12" s="66">
        <v>15.504251480102539</v>
      </c>
      <c r="D12" s="29">
        <f t="shared" si="0"/>
        <v>4.4576854705810547</v>
      </c>
      <c r="E12" s="67">
        <v>206</v>
      </c>
      <c r="F12" s="6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66">
        <v>19.278608322143555</v>
      </c>
      <c r="G13" s="66">
        <v>15.546722412109375</v>
      </c>
      <c r="H13" s="29">
        <f t="shared" si="1"/>
        <v>3.7318859100341797</v>
      </c>
      <c r="I13" s="3">
        <f t="shared" si="2"/>
        <v>-0.69864638646443655</v>
      </c>
      <c r="J13" s="4">
        <f t="shared" si="3"/>
        <v>1.6229813103760697</v>
      </c>
      <c r="K13" s="2"/>
      <c r="L13" s="68"/>
      <c r="M13" s="69" t="s">
        <v>11</v>
      </c>
      <c r="N13" s="69" t="s">
        <v>14</v>
      </c>
    </row>
    <row r="14" spans="1:14" ht="13" customHeight="1" x14ac:dyDescent="0.15">
      <c r="A14" s="65">
        <v>182</v>
      </c>
      <c r="B14" s="66">
        <v>20.322198867797852</v>
      </c>
      <c r="C14" s="66">
        <v>16.172897338867188</v>
      </c>
      <c r="D14" s="29">
        <f t="shared" si="0"/>
        <v>4.1493015289306641</v>
      </c>
      <c r="E14" s="67">
        <v>210</v>
      </c>
      <c r="F14" s="66">
        <v>19.339029312133789</v>
      </c>
      <c r="G14" s="66">
        <v>15.691039085388184</v>
      </c>
      <c r="H14" s="29">
        <f t="shared" si="1"/>
        <v>3.6479902267456055</v>
      </c>
      <c r="I14" s="3">
        <f t="shared" si="2"/>
        <v>-0.78254206975301077</v>
      </c>
      <c r="J14" s="4">
        <f t="shared" si="3"/>
        <v>1.7201591735735164</v>
      </c>
      <c r="K14" s="2"/>
      <c r="L14" s="68" t="s">
        <v>16</v>
      </c>
      <c r="M14" s="66">
        <v>22.877466201782227</v>
      </c>
      <c r="N14" s="66">
        <v>30.920711517333984</v>
      </c>
    </row>
    <row r="15" spans="1:14" ht="13" customHeight="1" thickBot="1" x14ac:dyDescent="0.2">
      <c r="A15" s="70">
        <v>183</v>
      </c>
      <c r="B15" s="71">
        <v>19.894992828369141</v>
      </c>
      <c r="C15" s="71">
        <v>15.694356918334961</v>
      </c>
      <c r="D15" s="27">
        <f t="shared" si="0"/>
        <v>4.2006359100341797</v>
      </c>
      <c r="E15" s="72">
        <v>211</v>
      </c>
      <c r="F15" s="71">
        <v>19.960226058959961</v>
      </c>
      <c r="G15" s="71">
        <v>15.815937995910645</v>
      </c>
      <c r="H15" s="27">
        <f t="shared" si="1"/>
        <v>4.1442880630493164</v>
      </c>
      <c r="I15" s="12">
        <f>H15-$D$16</f>
        <v>-0.28624423344929983</v>
      </c>
      <c r="J15" s="13">
        <f t="shared" si="3"/>
        <v>1.2194615189103641</v>
      </c>
      <c r="K15" s="2"/>
      <c r="L15" s="68" t="s">
        <v>16</v>
      </c>
      <c r="M15" s="66">
        <v>22.695426940917969</v>
      </c>
      <c r="N15" s="66"/>
    </row>
    <row r="16" spans="1:14" ht="13" customHeight="1" x14ac:dyDescent="0.15">
      <c r="A16" s="73" t="s">
        <v>2</v>
      </c>
      <c r="B16" s="74">
        <f>AVERAGE(B8:B15)</f>
        <v>20.160546938578289</v>
      </c>
      <c r="C16" s="74">
        <f>AVERAGE(C8:C15)</f>
        <v>15.730014642079672</v>
      </c>
      <c r="D16" s="74">
        <f>AVERAGE(D8:D15)</f>
        <v>4.4305322964986162</v>
      </c>
      <c r="E16" s="75" t="s">
        <v>2</v>
      </c>
      <c r="F16" s="74">
        <f>AVERAGE(F8:F15)</f>
        <v>19.65922110421317</v>
      </c>
      <c r="G16" s="74">
        <f>AVERAGE(G8:G15)</f>
        <v>15.642850603376109</v>
      </c>
      <c r="H16" s="74">
        <f>AVERAGE(H8:H15)</f>
        <v>4.01637050083706</v>
      </c>
      <c r="I16" s="74">
        <f>AVERAGE(I8:I15)</f>
        <v>-0.41416179566155631</v>
      </c>
      <c r="J16" s="113">
        <f>AVERAGE(J8:J15)</f>
        <v>1.3519787346776746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20.153961181640625</v>
      </c>
      <c r="C17" s="29">
        <f>MEDIAN(C8:C15)</f>
        <v>15.69279956817627</v>
      </c>
      <c r="D17" s="29">
        <f>MEDIAN(D8:D15)</f>
        <v>4.3760833740234375</v>
      </c>
      <c r="E17" s="25" t="s">
        <v>3</v>
      </c>
      <c r="F17" s="29">
        <f>MEDIAN(F8:F15)</f>
        <v>19.74346923828125</v>
      </c>
      <c r="G17" s="29">
        <f>MEDIAN(G8:G15)</f>
        <v>15.691039085388184</v>
      </c>
      <c r="H17" s="29">
        <f>MEDIAN(H8:H15)</f>
        <v>4.0334815979003906</v>
      </c>
      <c r="I17" s="29">
        <f>MEDIAN(I8:I15)</f>
        <v>-0.39705069859822562</v>
      </c>
      <c r="J17" s="6">
        <f>MEDIAN(J8:J15)</f>
        <v>1.3168131961561629</v>
      </c>
      <c r="L17" s="61"/>
    </row>
    <row r="18" spans="1:12" ht="13" customHeight="1" x14ac:dyDescent="0.15">
      <c r="A18" s="5" t="s">
        <v>4</v>
      </c>
      <c r="B18" s="29">
        <f>STDEV(B8:B15)</f>
        <v>0.23700926039874018</v>
      </c>
      <c r="C18" s="29">
        <f>STDEV(C8:C15)</f>
        <v>0.23178028474518569</v>
      </c>
      <c r="D18" s="29">
        <f>STDEV(D8:D15)</f>
        <v>0.26424293163745788</v>
      </c>
      <c r="E18" s="25" t="s">
        <v>4</v>
      </c>
      <c r="F18" s="29">
        <f>STDEV(F8:F15)</f>
        <v>0.31831562112840567</v>
      </c>
      <c r="G18" s="29">
        <f>STDEV(G8:G15)</f>
        <v>0.14559594923112712</v>
      </c>
      <c r="H18" s="29">
        <f>STDEV(H8:H15)</f>
        <v>0.2651532671837985</v>
      </c>
      <c r="I18" s="29">
        <f>STDEV(I8:I15)</f>
        <v>0.2651532671837985</v>
      </c>
      <c r="J18" s="6">
        <f>STDEV(J8:J15)</f>
        <v>0.24937905437181393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9.9874440402765025E-2</v>
      </c>
      <c r="E19" s="26"/>
      <c r="F19" s="26"/>
      <c r="G19" s="26"/>
      <c r="H19" s="80">
        <f>H18/(SQRT(11))</f>
        <v>7.9946718107774095E-2</v>
      </c>
      <c r="I19" s="26"/>
      <c r="J19" s="81">
        <f>J18/(SQRT(11))</f>
        <v>7.5190613993176836E-2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14</v>
      </c>
      <c r="B21" s="2">
        <f>TTEST(B8:B15,F8:F15,2,2)</f>
        <v>8.9181268818266136E-3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0.42638878538624747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1.6910196567513892E-2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2.2203541559106758E-2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1.33252425691832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14</v>
      </c>
      <c r="C27" s="18" t="s">
        <v>11</v>
      </c>
      <c r="D27" s="17" t="s">
        <v>0</v>
      </c>
      <c r="E27" s="8" t="s">
        <v>26</v>
      </c>
      <c r="F27" s="18" t="s">
        <v>14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20.411106109619141</v>
      </c>
      <c r="C28" s="63">
        <v>15.724020957946777</v>
      </c>
      <c r="D28" s="28">
        <f>B28-C28</f>
        <v>4.6870851516723633</v>
      </c>
      <c r="E28" s="64">
        <v>175</v>
      </c>
      <c r="F28" s="63">
        <v>21.27922248840332</v>
      </c>
      <c r="G28" s="63">
        <v>16.439855575561523</v>
      </c>
      <c r="H28" s="28">
        <f>F28-G28</f>
        <v>4.8393669128417969</v>
      </c>
      <c r="I28" s="10">
        <f>H28-$D$36</f>
        <v>0.40883461634318063</v>
      </c>
      <c r="J28" s="11">
        <f t="shared" ref="J28:J33" si="4">POWER(2,-I28)</f>
        <v>0.75323157523179873</v>
      </c>
      <c r="K28" s="2"/>
    </row>
    <row r="29" spans="1:12" ht="13" customHeight="1" x14ac:dyDescent="0.15">
      <c r="A29" s="65">
        <v>172</v>
      </c>
      <c r="B29" s="66">
        <v>19.985723495483398</v>
      </c>
      <c r="C29" s="66">
        <v>15.691242218017578</v>
      </c>
      <c r="D29" s="29">
        <f t="shared" ref="D29:D35" si="5">B29-C29</f>
        <v>4.2944812774658203</v>
      </c>
      <c r="E29" s="67">
        <v>176</v>
      </c>
      <c r="F29" s="66">
        <v>19.955415725708008</v>
      </c>
      <c r="G29" s="66">
        <v>15.615484237670898</v>
      </c>
      <c r="H29" s="29">
        <f t="shared" ref="H29:H33" si="6">F29-G29</f>
        <v>4.3399314880371094</v>
      </c>
      <c r="I29" s="3">
        <f t="shared" ref="I29:I33" si="7">H29-$D$36</f>
        <v>-9.0600808461506865E-2</v>
      </c>
      <c r="J29" s="4">
        <f t="shared" si="4"/>
        <v>1.0648135303321562</v>
      </c>
      <c r="K29" s="2"/>
    </row>
    <row r="30" spans="1:12" ht="13" customHeight="1" x14ac:dyDescent="0.15">
      <c r="A30" s="65">
        <v>174</v>
      </c>
      <c r="B30" s="66">
        <v>20.387323379516602</v>
      </c>
      <c r="C30" s="66">
        <v>15.593318939208984</v>
      </c>
      <c r="D30" s="29">
        <f t="shared" si="5"/>
        <v>4.7940044403076172</v>
      </c>
      <c r="E30" s="67">
        <v>177</v>
      </c>
      <c r="F30" s="66">
        <v>19.514493942260742</v>
      </c>
      <c r="G30" s="66">
        <v>15.295187950134277</v>
      </c>
      <c r="H30" s="29">
        <f t="shared" si="6"/>
        <v>4.2193059921264648</v>
      </c>
      <c r="I30" s="3">
        <f t="shared" si="7"/>
        <v>-0.2112263043721514</v>
      </c>
      <c r="J30" s="4">
        <f t="shared" si="4"/>
        <v>1.1576717977366586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66">
        <v>20.150444030761719</v>
      </c>
      <c r="G31" s="66">
        <v>15.975045204162598</v>
      </c>
      <c r="H31" s="29">
        <f t="shared" si="6"/>
        <v>4.1753988265991211</v>
      </c>
      <c r="I31" s="3">
        <f t="shared" si="7"/>
        <v>-0.25513346989949515</v>
      </c>
      <c r="J31" s="4">
        <f t="shared" si="4"/>
        <v>1.1934461487411601</v>
      </c>
      <c r="K31" s="2"/>
    </row>
    <row r="32" spans="1:12" ht="13" customHeight="1" x14ac:dyDescent="0.15">
      <c r="A32" s="65">
        <v>180</v>
      </c>
      <c r="B32" s="66">
        <v>19.961936950683594</v>
      </c>
      <c r="C32" s="66">
        <v>15.504251480102539</v>
      </c>
      <c r="D32" s="29">
        <f t="shared" si="5"/>
        <v>4.4576854705810547</v>
      </c>
      <c r="E32" s="67">
        <v>223</v>
      </c>
      <c r="F32" s="66"/>
      <c r="G32" s="66"/>
      <c r="H32" s="29"/>
      <c r="I32" s="3"/>
      <c r="J32" s="4"/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66">
        <v>19.766986846923828</v>
      </c>
      <c r="G33" s="66">
        <v>15.522724151611328</v>
      </c>
      <c r="H33" s="29">
        <f t="shared" si="6"/>
        <v>4.2442626953125</v>
      </c>
      <c r="I33" s="3">
        <f t="shared" si="7"/>
        <v>-0.18626960118611624</v>
      </c>
      <c r="J33" s="4">
        <f t="shared" si="4"/>
        <v>1.1378178357825985</v>
      </c>
      <c r="K33" s="2"/>
    </row>
    <row r="34" spans="1:12" ht="13" customHeight="1" x14ac:dyDescent="0.15">
      <c r="A34" s="65">
        <v>182</v>
      </c>
      <c r="B34" s="66">
        <v>20.322198867797852</v>
      </c>
      <c r="C34" s="66">
        <v>16.172897338867188</v>
      </c>
      <c r="D34" s="29">
        <f t="shared" si="5"/>
        <v>4.1493015289306641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71">
        <v>19.894992828369141</v>
      </c>
      <c r="C35" s="71">
        <v>15.694356918334961</v>
      </c>
      <c r="D35" s="27">
        <f t="shared" si="5"/>
        <v>4.2006359100341797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20.160546938578289</v>
      </c>
      <c r="C36" s="74">
        <f>AVERAGE(C28:C35)</f>
        <v>15.730014642079672</v>
      </c>
      <c r="D36" s="74">
        <f>AVERAGE(D28:D35)</f>
        <v>4.4305322964986162</v>
      </c>
      <c r="E36" s="75" t="s">
        <v>2</v>
      </c>
      <c r="F36" s="74">
        <f>AVERAGE(F28:F35)</f>
        <v>20.133312606811522</v>
      </c>
      <c r="G36" s="74">
        <f>AVERAGE(G28:G35)</f>
        <v>15.769659423828125</v>
      </c>
      <c r="H36" s="74">
        <f>AVERAGE(H28:H35)</f>
        <v>4.3636531829833984</v>
      </c>
      <c r="I36" s="74">
        <f>AVERAGE(I28:I35)</f>
        <v>-6.6879113515217803E-2</v>
      </c>
      <c r="J36" s="113">
        <f>AVERAGE(J28:J35)</f>
        <v>1.0613961775648746</v>
      </c>
      <c r="K36" s="77"/>
      <c r="L36" s="31"/>
    </row>
    <row r="37" spans="1:12" ht="13" customHeight="1" x14ac:dyDescent="0.15">
      <c r="A37" s="5" t="s">
        <v>3</v>
      </c>
      <c r="B37" s="29">
        <f>MEDIAN(B28:B35)</f>
        <v>20.153961181640625</v>
      </c>
      <c r="C37" s="29">
        <f>MEDIAN(C28:C35)</f>
        <v>15.69279956817627</v>
      </c>
      <c r="D37" s="29">
        <f>MEDIAN(D28:D35)</f>
        <v>4.3760833740234375</v>
      </c>
      <c r="E37" s="25" t="s">
        <v>3</v>
      </c>
      <c r="F37" s="29">
        <f>MEDIAN(F28:F35)</f>
        <v>19.955415725708008</v>
      </c>
      <c r="G37" s="29">
        <f>MEDIAN(G28:G35)</f>
        <v>15.615484237670898</v>
      </c>
      <c r="H37" s="29">
        <f>MEDIAN(H28:H35)</f>
        <v>4.2442626953125</v>
      </c>
      <c r="I37" s="29">
        <f>MEDIAN(I28:I35)</f>
        <v>-0.18626960118611624</v>
      </c>
      <c r="J37" s="6">
        <f>MEDIAN(J28:J35)</f>
        <v>1.1378178357825985</v>
      </c>
    </row>
    <row r="38" spans="1:12" ht="13" customHeight="1" x14ac:dyDescent="0.15">
      <c r="A38" s="5" t="s">
        <v>4</v>
      </c>
      <c r="B38" s="29">
        <f>STDEV(B28:B35)</f>
        <v>0.23700926039874018</v>
      </c>
      <c r="C38" s="29">
        <f>STDEV(C28:C35)</f>
        <v>0.23178028474518569</v>
      </c>
      <c r="D38" s="29">
        <f>STDEV(D28:D35)</f>
        <v>0.26424293163745788</v>
      </c>
      <c r="E38" s="25" t="s">
        <v>4</v>
      </c>
      <c r="F38" s="29">
        <f>STDEV(F28:F35)</f>
        <v>0.68230882756204236</v>
      </c>
      <c r="G38" s="29">
        <f>STDEV(G28:G35)</f>
        <v>0.44755345954490933</v>
      </c>
      <c r="H38" s="29">
        <f>STDEV(H28:H35)</f>
        <v>0.27267021029952809</v>
      </c>
      <c r="I38" s="29">
        <f>STDEV(I28:I35)</f>
        <v>0.27267021029952809</v>
      </c>
      <c r="J38" s="6">
        <f>STDEV(J28:J35)</f>
        <v>0.17855220539306121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9.9874440402765025E-2</v>
      </c>
      <c r="E39" s="26"/>
      <c r="F39" s="26"/>
      <c r="G39" s="26"/>
      <c r="H39" s="80">
        <f>H38/(SQRT(11))</f>
        <v>8.2213161733712292E-2</v>
      </c>
      <c r="I39" s="26"/>
      <c r="J39" s="81">
        <f>J38/(SQRT(11))</f>
        <v>5.3835515525386908E-2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14</v>
      </c>
      <c r="B41" s="2">
        <f>TTEST(B28:B35,F28:F35,2,2)</f>
        <v>0.92858252741772329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0.85360486334023844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0.68991979147207805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4.2349975515689364E-2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1.0474483554978828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14</v>
      </c>
      <c r="C47" s="18" t="s">
        <v>11</v>
      </c>
      <c r="D47" s="17" t="s">
        <v>0</v>
      </c>
      <c r="E47" s="8" t="s">
        <v>26</v>
      </c>
      <c r="F47" s="18" t="s">
        <v>14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63">
        <v>19.374547958374023</v>
      </c>
      <c r="C48" s="63">
        <v>15.4239702224731</v>
      </c>
      <c r="D48" s="28">
        <f t="shared" ref="D48:D55" si="8">B48-C48</f>
        <v>3.9505777359009233</v>
      </c>
      <c r="E48" s="64">
        <v>175</v>
      </c>
      <c r="F48" s="63">
        <v>21.27922248840332</v>
      </c>
      <c r="G48" s="63">
        <v>16.439855575561523</v>
      </c>
      <c r="H48" s="28">
        <f>F48-G48</f>
        <v>4.8393669128417969</v>
      </c>
      <c r="I48" s="10">
        <f>H48-$D$56</f>
        <v>0.82299641200473683</v>
      </c>
      <c r="J48" s="11">
        <f t="shared" ref="J48:J53" si="9">POWER(2,-I48)</f>
        <v>0.565266689383779</v>
      </c>
      <c r="K48" s="2"/>
    </row>
    <row r="49" spans="1:12" ht="13" customHeight="1" x14ac:dyDescent="0.15">
      <c r="A49" s="67">
        <v>185</v>
      </c>
      <c r="B49" s="66">
        <v>19.74346923828125</v>
      </c>
      <c r="C49" s="66">
        <v>15.709987640380859</v>
      </c>
      <c r="D49" s="29">
        <f t="shared" si="8"/>
        <v>4.0334815979003906</v>
      </c>
      <c r="E49" s="67">
        <v>176</v>
      </c>
      <c r="F49" s="66">
        <v>19.955415725708008</v>
      </c>
      <c r="G49" s="66">
        <v>15.615484237670898</v>
      </c>
      <c r="H49" s="29">
        <f t="shared" ref="H49:H53" si="10">F49-G49</f>
        <v>4.3399314880371094</v>
      </c>
      <c r="I49" s="3">
        <f t="shared" ref="I49:I53" si="11">H49-$D$56</f>
        <v>0.32356098720004933</v>
      </c>
      <c r="J49" s="4">
        <f t="shared" si="9"/>
        <v>0.79909504446448987</v>
      </c>
      <c r="K49" s="2"/>
    </row>
    <row r="50" spans="1:12" ht="13" customHeight="1" x14ac:dyDescent="0.15">
      <c r="A50" s="67">
        <v>187</v>
      </c>
      <c r="B50" s="66">
        <v>19.988357543945312</v>
      </c>
      <c r="C50" s="66">
        <v>15.784400939941406</v>
      </c>
      <c r="D50" s="29">
        <f t="shared" si="8"/>
        <v>4.2039566040039062</v>
      </c>
      <c r="E50" s="67">
        <v>177</v>
      </c>
      <c r="F50" s="66">
        <v>19.514493942260742</v>
      </c>
      <c r="G50" s="66">
        <v>15.295187950134277</v>
      </c>
      <c r="H50" s="29">
        <f t="shared" si="10"/>
        <v>4.2193059921264648</v>
      </c>
      <c r="I50" s="3">
        <f t="shared" si="11"/>
        <v>0.2029354912894048</v>
      </c>
      <c r="J50" s="4">
        <f t="shared" si="9"/>
        <v>0.86878103098397919</v>
      </c>
      <c r="K50" s="2"/>
    </row>
    <row r="51" spans="1:12" ht="13" customHeight="1" x14ac:dyDescent="0.15">
      <c r="A51" s="67">
        <v>188</v>
      </c>
      <c r="B51" s="66">
        <v>19.930309295654297</v>
      </c>
      <c r="C51" s="66">
        <v>15.527895927429199</v>
      </c>
      <c r="D51" s="29">
        <f t="shared" si="8"/>
        <v>4.4024133682250977</v>
      </c>
      <c r="E51" s="67">
        <v>216</v>
      </c>
      <c r="F51" s="66">
        <v>20.150444030761719</v>
      </c>
      <c r="G51" s="66">
        <v>15.975045204162598</v>
      </c>
      <c r="H51" s="29">
        <f t="shared" si="10"/>
        <v>4.1753988265991211</v>
      </c>
      <c r="I51" s="3">
        <f t="shared" si="11"/>
        <v>0.15902832576206105</v>
      </c>
      <c r="J51" s="4">
        <f t="shared" si="9"/>
        <v>0.89562808522615511</v>
      </c>
      <c r="K51" s="2"/>
    </row>
    <row r="52" spans="1:12" ht="13" customHeight="1" x14ac:dyDescent="0.15">
      <c r="A52" s="67">
        <v>206</v>
      </c>
      <c r="B52" s="66"/>
      <c r="C52" s="66"/>
      <c r="D52" s="29"/>
      <c r="E52" s="67">
        <v>223</v>
      </c>
      <c r="F52" s="66"/>
      <c r="G52" s="66"/>
      <c r="H52" s="29"/>
      <c r="I52" s="3"/>
      <c r="J52" s="4"/>
      <c r="K52" s="2"/>
    </row>
    <row r="53" spans="1:12" ht="13" customHeight="1" x14ac:dyDescent="0.15">
      <c r="A53" s="67">
        <v>207</v>
      </c>
      <c r="B53" s="66">
        <v>19.278608322143555</v>
      </c>
      <c r="C53" s="66">
        <v>15.546722412109375</v>
      </c>
      <c r="D53" s="29">
        <f t="shared" si="8"/>
        <v>3.7318859100341797</v>
      </c>
      <c r="E53" s="67">
        <v>229</v>
      </c>
      <c r="F53" s="66">
        <v>19.766986846923828</v>
      </c>
      <c r="G53" s="66">
        <v>15.522724151611328</v>
      </c>
      <c r="H53" s="29">
        <f t="shared" si="10"/>
        <v>4.2442626953125</v>
      </c>
      <c r="I53" s="3">
        <f t="shared" si="11"/>
        <v>0.22789219447543996</v>
      </c>
      <c r="J53" s="4">
        <f t="shared" si="9"/>
        <v>0.85388151838525495</v>
      </c>
      <c r="K53" s="2"/>
    </row>
    <row r="54" spans="1:12" ht="13" customHeight="1" x14ac:dyDescent="0.15">
      <c r="A54" s="67">
        <v>210</v>
      </c>
      <c r="B54" s="66">
        <v>19.339029312133789</v>
      </c>
      <c r="C54" s="66">
        <v>15.691039085388184</v>
      </c>
      <c r="D54" s="29">
        <f t="shared" si="8"/>
        <v>3.6479902267456055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71">
        <v>19.960226058959961</v>
      </c>
      <c r="C55" s="71">
        <v>15.815937995910645</v>
      </c>
      <c r="D55" s="27">
        <f t="shared" si="8"/>
        <v>4.1442880630493164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19.65922110421317</v>
      </c>
      <c r="C56" s="74">
        <f>AVERAGE(C48:C55)</f>
        <v>15.642850603376109</v>
      </c>
      <c r="D56" s="74">
        <f>AVERAGE(D48:D55)</f>
        <v>4.01637050083706</v>
      </c>
      <c r="E56" s="75" t="s">
        <v>2</v>
      </c>
      <c r="F56" s="74">
        <f>AVERAGE(F48:F55)</f>
        <v>20.133312606811522</v>
      </c>
      <c r="G56" s="74">
        <f>AVERAGE(G48:G55)</f>
        <v>15.769659423828125</v>
      </c>
      <c r="H56" s="74">
        <f>AVERAGE(H48:H55)</f>
        <v>4.3636531829833984</v>
      </c>
      <c r="I56" s="74">
        <f>AVERAGE(I48:I55)</f>
        <v>0.3472826821463384</v>
      </c>
      <c r="J56" s="76">
        <f>AVERAGE(J48:J55)</f>
        <v>0.79653047368873175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19.74346923828125</v>
      </c>
      <c r="C57" s="29">
        <f>MEDIAN(C48:C55)</f>
        <v>15.691039085388184</v>
      </c>
      <c r="D57" s="29">
        <f>MEDIAN(D48:D55)</f>
        <v>4.0334815979003906</v>
      </c>
      <c r="E57" s="25" t="s">
        <v>3</v>
      </c>
      <c r="F57" s="29">
        <f>MEDIAN(F48:F55)</f>
        <v>19.955415725708008</v>
      </c>
      <c r="G57" s="29">
        <f>MEDIAN(G48:G55)</f>
        <v>15.615484237670898</v>
      </c>
      <c r="H57" s="29">
        <f>MEDIAN(H48:H55)</f>
        <v>4.2442626953125</v>
      </c>
      <c r="I57" s="29">
        <f>MEDIAN(I48:I55)</f>
        <v>0.22789219447543996</v>
      </c>
      <c r="J57" s="6">
        <f>MEDIAN(J48:J55)</f>
        <v>0.85388151838525495</v>
      </c>
    </row>
    <row r="58" spans="1:12" ht="13" customHeight="1" x14ac:dyDescent="0.15">
      <c r="A58" s="5" t="s">
        <v>4</v>
      </c>
      <c r="B58" s="29">
        <f>STDEV(B48:B55)</f>
        <v>0.31831562112840567</v>
      </c>
      <c r="C58" s="29">
        <f>STDEV(C48:C55)</f>
        <v>0.14559594923112712</v>
      </c>
      <c r="D58" s="29">
        <f>STDEV(D48:D55)</f>
        <v>0.2651532671837985</v>
      </c>
      <c r="E58" s="25" t="s">
        <v>4</v>
      </c>
      <c r="F58" s="29">
        <f>STDEV(F48:F55)</f>
        <v>0.68230882756204236</v>
      </c>
      <c r="G58" s="29">
        <f>STDEV(G48:G55)</f>
        <v>0.44755345954490933</v>
      </c>
      <c r="H58" s="29">
        <f>STDEV(H48:H55)</f>
        <v>0.27267021029952809</v>
      </c>
      <c r="I58" s="29">
        <f>STDEV(I48:I55)</f>
        <v>0.27267021029952809</v>
      </c>
      <c r="J58" s="6">
        <f>STDEV(J48:J55)</f>
        <v>0.13399546347170593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0.10021851489779922</v>
      </c>
      <c r="E59" s="26"/>
      <c r="F59" s="26"/>
      <c r="G59" s="26"/>
      <c r="H59" s="80">
        <f>H58/(SQRT(11))</f>
        <v>8.2213161733712292E-2</v>
      </c>
      <c r="I59" s="26"/>
      <c r="J59" s="81">
        <f>J58/(SQRT(11))</f>
        <v>4.0401152358674669E-2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14</v>
      </c>
      <c r="B61" s="2">
        <f>TTEST(B48:B55,F48:F55,2,2)</f>
        <v>0.13434920093141006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0.49347556394805647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5.1427827422728056E-2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0.3843415888519961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0.78606325555399514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34" t="s">
        <v>24</v>
      </c>
      <c r="B70" s="35" t="s">
        <v>14</v>
      </c>
      <c r="C70" s="35" t="s">
        <v>11</v>
      </c>
      <c r="D70" s="36" t="s">
        <v>0</v>
      </c>
      <c r="E70" s="37" t="s">
        <v>25</v>
      </c>
      <c r="F70" s="35" t="s">
        <v>14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21.284009999999999</v>
      </c>
      <c r="C71" s="63">
        <v>14.91879</v>
      </c>
      <c r="D71" s="39">
        <f t="shared" ref="D71:D78" si="12">B71-C71</f>
        <v>6.365219999999999</v>
      </c>
      <c r="E71" s="93">
        <v>183</v>
      </c>
      <c r="F71" s="63"/>
      <c r="G71" s="63"/>
      <c r="H71" s="39"/>
      <c r="I71" s="40"/>
      <c r="J71" s="41"/>
    </row>
    <row r="72" spans="1:14" ht="13" customHeight="1" x14ac:dyDescent="0.15">
      <c r="A72" s="94">
        <v>172</v>
      </c>
      <c r="B72" s="66">
        <v>21.33342</v>
      </c>
      <c r="C72" s="66">
        <v>14.964969999999999</v>
      </c>
      <c r="D72" s="42">
        <f t="shared" si="12"/>
        <v>6.3684500000000011</v>
      </c>
      <c r="E72" s="95">
        <v>185</v>
      </c>
      <c r="F72" s="66"/>
      <c r="G72" s="66"/>
      <c r="H72" s="42"/>
      <c r="I72" s="43"/>
      <c r="J72" s="44"/>
    </row>
    <row r="73" spans="1:14" ht="13" customHeight="1" x14ac:dyDescent="0.15">
      <c r="A73" s="94">
        <v>174</v>
      </c>
      <c r="B73" s="66">
        <v>20.777239999999999</v>
      </c>
      <c r="C73" s="66">
        <v>14.934570000000001</v>
      </c>
      <c r="D73" s="42">
        <f t="shared" si="12"/>
        <v>5.8426699999999983</v>
      </c>
      <c r="E73" s="95">
        <v>187</v>
      </c>
      <c r="F73" s="66">
        <v>20.62528</v>
      </c>
      <c r="G73" s="66">
        <v>15.443619999999999</v>
      </c>
      <c r="H73" s="42">
        <f t="shared" ref="H73:H77" si="13">F73-G73</f>
        <v>5.1816600000000008</v>
      </c>
      <c r="I73" s="43">
        <f>H73-$D$79</f>
        <v>-0.94748096666666459</v>
      </c>
      <c r="J73" s="44">
        <f t="shared" ref="J73:J77" si="14">POWER(2,-I73)</f>
        <v>1.9285024337937309</v>
      </c>
    </row>
    <row r="74" spans="1:14" ht="13" customHeight="1" x14ac:dyDescent="0.15">
      <c r="A74" s="94">
        <v>179</v>
      </c>
      <c r="B74" s="66">
        <v>20.817329999999998</v>
      </c>
      <c r="C74" s="66">
        <v>14.728389999999999</v>
      </c>
      <c r="D74" s="42">
        <f>B74-C74</f>
        <v>6.0889399999999991</v>
      </c>
      <c r="E74" s="95">
        <v>188</v>
      </c>
      <c r="F74" s="66">
        <v>22.219519999999999</v>
      </c>
      <c r="G74" s="66">
        <v>16.28209</v>
      </c>
      <c r="H74" s="42">
        <f t="shared" si="13"/>
        <v>5.9374299999999991</v>
      </c>
      <c r="I74" s="43">
        <f t="shared" ref="I74:I77" si="15">H74-$D$79</f>
        <v>-0.19171096666666632</v>
      </c>
      <c r="J74" s="44">
        <f t="shared" si="14"/>
        <v>1.1421174091093007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19.68459</v>
      </c>
      <c r="G75" s="66">
        <v>14.912940000000001</v>
      </c>
      <c r="H75" s="42">
        <f t="shared" si="13"/>
        <v>4.7716499999999993</v>
      </c>
      <c r="I75" s="43">
        <f t="shared" si="15"/>
        <v>-1.3574909666666661</v>
      </c>
      <c r="J75" s="44">
        <f t="shared" si="14"/>
        <v>2.5623915873158172</v>
      </c>
    </row>
    <row r="76" spans="1:14" ht="13" customHeight="1" x14ac:dyDescent="0.15">
      <c r="A76" s="94">
        <v>181</v>
      </c>
      <c r="B76" s="66">
        <v>20.69801</v>
      </c>
      <c r="C76" s="85">
        <v>14.7369442</v>
      </c>
      <c r="D76" s="42">
        <f t="shared" ref="D76" si="16">B76-C76</f>
        <v>5.9610658000000001</v>
      </c>
      <c r="E76" s="95">
        <v>207</v>
      </c>
      <c r="F76" s="66">
        <v>20.998080000000002</v>
      </c>
      <c r="G76" s="66">
        <v>15.60575</v>
      </c>
      <c r="H76" s="42">
        <f t="shared" si="13"/>
        <v>5.3923300000000012</v>
      </c>
      <c r="I76" s="43">
        <f t="shared" si="15"/>
        <v>-0.73681096666666424</v>
      </c>
      <c r="J76" s="44">
        <f t="shared" si="14"/>
        <v>1.6664880435469753</v>
      </c>
      <c r="L76" s="96"/>
      <c r="M76" s="69" t="s">
        <v>11</v>
      </c>
      <c r="N76" s="69" t="s">
        <v>14</v>
      </c>
    </row>
    <row r="77" spans="1:14" ht="13" customHeight="1" x14ac:dyDescent="0.15">
      <c r="A77" s="94">
        <v>182</v>
      </c>
      <c r="B77" s="66"/>
      <c r="C77" s="66"/>
      <c r="D77" s="42"/>
      <c r="E77" s="95">
        <v>210</v>
      </c>
      <c r="F77" s="66">
        <v>20.307189999999999</v>
      </c>
      <c r="G77" s="66">
        <v>15.1275</v>
      </c>
      <c r="H77" s="42">
        <f t="shared" si="13"/>
        <v>5.179689999999999</v>
      </c>
      <c r="I77" s="43">
        <f t="shared" si="15"/>
        <v>-0.9494509666666664</v>
      </c>
      <c r="J77" s="44">
        <f t="shared" si="14"/>
        <v>1.9311376025142801</v>
      </c>
      <c r="L77" s="96" t="s">
        <v>16</v>
      </c>
      <c r="M77" s="66">
        <v>21.749849999999999</v>
      </c>
      <c r="N77" s="66">
        <v>28.93506</v>
      </c>
    </row>
    <row r="78" spans="1:14" ht="13" customHeight="1" thickBot="1" x14ac:dyDescent="0.2">
      <c r="A78" s="97">
        <v>183</v>
      </c>
      <c r="B78" s="71">
        <v>21.268660000000001</v>
      </c>
      <c r="C78" s="71">
        <v>15.12016</v>
      </c>
      <c r="D78" s="45">
        <f t="shared" si="12"/>
        <v>6.1485000000000003</v>
      </c>
      <c r="E78" s="98">
        <v>211</v>
      </c>
      <c r="F78" s="71"/>
      <c r="G78" s="71"/>
      <c r="H78" s="45"/>
      <c r="I78" s="46"/>
      <c r="J78" s="47"/>
      <c r="L78" s="96" t="s">
        <v>16</v>
      </c>
      <c r="M78" s="66"/>
      <c r="N78" s="66"/>
    </row>
    <row r="79" spans="1:14" ht="13" customHeight="1" x14ac:dyDescent="0.15">
      <c r="A79" s="99" t="s">
        <v>2</v>
      </c>
      <c r="B79" s="100">
        <f>AVERAGE(B71:B78)</f>
        <v>21.029778333333329</v>
      </c>
      <c r="C79" s="100">
        <f>AVERAGE(C71:C78)</f>
        <v>14.900637366666666</v>
      </c>
      <c r="D79" s="100">
        <f>AVERAGE(D71:D78)</f>
        <v>6.1291409666666654</v>
      </c>
      <c r="E79" s="101" t="s">
        <v>2</v>
      </c>
      <c r="F79" s="100">
        <f>AVERAGE(F71:F78)</f>
        <v>20.766931999999997</v>
      </c>
      <c r="G79" s="100">
        <f>AVERAGE(G71:G78)</f>
        <v>15.47438</v>
      </c>
      <c r="H79" s="100">
        <f>AVERAGE(H71:H78)</f>
        <v>5.2925520000000006</v>
      </c>
      <c r="I79" s="100">
        <f>AVERAGE(I71:I78)</f>
        <v>-0.83658896666666549</v>
      </c>
      <c r="J79" s="113">
        <f>AVERAGE(J71:J78)</f>
        <v>1.8461274152560208</v>
      </c>
    </row>
    <row r="80" spans="1:14" ht="13" customHeight="1" x14ac:dyDescent="0.15">
      <c r="A80" s="48" t="s">
        <v>3</v>
      </c>
      <c r="B80" s="42">
        <f>MEDIAN(B71:B78)</f>
        <v>21.042994999999998</v>
      </c>
      <c r="C80" s="42">
        <f>MEDIAN(C71:C78)</f>
        <v>14.926680000000001</v>
      </c>
      <c r="D80" s="42">
        <f>MEDIAN(D71:D78)</f>
        <v>6.1187199999999997</v>
      </c>
      <c r="E80" s="49" t="s">
        <v>3</v>
      </c>
      <c r="F80" s="42">
        <f>MEDIAN(F71:F78)</f>
        <v>20.62528</v>
      </c>
      <c r="G80" s="42">
        <f>MEDIAN(G71:G78)</f>
        <v>15.443619999999999</v>
      </c>
      <c r="H80" s="42">
        <f>MEDIAN(H71:H78)</f>
        <v>5.1816600000000008</v>
      </c>
      <c r="I80" s="42">
        <f>MEDIAN(I71:I78)</f>
        <v>-0.94748096666666459</v>
      </c>
      <c r="J80" s="50">
        <f>MEDIAN(J71:J78)</f>
        <v>1.9285024337937309</v>
      </c>
    </row>
    <row r="81" spans="1:10" ht="13" customHeight="1" x14ac:dyDescent="0.15">
      <c r="A81" s="48" t="s">
        <v>4</v>
      </c>
      <c r="B81" s="42">
        <f>STDEV(B71:B78)</f>
        <v>0.29423683789876964</v>
      </c>
      <c r="C81" s="42">
        <f>STDEV(C71:C78)</f>
        <v>0.14850887118016465</v>
      </c>
      <c r="D81" s="42">
        <f>STDEV(D71:D78)</f>
        <v>0.21227712533385901</v>
      </c>
      <c r="E81" s="49" t="s">
        <v>4</v>
      </c>
      <c r="F81" s="42">
        <f>STDEV(F71:F78)</f>
        <v>0.94423692687269967</v>
      </c>
      <c r="G81" s="42">
        <f>STDEV(G71:G78)</f>
        <v>0.52586602538098992</v>
      </c>
      <c r="H81" s="42">
        <f>STDEV(H71:H78)</f>
        <v>0.42491088609260175</v>
      </c>
      <c r="I81" s="42">
        <f>STDEV(I71:I78)</f>
        <v>0.42491088609260169</v>
      </c>
      <c r="J81" s="50">
        <f>STDEV(J71:J78)</f>
        <v>0.51355309667453264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8.0233211808725696E-2</v>
      </c>
      <c r="E82" s="51"/>
      <c r="F82" s="51"/>
      <c r="G82" s="51"/>
      <c r="H82" s="104">
        <f>H81/(SQRT(11))</f>
        <v>0.1281154525915093</v>
      </c>
      <c r="I82" s="51"/>
      <c r="J82" s="105">
        <f>J81/(SQRT(11))</f>
        <v>0.15484208469041258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14</v>
      </c>
      <c r="B84" s="52">
        <f>TTEST(B71:B78,F71:F78,2,2)</f>
        <v>0.53120374351493549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2.9829355712293733E-2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2.1173344609294706E-3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0.16947884202514538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1.7858228395129643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14</v>
      </c>
      <c r="C90" s="18" t="s">
        <v>11</v>
      </c>
      <c r="D90" s="17" t="s">
        <v>0</v>
      </c>
      <c r="E90" s="8" t="s">
        <v>26</v>
      </c>
      <c r="F90" s="18" t="s">
        <v>14</v>
      </c>
      <c r="G90" s="18" t="s">
        <v>11</v>
      </c>
      <c r="H90" s="17" t="s">
        <v>0</v>
      </c>
      <c r="I90" s="18" t="s">
        <v>1</v>
      </c>
      <c r="J90" s="9" t="s">
        <v>9</v>
      </c>
    </row>
    <row r="91" spans="1:10" ht="13" customHeight="1" x14ac:dyDescent="0.15">
      <c r="A91" s="62">
        <v>171</v>
      </c>
      <c r="B91" s="109">
        <v>21.284009999999999</v>
      </c>
      <c r="C91" s="109">
        <v>14.91879</v>
      </c>
      <c r="D91" s="28">
        <f t="shared" ref="D91:D98" si="17">B91-C91</f>
        <v>6.365219999999999</v>
      </c>
      <c r="E91" s="64">
        <v>175</v>
      </c>
      <c r="F91" s="109"/>
      <c r="G91" s="109"/>
      <c r="H91" s="28"/>
      <c r="I91" s="10"/>
      <c r="J91" s="11"/>
    </row>
    <row r="92" spans="1:10" ht="13" customHeight="1" x14ac:dyDescent="0.15">
      <c r="A92" s="65">
        <v>172</v>
      </c>
      <c r="B92" s="86">
        <v>21.33342</v>
      </c>
      <c r="C92" s="86">
        <v>14.964969999999999</v>
      </c>
      <c r="D92" s="29">
        <f t="shared" si="17"/>
        <v>6.3684500000000011</v>
      </c>
      <c r="E92" s="67">
        <v>176</v>
      </c>
      <c r="F92" s="86">
        <v>20.90615</v>
      </c>
      <c r="G92" s="86">
        <v>14.79457</v>
      </c>
      <c r="H92" s="29">
        <f t="shared" ref="H92:H94" si="18">F92-G92</f>
        <v>6.11158</v>
      </c>
      <c r="I92" s="3">
        <f>H92-$D$99</f>
        <v>-1.7560966898599872E-2</v>
      </c>
      <c r="J92" s="4">
        <f t="shared" ref="J92:J94" si="19">POWER(2,-I92)</f>
        <v>1.0122467190637081</v>
      </c>
    </row>
    <row r="93" spans="1:10" ht="13" customHeight="1" x14ac:dyDescent="0.15">
      <c r="A93" s="65">
        <v>174</v>
      </c>
      <c r="B93" s="86">
        <v>20.777239999999999</v>
      </c>
      <c r="C93" s="86">
        <v>14.934570000000001</v>
      </c>
      <c r="D93" s="29">
        <f t="shared" si="17"/>
        <v>5.8426699999999983</v>
      </c>
      <c r="E93" s="67">
        <v>177</v>
      </c>
      <c r="F93" s="86">
        <v>20.788930000000001</v>
      </c>
      <c r="G93" s="86">
        <v>14.954269999999999</v>
      </c>
      <c r="H93" s="29">
        <f t="shared" si="18"/>
        <v>5.8346600000000013</v>
      </c>
      <c r="I93" s="3">
        <f t="shared" ref="I93:I97" si="20">H93-$D$99</f>
        <v>-0.2944809668985986</v>
      </c>
      <c r="J93" s="4">
        <f t="shared" si="19"/>
        <v>1.2264436647366104</v>
      </c>
    </row>
    <row r="94" spans="1:10" ht="13" customHeight="1" x14ac:dyDescent="0.15">
      <c r="A94" s="65">
        <v>179</v>
      </c>
      <c r="B94" s="86">
        <v>20.817329999999998</v>
      </c>
      <c r="C94" s="86">
        <v>14.728389999999999</v>
      </c>
      <c r="D94" s="29">
        <f t="shared" si="17"/>
        <v>6.0889399999999991</v>
      </c>
      <c r="E94" s="67">
        <v>216</v>
      </c>
      <c r="F94" s="86">
        <v>20.931470000000001</v>
      </c>
      <c r="G94" s="86">
        <v>14.958970000000001</v>
      </c>
      <c r="H94" s="29">
        <f t="shared" si="18"/>
        <v>5.9725000000000001</v>
      </c>
      <c r="I94" s="3">
        <f t="shared" si="20"/>
        <v>-0.15664096689859974</v>
      </c>
      <c r="J94" s="4">
        <f t="shared" si="19"/>
        <v>1.1146887796562712</v>
      </c>
    </row>
    <row r="95" spans="1:10" ht="13" customHeight="1" x14ac:dyDescent="0.15">
      <c r="A95" s="65">
        <v>180</v>
      </c>
      <c r="B95" s="86"/>
      <c r="C95" s="86"/>
      <c r="D95" s="29"/>
      <c r="E95" s="67">
        <v>223</v>
      </c>
      <c r="F95" s="86"/>
      <c r="G95" s="86"/>
      <c r="H95" s="29"/>
      <c r="I95" s="3"/>
      <c r="J95" s="4"/>
    </row>
    <row r="96" spans="1:10" ht="13" customHeight="1" x14ac:dyDescent="0.15">
      <c r="A96" s="65">
        <v>181</v>
      </c>
      <c r="B96" s="86">
        <v>20.69801</v>
      </c>
      <c r="C96" s="114">
        <v>14.736944198608398</v>
      </c>
      <c r="D96" s="29">
        <f t="shared" si="17"/>
        <v>5.9610658013916016</v>
      </c>
      <c r="E96" s="67">
        <v>225</v>
      </c>
      <c r="F96" s="86">
        <v>21.555510000000002</v>
      </c>
      <c r="G96" s="86">
        <v>15.221690000000001</v>
      </c>
      <c r="H96" s="29">
        <f t="shared" ref="H96:H97" si="21">F96-G96</f>
        <v>6.3338200000000011</v>
      </c>
      <c r="I96" s="3">
        <f t="shared" si="20"/>
        <v>0.20467903310140123</v>
      </c>
      <c r="J96" s="4">
        <f t="shared" ref="J96:J97" si="22">POWER(2,-I96)</f>
        <v>0.86773171628904422</v>
      </c>
    </row>
    <row r="97" spans="1:10" ht="13" customHeight="1" x14ac:dyDescent="0.15">
      <c r="A97" s="65">
        <v>182</v>
      </c>
      <c r="B97" s="86"/>
      <c r="C97" s="86"/>
      <c r="D97" s="29"/>
      <c r="E97" s="67">
        <v>229</v>
      </c>
      <c r="F97" s="86">
        <v>21.126799999999999</v>
      </c>
      <c r="G97" s="86">
        <v>14.814780000000001</v>
      </c>
      <c r="H97" s="29">
        <f t="shared" si="21"/>
        <v>6.3120199999999986</v>
      </c>
      <c r="I97" s="3">
        <f t="shared" si="20"/>
        <v>0.18287903310139875</v>
      </c>
      <c r="J97" s="4">
        <f t="shared" si="22"/>
        <v>0.88094323623963211</v>
      </c>
    </row>
    <row r="98" spans="1:10" ht="13" customHeight="1" thickBot="1" x14ac:dyDescent="0.2">
      <c r="A98" s="70">
        <v>183</v>
      </c>
      <c r="B98" s="110">
        <v>21.268660000000001</v>
      </c>
      <c r="C98" s="110">
        <v>15.12016</v>
      </c>
      <c r="D98" s="27">
        <f t="shared" si="17"/>
        <v>6.1485000000000003</v>
      </c>
      <c r="E98" s="72"/>
      <c r="F98" s="87"/>
      <c r="G98" s="87"/>
      <c r="H98" s="27"/>
      <c r="I98" s="12"/>
      <c r="J98" s="13"/>
    </row>
    <row r="99" spans="1:10" ht="13" customHeight="1" x14ac:dyDescent="0.15">
      <c r="A99" s="73" t="s">
        <v>2</v>
      </c>
      <c r="B99" s="74">
        <f>AVERAGE(B91:B98)</f>
        <v>21.029778333333329</v>
      </c>
      <c r="C99" s="74">
        <f>AVERAGE(C91:C98)</f>
        <v>14.900637366434731</v>
      </c>
      <c r="D99" s="74">
        <f>AVERAGE(D91:D98)</f>
        <v>6.1291409668985999</v>
      </c>
      <c r="E99" s="75" t="s">
        <v>2</v>
      </c>
      <c r="F99" s="74">
        <f>AVERAGE(F91:F98)</f>
        <v>21.061772000000001</v>
      </c>
      <c r="G99" s="74">
        <f>AVERAGE(G91:G98)</f>
        <v>14.948856000000001</v>
      </c>
      <c r="H99" s="74">
        <f>AVERAGE(H91:H98)</f>
        <v>6.1129160000000002</v>
      </c>
      <c r="I99" s="74">
        <f>AVERAGE(I91:I98)</f>
        <v>-1.6224966898599646E-2</v>
      </c>
      <c r="J99" s="113">
        <f>AVERAGE(J91:J98)</f>
        <v>1.0204108231970532</v>
      </c>
    </row>
    <row r="100" spans="1:10" ht="13" customHeight="1" x14ac:dyDescent="0.15">
      <c r="A100" s="5" t="s">
        <v>3</v>
      </c>
      <c r="B100" s="29">
        <f>MEDIAN(B91:B98)</f>
        <v>21.042994999999998</v>
      </c>
      <c r="C100" s="29">
        <f>MEDIAN(C91:C98)</f>
        <v>14.926680000000001</v>
      </c>
      <c r="D100" s="29">
        <f>MEDIAN(D91:D98)</f>
        <v>6.1187199999999997</v>
      </c>
      <c r="E100" s="25" t="s">
        <v>3</v>
      </c>
      <c r="F100" s="29">
        <f>MEDIAN(F91:F98)</f>
        <v>20.931470000000001</v>
      </c>
      <c r="G100" s="29">
        <f>MEDIAN(G91:G98)</f>
        <v>14.954269999999999</v>
      </c>
      <c r="H100" s="29">
        <f>MEDIAN(H91:H98)</f>
        <v>6.11158</v>
      </c>
      <c r="I100" s="29">
        <f>MEDIAN(I91:I98)</f>
        <v>-1.7560966898599872E-2</v>
      </c>
      <c r="J100" s="6">
        <f>MEDIAN(J91:J98)</f>
        <v>1.0122467190637081</v>
      </c>
    </row>
    <row r="101" spans="1:10" ht="13" customHeight="1" x14ac:dyDescent="0.15">
      <c r="A101" s="5" t="s">
        <v>4</v>
      </c>
      <c r="B101" s="29">
        <f>STDEV(B91:B98)</f>
        <v>0.29423683789876964</v>
      </c>
      <c r="C101" s="29">
        <f>STDEV(C91:C98)</f>
        <v>0.14850887148694181</v>
      </c>
      <c r="D101" s="29">
        <f>STDEV(D91:D98)</f>
        <v>0.21227712511349267</v>
      </c>
      <c r="E101" s="25" t="s">
        <v>4</v>
      </c>
      <c r="F101" s="29">
        <f>STDEV(F91:F98)</f>
        <v>0.30151510263998427</v>
      </c>
      <c r="G101" s="29">
        <f>STDEV(G91:G98)</f>
        <v>0.17055097443286574</v>
      </c>
      <c r="H101" s="29">
        <f>STDEV(H91:H98)</f>
        <v>0.21539836322497857</v>
      </c>
      <c r="I101" s="29">
        <f>STDEV(I91:I98)</f>
        <v>0.21539836322497857</v>
      </c>
      <c r="J101" s="6">
        <f>STDEV(J91:J98)</f>
        <v>0.15343291283264668</v>
      </c>
    </row>
    <row r="102" spans="1:10" ht="13" customHeight="1" thickBot="1" x14ac:dyDescent="0.2">
      <c r="A102" s="79" t="s">
        <v>10</v>
      </c>
      <c r="B102" s="27"/>
      <c r="C102" s="27"/>
      <c r="D102" s="80">
        <f>D101/(SQRT(7))</f>
        <v>8.0233211725435044E-2</v>
      </c>
      <c r="E102" s="26"/>
      <c r="F102" s="26"/>
      <c r="G102" s="26"/>
      <c r="H102" s="80">
        <f>H101/(SQRT(11))</f>
        <v>6.4945050115812808E-2</v>
      </c>
      <c r="I102" s="26"/>
      <c r="J102" s="81">
        <f>J101/(SQRT(11))</f>
        <v>4.62617638506541E-2</v>
      </c>
    </row>
    <row r="103" spans="1:10" ht="13" customHeight="1" x14ac:dyDescent="0.15">
      <c r="B103" s="2" t="s">
        <v>5</v>
      </c>
      <c r="C103" s="2"/>
      <c r="D103" s="60"/>
      <c r="H103" s="60"/>
    </row>
    <row r="104" spans="1:10" ht="13" customHeight="1" x14ac:dyDescent="0.15">
      <c r="A104" s="2" t="s">
        <v>14</v>
      </c>
      <c r="B104" s="2">
        <f>TTEST(B91:B98,F91:F98,2,2)</f>
        <v>0.86296762322593568</v>
      </c>
      <c r="C104" s="2"/>
      <c r="D104" s="16"/>
    </row>
    <row r="105" spans="1:10" ht="13" customHeight="1" x14ac:dyDescent="0.15">
      <c r="A105" s="2" t="s">
        <v>11</v>
      </c>
      <c r="B105" s="2">
        <f>TTEST(C91:C98,G91:G98,2,2)</f>
        <v>0.62784138297570569</v>
      </c>
      <c r="C105" s="2"/>
      <c r="D105" s="16"/>
      <c r="F105" s="61"/>
      <c r="G105" s="61"/>
    </row>
    <row r="106" spans="1:10" ht="13" customHeight="1" x14ac:dyDescent="0.15">
      <c r="A106" s="2" t="s">
        <v>6</v>
      </c>
      <c r="B106" s="57">
        <f>TTEST(D91:D98,H91:H98,2,2)</f>
        <v>0.90296178402137972</v>
      </c>
      <c r="C106" s="2"/>
      <c r="D106" s="16"/>
      <c r="G106" s="2"/>
    </row>
    <row r="107" spans="1:10" ht="13" customHeight="1" x14ac:dyDescent="0.15">
      <c r="A107" s="1" t="s">
        <v>7</v>
      </c>
      <c r="B107" s="1">
        <f>POWER(-(-I99-I101),2)</f>
        <v>3.9670041804184812E-2</v>
      </c>
      <c r="C107" s="1"/>
      <c r="D107" s="16"/>
      <c r="E107" s="2"/>
      <c r="G107" s="2"/>
      <c r="J107" s="60" t="s">
        <v>12</v>
      </c>
    </row>
    <row r="108" spans="1:10" ht="13" customHeight="1" x14ac:dyDescent="0.15">
      <c r="A108" s="1" t="s">
        <v>8</v>
      </c>
      <c r="B108" s="1">
        <f>POWER(2,-I99)</f>
        <v>1.0113097673185414</v>
      </c>
      <c r="C108" s="1"/>
      <c r="G108" s="2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25</v>
      </c>
      <c r="B110" s="35" t="s">
        <v>14</v>
      </c>
      <c r="C110" s="35" t="s">
        <v>11</v>
      </c>
      <c r="D110" s="36" t="s">
        <v>0</v>
      </c>
      <c r="E110" s="37" t="s">
        <v>26</v>
      </c>
      <c r="F110" s="35" t="s">
        <v>14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183</v>
      </c>
      <c r="B111" s="63"/>
      <c r="C111" s="63"/>
      <c r="D111" s="39"/>
      <c r="E111" s="93">
        <v>175</v>
      </c>
      <c r="F111" s="63"/>
      <c r="G111" s="63"/>
      <c r="H111" s="39"/>
      <c r="I111" s="40"/>
      <c r="J111" s="41"/>
    </row>
    <row r="112" spans="1:10" ht="13" customHeight="1" x14ac:dyDescent="0.15">
      <c r="A112" s="95">
        <v>185</v>
      </c>
      <c r="B112" s="66"/>
      <c r="C112" s="66"/>
      <c r="D112" s="42"/>
      <c r="E112" s="95">
        <v>176</v>
      </c>
      <c r="F112" s="66">
        <v>20.90615</v>
      </c>
      <c r="G112" s="66">
        <v>14.79457</v>
      </c>
      <c r="H112" s="42">
        <f t="shared" ref="H112:H114" si="23">F112-G112</f>
        <v>6.11158</v>
      </c>
      <c r="I112" s="43">
        <f>H112-$D$119</f>
        <v>0.81902799999999942</v>
      </c>
      <c r="J112" s="44">
        <f t="shared" ref="J112:J114" si="24">POWER(2,-I112)</f>
        <v>0.56682370529936688</v>
      </c>
    </row>
    <row r="113" spans="1:10" ht="13" customHeight="1" x14ac:dyDescent="0.15">
      <c r="A113" s="95">
        <v>187</v>
      </c>
      <c r="B113" s="66">
        <v>20.62528</v>
      </c>
      <c r="C113" s="66">
        <v>15.443619999999999</v>
      </c>
      <c r="D113" s="42">
        <f t="shared" ref="D113:D117" si="25">B113-C113</f>
        <v>5.1816600000000008</v>
      </c>
      <c r="E113" s="95">
        <v>177</v>
      </c>
      <c r="F113" s="66">
        <v>20.788930000000001</v>
      </c>
      <c r="G113" s="66">
        <v>14.954269999999999</v>
      </c>
      <c r="H113" s="42">
        <f t="shared" si="23"/>
        <v>5.8346600000000013</v>
      </c>
      <c r="I113" s="43">
        <f t="shared" ref="I113:I117" si="26">H113-$D$119</f>
        <v>0.5421080000000007</v>
      </c>
      <c r="J113" s="44">
        <f t="shared" si="24"/>
        <v>0.68676670350678348</v>
      </c>
    </row>
    <row r="114" spans="1:10" ht="13" customHeight="1" x14ac:dyDescent="0.15">
      <c r="A114" s="95">
        <v>188</v>
      </c>
      <c r="B114" s="66">
        <v>22.219519999999999</v>
      </c>
      <c r="C114" s="66">
        <v>16.28209</v>
      </c>
      <c r="D114" s="42">
        <f t="shared" si="25"/>
        <v>5.9374299999999991</v>
      </c>
      <c r="E114" s="95">
        <v>216</v>
      </c>
      <c r="F114" s="66">
        <v>20.931470000000001</v>
      </c>
      <c r="G114" s="66">
        <v>14.958970000000001</v>
      </c>
      <c r="H114" s="42">
        <f t="shared" si="23"/>
        <v>5.9725000000000001</v>
      </c>
      <c r="I114" s="43">
        <f t="shared" si="26"/>
        <v>0.67994799999999955</v>
      </c>
      <c r="J114" s="44">
        <f t="shared" si="24"/>
        <v>0.62418777205306142</v>
      </c>
    </row>
    <row r="115" spans="1:10" ht="13" customHeight="1" x14ac:dyDescent="0.15">
      <c r="A115" s="95">
        <v>206</v>
      </c>
      <c r="B115" s="66">
        <v>19.68459</v>
      </c>
      <c r="C115" s="66">
        <v>14.912940000000001</v>
      </c>
      <c r="D115" s="42">
        <f t="shared" si="25"/>
        <v>4.7716499999999993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20.998080000000002</v>
      </c>
      <c r="C116" s="66">
        <v>15.60575</v>
      </c>
      <c r="D116" s="42">
        <f t="shared" si="25"/>
        <v>5.3923300000000012</v>
      </c>
      <c r="E116" s="95">
        <v>225</v>
      </c>
      <c r="F116" s="66">
        <v>21.555510000000002</v>
      </c>
      <c r="G116" s="66">
        <v>15.221690000000001</v>
      </c>
      <c r="H116" s="42">
        <f t="shared" ref="H116:H117" si="27">F116-G116</f>
        <v>6.3338200000000011</v>
      </c>
      <c r="I116" s="43">
        <f t="shared" si="26"/>
        <v>1.0412680000000005</v>
      </c>
      <c r="J116" s="44">
        <f t="shared" ref="J116:J117" si="28">POWER(2,-I116)</f>
        <v>0.48590022310734626</v>
      </c>
    </row>
    <row r="117" spans="1:10" ht="13" customHeight="1" x14ac:dyDescent="0.15">
      <c r="A117" s="95">
        <v>210</v>
      </c>
      <c r="B117" s="66">
        <v>20.307189999999999</v>
      </c>
      <c r="C117" s="66">
        <v>15.1275</v>
      </c>
      <c r="D117" s="42">
        <f t="shared" si="25"/>
        <v>5.179689999999999</v>
      </c>
      <c r="E117" s="95">
        <v>229</v>
      </c>
      <c r="F117" s="66">
        <v>21.126799999999999</v>
      </c>
      <c r="G117" s="66">
        <v>14.814780000000001</v>
      </c>
      <c r="H117" s="42">
        <f t="shared" si="27"/>
        <v>6.3120199999999986</v>
      </c>
      <c r="I117" s="43">
        <f t="shared" si="26"/>
        <v>1.019467999999998</v>
      </c>
      <c r="J117" s="44">
        <f t="shared" si="28"/>
        <v>0.49329822455303668</v>
      </c>
    </row>
    <row r="118" spans="1:10" ht="13" customHeight="1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20.766931999999997</v>
      </c>
      <c r="C119" s="100">
        <f>AVERAGE(C111:C118)</f>
        <v>15.47438</v>
      </c>
      <c r="D119" s="100">
        <f>AVERAGE(D111:D118)</f>
        <v>5.2925520000000006</v>
      </c>
      <c r="E119" s="101" t="s">
        <v>2</v>
      </c>
      <c r="F119" s="100">
        <f>AVERAGE(F111:F118)</f>
        <v>21.061772000000001</v>
      </c>
      <c r="G119" s="100">
        <f>AVERAGE(G111:G118)</f>
        <v>14.948856000000001</v>
      </c>
      <c r="H119" s="100">
        <f>AVERAGE(H111:H118)</f>
        <v>6.1129160000000002</v>
      </c>
      <c r="I119" s="100">
        <f>AVERAGE(I111:I118)</f>
        <v>0.82036399999999965</v>
      </c>
      <c r="J119" s="102">
        <f>AVERAGE(J111:J118)</f>
        <v>0.57139532570391904</v>
      </c>
    </row>
    <row r="120" spans="1:10" ht="13" customHeight="1" x14ac:dyDescent="0.15">
      <c r="A120" s="48" t="s">
        <v>3</v>
      </c>
      <c r="B120" s="42">
        <f>MEDIAN(B111:B118)</f>
        <v>20.62528</v>
      </c>
      <c r="C120" s="42">
        <f>MEDIAN(C111:C118)</f>
        <v>15.443619999999999</v>
      </c>
      <c r="D120" s="42">
        <f>MEDIAN(D111:D118)</f>
        <v>5.1816600000000008</v>
      </c>
      <c r="E120" s="49" t="s">
        <v>3</v>
      </c>
      <c r="F120" s="42">
        <f>MEDIAN(F111:F118)</f>
        <v>20.931470000000001</v>
      </c>
      <c r="G120" s="42">
        <f>MEDIAN(G111:G118)</f>
        <v>14.954269999999999</v>
      </c>
      <c r="H120" s="42">
        <f>MEDIAN(H111:H118)</f>
        <v>6.11158</v>
      </c>
      <c r="I120" s="42">
        <f>MEDIAN(I111:I118)</f>
        <v>0.81902799999999942</v>
      </c>
      <c r="J120" s="50">
        <f>MEDIAN(J111:J118)</f>
        <v>0.56682370529936688</v>
      </c>
    </row>
    <row r="121" spans="1:10" ht="13" customHeight="1" x14ac:dyDescent="0.15">
      <c r="A121" s="48" t="s">
        <v>4</v>
      </c>
      <c r="B121" s="42">
        <f>STDEV(B111:B118)</f>
        <v>0.94423692687269967</v>
      </c>
      <c r="C121" s="42">
        <f>STDEV(C111:C118)</f>
        <v>0.52586602538098992</v>
      </c>
      <c r="D121" s="42">
        <f>STDEV(D111:D118)</f>
        <v>0.42491088609260175</v>
      </c>
      <c r="E121" s="49" t="s">
        <v>4</v>
      </c>
      <c r="F121" s="42">
        <f>STDEV(F111:F118)</f>
        <v>0.30151510263998427</v>
      </c>
      <c r="G121" s="42">
        <f>STDEV(G111:G118)</f>
        <v>0.17055097443286574</v>
      </c>
      <c r="H121" s="42">
        <f>STDEV(H111:H118)</f>
        <v>0.21539836322497857</v>
      </c>
      <c r="I121" s="42">
        <f>STDEV(I111:I118)</f>
        <v>0.21539836322497849</v>
      </c>
      <c r="J121" s="50">
        <f>STDEV(J111:J118)</f>
        <v>8.5917208254445682E-2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0.16060121913787398</v>
      </c>
      <c r="E122" s="51"/>
      <c r="F122" s="51"/>
      <c r="G122" s="51"/>
      <c r="H122" s="104">
        <f>H121/(SQRT(11))</f>
        <v>6.4945050115812808E-2</v>
      </c>
      <c r="I122" s="51"/>
      <c r="J122" s="105">
        <f>J121/(SQRT(11))</f>
        <v>2.5905012983165648E-2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14</v>
      </c>
      <c r="B124" s="52">
        <f>TTEST(B111:B118,F111:F118,2,2)</f>
        <v>0.52467496320329132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6.6243588057786504E-2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4.8732505740586131E-3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1.0728036730733916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0.56629904421637189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7"/>
  <sheetViews>
    <sheetView tabSelected="1"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41960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41960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40</v>
      </c>
      <c r="C7" s="18" t="s">
        <v>11</v>
      </c>
      <c r="D7" s="17" t="s">
        <v>0</v>
      </c>
      <c r="E7" s="8" t="s">
        <v>25</v>
      </c>
      <c r="F7" s="18" t="s">
        <v>40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15.771089999999999</v>
      </c>
      <c r="C8" s="63">
        <v>16.177160000000001</v>
      </c>
      <c r="D8" s="28">
        <f>B8-C8</f>
        <v>-0.40607000000000149</v>
      </c>
      <c r="E8" s="64">
        <v>184</v>
      </c>
      <c r="F8" s="109">
        <v>15.71716</v>
      </c>
      <c r="G8" s="63">
        <v>15.59276</v>
      </c>
      <c r="H8" s="28">
        <f>F8-G8</f>
        <v>0.12439999999999962</v>
      </c>
      <c r="I8" s="10">
        <f>H8-$D$16</f>
        <v>0.30925166666666648</v>
      </c>
      <c r="J8" s="11">
        <f>POWER(2,-I8)</f>
        <v>0.80706027698314275</v>
      </c>
      <c r="K8" s="2"/>
      <c r="L8" s="61"/>
    </row>
    <row r="9" spans="1:14" ht="13" customHeight="1" x14ac:dyDescent="0.15">
      <c r="A9" s="65">
        <v>172</v>
      </c>
      <c r="B9" s="66">
        <v>15.5312</v>
      </c>
      <c r="C9" s="66">
        <v>15.84308</v>
      </c>
      <c r="D9" s="29">
        <f t="shared" ref="D9:D15" si="0">B9-C9</f>
        <v>-0.31188000000000038</v>
      </c>
      <c r="E9" s="67">
        <v>185</v>
      </c>
      <c r="F9" s="86">
        <v>15.97222</v>
      </c>
      <c r="G9" s="66">
        <v>15.84323</v>
      </c>
      <c r="H9" s="29">
        <f t="shared" ref="H9:H15" si="1">F9-G9</f>
        <v>0.12898999999999994</v>
      </c>
      <c r="I9" s="3">
        <f t="shared" ref="I9:I13" si="2">H9-$D$16</f>
        <v>0.3138416666666668</v>
      </c>
      <c r="J9" s="4">
        <f t="shared" ref="J9:J15" si="3">POWER(2,-I9)</f>
        <v>0.80449665824062111</v>
      </c>
      <c r="K9" s="2"/>
      <c r="L9" s="61"/>
    </row>
    <row r="10" spans="1:14" ht="13" customHeight="1" x14ac:dyDescent="0.15">
      <c r="A10" s="65">
        <v>174</v>
      </c>
      <c r="B10" s="66">
        <v>15.850479999999999</v>
      </c>
      <c r="C10" s="66">
        <v>15.748889999999999</v>
      </c>
      <c r="D10" s="29">
        <f t="shared" si="0"/>
        <v>0.10158999999999985</v>
      </c>
      <c r="E10" s="67">
        <v>187</v>
      </c>
      <c r="F10" s="86">
        <v>16.265899999999998</v>
      </c>
      <c r="G10" s="66">
        <v>15.90836</v>
      </c>
      <c r="H10" s="29">
        <f t="shared" si="1"/>
        <v>0.35753999999999841</v>
      </c>
      <c r="I10" s="3">
        <f t="shared" si="2"/>
        <v>0.54239166666666527</v>
      </c>
      <c r="J10" s="4">
        <f t="shared" si="3"/>
        <v>0.68663168282328635</v>
      </c>
      <c r="K10" s="2"/>
      <c r="L10" s="61"/>
    </row>
    <row r="11" spans="1:14" ht="13" customHeight="1" x14ac:dyDescent="0.15">
      <c r="A11" s="65">
        <v>179</v>
      </c>
      <c r="B11" s="66">
        <v>16.821449999999999</v>
      </c>
      <c r="C11" s="66">
        <v>17.014389999999999</v>
      </c>
      <c r="D11" s="29">
        <f t="shared" si="0"/>
        <v>-0.19294000000000011</v>
      </c>
      <c r="E11" s="67">
        <v>188</v>
      </c>
      <c r="F11" s="86">
        <v>15.650700000000001</v>
      </c>
      <c r="G11" s="66">
        <v>15.85787</v>
      </c>
      <c r="H11" s="29">
        <f t="shared" si="1"/>
        <v>-0.20716999999999963</v>
      </c>
      <c r="I11" s="3">
        <f t="shared" si="2"/>
        <v>-2.2318333333332774E-2</v>
      </c>
      <c r="J11" s="4">
        <f t="shared" si="3"/>
        <v>1.0155901680000343</v>
      </c>
      <c r="K11" s="2"/>
      <c r="L11" s="61"/>
    </row>
    <row r="12" spans="1:14" ht="13" customHeight="1" x14ac:dyDescent="0.15">
      <c r="A12" s="65">
        <v>180</v>
      </c>
      <c r="B12" s="66"/>
      <c r="C12" s="66"/>
      <c r="D12" s="29"/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16.306819999999998</v>
      </c>
      <c r="G13" s="66">
        <v>15.920669999999999</v>
      </c>
      <c r="H13" s="29">
        <f t="shared" si="1"/>
        <v>0.38614999999999888</v>
      </c>
      <c r="I13" s="3">
        <f t="shared" si="2"/>
        <v>0.57100166666666574</v>
      </c>
      <c r="J13" s="4">
        <f t="shared" si="3"/>
        <v>0.67314925698542638</v>
      </c>
      <c r="K13" s="2"/>
      <c r="L13" s="68"/>
      <c r="M13" s="69" t="s">
        <v>11</v>
      </c>
      <c r="N13" s="69" t="s">
        <v>40</v>
      </c>
    </row>
    <row r="14" spans="1:14" ht="13" customHeight="1" x14ac:dyDescent="0.15">
      <c r="A14" s="65">
        <v>182</v>
      </c>
      <c r="B14" s="66">
        <v>16.265619999999998</v>
      </c>
      <c r="C14" s="66">
        <v>16.698879999999999</v>
      </c>
      <c r="D14" s="29">
        <f t="shared" si="0"/>
        <v>-0.43326000000000064</v>
      </c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23.449850000000001</v>
      </c>
      <c r="N14" s="67" t="s">
        <v>17</v>
      </c>
    </row>
    <row r="15" spans="1:14" ht="13" customHeight="1" thickBot="1" x14ac:dyDescent="0.2">
      <c r="A15" s="70">
        <v>183</v>
      </c>
      <c r="B15" s="87">
        <v>15.955920000000001</v>
      </c>
      <c r="C15" s="71">
        <v>15.822469999999999</v>
      </c>
      <c r="D15" s="27">
        <f t="shared" si="0"/>
        <v>0.13345000000000162</v>
      </c>
      <c r="E15" s="72">
        <v>211</v>
      </c>
      <c r="F15" s="110">
        <v>16.360769999999999</v>
      </c>
      <c r="G15" s="71">
        <v>16.135380000000001</v>
      </c>
      <c r="H15" s="27">
        <f t="shared" si="1"/>
        <v>0.22538999999999731</v>
      </c>
      <c r="I15" s="12">
        <f>H15-$D$16</f>
        <v>0.41024166666666417</v>
      </c>
      <c r="J15" s="13">
        <f t="shared" si="3"/>
        <v>0.7524973118948749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16.032626666666665</v>
      </c>
      <c r="C16" s="74">
        <f>AVERAGE(C8:C15)</f>
        <v>16.217478333333336</v>
      </c>
      <c r="D16" s="74">
        <f>AVERAGE(D8:D15)</f>
        <v>-0.18485166666666686</v>
      </c>
      <c r="E16" s="75" t="s">
        <v>2</v>
      </c>
      <c r="F16" s="74">
        <f>AVERAGE(F8:F15)</f>
        <v>16.045595000000002</v>
      </c>
      <c r="G16" s="74">
        <f>AVERAGE(G8:G15)</f>
        <v>15.876378333333333</v>
      </c>
      <c r="H16" s="74">
        <f>AVERAGE(H8:H15)</f>
        <v>0.16921666666666577</v>
      </c>
      <c r="I16" s="74">
        <f>AVERAGE(I8:I15)</f>
        <v>0.3540683333333326</v>
      </c>
      <c r="J16" s="113">
        <f>AVERAGE(J8:J15)</f>
        <v>0.78990422582123099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15.9032</v>
      </c>
      <c r="C17" s="29">
        <f>MEDIAN(C8:C15)</f>
        <v>16.010120000000001</v>
      </c>
      <c r="D17" s="29">
        <f>MEDIAN(D8:D15)</f>
        <v>-0.25241000000000025</v>
      </c>
      <c r="E17" s="25" t="s">
        <v>3</v>
      </c>
      <c r="F17" s="29">
        <f>MEDIAN(F8:F15)</f>
        <v>16.119059999999998</v>
      </c>
      <c r="G17" s="29">
        <f>MEDIAN(G8:G15)</f>
        <v>15.883115</v>
      </c>
      <c r="H17" s="29">
        <f>MEDIAN(H8:H15)</f>
        <v>0.17718999999999863</v>
      </c>
      <c r="I17" s="29">
        <f>MEDIAN(I8:I15)</f>
        <v>0.36204166666666548</v>
      </c>
      <c r="J17" s="6">
        <f>MEDIAN(J8:J15)</f>
        <v>0.778496985067748</v>
      </c>
      <c r="L17" s="61"/>
    </row>
    <row r="18" spans="1:12" ht="13" customHeight="1" x14ac:dyDescent="0.15">
      <c r="A18" s="5" t="s">
        <v>4</v>
      </c>
      <c r="B18" s="29">
        <f>STDEV(B8:B15)</f>
        <v>0.45506474166503624</v>
      </c>
      <c r="C18" s="29">
        <f>STDEV(C8:C15)</f>
        <v>0.52616006284843242</v>
      </c>
      <c r="D18" s="29">
        <f>STDEV(D8:D15)</f>
        <v>0.24908257630084657</v>
      </c>
      <c r="E18" s="25" t="s">
        <v>4</v>
      </c>
      <c r="F18" s="29">
        <f>STDEV(F8:F15)</f>
        <v>0.31154568690643025</v>
      </c>
      <c r="G18" s="29">
        <f>STDEV(G8:G15)</f>
        <v>0.1743256558761985</v>
      </c>
      <c r="H18" s="29">
        <f>STDEV(H8:H15)</f>
        <v>0.21493014378319841</v>
      </c>
      <c r="I18" s="29">
        <f>STDEV(I8:I15)</f>
        <v>0.21493014378319841</v>
      </c>
      <c r="J18" s="6">
        <f>STDEV(J8:J15)</f>
        <v>0.12420759378325051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9.4144364687330104E-2</v>
      </c>
      <c r="E19" s="26"/>
      <c r="F19" s="26"/>
      <c r="G19" s="26"/>
      <c r="H19" s="80">
        <f>H18/(SQRT(11))</f>
        <v>6.4803876642364214E-2</v>
      </c>
      <c r="I19" s="26"/>
      <c r="J19" s="81">
        <f>J18/(SQRT(11))</f>
        <v>3.7449998608356537E-2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40</v>
      </c>
      <c r="B21" s="2">
        <f>TTEST(B8:B15,F8:F15,2,2)</f>
        <v>0.95520224744792059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0.16263551058138603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2.4896780657509859E-2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0.32375926696093155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0.78237472363524407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40</v>
      </c>
      <c r="C27" s="18" t="s">
        <v>11</v>
      </c>
      <c r="D27" s="17" t="s">
        <v>0</v>
      </c>
      <c r="E27" s="8" t="s">
        <v>26</v>
      </c>
      <c r="F27" s="18" t="s">
        <v>40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15.771089999999999</v>
      </c>
      <c r="C28" s="63">
        <v>16.177160000000001</v>
      </c>
      <c r="D28" s="28">
        <f>B28-C28</f>
        <v>-0.40607000000000149</v>
      </c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15.5312</v>
      </c>
      <c r="C29" s="66">
        <v>15.84308</v>
      </c>
      <c r="D29" s="29">
        <f t="shared" ref="D29:D35" si="4">B29-C29</f>
        <v>-0.31188000000000038</v>
      </c>
      <c r="E29" s="67">
        <v>176</v>
      </c>
      <c r="F29" s="86">
        <v>15.427680000000001</v>
      </c>
      <c r="G29" s="66">
        <v>15.761670000000001</v>
      </c>
      <c r="H29" s="29">
        <f t="shared" ref="H29:H33" si="5">F29-G29</f>
        <v>-0.33399000000000001</v>
      </c>
      <c r="I29" s="3">
        <f t="shared" ref="I29:I33" si="6">H29-$D$36</f>
        <v>-0.14913833333333315</v>
      </c>
      <c r="J29" s="4">
        <f t="shared" ref="J29:J33" si="7">POWER(2,-I29)</f>
        <v>1.108906966449245</v>
      </c>
      <c r="K29" s="2"/>
    </row>
    <row r="30" spans="1:12" ht="13" customHeight="1" x14ac:dyDescent="0.15">
      <c r="A30" s="65">
        <v>174</v>
      </c>
      <c r="B30" s="66">
        <v>15.850479999999999</v>
      </c>
      <c r="C30" s="66">
        <v>15.748889999999999</v>
      </c>
      <c r="D30" s="29">
        <f t="shared" si="4"/>
        <v>0.10158999999999985</v>
      </c>
      <c r="E30" s="67">
        <v>177</v>
      </c>
      <c r="F30" s="86">
        <v>15.160539999999999</v>
      </c>
      <c r="G30" s="66">
        <v>15.39663</v>
      </c>
      <c r="H30" s="29">
        <f t="shared" si="5"/>
        <v>-0.2360900000000008</v>
      </c>
      <c r="I30" s="3">
        <f t="shared" si="6"/>
        <v>-5.1238333333333941E-2</v>
      </c>
      <c r="J30" s="4">
        <f t="shared" si="7"/>
        <v>1.0361539221307159</v>
      </c>
      <c r="K30" s="2"/>
    </row>
    <row r="31" spans="1:12" ht="13" customHeight="1" x14ac:dyDescent="0.15">
      <c r="A31" s="65">
        <v>179</v>
      </c>
      <c r="B31" s="66">
        <v>16.821449999999999</v>
      </c>
      <c r="C31" s="66">
        <v>17.014389999999999</v>
      </c>
      <c r="D31" s="29">
        <f t="shared" si="4"/>
        <v>-0.19294000000000011</v>
      </c>
      <c r="E31" s="67">
        <v>216</v>
      </c>
      <c r="F31" s="86">
        <v>16.51061</v>
      </c>
      <c r="G31" s="66">
        <v>16.58098</v>
      </c>
      <c r="H31" s="29">
        <f t="shared" si="5"/>
        <v>-7.0370000000000488E-2</v>
      </c>
      <c r="I31" s="3">
        <f t="shared" si="6"/>
        <v>0.11448166666666637</v>
      </c>
      <c r="J31" s="4">
        <f t="shared" si="7"/>
        <v>0.92371412431949307</v>
      </c>
      <c r="K31" s="2"/>
    </row>
    <row r="32" spans="1:12" ht="13" customHeight="1" x14ac:dyDescent="0.15">
      <c r="A32" s="65">
        <v>180</v>
      </c>
      <c r="B32" s="66"/>
      <c r="C32" s="66"/>
      <c r="D32" s="29"/>
      <c r="E32" s="67">
        <v>223</v>
      </c>
      <c r="F32" s="86">
        <v>15.91278</v>
      </c>
      <c r="G32" s="66">
        <v>15.966609999999999</v>
      </c>
      <c r="H32" s="29">
        <f t="shared" si="5"/>
        <v>-5.38299999999996E-2</v>
      </c>
      <c r="I32" s="3">
        <f t="shared" si="6"/>
        <v>0.13102166666666726</v>
      </c>
      <c r="J32" s="4">
        <f t="shared" si="7"/>
        <v>0.91318453553114198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15.53079</v>
      </c>
      <c r="G33" s="66">
        <v>15.695869999999999</v>
      </c>
      <c r="H33" s="29">
        <f t="shared" si="5"/>
        <v>-0.16507999999999967</v>
      </c>
      <c r="I33" s="3">
        <f t="shared" si="6"/>
        <v>1.9771666666667187E-2</v>
      </c>
      <c r="J33" s="4">
        <f t="shared" si="7"/>
        <v>0.98638880652161476</v>
      </c>
      <c r="K33" s="2"/>
    </row>
    <row r="34" spans="1:12" ht="13" customHeight="1" x14ac:dyDescent="0.15">
      <c r="A34" s="65">
        <v>182</v>
      </c>
      <c r="B34" s="66">
        <v>16.265619999999998</v>
      </c>
      <c r="C34" s="66">
        <v>16.698879999999999</v>
      </c>
      <c r="D34" s="29">
        <f t="shared" si="4"/>
        <v>-0.43326000000000064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15.955920000000001</v>
      </c>
      <c r="C35" s="71">
        <v>15.822469999999999</v>
      </c>
      <c r="D35" s="27">
        <f t="shared" si="4"/>
        <v>0.13345000000000162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16.032626666666665</v>
      </c>
      <c r="C36" s="74">
        <f>AVERAGE(C28:C35)</f>
        <v>16.217478333333336</v>
      </c>
      <c r="D36" s="74">
        <f>AVERAGE(D28:D35)</f>
        <v>-0.18485166666666686</v>
      </c>
      <c r="E36" s="75" t="s">
        <v>2</v>
      </c>
      <c r="F36" s="74">
        <f>AVERAGE(F28:F35)</f>
        <v>15.70848</v>
      </c>
      <c r="G36" s="74">
        <f>AVERAGE(G28:G35)</f>
        <v>15.880351999999998</v>
      </c>
      <c r="H36" s="74">
        <f>AVERAGE(H28:H35)</f>
        <v>-0.17187200000000011</v>
      </c>
      <c r="I36" s="74">
        <f>AVERAGE(I28:I35)</f>
        <v>1.2979666666666745E-2</v>
      </c>
      <c r="J36" s="113">
        <f>AVERAGE(J28:J35)</f>
        <v>0.99366967099044212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15.9032</v>
      </c>
      <c r="C37" s="29">
        <f>MEDIAN(C28:C35)</f>
        <v>16.010120000000001</v>
      </c>
      <c r="D37" s="29">
        <f>MEDIAN(D28:D35)</f>
        <v>-0.25241000000000025</v>
      </c>
      <c r="E37" s="25" t="s">
        <v>3</v>
      </c>
      <c r="F37" s="29">
        <f>MEDIAN(F28:F35)</f>
        <v>15.53079</v>
      </c>
      <c r="G37" s="29">
        <f>MEDIAN(G28:G35)</f>
        <v>15.761670000000001</v>
      </c>
      <c r="H37" s="29">
        <f>MEDIAN(H28:H35)</f>
        <v>-0.16507999999999967</v>
      </c>
      <c r="I37" s="29">
        <f>MEDIAN(I28:I35)</f>
        <v>1.9771666666667187E-2</v>
      </c>
      <c r="J37" s="6">
        <f>MEDIAN(J28:J35)</f>
        <v>0.98638880652161476</v>
      </c>
    </row>
    <row r="38" spans="1:12" ht="13" customHeight="1" x14ac:dyDescent="0.15">
      <c r="A38" s="5" t="s">
        <v>4</v>
      </c>
      <c r="B38" s="29">
        <f>STDEV(B28:B35)</f>
        <v>0.45506474166503624</v>
      </c>
      <c r="C38" s="29">
        <f>STDEV(C28:C35)</f>
        <v>0.52616006284843242</v>
      </c>
      <c r="D38" s="29">
        <f>STDEV(D28:D35)</f>
        <v>0.24908257630084657</v>
      </c>
      <c r="E38" s="25" t="s">
        <v>4</v>
      </c>
      <c r="F38" s="29">
        <f>STDEV(F28:F35)</f>
        <v>0.52340511236517362</v>
      </c>
      <c r="G38" s="29">
        <f>STDEV(G28:G35)</f>
        <v>0.44170862445734527</v>
      </c>
      <c r="H38" s="29">
        <f>STDEV(H28:H35)</f>
        <v>0.11692828836513441</v>
      </c>
      <c r="I38" s="29">
        <f>STDEV(I28:I35)</f>
        <v>0.11692828836513441</v>
      </c>
      <c r="J38" s="6">
        <f>STDEV(J28:J35)</f>
        <v>8.1408218852515049E-2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9.4144364687330104E-2</v>
      </c>
      <c r="E39" s="26"/>
      <c r="F39" s="26"/>
      <c r="G39" s="26"/>
      <c r="H39" s="80">
        <f>H38/(SQRT(11))</f>
        <v>3.5255205444148154E-2</v>
      </c>
      <c r="I39" s="26"/>
      <c r="J39" s="81">
        <f>J38/(SQRT(11))</f>
        <v>2.4545501525902659E-2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40</v>
      </c>
      <c r="B41" s="2">
        <f>TTEST(B28:B35,F28:F35,2,2)</f>
        <v>0.29986275195395273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0.28560574283961304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0.91755716745957105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1.6876076780544473E-2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0.99104353092591069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40</v>
      </c>
      <c r="C47" s="18" t="s">
        <v>11</v>
      </c>
      <c r="D47" s="17" t="s">
        <v>0</v>
      </c>
      <c r="E47" s="8" t="s">
        <v>26</v>
      </c>
      <c r="F47" s="18" t="s">
        <v>40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15.71716</v>
      </c>
      <c r="C48" s="63">
        <v>15.59276</v>
      </c>
      <c r="D48" s="28">
        <f t="shared" ref="D48:D55" si="8">B48-C48</f>
        <v>0.12439999999999962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15.97222</v>
      </c>
      <c r="C49" s="66">
        <v>15.84323</v>
      </c>
      <c r="D49" s="29">
        <f t="shared" si="8"/>
        <v>0.12898999999999994</v>
      </c>
      <c r="E49" s="67">
        <v>176</v>
      </c>
      <c r="F49" s="86">
        <v>15.427680000000001</v>
      </c>
      <c r="G49" s="66">
        <v>15.761670000000001</v>
      </c>
      <c r="H49" s="29">
        <f t="shared" ref="H49:H53" si="9">F49-G49</f>
        <v>-0.33399000000000001</v>
      </c>
      <c r="I49" s="3">
        <f t="shared" ref="I49:I53" si="10">H49-$D$56</f>
        <v>-0.5032066666666658</v>
      </c>
      <c r="J49" s="4">
        <f t="shared" ref="J49:J53" si="11">POWER(2,-I49)</f>
        <v>1.4173604194378799</v>
      </c>
      <c r="K49" s="2"/>
    </row>
    <row r="50" spans="1:12" ht="13" customHeight="1" x14ac:dyDescent="0.15">
      <c r="A50" s="67">
        <v>187</v>
      </c>
      <c r="B50" s="86">
        <v>16.265899999999998</v>
      </c>
      <c r="C50" s="66">
        <v>15.90836</v>
      </c>
      <c r="D50" s="29">
        <f t="shared" si="8"/>
        <v>0.35753999999999841</v>
      </c>
      <c r="E50" s="67">
        <v>177</v>
      </c>
      <c r="F50" s="86">
        <v>15.160539999999999</v>
      </c>
      <c r="G50" s="66">
        <v>15.39663</v>
      </c>
      <c r="H50" s="29">
        <f t="shared" si="9"/>
        <v>-0.2360900000000008</v>
      </c>
      <c r="I50" s="3">
        <f t="shared" si="10"/>
        <v>-0.40530666666666659</v>
      </c>
      <c r="J50" s="4">
        <f t="shared" si="11"/>
        <v>1.3243703954497739</v>
      </c>
      <c r="K50" s="2"/>
    </row>
    <row r="51" spans="1:12" ht="13" customHeight="1" x14ac:dyDescent="0.15">
      <c r="A51" s="67">
        <v>188</v>
      </c>
      <c r="B51" s="86">
        <v>15.650700000000001</v>
      </c>
      <c r="C51" s="66">
        <v>15.85787</v>
      </c>
      <c r="D51" s="29">
        <f t="shared" si="8"/>
        <v>-0.20716999999999963</v>
      </c>
      <c r="E51" s="67">
        <v>216</v>
      </c>
      <c r="F51" s="86">
        <v>16.51061</v>
      </c>
      <c r="G51" s="66">
        <v>16.58098</v>
      </c>
      <c r="H51" s="29">
        <f t="shared" si="9"/>
        <v>-7.0370000000000488E-2</v>
      </c>
      <c r="I51" s="3">
        <f t="shared" si="10"/>
        <v>-0.23958666666666625</v>
      </c>
      <c r="J51" s="4">
        <f t="shared" si="11"/>
        <v>1.1806543545112582</v>
      </c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15.91278</v>
      </c>
      <c r="G52" s="66">
        <v>15.966609999999999</v>
      </c>
      <c r="H52" s="29">
        <f t="shared" si="9"/>
        <v>-5.38299999999996E-2</v>
      </c>
      <c r="I52" s="3">
        <f t="shared" si="10"/>
        <v>-0.22304666666666537</v>
      </c>
      <c r="J52" s="4">
        <f t="shared" si="11"/>
        <v>1.1671958563386353</v>
      </c>
      <c r="K52" s="2"/>
    </row>
    <row r="53" spans="1:12" ht="13" customHeight="1" x14ac:dyDescent="0.15">
      <c r="A53" s="67">
        <v>207</v>
      </c>
      <c r="B53" s="86">
        <v>16.306819999999998</v>
      </c>
      <c r="C53" s="66">
        <v>15.920669999999999</v>
      </c>
      <c r="D53" s="29">
        <f t="shared" si="8"/>
        <v>0.38614999999999888</v>
      </c>
      <c r="E53" s="67">
        <v>229</v>
      </c>
      <c r="F53" s="86">
        <v>15.53079</v>
      </c>
      <c r="G53" s="66">
        <v>15.695869999999999</v>
      </c>
      <c r="H53" s="29">
        <f t="shared" si="9"/>
        <v>-0.16507999999999967</v>
      </c>
      <c r="I53" s="3">
        <f t="shared" si="10"/>
        <v>-0.33429666666666547</v>
      </c>
      <c r="J53" s="4">
        <f t="shared" si="11"/>
        <v>1.2607626201654814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16.360769999999999</v>
      </c>
      <c r="C55" s="71">
        <v>16.135380000000001</v>
      </c>
      <c r="D55" s="27">
        <f t="shared" si="8"/>
        <v>0.22538999999999731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16.045595000000002</v>
      </c>
      <c r="C56" s="74">
        <f>AVERAGE(C48:C55)</f>
        <v>15.876378333333333</v>
      </c>
      <c r="D56" s="74">
        <f>AVERAGE(D48:D55)</f>
        <v>0.16921666666666577</v>
      </c>
      <c r="E56" s="75" t="s">
        <v>2</v>
      </c>
      <c r="F56" s="74">
        <f>AVERAGE(F48:F55)</f>
        <v>15.70848</v>
      </c>
      <c r="G56" s="74">
        <f>AVERAGE(G48:G55)</f>
        <v>15.880351999999998</v>
      </c>
      <c r="H56" s="74">
        <f>AVERAGE(H48:H55)</f>
        <v>-0.17187200000000011</v>
      </c>
      <c r="I56" s="74">
        <f>AVERAGE(I48:I55)</f>
        <v>-0.34108866666666582</v>
      </c>
      <c r="J56" s="76">
        <f>AVERAGE(J48:J55)</f>
        <v>1.2700687291806056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16.119059999999998</v>
      </c>
      <c r="C57" s="29">
        <f>MEDIAN(C48:C55)</f>
        <v>15.883115</v>
      </c>
      <c r="D57" s="29">
        <f>MEDIAN(D48:D55)</f>
        <v>0.17718999999999863</v>
      </c>
      <c r="E57" s="25" t="s">
        <v>3</v>
      </c>
      <c r="F57" s="29">
        <f>MEDIAN(F48:F55)</f>
        <v>15.53079</v>
      </c>
      <c r="G57" s="29">
        <f>MEDIAN(G48:G55)</f>
        <v>15.761670000000001</v>
      </c>
      <c r="H57" s="29">
        <f>MEDIAN(H48:H55)</f>
        <v>-0.16507999999999967</v>
      </c>
      <c r="I57" s="29">
        <f>MEDIAN(I48:I55)</f>
        <v>-0.33429666666666547</v>
      </c>
      <c r="J57" s="6">
        <f>MEDIAN(J48:J55)</f>
        <v>1.2607626201654814</v>
      </c>
    </row>
    <row r="58" spans="1:12" ht="13" customHeight="1" x14ac:dyDescent="0.15">
      <c r="A58" s="5" t="s">
        <v>4</v>
      </c>
      <c r="B58" s="29">
        <f>STDEV(B48:B55)</f>
        <v>0.31154568690643025</v>
      </c>
      <c r="C58" s="29">
        <f>STDEV(C48:C55)</f>
        <v>0.1743256558761985</v>
      </c>
      <c r="D58" s="29">
        <f>STDEV(D48:D55)</f>
        <v>0.21493014378319841</v>
      </c>
      <c r="E58" s="25" t="s">
        <v>4</v>
      </c>
      <c r="F58" s="29">
        <f>STDEV(F48:F55)</f>
        <v>0.52340511236517362</v>
      </c>
      <c r="G58" s="29">
        <f>STDEV(G48:G55)</f>
        <v>0.44170862445734527</v>
      </c>
      <c r="H58" s="29">
        <f>STDEV(H48:H55)</f>
        <v>0.11692828836513441</v>
      </c>
      <c r="I58" s="29">
        <f>STDEV(I48:I55)</f>
        <v>0.11692828836513468</v>
      </c>
      <c r="J58" s="6">
        <f>STDEV(J48:J55)</f>
        <v>0.10405272102127479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8.1235958528814017E-2</v>
      </c>
      <c r="E59" s="26"/>
      <c r="F59" s="26"/>
      <c r="G59" s="26"/>
      <c r="H59" s="80">
        <f>H58/(SQRT(11))</f>
        <v>3.5255205444148154E-2</v>
      </c>
      <c r="I59" s="26"/>
      <c r="J59" s="81">
        <f>J58/(SQRT(11))</f>
        <v>3.1373075822099493E-2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40</v>
      </c>
      <c r="B61" s="2">
        <f>TTEST(B48:B55,F48:F55,2,2)</f>
        <v>0.21678915973945601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0.98417843485224843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1.1518058662068462E-2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5.0247875200285549E-2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1.2667121022533843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7" t="s">
        <v>24</v>
      </c>
      <c r="B70" s="18" t="s">
        <v>40</v>
      </c>
      <c r="C70" s="35" t="s">
        <v>11</v>
      </c>
      <c r="D70" s="36" t="s">
        <v>0</v>
      </c>
      <c r="E70" s="8" t="s">
        <v>25</v>
      </c>
      <c r="F70" s="18" t="s">
        <v>40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15.178509999999999</v>
      </c>
      <c r="C71" s="63">
        <v>14.99338</v>
      </c>
      <c r="D71" s="39">
        <f>B71-C71</f>
        <v>0.18512999999999913</v>
      </c>
      <c r="E71" s="93">
        <v>183</v>
      </c>
      <c r="F71" s="63">
        <v>15.38147</v>
      </c>
      <c r="G71" s="63">
        <v>15.15841</v>
      </c>
      <c r="H71" s="39">
        <f>F71-G71</f>
        <v>0.22306000000000026</v>
      </c>
      <c r="I71" s="40">
        <f>H71-$D$79</f>
        <v>-0.14291285714285706</v>
      </c>
      <c r="J71" s="41">
        <f>POWER(2,-I71)</f>
        <v>1.1041321524468461</v>
      </c>
    </row>
    <row r="72" spans="1:14" ht="13" customHeight="1" x14ac:dyDescent="0.15">
      <c r="A72" s="94">
        <v>172</v>
      </c>
      <c r="B72" s="66">
        <v>15.63397</v>
      </c>
      <c r="C72" s="66">
        <v>15.10403</v>
      </c>
      <c r="D72" s="42">
        <f t="shared" ref="D72:D78" si="12">B72-C72</f>
        <v>0.52993999999999986</v>
      </c>
      <c r="E72" s="95">
        <v>185</v>
      </c>
      <c r="F72" s="66">
        <v>15.814859999999999</v>
      </c>
      <c r="G72" s="66">
        <v>15.891120000000001</v>
      </c>
      <c r="H72" s="42">
        <f t="shared" ref="H72:H77" si="13">F72-G72</f>
        <v>-7.6260000000001327E-2</v>
      </c>
      <c r="I72" s="43">
        <f t="shared" ref="I72:I77" si="14">H72-$D$79</f>
        <v>-0.44223285714285865</v>
      </c>
      <c r="J72" s="44">
        <f t="shared" ref="J72:J77" si="15">POWER(2,-I72)</f>
        <v>1.358705567734932</v>
      </c>
    </row>
    <row r="73" spans="1:14" ht="13" customHeight="1" x14ac:dyDescent="0.15">
      <c r="A73" s="94">
        <v>174</v>
      </c>
      <c r="B73" s="66">
        <v>15.14724</v>
      </c>
      <c r="C73" s="66">
        <v>14.81973</v>
      </c>
      <c r="D73" s="42">
        <f t="shared" si="12"/>
        <v>0.32751000000000019</v>
      </c>
      <c r="E73" s="95">
        <v>187</v>
      </c>
      <c r="F73" s="66">
        <v>15.466810000000001</v>
      </c>
      <c r="G73" s="66">
        <v>15.440390000000001</v>
      </c>
      <c r="H73" s="42">
        <f t="shared" si="13"/>
        <v>2.6419999999999888E-2</v>
      </c>
      <c r="I73" s="43">
        <f t="shared" si="14"/>
        <v>-0.33955285714285743</v>
      </c>
      <c r="J73" s="44">
        <f t="shared" si="15"/>
        <v>1.2653643514622732</v>
      </c>
    </row>
    <row r="74" spans="1:14" ht="13" customHeight="1" x14ac:dyDescent="0.15">
      <c r="A74" s="94">
        <v>179</v>
      </c>
      <c r="B74" s="66">
        <v>14.902089999999999</v>
      </c>
      <c r="C74" s="66">
        <v>14.732749999999999</v>
      </c>
      <c r="D74" s="42">
        <f t="shared" si="12"/>
        <v>0.16934000000000005</v>
      </c>
      <c r="E74" s="95">
        <v>188</v>
      </c>
      <c r="F74" s="66">
        <v>16.211639999999999</v>
      </c>
      <c r="G74" s="66">
        <v>16.401890000000002</v>
      </c>
      <c r="H74" s="42">
        <f t="shared" si="13"/>
        <v>-0.19025000000000247</v>
      </c>
      <c r="I74" s="43">
        <f t="shared" si="14"/>
        <v>-0.55622285714285979</v>
      </c>
      <c r="J74" s="44">
        <f t="shared" si="15"/>
        <v>1.4704144578853668</v>
      </c>
    </row>
    <row r="75" spans="1:14" ht="13" customHeight="1" x14ac:dyDescent="0.15">
      <c r="A75" s="94">
        <v>180</v>
      </c>
      <c r="B75" s="66"/>
      <c r="C75" s="66"/>
      <c r="D75" s="42"/>
      <c r="E75" s="95">
        <v>206</v>
      </c>
      <c r="F75" s="66">
        <v>14.87974</v>
      </c>
      <c r="G75" s="66">
        <v>14.951040000000001</v>
      </c>
      <c r="H75" s="42">
        <f t="shared" si="13"/>
        <v>-7.1300000000000807E-2</v>
      </c>
      <c r="I75" s="43">
        <f t="shared" si="14"/>
        <v>-0.43727285714285813</v>
      </c>
      <c r="J75" s="44">
        <f t="shared" si="15"/>
        <v>1.3540423450811718</v>
      </c>
    </row>
    <row r="76" spans="1:14" ht="13" customHeight="1" x14ac:dyDescent="0.15">
      <c r="A76" s="94">
        <v>181</v>
      </c>
      <c r="B76" s="66">
        <v>15.241390000000001</v>
      </c>
      <c r="C76" s="85">
        <v>14.7973</v>
      </c>
      <c r="D76" s="42">
        <f t="shared" si="12"/>
        <v>0.44409000000000098</v>
      </c>
      <c r="E76" s="95">
        <v>207</v>
      </c>
      <c r="F76" s="66">
        <v>15.85608</v>
      </c>
      <c r="G76" s="66">
        <v>15.622540000000001</v>
      </c>
      <c r="H76" s="42">
        <f t="shared" si="13"/>
        <v>0.23353999999999964</v>
      </c>
      <c r="I76" s="43">
        <f t="shared" si="14"/>
        <v>-0.13243285714285769</v>
      </c>
      <c r="J76" s="44">
        <f t="shared" si="15"/>
        <v>1.0961405962429649</v>
      </c>
      <c r="L76" s="96"/>
      <c r="M76" s="69" t="s">
        <v>11</v>
      </c>
      <c r="N76" s="69" t="s">
        <v>40</v>
      </c>
    </row>
    <row r="77" spans="1:14" ht="13" customHeight="1" x14ac:dyDescent="0.15">
      <c r="A77" s="94">
        <v>182</v>
      </c>
      <c r="B77" s="66">
        <v>15.56471</v>
      </c>
      <c r="C77" s="66">
        <v>15.081659999999999</v>
      </c>
      <c r="D77" s="42">
        <f t="shared" si="12"/>
        <v>0.48305000000000042</v>
      </c>
      <c r="E77" s="95">
        <v>210</v>
      </c>
      <c r="F77" s="66">
        <v>15.35976</v>
      </c>
      <c r="G77" s="66">
        <v>15.119859999999999</v>
      </c>
      <c r="H77" s="42">
        <f t="shared" si="13"/>
        <v>0.23990000000000045</v>
      </c>
      <c r="I77" s="43">
        <f t="shared" si="14"/>
        <v>-0.12607285714285688</v>
      </c>
      <c r="J77" s="44">
        <f t="shared" si="15"/>
        <v>1.0913189880614402</v>
      </c>
      <c r="L77" s="96" t="s">
        <v>16</v>
      </c>
      <c r="M77" s="66">
        <v>23.449850000000001</v>
      </c>
      <c r="N77" s="95" t="s">
        <v>17</v>
      </c>
    </row>
    <row r="78" spans="1:14" ht="13" customHeight="1" thickBot="1" x14ac:dyDescent="0.2">
      <c r="A78" s="97">
        <v>183</v>
      </c>
      <c r="B78" s="88">
        <v>15.75581</v>
      </c>
      <c r="C78" s="71">
        <v>15.33306</v>
      </c>
      <c r="D78" s="45">
        <f t="shared" si="12"/>
        <v>0.42275000000000063</v>
      </c>
      <c r="E78" s="98">
        <v>211</v>
      </c>
      <c r="F78" s="71"/>
      <c r="G78" s="71"/>
      <c r="H78" s="45"/>
      <c r="I78" s="46"/>
      <c r="J78" s="47"/>
      <c r="L78" s="96" t="s">
        <v>16</v>
      </c>
      <c r="M78" s="66"/>
      <c r="N78" s="95"/>
    </row>
    <row r="79" spans="1:14" ht="13" customHeight="1" x14ac:dyDescent="0.15">
      <c r="A79" s="99" t="s">
        <v>2</v>
      </c>
      <c r="B79" s="100">
        <f>AVERAGE(B71:B78)</f>
        <v>15.346245714285715</v>
      </c>
      <c r="C79" s="100">
        <f>AVERAGE(C71:C78)</f>
        <v>14.980272857142859</v>
      </c>
      <c r="D79" s="100">
        <f>AVERAGE(D71:D78)</f>
        <v>0.36597285714285732</v>
      </c>
      <c r="E79" s="101" t="s">
        <v>2</v>
      </c>
      <c r="F79" s="100">
        <f>AVERAGE(F71:F78)</f>
        <v>15.567194285714285</v>
      </c>
      <c r="G79" s="100">
        <f>AVERAGE(G71:G78)</f>
        <v>15.512178571428572</v>
      </c>
      <c r="H79" s="100">
        <f>AVERAGE(H71:H78)</f>
        <v>5.5015714285713661E-2</v>
      </c>
      <c r="I79" s="100">
        <f>AVERAGE(I71:I78)</f>
        <v>-0.31095714285714365</v>
      </c>
      <c r="J79" s="113">
        <f>AVERAGE(J71:J78)</f>
        <v>1.2485883512735705</v>
      </c>
    </row>
    <row r="80" spans="1:14" ht="13" customHeight="1" x14ac:dyDescent="0.15">
      <c r="A80" s="48" t="s">
        <v>3</v>
      </c>
      <c r="B80" s="42">
        <f>MEDIAN(B71:B78)</f>
        <v>15.241390000000001</v>
      </c>
      <c r="C80" s="42">
        <f>MEDIAN(C71:C78)</f>
        <v>14.99338</v>
      </c>
      <c r="D80" s="42">
        <f>MEDIAN(D71:D78)</f>
        <v>0.42275000000000063</v>
      </c>
      <c r="E80" s="49" t="s">
        <v>3</v>
      </c>
      <c r="F80" s="42">
        <f>MEDIAN(F71:F78)</f>
        <v>15.466810000000001</v>
      </c>
      <c r="G80" s="42">
        <f>MEDIAN(G71:G78)</f>
        <v>15.440390000000001</v>
      </c>
      <c r="H80" s="42">
        <f>MEDIAN(H71:H78)</f>
        <v>2.6419999999999888E-2</v>
      </c>
      <c r="I80" s="42">
        <f>MEDIAN(I71:I78)</f>
        <v>-0.33955285714285743</v>
      </c>
      <c r="J80" s="50">
        <f>MEDIAN(J71:J78)</f>
        <v>1.2653643514622732</v>
      </c>
    </row>
    <row r="81" spans="1:10" ht="13" customHeight="1" x14ac:dyDescent="0.15">
      <c r="A81" s="48" t="s">
        <v>4</v>
      </c>
      <c r="B81" s="42">
        <f>STDEV(B71:B78)</f>
        <v>0.30937096835660721</v>
      </c>
      <c r="C81" s="42">
        <f>STDEV(C71:C78)</f>
        <v>0.21242504118820249</v>
      </c>
      <c r="D81" s="42">
        <f>STDEV(D71:D78)</f>
        <v>0.14304208246926126</v>
      </c>
      <c r="E81" s="49" t="s">
        <v>4</v>
      </c>
      <c r="F81" s="42">
        <f>STDEV(F71:F78)</f>
        <v>0.4321065519775239</v>
      </c>
      <c r="G81" s="42">
        <f>STDEV(G71:G78)</f>
        <v>0.50768409407913595</v>
      </c>
      <c r="H81" s="42">
        <f>STDEV(H71:H78)</f>
        <v>0.1772258257945826</v>
      </c>
      <c r="I81" s="42">
        <f>STDEV(I71:I78)</f>
        <v>0.17722582579458265</v>
      </c>
      <c r="J81" s="50">
        <f>STDEV(J71:J78)</f>
        <v>0.15360998552966354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5.4064825318636746E-2</v>
      </c>
      <c r="E82" s="51"/>
      <c r="F82" s="51"/>
      <c r="G82" s="51"/>
      <c r="H82" s="104">
        <f>H81/(SQRT(11))</f>
        <v>5.34355970292291E-2</v>
      </c>
      <c r="I82" s="51"/>
      <c r="J82" s="105">
        <f>J81/(SQRT(11))</f>
        <v>4.6315153277619668E-2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40</v>
      </c>
      <c r="B84" s="52">
        <f>TTEST(B71:B78,F71:F78,2,2)</f>
        <v>0.2929152134652917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2.5132662018430969E-2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3.5641437723373287E-3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1.7884065163287218E-2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1.2405304455888466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40</v>
      </c>
      <c r="C90" s="35" t="s">
        <v>11</v>
      </c>
      <c r="D90" s="36" t="s">
        <v>0</v>
      </c>
      <c r="E90" s="8" t="s">
        <v>26</v>
      </c>
      <c r="F90" s="18" t="s">
        <v>40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15.178509999999999</v>
      </c>
      <c r="C91" s="63">
        <v>14.99338</v>
      </c>
      <c r="D91" s="39">
        <f>B91-C91</f>
        <v>0.18512999999999913</v>
      </c>
      <c r="E91" s="93">
        <v>175</v>
      </c>
      <c r="F91" s="63"/>
      <c r="G91" s="63"/>
      <c r="H91" s="39"/>
      <c r="I91" s="40"/>
      <c r="J91" s="41"/>
    </row>
    <row r="92" spans="1:10" ht="13" customHeight="1" x14ac:dyDescent="0.15">
      <c r="A92" s="94">
        <v>172</v>
      </c>
      <c r="B92" s="66">
        <v>15.63397</v>
      </c>
      <c r="C92" s="66">
        <v>15.10403</v>
      </c>
      <c r="D92" s="42">
        <f t="shared" ref="D92:D98" si="16">B92-C92</f>
        <v>0.52993999999999986</v>
      </c>
      <c r="E92" s="95">
        <v>176</v>
      </c>
      <c r="F92" s="66">
        <v>15.18224</v>
      </c>
      <c r="G92" s="66">
        <v>14.92671</v>
      </c>
      <c r="H92" s="42">
        <f t="shared" ref="H92:H97" si="17">F92-G92</f>
        <v>0.25553000000000026</v>
      </c>
      <c r="I92" s="43">
        <f>H92-$D$99</f>
        <v>-0.11044285714285706</v>
      </c>
      <c r="J92" s="44">
        <f t="shared" ref="J92:J97" si="18">POWER(2,-I92)</f>
        <v>1.0795595728460241</v>
      </c>
    </row>
    <row r="93" spans="1:10" ht="13" customHeight="1" x14ac:dyDescent="0.15">
      <c r="A93" s="94">
        <v>174</v>
      </c>
      <c r="B93" s="66">
        <v>15.14724</v>
      </c>
      <c r="C93" s="66">
        <v>14.81973</v>
      </c>
      <c r="D93" s="42">
        <f t="shared" si="16"/>
        <v>0.32751000000000019</v>
      </c>
      <c r="E93" s="95">
        <v>177</v>
      </c>
      <c r="F93" s="66">
        <v>15.47246</v>
      </c>
      <c r="G93" s="66">
        <v>15.10074</v>
      </c>
      <c r="H93" s="42">
        <f t="shared" si="17"/>
        <v>0.37171999999999983</v>
      </c>
      <c r="I93" s="43">
        <f t="shared" ref="I93:I97" si="19">H93-$D$99</f>
        <v>5.7471428571425065E-3</v>
      </c>
      <c r="J93" s="44">
        <f t="shared" si="18"/>
        <v>0.99602430820434207</v>
      </c>
    </row>
    <row r="94" spans="1:10" ht="13" customHeight="1" x14ac:dyDescent="0.15">
      <c r="A94" s="94">
        <v>179</v>
      </c>
      <c r="B94" s="66">
        <v>14.902089999999999</v>
      </c>
      <c r="C94" s="66">
        <v>14.732749999999999</v>
      </c>
      <c r="D94" s="42">
        <f t="shared" si="16"/>
        <v>0.16934000000000005</v>
      </c>
      <c r="E94" s="95">
        <v>216</v>
      </c>
      <c r="F94" s="66">
        <v>15.638529999999999</v>
      </c>
      <c r="G94" s="66">
        <v>15.150930000000001</v>
      </c>
      <c r="H94" s="42">
        <f t="shared" si="17"/>
        <v>0.4875999999999987</v>
      </c>
      <c r="I94" s="43">
        <f t="shared" si="19"/>
        <v>0.12162714285714138</v>
      </c>
      <c r="J94" s="44">
        <f t="shared" si="18"/>
        <v>0.91915040249795688</v>
      </c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>
        <v>15.34695</v>
      </c>
      <c r="G95" s="66">
        <v>14.999420000000001</v>
      </c>
      <c r="H95" s="42">
        <f t="shared" si="17"/>
        <v>0.34752999999999901</v>
      </c>
      <c r="I95" s="43">
        <f t="shared" si="19"/>
        <v>-1.8442857142858315E-2</v>
      </c>
      <c r="J95" s="44">
        <f t="shared" si="18"/>
        <v>1.0128656741293511</v>
      </c>
    </row>
    <row r="96" spans="1:10" ht="13" customHeight="1" x14ac:dyDescent="0.15">
      <c r="A96" s="94">
        <v>181</v>
      </c>
      <c r="B96" s="66">
        <v>15.241390000000001</v>
      </c>
      <c r="C96" s="85">
        <v>14.7973</v>
      </c>
      <c r="D96" s="42">
        <f t="shared" si="16"/>
        <v>0.44409000000000098</v>
      </c>
      <c r="E96" s="95">
        <v>225</v>
      </c>
      <c r="F96" s="66">
        <v>15.880269999999999</v>
      </c>
      <c r="G96" s="66">
        <v>15.29162</v>
      </c>
      <c r="H96" s="42">
        <f t="shared" si="17"/>
        <v>0.58864999999999945</v>
      </c>
      <c r="I96" s="43">
        <f t="shared" si="19"/>
        <v>0.22267714285714213</v>
      </c>
      <c r="J96" s="44">
        <f t="shared" si="18"/>
        <v>0.85697371333173411</v>
      </c>
    </row>
    <row r="97" spans="1:10" ht="13" customHeight="1" x14ac:dyDescent="0.15">
      <c r="A97" s="94">
        <v>182</v>
      </c>
      <c r="B97" s="66">
        <v>15.56471</v>
      </c>
      <c r="C97" s="66">
        <v>15.081659999999999</v>
      </c>
      <c r="D97" s="42">
        <f t="shared" si="16"/>
        <v>0.48305000000000042</v>
      </c>
      <c r="E97" s="95">
        <v>229</v>
      </c>
      <c r="F97" s="66">
        <v>15.291700000000001</v>
      </c>
      <c r="G97" s="66">
        <v>14.73638</v>
      </c>
      <c r="H97" s="42">
        <f t="shared" si="17"/>
        <v>0.55532000000000004</v>
      </c>
      <c r="I97" s="43">
        <f t="shared" si="19"/>
        <v>0.18934714285714271</v>
      </c>
      <c r="J97" s="44">
        <f t="shared" si="18"/>
        <v>0.87700249804285435</v>
      </c>
    </row>
    <row r="98" spans="1:10" ht="13" customHeight="1" thickBot="1" x14ac:dyDescent="0.2">
      <c r="A98" s="97">
        <v>183</v>
      </c>
      <c r="B98" s="88">
        <v>15.75581</v>
      </c>
      <c r="C98" s="71">
        <v>15.33306</v>
      </c>
      <c r="D98" s="45">
        <f t="shared" si="16"/>
        <v>0.42275000000000063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15.346245714285715</v>
      </c>
      <c r="C99" s="100">
        <f>AVERAGE(C91:C98)</f>
        <v>14.980272857142859</v>
      </c>
      <c r="D99" s="100">
        <f>AVERAGE(D91:D98)</f>
        <v>0.36597285714285732</v>
      </c>
      <c r="E99" s="101" t="s">
        <v>2</v>
      </c>
      <c r="F99" s="100">
        <f>AVERAGE(F91:F98)</f>
        <v>15.468691666666667</v>
      </c>
      <c r="G99" s="100">
        <f>AVERAGE(G91:G98)</f>
        <v>15.0343</v>
      </c>
      <c r="H99" s="100">
        <f>AVERAGE(H91:H98)</f>
        <v>0.43439166666666623</v>
      </c>
      <c r="I99" s="100">
        <f>AVERAGE(I91:I98)</f>
        <v>6.8418809523808896E-2</v>
      </c>
      <c r="J99" s="113">
        <f>AVERAGE(J91:J98)</f>
        <v>0.95692936150871033</v>
      </c>
    </row>
    <row r="100" spans="1:10" ht="13" customHeight="1" x14ac:dyDescent="0.15">
      <c r="A100" s="48" t="s">
        <v>3</v>
      </c>
      <c r="B100" s="42">
        <f>MEDIAN(B91:B98)</f>
        <v>15.241390000000001</v>
      </c>
      <c r="C100" s="42">
        <f>MEDIAN(C91:C98)</f>
        <v>14.99338</v>
      </c>
      <c r="D100" s="42">
        <f>MEDIAN(D91:D98)</f>
        <v>0.42275000000000063</v>
      </c>
      <c r="E100" s="49" t="s">
        <v>3</v>
      </c>
      <c r="F100" s="42">
        <f>MEDIAN(F91:F98)</f>
        <v>15.409704999999999</v>
      </c>
      <c r="G100" s="42">
        <f>MEDIAN(G91:G98)</f>
        <v>15.050080000000001</v>
      </c>
      <c r="H100" s="42">
        <f>MEDIAN(H91:H98)</f>
        <v>0.42965999999999926</v>
      </c>
      <c r="I100" s="42">
        <f>MEDIAN(I91:I98)</f>
        <v>6.3687142857141943E-2</v>
      </c>
      <c r="J100" s="50">
        <f>MEDIAN(J91:J98)</f>
        <v>0.95758735535114947</v>
      </c>
    </row>
    <row r="101" spans="1:10" ht="13" customHeight="1" x14ac:dyDescent="0.15">
      <c r="A101" s="48" t="s">
        <v>4</v>
      </c>
      <c r="B101" s="42">
        <f>STDEV(B91:B98)</f>
        <v>0.30937096835660721</v>
      </c>
      <c r="C101" s="42">
        <f>STDEV(C91:C98)</f>
        <v>0.21242504118820249</v>
      </c>
      <c r="D101" s="42">
        <f>STDEV(D91:D98)</f>
        <v>0.14304208246926126</v>
      </c>
      <c r="E101" s="49" t="s">
        <v>4</v>
      </c>
      <c r="F101" s="42">
        <f>STDEV(F91:F98)</f>
        <v>0.25552206365922003</v>
      </c>
      <c r="G101" s="42">
        <f>STDEV(G91:G98)</f>
        <v>0.1927583781836732</v>
      </c>
      <c r="H101" s="42">
        <f>STDEV(H91:H98)</f>
        <v>0.13016497584475892</v>
      </c>
      <c r="I101" s="42">
        <f>STDEV(I91:I98)</f>
        <v>0.13016497584475875</v>
      </c>
      <c r="J101" s="50">
        <f>STDEV(J91:J98)</f>
        <v>8.6605010835710663E-2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5.4064825318636746E-2</v>
      </c>
      <c r="E102" s="51"/>
      <c r="F102" s="51"/>
      <c r="G102" s="51"/>
      <c r="H102" s="104">
        <f>H101/(SQRT(11))</f>
        <v>3.9246216883885382E-2</v>
      </c>
      <c r="I102" s="51"/>
      <c r="J102" s="105">
        <f>J101/(SQRT(11))</f>
        <v>2.611239326424691E-2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40</v>
      </c>
      <c r="B104" s="52">
        <f>TTEST(B91:B98,F91:F98,2,2)</f>
        <v>0.45801398968086393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0.64291724020440322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0.38972678121368265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3.9435519811309334E-2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0.95368265948696396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40</v>
      </c>
      <c r="C110" s="35" t="s">
        <v>11</v>
      </c>
      <c r="D110" s="36" t="s">
        <v>0</v>
      </c>
      <c r="E110" s="8" t="s">
        <v>26</v>
      </c>
      <c r="F110" s="18" t="s">
        <v>40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15.38147</v>
      </c>
      <c r="C111" s="63">
        <v>15.15841</v>
      </c>
      <c r="D111" s="39">
        <f t="shared" ref="D111:D117" si="20">B111-C111</f>
        <v>0.22306000000000026</v>
      </c>
      <c r="E111" s="93">
        <v>175</v>
      </c>
      <c r="F111" s="63"/>
      <c r="G111" s="63"/>
      <c r="H111" s="39"/>
      <c r="I111" s="40"/>
      <c r="J111" s="41"/>
    </row>
    <row r="112" spans="1:10" ht="13" customHeight="1" x14ac:dyDescent="0.15">
      <c r="A112" s="95">
        <v>185</v>
      </c>
      <c r="B112" s="66">
        <v>15.814859999999999</v>
      </c>
      <c r="C112" s="66">
        <v>15.891120000000001</v>
      </c>
      <c r="D112" s="42">
        <f t="shared" si="20"/>
        <v>-7.6260000000001327E-2</v>
      </c>
      <c r="E112" s="95">
        <v>176</v>
      </c>
      <c r="F112" s="66">
        <v>15.18224</v>
      </c>
      <c r="G112" s="66">
        <v>14.92671</v>
      </c>
      <c r="H112" s="42">
        <f t="shared" ref="H112:H117" si="21">F112-G112</f>
        <v>0.25553000000000026</v>
      </c>
      <c r="I112" s="43">
        <f>H112-$D$119</f>
        <v>0.20051428571428659</v>
      </c>
      <c r="J112" s="44">
        <f t="shared" ref="J112:J117" si="22">POWER(2,-I112)</f>
        <v>0.87024028848690294</v>
      </c>
    </row>
    <row r="113" spans="1:10" ht="13" customHeight="1" x14ac:dyDescent="0.15">
      <c r="A113" s="95">
        <v>187</v>
      </c>
      <c r="B113" s="66">
        <v>15.466810000000001</v>
      </c>
      <c r="C113" s="66">
        <v>15.440390000000001</v>
      </c>
      <c r="D113" s="42">
        <f t="shared" si="20"/>
        <v>2.6419999999999888E-2</v>
      </c>
      <c r="E113" s="95">
        <v>177</v>
      </c>
      <c r="F113" s="66">
        <v>15.47246</v>
      </c>
      <c r="G113" s="66">
        <v>15.10074</v>
      </c>
      <c r="H113" s="42">
        <f t="shared" si="21"/>
        <v>0.37171999999999983</v>
      </c>
      <c r="I113" s="43">
        <f t="shared" ref="I113:I117" si="23">H113-$D$119</f>
        <v>0.31670428571428616</v>
      </c>
      <c r="J113" s="44">
        <f t="shared" si="22"/>
        <v>0.80290194549119343</v>
      </c>
    </row>
    <row r="114" spans="1:10" ht="13" customHeight="1" x14ac:dyDescent="0.15">
      <c r="A114" s="95">
        <v>188</v>
      </c>
      <c r="B114" s="66">
        <v>16.211639999999999</v>
      </c>
      <c r="C114" s="66">
        <v>16.401890000000002</v>
      </c>
      <c r="D114" s="42">
        <f t="shared" si="20"/>
        <v>-0.19025000000000247</v>
      </c>
      <c r="E114" s="95">
        <v>216</v>
      </c>
      <c r="F114" s="66">
        <v>15.638529999999999</v>
      </c>
      <c r="G114" s="66">
        <v>15.150930000000001</v>
      </c>
      <c r="H114" s="42">
        <f t="shared" si="21"/>
        <v>0.4875999999999987</v>
      </c>
      <c r="I114" s="43">
        <f t="shared" si="23"/>
        <v>0.43258428571428503</v>
      </c>
      <c r="J114" s="44">
        <f t="shared" si="22"/>
        <v>0.74093336908120844</v>
      </c>
    </row>
    <row r="115" spans="1:10" ht="13" customHeight="1" x14ac:dyDescent="0.15">
      <c r="A115" s="95">
        <v>206</v>
      </c>
      <c r="B115" s="66">
        <v>14.87974</v>
      </c>
      <c r="C115" s="66">
        <v>14.951040000000001</v>
      </c>
      <c r="D115" s="42">
        <f t="shared" si="20"/>
        <v>-7.1300000000000807E-2</v>
      </c>
      <c r="E115" s="95">
        <v>223</v>
      </c>
      <c r="F115" s="66">
        <v>15.34695</v>
      </c>
      <c r="G115" s="66">
        <v>14.999420000000001</v>
      </c>
      <c r="H115" s="42">
        <f t="shared" si="21"/>
        <v>0.34752999999999901</v>
      </c>
      <c r="I115" s="43">
        <f t="shared" si="23"/>
        <v>0.29251428571428534</v>
      </c>
      <c r="J115" s="44">
        <f t="shared" si="22"/>
        <v>0.81647788470727201</v>
      </c>
    </row>
    <row r="116" spans="1:10" ht="13" customHeight="1" x14ac:dyDescent="0.15">
      <c r="A116" s="95">
        <v>207</v>
      </c>
      <c r="B116" s="66">
        <v>15.85608</v>
      </c>
      <c r="C116" s="66">
        <v>15.622540000000001</v>
      </c>
      <c r="D116" s="42">
        <f t="shared" si="20"/>
        <v>0.23353999999999964</v>
      </c>
      <c r="E116" s="95">
        <v>225</v>
      </c>
      <c r="F116" s="66">
        <v>15.880269999999999</v>
      </c>
      <c r="G116" s="66">
        <v>15.29162</v>
      </c>
      <c r="H116" s="42">
        <f t="shared" si="21"/>
        <v>0.58864999999999945</v>
      </c>
      <c r="I116" s="43">
        <f t="shared" si="23"/>
        <v>0.53363428571428584</v>
      </c>
      <c r="J116" s="44">
        <f t="shared" si="22"/>
        <v>0.69081231853600455</v>
      </c>
    </row>
    <row r="117" spans="1:10" ht="13" customHeight="1" x14ac:dyDescent="0.15">
      <c r="A117" s="95">
        <v>210</v>
      </c>
      <c r="B117" s="66">
        <v>15.35976</v>
      </c>
      <c r="C117" s="66">
        <v>15.119859999999999</v>
      </c>
      <c r="D117" s="42">
        <f t="shared" si="20"/>
        <v>0.23990000000000045</v>
      </c>
      <c r="E117" s="95">
        <v>229</v>
      </c>
      <c r="F117" s="66">
        <v>15.291700000000001</v>
      </c>
      <c r="G117" s="66">
        <v>14.73638</v>
      </c>
      <c r="H117" s="42">
        <f t="shared" si="21"/>
        <v>0.55532000000000004</v>
      </c>
      <c r="I117" s="43">
        <f t="shared" si="23"/>
        <v>0.50030428571428642</v>
      </c>
      <c r="J117" s="44">
        <f t="shared" si="22"/>
        <v>0.70695765763859564</v>
      </c>
    </row>
    <row r="118" spans="1:10" ht="13" customHeight="1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15.567194285714285</v>
      </c>
      <c r="C119" s="100">
        <f>AVERAGE(C111:C118)</f>
        <v>15.512178571428572</v>
      </c>
      <c r="D119" s="100">
        <f>AVERAGE(D111:D118)</f>
        <v>5.5015714285713661E-2</v>
      </c>
      <c r="E119" s="101" t="s">
        <v>2</v>
      </c>
      <c r="F119" s="100">
        <f>AVERAGE(F111:F118)</f>
        <v>15.468691666666667</v>
      </c>
      <c r="G119" s="100">
        <f>AVERAGE(G111:G118)</f>
        <v>15.0343</v>
      </c>
      <c r="H119" s="100">
        <f>AVERAGE(H111:H118)</f>
        <v>0.43439166666666623</v>
      </c>
      <c r="I119" s="100">
        <f>AVERAGE(I111:I118)</f>
        <v>0.37937595238095256</v>
      </c>
      <c r="J119" s="102">
        <f>AVERAGE(J111:J118)</f>
        <v>0.7713872439901962</v>
      </c>
    </row>
    <row r="120" spans="1:10" ht="13" customHeight="1" x14ac:dyDescent="0.15">
      <c r="A120" s="48" t="s">
        <v>3</v>
      </c>
      <c r="B120" s="42">
        <f>MEDIAN(B111:B118)</f>
        <v>15.466810000000001</v>
      </c>
      <c r="C120" s="42">
        <f>MEDIAN(C111:C118)</f>
        <v>15.440390000000001</v>
      </c>
      <c r="D120" s="42">
        <f>MEDIAN(D111:D118)</f>
        <v>2.6419999999999888E-2</v>
      </c>
      <c r="E120" s="49" t="s">
        <v>3</v>
      </c>
      <c r="F120" s="42">
        <f>MEDIAN(F111:F118)</f>
        <v>15.409704999999999</v>
      </c>
      <c r="G120" s="42">
        <f>MEDIAN(G111:G118)</f>
        <v>15.050080000000001</v>
      </c>
      <c r="H120" s="42">
        <f>MEDIAN(H111:H118)</f>
        <v>0.42965999999999926</v>
      </c>
      <c r="I120" s="42">
        <f>MEDIAN(I111:I118)</f>
        <v>0.3746442857142856</v>
      </c>
      <c r="J120" s="50">
        <f>MEDIAN(J111:J118)</f>
        <v>0.77191765728620099</v>
      </c>
    </row>
    <row r="121" spans="1:10" ht="13" customHeight="1" x14ac:dyDescent="0.15">
      <c r="A121" s="48" t="s">
        <v>4</v>
      </c>
      <c r="B121" s="42">
        <f>STDEV(B111:B118)</f>
        <v>0.4321065519775239</v>
      </c>
      <c r="C121" s="42">
        <f>STDEV(C111:C118)</f>
        <v>0.50768409407913595</v>
      </c>
      <c r="D121" s="42">
        <f>STDEV(D111:D118)</f>
        <v>0.1772258257945826</v>
      </c>
      <c r="E121" s="49" t="s">
        <v>4</v>
      </c>
      <c r="F121" s="42">
        <f>STDEV(F111:F118)</f>
        <v>0.25552206365922003</v>
      </c>
      <c r="G121" s="42">
        <f>STDEV(G111:G118)</f>
        <v>0.1927583781836732</v>
      </c>
      <c r="H121" s="42">
        <f>STDEV(H111:H118)</f>
        <v>0.13016497584475892</v>
      </c>
      <c r="I121" s="42">
        <f>STDEV(I111:I118)</f>
        <v>0.13016497584475867</v>
      </c>
      <c r="J121" s="50">
        <f>STDEV(J111:J118)</f>
        <v>6.9812886208207178E-2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6.6985065850074521E-2</v>
      </c>
      <c r="E122" s="51"/>
      <c r="F122" s="51"/>
      <c r="G122" s="51"/>
      <c r="H122" s="104">
        <f>H121/(SQRT(11))</f>
        <v>3.9246216883885382E-2</v>
      </c>
      <c r="I122" s="51"/>
      <c r="J122" s="105">
        <f>J121/(SQRT(11))</f>
        <v>2.1049377189490955E-2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40</v>
      </c>
      <c r="B124" s="52">
        <f>TTEST(B111:B118,F111:F118,2,2)</f>
        <v>0.63499265789208914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5.3282601012827689E-2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1.200220359497801E-3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0.25963195753711948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0.76877005548564048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41960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41960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41</v>
      </c>
      <c r="C7" s="18" t="s">
        <v>11</v>
      </c>
      <c r="D7" s="17" t="s">
        <v>0</v>
      </c>
      <c r="E7" s="8" t="s">
        <v>25</v>
      </c>
      <c r="F7" s="18" t="s">
        <v>41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24.363219999999998</v>
      </c>
      <c r="C8" s="63">
        <v>16.177160000000001</v>
      </c>
      <c r="D8" s="28">
        <f>B8-C8</f>
        <v>8.1860599999999977</v>
      </c>
      <c r="E8" s="64">
        <v>184</v>
      </c>
      <c r="F8" s="109">
        <v>23.56729</v>
      </c>
      <c r="G8" s="63">
        <v>15.59276</v>
      </c>
      <c r="H8" s="28">
        <f>F8-G8</f>
        <v>7.9745299999999997</v>
      </c>
      <c r="I8" s="10">
        <f>H8-$D$16</f>
        <v>-1.3268333333334326E-2</v>
      </c>
      <c r="J8" s="11">
        <f>POWER(2,-I8)</f>
        <v>1.0092393293468078</v>
      </c>
      <c r="K8" s="2"/>
      <c r="L8" s="61"/>
    </row>
    <row r="9" spans="1:14" ht="13" customHeight="1" x14ac:dyDescent="0.15">
      <c r="A9" s="65">
        <v>172</v>
      </c>
      <c r="B9" s="66">
        <v>23.914580000000001</v>
      </c>
      <c r="C9" s="66">
        <v>15.84308</v>
      </c>
      <c r="D9" s="29">
        <f t="shared" ref="D9:D15" si="0">B9-C9</f>
        <v>8.0715000000000003</v>
      </c>
      <c r="E9" s="67">
        <v>185</v>
      </c>
      <c r="F9" s="86">
        <v>23.733779999999999</v>
      </c>
      <c r="G9" s="66">
        <v>15.84323</v>
      </c>
      <c r="H9" s="29">
        <f t="shared" ref="H9:H15" si="1">F9-G9</f>
        <v>7.8905499999999993</v>
      </c>
      <c r="I9" s="3">
        <f t="shared" ref="I9:I13" si="2">H9-$D$16</f>
        <v>-9.7248333333334713E-2</v>
      </c>
      <c r="J9" s="4">
        <f t="shared" ref="J9:J15" si="3">POWER(2,-I9)</f>
        <v>1.0697312065289684</v>
      </c>
      <c r="K9" s="2"/>
      <c r="L9" s="61"/>
    </row>
    <row r="10" spans="1:14" ht="13" customHeight="1" x14ac:dyDescent="0.15">
      <c r="A10" s="65">
        <v>174</v>
      </c>
      <c r="B10" s="66">
        <v>23.961130000000001</v>
      </c>
      <c r="C10" s="66">
        <v>15.748889999999999</v>
      </c>
      <c r="D10" s="29">
        <f t="shared" si="0"/>
        <v>8.2122400000000013</v>
      </c>
      <c r="E10" s="67">
        <v>187</v>
      </c>
      <c r="F10" s="86">
        <v>23.919119999999999</v>
      </c>
      <c r="G10" s="66">
        <v>15.90836</v>
      </c>
      <c r="H10" s="29">
        <f t="shared" si="1"/>
        <v>8.0107599999999994</v>
      </c>
      <c r="I10" s="3">
        <f t="shared" si="2"/>
        <v>2.2961666666665437E-2</v>
      </c>
      <c r="J10" s="4">
        <f t="shared" si="3"/>
        <v>0.98421017278245482</v>
      </c>
      <c r="K10" s="2"/>
      <c r="L10" s="61"/>
    </row>
    <row r="11" spans="1:14" ht="13" customHeight="1" x14ac:dyDescent="0.15">
      <c r="A11" s="65">
        <v>179</v>
      </c>
      <c r="B11" s="66">
        <v>24.444780000000002</v>
      </c>
      <c r="C11" s="66">
        <v>17.014389999999999</v>
      </c>
      <c r="D11" s="29">
        <f t="shared" si="0"/>
        <v>7.4303900000000027</v>
      </c>
      <c r="E11" s="67">
        <v>188</v>
      </c>
      <c r="F11" s="86">
        <v>23.780010000000001</v>
      </c>
      <c r="G11" s="66">
        <v>15.85787</v>
      </c>
      <c r="H11" s="29">
        <f t="shared" si="1"/>
        <v>7.9221400000000006</v>
      </c>
      <c r="I11" s="3">
        <f t="shared" si="2"/>
        <v>-6.5658333333333374E-2</v>
      </c>
      <c r="J11" s="4">
        <f t="shared" si="3"/>
        <v>1.0465624001829326</v>
      </c>
      <c r="K11" s="2"/>
      <c r="L11" s="61"/>
    </row>
    <row r="12" spans="1:14" ht="13" customHeight="1" x14ac:dyDescent="0.15">
      <c r="A12" s="65">
        <v>180</v>
      </c>
      <c r="B12" s="66">
        <v>23.809180000000001</v>
      </c>
      <c r="C12" s="66">
        <v>15.731680000000001</v>
      </c>
      <c r="D12" s="29">
        <f t="shared" si="0"/>
        <v>8.0775000000000006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23.561360000000001</v>
      </c>
      <c r="G13" s="66">
        <v>15.920669999999999</v>
      </c>
      <c r="H13" s="29">
        <f t="shared" si="1"/>
        <v>7.6406900000000011</v>
      </c>
      <c r="I13" s="3">
        <f t="shared" si="2"/>
        <v>-0.34710833333333291</v>
      </c>
      <c r="J13" s="4">
        <f t="shared" si="3"/>
        <v>1.2720085194786745</v>
      </c>
      <c r="K13" s="2"/>
      <c r="L13" s="68"/>
      <c r="M13" s="69" t="s">
        <v>11</v>
      </c>
      <c r="N13" s="69" t="s">
        <v>41</v>
      </c>
    </row>
    <row r="14" spans="1:14" ht="13" customHeight="1" x14ac:dyDescent="0.15">
      <c r="A14" s="65">
        <v>182</v>
      </c>
      <c r="B14" s="66"/>
      <c r="C14" s="66"/>
      <c r="D14" s="29"/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23.449850000000001</v>
      </c>
      <c r="N14" s="67">
        <v>28.232990000000001</v>
      </c>
    </row>
    <row r="15" spans="1:14" ht="13" customHeight="1" thickBot="1" x14ac:dyDescent="0.2">
      <c r="A15" s="70">
        <v>183</v>
      </c>
      <c r="B15" s="87">
        <v>23.771570000000001</v>
      </c>
      <c r="C15" s="71">
        <v>15.822469999999999</v>
      </c>
      <c r="D15" s="27">
        <f t="shared" si="0"/>
        <v>7.9491000000000014</v>
      </c>
      <c r="E15" s="72">
        <v>211</v>
      </c>
      <c r="F15" s="110">
        <v>24.127020000000002</v>
      </c>
      <c r="G15" s="71">
        <v>16.135380000000001</v>
      </c>
      <c r="H15" s="27">
        <f t="shared" si="1"/>
        <v>7.9916400000000003</v>
      </c>
      <c r="I15" s="12">
        <f>H15-$D$16</f>
        <v>3.8416666666662991E-3</v>
      </c>
      <c r="J15" s="13">
        <f t="shared" si="3"/>
        <v>0.9973407017960817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24.044076666666665</v>
      </c>
      <c r="C16" s="74">
        <f>AVERAGE(C8:C15)</f>
        <v>16.056278333333335</v>
      </c>
      <c r="D16" s="74">
        <f>AVERAGE(D8:D15)</f>
        <v>7.987798333333334</v>
      </c>
      <c r="E16" s="75" t="s">
        <v>2</v>
      </c>
      <c r="F16" s="74">
        <f>AVERAGE(F8:F15)</f>
        <v>23.78143</v>
      </c>
      <c r="G16" s="74">
        <f>AVERAGE(G8:G15)</f>
        <v>15.876378333333333</v>
      </c>
      <c r="H16" s="74">
        <f>AVERAGE(H8:H15)</f>
        <v>7.9050516666666653</v>
      </c>
      <c r="I16" s="74">
        <f>AVERAGE(I8:I15)</f>
        <v>-8.274666666666726E-2</v>
      </c>
      <c r="J16" s="113">
        <f>AVERAGE(J8:J15)</f>
        <v>1.0631820550193201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23.937854999999999</v>
      </c>
      <c r="C17" s="29">
        <f>MEDIAN(C8:C15)</f>
        <v>15.832775</v>
      </c>
      <c r="D17" s="29">
        <f>MEDIAN(D8:D15)</f>
        <v>8.0745000000000005</v>
      </c>
      <c r="E17" s="25" t="s">
        <v>3</v>
      </c>
      <c r="F17" s="29">
        <f>MEDIAN(F8:F15)</f>
        <v>23.756895</v>
      </c>
      <c r="G17" s="29">
        <f>MEDIAN(G8:G15)</f>
        <v>15.883115</v>
      </c>
      <c r="H17" s="29">
        <f>MEDIAN(H8:H15)</f>
        <v>7.9483350000000002</v>
      </c>
      <c r="I17" s="29">
        <f>MEDIAN(I8:I15)</f>
        <v>-3.946333333333385E-2</v>
      </c>
      <c r="J17" s="6">
        <f>MEDIAN(J8:J15)</f>
        <v>1.0279008647648702</v>
      </c>
      <c r="L17" s="61"/>
    </row>
    <row r="18" spans="1:12" ht="13" customHeight="1" x14ac:dyDescent="0.15">
      <c r="A18" s="5" t="s">
        <v>4</v>
      </c>
      <c r="B18" s="29">
        <f>STDEV(B8:B15)</f>
        <v>0.2882712237228448</v>
      </c>
      <c r="C18" s="29">
        <f>STDEV(C8:C15)</f>
        <v>0.49650012581737202</v>
      </c>
      <c r="D18" s="29">
        <f>STDEV(D8:D15)</f>
        <v>0.28876832211422704</v>
      </c>
      <c r="E18" s="25" t="s">
        <v>4</v>
      </c>
      <c r="F18" s="29">
        <f>STDEV(F8:F15)</f>
        <v>0.21677189282746087</v>
      </c>
      <c r="G18" s="29">
        <f>STDEV(G8:G15)</f>
        <v>0.1743256558761985</v>
      </c>
      <c r="H18" s="29">
        <f>STDEV(H8:H15)</f>
        <v>0.13703169726988912</v>
      </c>
      <c r="I18" s="29">
        <f>STDEV(I8:I15)</f>
        <v>0.13703169726988915</v>
      </c>
      <c r="J18" s="6">
        <f>STDEV(J8:J15)</f>
        <v>0.10715321385964258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0.10914416668966259</v>
      </c>
      <c r="E19" s="26"/>
      <c r="F19" s="26"/>
      <c r="G19" s="26"/>
      <c r="H19" s="80">
        <f>H18/(SQRT(11))</f>
        <v>4.1316611293617328E-2</v>
      </c>
      <c r="I19" s="26"/>
      <c r="J19" s="81">
        <f>J18/(SQRT(11))</f>
        <v>3.2307909586649489E-2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/>
      <c r="B21" s="2">
        <f>TTEST(B8:B15,F8:F15,2,2)</f>
        <v>0.10479286814669672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0.42191856774946479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0.5402324820570239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2.9468645475927368E-3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1.059032355148527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41</v>
      </c>
      <c r="C27" s="18" t="s">
        <v>11</v>
      </c>
      <c r="D27" s="17" t="s">
        <v>0</v>
      </c>
      <c r="E27" s="8" t="s">
        <v>26</v>
      </c>
      <c r="F27" s="18" t="s">
        <v>41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24.363219999999998</v>
      </c>
      <c r="C28" s="63">
        <v>16.177160000000001</v>
      </c>
      <c r="D28" s="28">
        <f>B28-C28</f>
        <v>8.1860599999999977</v>
      </c>
      <c r="E28" s="64">
        <v>175</v>
      </c>
      <c r="F28" s="109">
        <v>24.894120000000001</v>
      </c>
      <c r="G28" s="63">
        <v>17.198460000000001</v>
      </c>
      <c r="H28" s="28">
        <f>F28-G28</f>
        <v>7.6956600000000002</v>
      </c>
      <c r="I28" s="10">
        <f>H28-$D$36</f>
        <v>-0.29213833333333383</v>
      </c>
      <c r="J28" s="11">
        <f t="shared" ref="J28:J33" si="4">POWER(2,-I28)</f>
        <v>1.2244537939643794</v>
      </c>
      <c r="K28" s="2"/>
    </row>
    <row r="29" spans="1:12" ht="13" customHeight="1" x14ac:dyDescent="0.15">
      <c r="A29" s="65">
        <v>172</v>
      </c>
      <c r="B29" s="66">
        <v>23.914580000000001</v>
      </c>
      <c r="C29" s="66">
        <v>15.84308</v>
      </c>
      <c r="D29" s="29">
        <f t="shared" ref="D29:D35" si="5">B29-C29</f>
        <v>8.0715000000000003</v>
      </c>
      <c r="E29" s="67">
        <v>176</v>
      </c>
      <c r="F29" s="86">
        <v>23.00882</v>
      </c>
      <c r="G29" s="66">
        <v>15.761670000000001</v>
      </c>
      <c r="H29" s="29">
        <f t="shared" ref="H29:H33" si="6">F29-G29</f>
        <v>7.2471499999999995</v>
      </c>
      <c r="I29" s="3">
        <f t="shared" ref="I29:I33" si="7">H29-$D$36</f>
        <v>-0.74064833333333446</v>
      </c>
      <c r="J29" s="4">
        <f t="shared" si="4"/>
        <v>1.6709265685546171</v>
      </c>
      <c r="K29" s="2"/>
    </row>
    <row r="30" spans="1:12" ht="13" customHeight="1" x14ac:dyDescent="0.15">
      <c r="A30" s="65">
        <v>174</v>
      </c>
      <c r="B30" s="66">
        <v>23.961130000000001</v>
      </c>
      <c r="C30" s="66">
        <v>15.748889999999999</v>
      </c>
      <c r="D30" s="29">
        <f t="shared" si="5"/>
        <v>8.2122400000000013</v>
      </c>
      <c r="E30" s="67">
        <v>177</v>
      </c>
      <c r="F30" s="86">
        <v>22.502749999999999</v>
      </c>
      <c r="G30" s="66">
        <v>15.39663</v>
      </c>
      <c r="H30" s="29">
        <f t="shared" si="6"/>
        <v>7.1061199999999989</v>
      </c>
      <c r="I30" s="3">
        <f t="shared" si="7"/>
        <v>-0.88167833333333512</v>
      </c>
      <c r="J30" s="4">
        <f t="shared" si="4"/>
        <v>1.8425175145739852</v>
      </c>
      <c r="K30" s="2"/>
    </row>
    <row r="31" spans="1:12" ht="13" customHeight="1" x14ac:dyDescent="0.15">
      <c r="A31" s="65">
        <v>179</v>
      </c>
      <c r="B31" s="66">
        <v>24.444780000000002</v>
      </c>
      <c r="C31" s="66">
        <v>17.014389999999999</v>
      </c>
      <c r="D31" s="29">
        <f t="shared" si="5"/>
        <v>7.4303900000000027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23.809180000000001</v>
      </c>
      <c r="C32" s="66">
        <v>15.731680000000001</v>
      </c>
      <c r="D32" s="29">
        <f t="shared" si="5"/>
        <v>8.0775000000000006</v>
      </c>
      <c r="E32" s="67">
        <v>223</v>
      </c>
      <c r="F32" s="86">
        <v>23.776209999999999</v>
      </c>
      <c r="G32" s="66">
        <v>15.966609999999999</v>
      </c>
      <c r="H32" s="29">
        <f t="shared" si="6"/>
        <v>7.8095999999999997</v>
      </c>
      <c r="I32" s="3">
        <f t="shared" si="7"/>
        <v>-0.17819833333333435</v>
      </c>
      <c r="J32" s="4">
        <f t="shared" si="4"/>
        <v>1.1314700000771662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23.261009999999999</v>
      </c>
      <c r="G33" s="66">
        <v>15.695869999999999</v>
      </c>
      <c r="H33" s="29">
        <f t="shared" si="6"/>
        <v>7.5651399999999995</v>
      </c>
      <c r="I33" s="3">
        <f t="shared" si="7"/>
        <v>-0.42265833333333447</v>
      </c>
      <c r="J33" s="4">
        <f t="shared" si="4"/>
        <v>1.3403951145312454</v>
      </c>
      <c r="K33" s="2"/>
    </row>
    <row r="34" spans="1:12" ht="13" customHeight="1" x14ac:dyDescent="0.15">
      <c r="A34" s="65">
        <v>182</v>
      </c>
      <c r="B34" s="66"/>
      <c r="C34" s="66"/>
      <c r="D34" s="29"/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23.771570000000001</v>
      </c>
      <c r="C35" s="71">
        <v>15.822469999999999</v>
      </c>
      <c r="D35" s="27">
        <f t="shared" si="5"/>
        <v>7.9491000000000014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24.044076666666665</v>
      </c>
      <c r="C36" s="74">
        <f>AVERAGE(C28:C35)</f>
        <v>16.056278333333335</v>
      </c>
      <c r="D36" s="74">
        <f>AVERAGE(D28:D35)</f>
        <v>7.987798333333334</v>
      </c>
      <c r="E36" s="75" t="s">
        <v>2</v>
      </c>
      <c r="F36" s="74">
        <f>AVERAGE(F28:F35)</f>
        <v>23.488581999999997</v>
      </c>
      <c r="G36" s="74">
        <f>AVERAGE(G28:G35)</f>
        <v>16.003847999999998</v>
      </c>
      <c r="H36" s="74">
        <f>AVERAGE(H28:H35)</f>
        <v>7.4847340000000004</v>
      </c>
      <c r="I36" s="74">
        <f>AVERAGE(I28:I35)</f>
        <v>-0.50306433333333445</v>
      </c>
      <c r="J36" s="113">
        <f>AVERAGE(J28:J35)</f>
        <v>1.4419525983402786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23.937854999999999</v>
      </c>
      <c r="C37" s="29">
        <f>MEDIAN(C28:C35)</f>
        <v>15.832775</v>
      </c>
      <c r="D37" s="29">
        <f>MEDIAN(D28:D35)</f>
        <v>8.0745000000000005</v>
      </c>
      <c r="E37" s="25" t="s">
        <v>3</v>
      </c>
      <c r="F37" s="29">
        <f>MEDIAN(F28:F35)</f>
        <v>23.261009999999999</v>
      </c>
      <c r="G37" s="29">
        <f>MEDIAN(G28:G35)</f>
        <v>15.761670000000001</v>
      </c>
      <c r="H37" s="29">
        <f>MEDIAN(H28:H35)</f>
        <v>7.5651399999999995</v>
      </c>
      <c r="I37" s="29">
        <f>MEDIAN(I28:I35)</f>
        <v>-0.42265833333333447</v>
      </c>
      <c r="J37" s="6">
        <f>MEDIAN(J28:J35)</f>
        <v>1.3403951145312454</v>
      </c>
    </row>
    <row r="38" spans="1:12" ht="13" customHeight="1" x14ac:dyDescent="0.15">
      <c r="A38" s="5" t="s">
        <v>4</v>
      </c>
      <c r="B38" s="29">
        <f>STDEV(B28:B35)</f>
        <v>0.2882712237228448</v>
      </c>
      <c r="C38" s="29">
        <f>STDEV(C28:C35)</f>
        <v>0.49650012581737202</v>
      </c>
      <c r="D38" s="29">
        <f>STDEV(D28:D35)</f>
        <v>0.28876832211422704</v>
      </c>
      <c r="E38" s="25" t="s">
        <v>4</v>
      </c>
      <c r="F38" s="29">
        <f>STDEV(F28:F35)</f>
        <v>0.90995772702362454</v>
      </c>
      <c r="G38" s="29">
        <f>STDEV(G28:G35)</f>
        <v>0.69833710177821751</v>
      </c>
      <c r="H38" s="29">
        <f>STDEV(H28:H35)</f>
        <v>0.29844913231571008</v>
      </c>
      <c r="I38" s="29">
        <f>STDEV(I28:I35)</f>
        <v>0.29844913231571013</v>
      </c>
      <c r="J38" s="6">
        <f>STDEV(J28:J35)</f>
        <v>0.30286153081887779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0.10914416668966259</v>
      </c>
      <c r="E39" s="26"/>
      <c r="F39" s="26"/>
      <c r="G39" s="26"/>
      <c r="H39" s="80">
        <f>H38/(SQRT(11))</f>
        <v>8.9985799172576625E-2</v>
      </c>
      <c r="I39" s="26"/>
      <c r="J39" s="81">
        <f>J38/(SQRT(11))</f>
        <v>9.1316187378079644E-2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/>
      <c r="B41" s="2">
        <f>TTEST(B28:B35,F28:F35,2,2)</f>
        <v>0.18777365010129149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0.88745349999806122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1.9582228870552661E-2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4.1867380487482807E-2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1.4172205924639667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41</v>
      </c>
      <c r="C47" s="18" t="s">
        <v>11</v>
      </c>
      <c r="D47" s="17" t="s">
        <v>0</v>
      </c>
      <c r="E47" s="8" t="s">
        <v>26</v>
      </c>
      <c r="F47" s="18" t="s">
        <v>41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23.56729</v>
      </c>
      <c r="C48" s="63">
        <v>15.59276</v>
      </c>
      <c r="D48" s="28">
        <f t="shared" ref="D48:D55" si="8">B48-C48</f>
        <v>7.9745299999999997</v>
      </c>
      <c r="E48" s="64">
        <v>175</v>
      </c>
      <c r="F48" s="109">
        <v>24.894120000000001</v>
      </c>
      <c r="G48" s="63">
        <v>17.198460000000001</v>
      </c>
      <c r="H48" s="28">
        <f>F48-G48</f>
        <v>7.6956600000000002</v>
      </c>
      <c r="I48" s="10">
        <f>H48-$D$56</f>
        <v>-0.20939166666666509</v>
      </c>
      <c r="J48" s="11">
        <f t="shared" ref="J48:J53" si="9">POWER(2,-I48)</f>
        <v>1.1562005523359586</v>
      </c>
      <c r="K48" s="2"/>
    </row>
    <row r="49" spans="1:12" ht="13" customHeight="1" x14ac:dyDescent="0.15">
      <c r="A49" s="67">
        <v>185</v>
      </c>
      <c r="B49" s="86">
        <v>23.733779999999999</v>
      </c>
      <c r="C49" s="66">
        <v>15.84323</v>
      </c>
      <c r="D49" s="29">
        <f t="shared" si="8"/>
        <v>7.8905499999999993</v>
      </c>
      <c r="E49" s="67">
        <v>176</v>
      </c>
      <c r="F49" s="86">
        <v>23.00882</v>
      </c>
      <c r="G49" s="66">
        <v>15.761670000000001</v>
      </c>
      <c r="H49" s="29">
        <f t="shared" ref="H49:H53" si="10">F49-G49</f>
        <v>7.2471499999999995</v>
      </c>
      <c r="I49" s="3">
        <f t="shared" ref="I49:I53" si="11">H49-$D$56</f>
        <v>-0.65790166666666572</v>
      </c>
      <c r="J49" s="4">
        <f t="shared" si="9"/>
        <v>1.5777861369686588</v>
      </c>
      <c r="K49" s="2"/>
    </row>
    <row r="50" spans="1:12" ht="13" customHeight="1" x14ac:dyDescent="0.15">
      <c r="A50" s="67">
        <v>187</v>
      </c>
      <c r="B50" s="86">
        <v>23.919119999999999</v>
      </c>
      <c r="C50" s="66">
        <v>15.90836</v>
      </c>
      <c r="D50" s="29">
        <f t="shared" si="8"/>
        <v>8.0107599999999994</v>
      </c>
      <c r="E50" s="67">
        <v>177</v>
      </c>
      <c r="F50" s="86">
        <v>22.502749999999999</v>
      </c>
      <c r="G50" s="66">
        <v>15.39663</v>
      </c>
      <c r="H50" s="29">
        <f t="shared" si="10"/>
        <v>7.1061199999999989</v>
      </c>
      <c r="I50" s="3">
        <f t="shared" si="11"/>
        <v>-0.79893166666666637</v>
      </c>
      <c r="J50" s="4">
        <f t="shared" si="9"/>
        <v>1.7398122971564678</v>
      </c>
      <c r="K50" s="2"/>
    </row>
    <row r="51" spans="1:12" ht="13" customHeight="1" x14ac:dyDescent="0.15">
      <c r="A51" s="67">
        <v>188</v>
      </c>
      <c r="B51" s="86">
        <v>23.780010000000001</v>
      </c>
      <c r="C51" s="66">
        <v>15.85787</v>
      </c>
      <c r="D51" s="29">
        <f t="shared" si="8"/>
        <v>7.9221400000000006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23.776209999999999</v>
      </c>
      <c r="G52" s="66">
        <v>15.966609999999999</v>
      </c>
      <c r="H52" s="29">
        <f t="shared" si="10"/>
        <v>7.8095999999999997</v>
      </c>
      <c r="I52" s="3">
        <f t="shared" si="11"/>
        <v>-9.5451666666665602E-2</v>
      </c>
      <c r="J52" s="4">
        <f t="shared" si="9"/>
        <v>1.0683998412102138</v>
      </c>
      <c r="K52" s="2"/>
    </row>
    <row r="53" spans="1:12" ht="13" customHeight="1" x14ac:dyDescent="0.15">
      <c r="A53" s="67">
        <v>207</v>
      </c>
      <c r="B53" s="86">
        <v>23.561360000000001</v>
      </c>
      <c r="C53" s="66">
        <v>15.920669999999999</v>
      </c>
      <c r="D53" s="29">
        <f t="shared" si="8"/>
        <v>7.6406900000000011</v>
      </c>
      <c r="E53" s="67">
        <v>229</v>
      </c>
      <c r="F53" s="86">
        <v>23.261009999999999</v>
      </c>
      <c r="G53" s="66">
        <v>15.695869999999999</v>
      </c>
      <c r="H53" s="29">
        <f t="shared" si="10"/>
        <v>7.5651399999999995</v>
      </c>
      <c r="I53" s="3">
        <f t="shared" si="11"/>
        <v>-0.33991166666666572</v>
      </c>
      <c r="J53" s="4">
        <f t="shared" si="9"/>
        <v>1.2656790965968705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24.127020000000002</v>
      </c>
      <c r="C55" s="71">
        <v>16.135380000000001</v>
      </c>
      <c r="D55" s="27">
        <f t="shared" si="8"/>
        <v>7.9916400000000003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23.78143</v>
      </c>
      <c r="C56" s="74">
        <f>AVERAGE(C48:C55)</f>
        <v>15.876378333333333</v>
      </c>
      <c r="D56" s="74">
        <f>AVERAGE(D48:D55)</f>
        <v>7.9050516666666653</v>
      </c>
      <c r="E56" s="75" t="s">
        <v>2</v>
      </c>
      <c r="F56" s="74">
        <f>AVERAGE(F48:F55)</f>
        <v>23.488581999999997</v>
      </c>
      <c r="G56" s="74">
        <f>AVERAGE(G48:G55)</f>
        <v>16.003847999999998</v>
      </c>
      <c r="H56" s="74">
        <f>AVERAGE(H48:H55)</f>
        <v>7.4847340000000004</v>
      </c>
      <c r="I56" s="74">
        <f>AVERAGE(I48:I55)</f>
        <v>-0.4203176666666657</v>
      </c>
      <c r="J56" s="76">
        <f>AVERAGE(J48:J55)</f>
        <v>1.3615755848536339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23.756895</v>
      </c>
      <c r="C57" s="29">
        <f>MEDIAN(C48:C55)</f>
        <v>15.883115</v>
      </c>
      <c r="D57" s="29">
        <f>MEDIAN(D48:D55)</f>
        <v>7.9483350000000002</v>
      </c>
      <c r="E57" s="25" t="s">
        <v>3</v>
      </c>
      <c r="F57" s="29">
        <f>MEDIAN(F48:F55)</f>
        <v>23.261009999999999</v>
      </c>
      <c r="G57" s="29">
        <f>MEDIAN(G48:G55)</f>
        <v>15.761670000000001</v>
      </c>
      <c r="H57" s="29">
        <f>MEDIAN(H48:H55)</f>
        <v>7.5651399999999995</v>
      </c>
      <c r="I57" s="29">
        <f>MEDIAN(I48:I55)</f>
        <v>-0.33991166666666572</v>
      </c>
      <c r="J57" s="6">
        <f>MEDIAN(J48:J55)</f>
        <v>1.2656790965968705</v>
      </c>
    </row>
    <row r="58" spans="1:12" ht="13" customHeight="1" x14ac:dyDescent="0.15">
      <c r="A58" s="5" t="s">
        <v>4</v>
      </c>
      <c r="B58" s="29">
        <f>STDEV(B48:B55)</f>
        <v>0.21677189282746087</v>
      </c>
      <c r="C58" s="29">
        <f>STDEV(C48:C55)</f>
        <v>0.1743256558761985</v>
      </c>
      <c r="D58" s="29">
        <f>STDEV(D48:D55)</f>
        <v>0.13703169726988912</v>
      </c>
      <c r="E58" s="25" t="s">
        <v>4</v>
      </c>
      <c r="F58" s="29">
        <f>STDEV(F48:F55)</f>
        <v>0.90995772702362454</v>
      </c>
      <c r="G58" s="29">
        <f>STDEV(G48:G55)</f>
        <v>0.69833710177821751</v>
      </c>
      <c r="H58" s="29">
        <f>STDEV(H48:H55)</f>
        <v>0.29844913231571008</v>
      </c>
      <c r="I58" s="29">
        <f>STDEV(I48:I55)</f>
        <v>0.29844913231571008</v>
      </c>
      <c r="J58" s="6">
        <f>STDEV(J48:J55)</f>
        <v>0.28597948811148494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5.17931132441736E-2</v>
      </c>
      <c r="E59" s="26"/>
      <c r="F59" s="26"/>
      <c r="G59" s="26"/>
      <c r="H59" s="80">
        <f>H58/(SQRT(11))</f>
        <v>8.9985799172576625E-2</v>
      </c>
      <c r="I59" s="26"/>
      <c r="J59" s="81">
        <f>J58/(SQRT(11))</f>
        <v>8.6226059982154393E-2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/>
      <c r="B61" s="2">
        <f>TTEST(B48:B55,F48:F55,2,2)</f>
        <v>0.46082796445703245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0.67344237010379016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1.264785357704811E-2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1.4851939664850052E-2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1.3382221851618528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34" t="s">
        <v>24</v>
      </c>
      <c r="B70" s="35" t="s">
        <v>41</v>
      </c>
      <c r="C70" s="35" t="s">
        <v>11</v>
      </c>
      <c r="D70" s="36" t="s">
        <v>0</v>
      </c>
      <c r="E70" s="37" t="s">
        <v>25</v>
      </c>
      <c r="F70" s="35" t="s">
        <v>41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22.744140000000002</v>
      </c>
      <c r="C71" s="63">
        <v>14.99338</v>
      </c>
      <c r="D71" s="39">
        <f>B71-C71</f>
        <v>7.7507600000000014</v>
      </c>
      <c r="E71" s="93">
        <v>183</v>
      </c>
      <c r="F71" s="63">
        <v>22.833349999999999</v>
      </c>
      <c r="G71" s="63">
        <v>15.15841</v>
      </c>
      <c r="H71" s="39">
        <f>F71-G71</f>
        <v>7.6749399999999994</v>
      </c>
      <c r="I71" s="40">
        <f>H71-$D$79</f>
        <v>0.27547285714285596</v>
      </c>
      <c r="J71" s="41">
        <f>POWER(2,-I71)</f>
        <v>0.82617948551875542</v>
      </c>
    </row>
    <row r="72" spans="1:14" ht="13" customHeight="1" x14ac:dyDescent="0.15">
      <c r="A72" s="94">
        <v>172</v>
      </c>
      <c r="B72" s="66">
        <v>23.3033</v>
      </c>
      <c r="C72" s="66">
        <v>15.10403</v>
      </c>
      <c r="D72" s="42">
        <f t="shared" ref="D72:D78" si="12">B72-C72</f>
        <v>8.1992700000000003</v>
      </c>
      <c r="E72" s="95">
        <v>185</v>
      </c>
      <c r="F72" s="66">
        <v>23.73358</v>
      </c>
      <c r="G72" s="66">
        <v>15.891120000000001</v>
      </c>
      <c r="H72" s="42">
        <f t="shared" ref="H72:H78" si="13">F72-G72</f>
        <v>7.8424599999999991</v>
      </c>
      <c r="I72" s="43">
        <f t="shared" ref="I72:I78" si="14">H72-$D$79</f>
        <v>0.44299285714285563</v>
      </c>
      <c r="J72" s="44">
        <f t="shared" ref="J72:J78" si="15">POWER(2,-I72)</f>
        <v>0.73560701494691383</v>
      </c>
    </row>
    <row r="73" spans="1:14" ht="13" customHeight="1" x14ac:dyDescent="0.15">
      <c r="A73" s="94">
        <v>174</v>
      </c>
      <c r="B73" s="66">
        <v>21.818149999999999</v>
      </c>
      <c r="C73" s="66">
        <v>14.81973</v>
      </c>
      <c r="D73" s="42">
        <f t="shared" si="12"/>
        <v>6.9984199999999994</v>
      </c>
      <c r="E73" s="95">
        <v>187</v>
      </c>
      <c r="F73" s="66">
        <v>23.067789999999999</v>
      </c>
      <c r="G73" s="66">
        <v>15.440390000000001</v>
      </c>
      <c r="H73" s="42">
        <f t="shared" si="13"/>
        <v>7.627399999999998</v>
      </c>
      <c r="I73" s="43">
        <f t="shared" si="14"/>
        <v>0.22793285714285449</v>
      </c>
      <c r="J73" s="44">
        <f t="shared" si="15"/>
        <v>0.85385745189171125</v>
      </c>
    </row>
    <row r="74" spans="1:14" ht="13" customHeight="1" x14ac:dyDescent="0.15">
      <c r="A74" s="94">
        <v>179</v>
      </c>
      <c r="B74" s="66">
        <v>21.836659999999998</v>
      </c>
      <c r="C74" s="66">
        <v>14.732749999999999</v>
      </c>
      <c r="D74" s="42">
        <f t="shared" si="12"/>
        <v>7.1039099999999991</v>
      </c>
      <c r="E74" s="95">
        <v>188</v>
      </c>
      <c r="F74" s="66">
        <v>24.188040000000001</v>
      </c>
      <c r="G74" s="66">
        <v>16.401890000000002</v>
      </c>
      <c r="H74" s="42">
        <f t="shared" si="13"/>
        <v>7.7861499999999992</v>
      </c>
      <c r="I74" s="43">
        <f t="shared" si="14"/>
        <v>0.38668285714285577</v>
      </c>
      <c r="J74" s="44">
        <f t="shared" si="15"/>
        <v>0.764886262867296</v>
      </c>
    </row>
    <row r="75" spans="1:14" ht="13" customHeight="1" x14ac:dyDescent="0.15">
      <c r="A75" s="94">
        <v>180</v>
      </c>
      <c r="B75" s="66">
        <v>22.383199999999999</v>
      </c>
      <c r="C75" s="66">
        <v>15.304029999999999</v>
      </c>
      <c r="D75" s="42">
        <f t="shared" si="12"/>
        <v>7.0791699999999995</v>
      </c>
      <c r="E75" s="95">
        <v>206</v>
      </c>
      <c r="F75" s="66"/>
      <c r="G75" s="66"/>
      <c r="H75" s="42"/>
      <c r="I75" s="43"/>
      <c r="J75" s="44"/>
    </row>
    <row r="76" spans="1:14" ht="13" customHeight="1" x14ac:dyDescent="0.15">
      <c r="A76" s="94">
        <v>181</v>
      </c>
      <c r="B76" s="66"/>
      <c r="C76" s="85"/>
      <c r="D76" s="42"/>
      <c r="E76" s="95">
        <v>207</v>
      </c>
      <c r="F76" s="66">
        <v>22.857690000000002</v>
      </c>
      <c r="G76" s="66">
        <v>15.622540000000001</v>
      </c>
      <c r="H76" s="42">
        <f t="shared" si="13"/>
        <v>7.2351500000000009</v>
      </c>
      <c r="I76" s="43">
        <f t="shared" si="14"/>
        <v>-0.16431714285714261</v>
      </c>
      <c r="J76" s="44">
        <f t="shared" si="15"/>
        <v>1.1206355327050717</v>
      </c>
      <c r="L76" s="96"/>
      <c r="M76" s="69" t="s">
        <v>11</v>
      </c>
      <c r="N76" s="69" t="s">
        <v>41</v>
      </c>
    </row>
    <row r="77" spans="1:14" ht="13" customHeight="1" x14ac:dyDescent="0.15">
      <c r="A77" s="94">
        <v>182</v>
      </c>
      <c r="B77" s="66">
        <v>22.656040000000001</v>
      </c>
      <c r="C77" s="66">
        <v>15.081659999999999</v>
      </c>
      <c r="D77" s="42">
        <f t="shared" si="12"/>
        <v>7.5743800000000014</v>
      </c>
      <c r="E77" s="95">
        <v>210</v>
      </c>
      <c r="F77" s="66">
        <v>22.773990000000001</v>
      </c>
      <c r="G77" s="66">
        <v>15.119859999999999</v>
      </c>
      <c r="H77" s="42">
        <f t="shared" si="13"/>
        <v>7.6541300000000021</v>
      </c>
      <c r="I77" s="43">
        <f t="shared" si="14"/>
        <v>0.25466285714285863</v>
      </c>
      <c r="J77" s="44">
        <f t="shared" si="15"/>
        <v>0.83818298644711875</v>
      </c>
      <c r="L77" s="96" t="s">
        <v>16</v>
      </c>
      <c r="M77" s="66">
        <v>23.449850000000001</v>
      </c>
      <c r="N77" s="95">
        <v>28.232990000000001</v>
      </c>
    </row>
    <row r="78" spans="1:14" ht="13" customHeight="1" thickBot="1" x14ac:dyDescent="0.2">
      <c r="A78" s="97">
        <v>183</v>
      </c>
      <c r="B78" s="88">
        <v>22.42342</v>
      </c>
      <c r="C78" s="71">
        <v>15.33306</v>
      </c>
      <c r="D78" s="45">
        <f t="shared" si="12"/>
        <v>7.0903600000000004</v>
      </c>
      <c r="E78" s="98">
        <v>211</v>
      </c>
      <c r="F78" s="71">
        <v>23.54148</v>
      </c>
      <c r="G78" s="71">
        <v>16.272089999999999</v>
      </c>
      <c r="H78" s="45">
        <f t="shared" si="13"/>
        <v>7.2693900000000014</v>
      </c>
      <c r="I78" s="46">
        <f t="shared" si="14"/>
        <v>-0.13007714285714211</v>
      </c>
      <c r="J78" s="47">
        <f t="shared" si="15"/>
        <v>1.0943522161909636</v>
      </c>
      <c r="L78" s="96" t="s">
        <v>16</v>
      </c>
      <c r="M78" s="66"/>
      <c r="N78" s="95"/>
    </row>
    <row r="79" spans="1:14" ht="13" customHeight="1" x14ac:dyDescent="0.15">
      <c r="A79" s="99" t="s">
        <v>2</v>
      </c>
      <c r="B79" s="100">
        <f>AVERAGE(B71:B78)</f>
        <v>22.45213</v>
      </c>
      <c r="C79" s="100">
        <f>AVERAGE(C71:C78)</f>
        <v>15.052662857142858</v>
      </c>
      <c r="D79" s="100">
        <f>AVERAGE(D71:D78)</f>
        <v>7.3994671428571435</v>
      </c>
      <c r="E79" s="101" t="s">
        <v>2</v>
      </c>
      <c r="F79" s="100">
        <f>AVERAGE(F71:F78)</f>
        <v>23.285131428571429</v>
      </c>
      <c r="G79" s="100">
        <f>AVERAGE(G71:G78)</f>
        <v>15.700900000000003</v>
      </c>
      <c r="H79" s="100">
        <f>AVERAGE(H71:H78)</f>
        <v>7.584231428571429</v>
      </c>
      <c r="I79" s="100">
        <f>AVERAGE(I71:I78)</f>
        <v>0.1847642857142851</v>
      </c>
      <c r="J79" s="113">
        <f>AVERAGE(J71:J78)</f>
        <v>0.89052870722397581</v>
      </c>
    </row>
    <row r="80" spans="1:14" ht="13" customHeight="1" x14ac:dyDescent="0.15">
      <c r="A80" s="48" t="s">
        <v>3</v>
      </c>
      <c r="B80" s="42">
        <f>MEDIAN(B71:B78)</f>
        <v>22.42342</v>
      </c>
      <c r="C80" s="42">
        <f>MEDIAN(C71:C78)</f>
        <v>15.081659999999999</v>
      </c>
      <c r="D80" s="42">
        <f>MEDIAN(D71:D78)</f>
        <v>7.1039099999999991</v>
      </c>
      <c r="E80" s="49" t="s">
        <v>3</v>
      </c>
      <c r="F80" s="42">
        <f>MEDIAN(F71:F78)</f>
        <v>23.067789999999999</v>
      </c>
      <c r="G80" s="42">
        <f>MEDIAN(G71:G78)</f>
        <v>15.622540000000001</v>
      </c>
      <c r="H80" s="42">
        <f>MEDIAN(H71:H78)</f>
        <v>7.6541300000000021</v>
      </c>
      <c r="I80" s="42">
        <f>MEDIAN(I71:I78)</f>
        <v>0.25466285714285863</v>
      </c>
      <c r="J80" s="50">
        <f>MEDIAN(J71:J78)</f>
        <v>0.83818298644711875</v>
      </c>
    </row>
    <row r="81" spans="1:10" ht="13" customHeight="1" x14ac:dyDescent="0.15">
      <c r="A81" s="48" t="s">
        <v>4</v>
      </c>
      <c r="B81" s="42">
        <f>STDEV(B71:B78)</f>
        <v>0.52243804535402483</v>
      </c>
      <c r="C81" s="42">
        <f>STDEV(C71:C78)</f>
        <v>0.2256116963364477</v>
      </c>
      <c r="D81" s="42">
        <f>STDEV(D71:D78)</f>
        <v>0.45460900972573126</v>
      </c>
      <c r="E81" s="49" t="s">
        <v>4</v>
      </c>
      <c r="F81" s="42">
        <f>STDEV(F71:F78)</f>
        <v>0.5442701673320145</v>
      </c>
      <c r="G81" s="42">
        <f>STDEV(G71:G78)</f>
        <v>0.50985901253843391</v>
      </c>
      <c r="H81" s="42">
        <f>STDEV(H71:H78)</f>
        <v>0.23923957806827315</v>
      </c>
      <c r="I81" s="42">
        <f>STDEV(I71:I78)</f>
        <v>0.23923957806827312</v>
      </c>
      <c r="J81" s="50">
        <f>STDEV(J71:J78)</f>
        <v>0.15411338157769489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0.17182605478623267</v>
      </c>
      <c r="E82" s="51"/>
      <c r="F82" s="51"/>
      <c r="G82" s="51"/>
      <c r="H82" s="104">
        <f>H81/(SQRT(11))</f>
        <v>7.2133446859581882E-2</v>
      </c>
      <c r="I82" s="51"/>
      <c r="J82" s="105">
        <f>J81/(SQRT(11))</f>
        <v>4.6466932896916731E-2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41</v>
      </c>
      <c r="B84" s="52">
        <f>TTEST(B71:B78,F71:F78,2,2)</f>
        <v>1.2809825067723929E-2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9.6069968258990397E-3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0.36008599062288438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0.17977927650253819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0.87979280885782774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34" t="s">
        <v>24</v>
      </c>
      <c r="B90" s="35" t="s">
        <v>41</v>
      </c>
      <c r="C90" s="35" t="s">
        <v>11</v>
      </c>
      <c r="D90" s="36" t="s">
        <v>0</v>
      </c>
      <c r="E90" s="37" t="s">
        <v>26</v>
      </c>
      <c r="F90" s="35" t="s">
        <v>41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22.744140000000002</v>
      </c>
      <c r="C91" s="63">
        <v>14.99338</v>
      </c>
      <c r="D91" s="39">
        <f>B91-C91</f>
        <v>7.7507600000000014</v>
      </c>
      <c r="E91" s="93">
        <v>175</v>
      </c>
      <c r="F91" s="63">
        <v>22.593039999999998</v>
      </c>
      <c r="G91" s="63">
        <v>14.96128</v>
      </c>
      <c r="H91" s="39">
        <f>F91-G91</f>
        <v>7.6317599999999981</v>
      </c>
      <c r="I91" s="40">
        <f>H91-$D$99</f>
        <v>0.23229285714285464</v>
      </c>
      <c r="J91" s="41">
        <f t="shared" ref="J91:J97" si="16">POWER(2,-I91)</f>
        <v>0.85128088606025221</v>
      </c>
    </row>
    <row r="92" spans="1:10" ht="13" customHeight="1" x14ac:dyDescent="0.15">
      <c r="A92" s="94">
        <v>172</v>
      </c>
      <c r="B92" s="66">
        <v>23.3033</v>
      </c>
      <c r="C92" s="66">
        <v>15.10403</v>
      </c>
      <c r="D92" s="42">
        <f t="shared" ref="D92:D98" si="17">B92-C92</f>
        <v>8.1992700000000003</v>
      </c>
      <c r="E92" s="95">
        <v>176</v>
      </c>
      <c r="F92" s="66">
        <v>22.56213</v>
      </c>
      <c r="G92" s="66">
        <v>14.92671</v>
      </c>
      <c r="H92" s="42">
        <f t="shared" ref="H92:H97" si="18">F92-G92</f>
        <v>7.6354199999999999</v>
      </c>
      <c r="I92" s="43">
        <f t="shared" ref="I92:I97" si="19">H92-$D$99</f>
        <v>0.23595285714285641</v>
      </c>
      <c r="J92" s="44">
        <f t="shared" si="16"/>
        <v>0.84912399276600603</v>
      </c>
    </row>
    <row r="93" spans="1:10" ht="13" customHeight="1" x14ac:dyDescent="0.15">
      <c r="A93" s="94">
        <v>174</v>
      </c>
      <c r="B93" s="66">
        <v>21.818149999999999</v>
      </c>
      <c r="C93" s="66">
        <v>14.81973</v>
      </c>
      <c r="D93" s="42">
        <f t="shared" si="17"/>
        <v>6.9984199999999994</v>
      </c>
      <c r="E93" s="95">
        <v>177</v>
      </c>
      <c r="F93" s="66">
        <v>22.836099999999998</v>
      </c>
      <c r="G93" s="66">
        <v>15.10074</v>
      </c>
      <c r="H93" s="42">
        <f t="shared" si="18"/>
        <v>7.7353599999999982</v>
      </c>
      <c r="I93" s="43">
        <f t="shared" si="19"/>
        <v>0.33589285714285477</v>
      </c>
      <c r="J93" s="44">
        <f t="shared" si="16"/>
        <v>0.7922936490375081</v>
      </c>
    </row>
    <row r="94" spans="1:10" ht="13" customHeight="1" x14ac:dyDescent="0.15">
      <c r="A94" s="94">
        <v>179</v>
      </c>
      <c r="B94" s="66">
        <v>21.836659999999998</v>
      </c>
      <c r="C94" s="66">
        <v>14.732749999999999</v>
      </c>
      <c r="D94" s="42">
        <f t="shared" si="17"/>
        <v>7.1039099999999991</v>
      </c>
      <c r="E94" s="95">
        <v>216</v>
      </c>
      <c r="F94" s="66">
        <v>22.669650000000001</v>
      </c>
      <c r="G94" s="66">
        <v>15.150930000000001</v>
      </c>
      <c r="H94" s="42">
        <f t="shared" si="18"/>
        <v>7.5187200000000001</v>
      </c>
      <c r="I94" s="43">
        <f t="shared" si="19"/>
        <v>0.11925285714285661</v>
      </c>
      <c r="J94" s="44">
        <f t="shared" si="16"/>
        <v>0.92066432079139715</v>
      </c>
    </row>
    <row r="95" spans="1:10" ht="13" customHeight="1" x14ac:dyDescent="0.15">
      <c r="A95" s="94">
        <v>180</v>
      </c>
      <c r="B95" s="66">
        <v>22.383199999999999</v>
      </c>
      <c r="C95" s="66">
        <v>15.304029999999999</v>
      </c>
      <c r="D95" s="42">
        <f t="shared" si="17"/>
        <v>7.0791699999999995</v>
      </c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/>
      <c r="C96" s="85"/>
      <c r="D96" s="42"/>
      <c r="E96" s="95">
        <v>225</v>
      </c>
      <c r="F96" s="66">
        <v>23.275559999999999</v>
      </c>
      <c r="G96" s="66">
        <v>15.29162</v>
      </c>
      <c r="H96" s="42">
        <f t="shared" si="18"/>
        <v>7.9839399999999987</v>
      </c>
      <c r="I96" s="43">
        <f t="shared" si="19"/>
        <v>0.58447285714285524</v>
      </c>
      <c r="J96" s="44">
        <f t="shared" si="16"/>
        <v>0.6668929684445335</v>
      </c>
    </row>
    <row r="97" spans="1:10" ht="13" customHeight="1" x14ac:dyDescent="0.15">
      <c r="A97" s="94">
        <v>182</v>
      </c>
      <c r="B97" s="66">
        <v>22.656040000000001</v>
      </c>
      <c r="C97" s="66">
        <v>15.081659999999999</v>
      </c>
      <c r="D97" s="42">
        <f t="shared" si="17"/>
        <v>7.5743800000000014</v>
      </c>
      <c r="E97" s="95">
        <v>229</v>
      </c>
      <c r="F97" s="66">
        <v>22.30829</v>
      </c>
      <c r="G97" s="66">
        <v>14.73638</v>
      </c>
      <c r="H97" s="42">
        <f t="shared" si="18"/>
        <v>7.571909999999999</v>
      </c>
      <c r="I97" s="43">
        <f t="shared" si="19"/>
        <v>0.17244285714285557</v>
      </c>
      <c r="J97" s="44">
        <f t="shared" si="16"/>
        <v>0.88733891331009129</v>
      </c>
    </row>
    <row r="98" spans="1:10" ht="13" customHeight="1" thickBot="1" x14ac:dyDescent="0.2">
      <c r="A98" s="97">
        <v>183</v>
      </c>
      <c r="B98" s="88">
        <v>22.42342</v>
      </c>
      <c r="C98" s="71">
        <v>15.33306</v>
      </c>
      <c r="D98" s="45">
        <f t="shared" si="17"/>
        <v>7.0903600000000004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22.45213</v>
      </c>
      <c r="C99" s="100">
        <f>AVERAGE(C91:C98)</f>
        <v>15.052662857142858</v>
      </c>
      <c r="D99" s="100">
        <f>AVERAGE(D91:D98)</f>
        <v>7.3994671428571435</v>
      </c>
      <c r="E99" s="101" t="s">
        <v>2</v>
      </c>
      <c r="F99" s="100">
        <f>AVERAGE(F91:F98)</f>
        <v>22.707461666666671</v>
      </c>
      <c r="G99" s="100">
        <f>AVERAGE(G91:G98)</f>
        <v>15.027943333333333</v>
      </c>
      <c r="H99" s="100">
        <f>AVERAGE(H91:H98)</f>
        <v>7.6795183333333314</v>
      </c>
      <c r="I99" s="100">
        <f>AVERAGE(I91:I98)</f>
        <v>0.28005119047618887</v>
      </c>
      <c r="J99" s="113">
        <f>AVERAGE(J91:J98)</f>
        <v>0.82793245506829793</v>
      </c>
    </row>
    <row r="100" spans="1:10" ht="13" customHeight="1" x14ac:dyDescent="0.15">
      <c r="A100" s="48" t="s">
        <v>3</v>
      </c>
      <c r="B100" s="42">
        <f>MEDIAN(B91:B98)</f>
        <v>22.42342</v>
      </c>
      <c r="C100" s="42">
        <f>MEDIAN(C91:C98)</f>
        <v>15.081659999999999</v>
      </c>
      <c r="D100" s="42">
        <f>MEDIAN(D91:D98)</f>
        <v>7.1039099999999991</v>
      </c>
      <c r="E100" s="49" t="s">
        <v>3</v>
      </c>
      <c r="F100" s="42">
        <f>MEDIAN(F91:F98)</f>
        <v>22.631345</v>
      </c>
      <c r="G100" s="42">
        <f>MEDIAN(G91:G98)</f>
        <v>15.03101</v>
      </c>
      <c r="H100" s="42">
        <f>MEDIAN(H91:H98)</f>
        <v>7.633589999999999</v>
      </c>
      <c r="I100" s="42">
        <f>MEDIAN(I91:I98)</f>
        <v>0.23412285714285552</v>
      </c>
      <c r="J100" s="50">
        <f>MEDIAN(J91:J98)</f>
        <v>0.85020243941312912</v>
      </c>
    </row>
    <row r="101" spans="1:10" ht="13" customHeight="1" x14ac:dyDescent="0.15">
      <c r="A101" s="48" t="s">
        <v>4</v>
      </c>
      <c r="B101" s="42">
        <f>STDEV(B91:B98)</f>
        <v>0.52243804535402483</v>
      </c>
      <c r="C101" s="42">
        <f>STDEV(C91:C98)</f>
        <v>0.2256116963364477</v>
      </c>
      <c r="D101" s="42">
        <f>STDEV(D91:D98)</f>
        <v>0.45460900972573126</v>
      </c>
      <c r="E101" s="49" t="s">
        <v>4</v>
      </c>
      <c r="F101" s="42">
        <f>STDEV(F91:F98)</f>
        <v>0.32688373770603274</v>
      </c>
      <c r="G101" s="42">
        <f>STDEV(G91:G98)</f>
        <v>0.19475719474942804</v>
      </c>
      <c r="H101" s="42">
        <f>STDEV(H91:H98)</f>
        <v>0.1658023049799566</v>
      </c>
      <c r="I101" s="42">
        <f>STDEV(I91:I98)</f>
        <v>0.1658023049799566</v>
      </c>
      <c r="J101" s="50">
        <f>STDEV(J91:J98)</f>
        <v>8.9806901125076291E-2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0.17182605478623267</v>
      </c>
      <c r="E102" s="51"/>
      <c r="F102" s="51"/>
      <c r="G102" s="51"/>
      <c r="H102" s="104">
        <f>H101/(SQRT(11))</f>
        <v>4.9991275908599149E-2</v>
      </c>
      <c r="I102" s="51"/>
      <c r="J102" s="105">
        <f>J101/(SQRT(11))</f>
        <v>2.7077799510584026E-2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41</v>
      </c>
      <c r="B104" s="52">
        <f>TTEST(B91:B98,F91:F98,2,2)</f>
        <v>0.3238532208331949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0.83793210911822347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0.18262017952266818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0.19878533941046317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0.82356179468955026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25</v>
      </c>
      <c r="B110" s="35" t="s">
        <v>41</v>
      </c>
      <c r="C110" s="35" t="s">
        <v>11</v>
      </c>
      <c r="D110" s="36" t="s">
        <v>0</v>
      </c>
      <c r="E110" s="37" t="s">
        <v>26</v>
      </c>
      <c r="F110" s="35" t="s">
        <v>41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22.833349999999999</v>
      </c>
      <c r="C111" s="63">
        <v>15.15841</v>
      </c>
      <c r="D111" s="39">
        <f t="shared" ref="D111:D118" si="20">B111-C111</f>
        <v>7.6749399999999994</v>
      </c>
      <c r="E111" s="93">
        <v>175</v>
      </c>
      <c r="F111" s="63">
        <v>22.593039999999998</v>
      </c>
      <c r="G111" s="63">
        <v>14.96128</v>
      </c>
      <c r="H111" s="39">
        <f>F111-G111</f>
        <v>7.6317599999999981</v>
      </c>
      <c r="I111" s="40">
        <f>H111-$D$119</f>
        <v>4.7528571428569144E-2</v>
      </c>
      <c r="J111" s="41">
        <f t="shared" ref="J111:J117" si="21">POWER(2,-I111)</f>
        <v>0.96759245755305689</v>
      </c>
    </row>
    <row r="112" spans="1:10" ht="13" customHeight="1" x14ac:dyDescent="0.15">
      <c r="A112" s="95">
        <v>185</v>
      </c>
      <c r="B112" s="66">
        <v>23.73358</v>
      </c>
      <c r="C112" s="66">
        <v>15.891120000000001</v>
      </c>
      <c r="D112" s="42">
        <f t="shared" si="20"/>
        <v>7.8424599999999991</v>
      </c>
      <c r="E112" s="95">
        <v>176</v>
      </c>
      <c r="F112" s="66">
        <v>22.56213</v>
      </c>
      <c r="G112" s="66">
        <v>14.92671</v>
      </c>
      <c r="H112" s="42">
        <f t="shared" ref="H112:H117" si="22">F112-G112</f>
        <v>7.6354199999999999</v>
      </c>
      <c r="I112" s="43">
        <f t="shared" ref="I112:I117" si="23">H112-$D$119</f>
        <v>5.1188571428570917E-2</v>
      </c>
      <c r="J112" s="44">
        <f t="shared" si="21"/>
        <v>0.96514086523208054</v>
      </c>
    </row>
    <row r="113" spans="1:10" ht="13" customHeight="1" x14ac:dyDescent="0.15">
      <c r="A113" s="95">
        <v>187</v>
      </c>
      <c r="B113" s="66">
        <v>23.067789999999999</v>
      </c>
      <c r="C113" s="66">
        <v>15.440390000000001</v>
      </c>
      <c r="D113" s="42">
        <f t="shared" si="20"/>
        <v>7.627399999999998</v>
      </c>
      <c r="E113" s="95">
        <v>177</v>
      </c>
      <c r="F113" s="66">
        <v>22.836099999999998</v>
      </c>
      <c r="G113" s="66">
        <v>15.10074</v>
      </c>
      <c r="H113" s="42">
        <f t="shared" si="22"/>
        <v>7.7353599999999982</v>
      </c>
      <c r="I113" s="43">
        <f t="shared" si="23"/>
        <v>0.15112857142856928</v>
      </c>
      <c r="J113" s="44">
        <f t="shared" si="21"/>
        <v>0.90054572060674887</v>
      </c>
    </row>
    <row r="114" spans="1:10" ht="13" customHeight="1" x14ac:dyDescent="0.15">
      <c r="A114" s="95">
        <v>188</v>
      </c>
      <c r="B114" s="66">
        <v>24.188040000000001</v>
      </c>
      <c r="C114" s="66">
        <v>16.401890000000002</v>
      </c>
      <c r="D114" s="42">
        <f t="shared" si="20"/>
        <v>7.7861499999999992</v>
      </c>
      <c r="E114" s="95">
        <v>216</v>
      </c>
      <c r="F114" s="66">
        <v>22.669650000000001</v>
      </c>
      <c r="G114" s="66">
        <v>15.150930000000001</v>
      </c>
      <c r="H114" s="42">
        <f t="shared" si="22"/>
        <v>7.5187200000000001</v>
      </c>
      <c r="I114" s="43">
        <f t="shared" si="23"/>
        <v>-6.5511428571428887E-2</v>
      </c>
      <c r="J114" s="44">
        <f t="shared" si="21"/>
        <v>1.0464558376950481</v>
      </c>
    </row>
    <row r="115" spans="1:10" ht="13" customHeight="1" x14ac:dyDescent="0.15">
      <c r="A115" s="95">
        <v>206</v>
      </c>
      <c r="B115" s="66"/>
      <c r="C115" s="66"/>
      <c r="D115" s="42"/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22.857690000000002</v>
      </c>
      <c r="C116" s="66">
        <v>15.622540000000001</v>
      </c>
      <c r="D116" s="42">
        <f t="shared" si="20"/>
        <v>7.2351500000000009</v>
      </c>
      <c r="E116" s="95">
        <v>225</v>
      </c>
      <c r="F116" s="66">
        <v>23.275559999999999</v>
      </c>
      <c r="G116" s="66">
        <v>15.29162</v>
      </c>
      <c r="H116" s="42">
        <f t="shared" si="22"/>
        <v>7.9839399999999987</v>
      </c>
      <c r="I116" s="43">
        <f t="shared" si="23"/>
        <v>0.39970857142856975</v>
      </c>
      <c r="J116" s="44">
        <f t="shared" si="21"/>
        <v>0.75801138828392245</v>
      </c>
    </row>
    <row r="117" spans="1:10" ht="13" customHeight="1" x14ac:dyDescent="0.15">
      <c r="A117" s="95">
        <v>210</v>
      </c>
      <c r="B117" s="66">
        <v>22.773990000000001</v>
      </c>
      <c r="C117" s="66">
        <v>15.119859999999999</v>
      </c>
      <c r="D117" s="42">
        <f t="shared" si="20"/>
        <v>7.6541300000000021</v>
      </c>
      <c r="E117" s="95">
        <v>229</v>
      </c>
      <c r="F117" s="66">
        <v>22.30829</v>
      </c>
      <c r="G117" s="66">
        <v>14.73638</v>
      </c>
      <c r="H117" s="42">
        <f t="shared" si="22"/>
        <v>7.571909999999999</v>
      </c>
      <c r="I117" s="43">
        <f t="shared" si="23"/>
        <v>-1.2321428571429927E-2</v>
      </c>
      <c r="J117" s="44">
        <f t="shared" si="21"/>
        <v>1.0085771381355804</v>
      </c>
    </row>
    <row r="118" spans="1:10" ht="13" customHeight="1" thickBot="1" x14ac:dyDescent="0.2">
      <c r="A118" s="98">
        <v>211</v>
      </c>
      <c r="B118" s="71">
        <v>23.54148</v>
      </c>
      <c r="C118" s="71">
        <v>16.272089999999999</v>
      </c>
      <c r="D118" s="45">
        <f t="shared" si="20"/>
        <v>7.2693900000000014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23.285131428571429</v>
      </c>
      <c r="C119" s="100">
        <f>AVERAGE(C111:C118)</f>
        <v>15.700900000000003</v>
      </c>
      <c r="D119" s="100">
        <f>AVERAGE(D111:D118)</f>
        <v>7.584231428571429</v>
      </c>
      <c r="E119" s="101" t="s">
        <v>2</v>
      </c>
      <c r="F119" s="100">
        <f>AVERAGE(F111:F118)</f>
        <v>22.707461666666671</v>
      </c>
      <c r="G119" s="100">
        <f>AVERAGE(G111:G118)</f>
        <v>15.027943333333333</v>
      </c>
      <c r="H119" s="100">
        <f>AVERAGE(H111:H118)</f>
        <v>7.6795183333333314</v>
      </c>
      <c r="I119" s="100">
        <f>AVERAGE(I111:I118)</f>
        <v>9.5286904761903379E-2</v>
      </c>
      <c r="J119" s="102">
        <f>AVERAGE(J111:J118)</f>
        <v>0.94105390125107291</v>
      </c>
    </row>
    <row r="120" spans="1:10" ht="13" customHeight="1" x14ac:dyDescent="0.15">
      <c r="A120" s="48" t="s">
        <v>3</v>
      </c>
      <c r="B120" s="42">
        <f>MEDIAN(B111:B118)</f>
        <v>23.067789999999999</v>
      </c>
      <c r="C120" s="42">
        <f>MEDIAN(C111:C118)</f>
        <v>15.622540000000001</v>
      </c>
      <c r="D120" s="42">
        <f>MEDIAN(D111:D118)</f>
        <v>7.6541300000000021</v>
      </c>
      <c r="E120" s="49" t="s">
        <v>3</v>
      </c>
      <c r="F120" s="42">
        <f>MEDIAN(F111:F118)</f>
        <v>22.631345</v>
      </c>
      <c r="G120" s="42">
        <f>MEDIAN(G111:G118)</f>
        <v>15.03101</v>
      </c>
      <c r="H120" s="42">
        <f>MEDIAN(H111:H118)</f>
        <v>7.633589999999999</v>
      </c>
      <c r="I120" s="42">
        <f>MEDIAN(I111:I118)</f>
        <v>4.9358571428570031E-2</v>
      </c>
      <c r="J120" s="50">
        <f>MEDIAN(J111:J118)</f>
        <v>0.96636666139256877</v>
      </c>
    </row>
    <row r="121" spans="1:10" ht="13" customHeight="1" x14ac:dyDescent="0.15">
      <c r="A121" s="48" t="s">
        <v>4</v>
      </c>
      <c r="B121" s="42">
        <f>STDEV(B111:B118)</f>
        <v>0.5442701673320145</v>
      </c>
      <c r="C121" s="42">
        <f>STDEV(C111:C118)</f>
        <v>0.50985901253843391</v>
      </c>
      <c r="D121" s="42">
        <f>STDEV(D111:D118)</f>
        <v>0.23923957806827315</v>
      </c>
      <c r="E121" s="49" t="s">
        <v>4</v>
      </c>
      <c r="F121" s="42">
        <f>STDEV(F111:F118)</f>
        <v>0.32688373770603274</v>
      </c>
      <c r="G121" s="42">
        <f>STDEV(G111:G118)</f>
        <v>0.19475719474942804</v>
      </c>
      <c r="H121" s="42">
        <f>STDEV(H111:H118)</f>
        <v>0.1658023049799566</v>
      </c>
      <c r="I121" s="42">
        <f>STDEV(I111:I118)</f>
        <v>0.1658023049799566</v>
      </c>
      <c r="J121" s="50">
        <f>STDEV(J111:J118)</f>
        <v>0.10207733027696177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9.0424061047524734E-2</v>
      </c>
      <c r="E122" s="51"/>
      <c r="F122" s="51"/>
      <c r="G122" s="51"/>
      <c r="H122" s="104">
        <f>H121/(SQRT(11))</f>
        <v>4.9991275908599149E-2</v>
      </c>
      <c r="I122" s="51"/>
      <c r="J122" s="105">
        <f>J121/(SQRT(11))</f>
        <v>3.0777473102715204E-2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41</v>
      </c>
      <c r="B124" s="52">
        <f>TTEST(B111:B118,F111:F118,2,2)</f>
        <v>4.4698087627796777E-2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1.1385159574576928E-2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0.43008358360182375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6.8167575443628961E-2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0.93608607208181427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7"/>
  <sheetViews>
    <sheetView zoomScale="85" zoomScaleNormal="85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41960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41960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42</v>
      </c>
      <c r="C7" s="18" t="s">
        <v>11</v>
      </c>
      <c r="D7" s="17" t="s">
        <v>0</v>
      </c>
      <c r="E7" s="8" t="s">
        <v>25</v>
      </c>
      <c r="F7" s="18" t="s">
        <v>42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20.699449999999999</v>
      </c>
      <c r="C8" s="63">
        <v>16.177160000000001</v>
      </c>
      <c r="D8" s="28">
        <f>B8-C8</f>
        <v>4.5222899999999981</v>
      </c>
      <c r="E8" s="64">
        <v>184</v>
      </c>
      <c r="F8" s="109">
        <v>19.60737</v>
      </c>
      <c r="G8" s="63">
        <v>15.59276</v>
      </c>
      <c r="H8" s="28">
        <f>F8-G8</f>
        <v>4.0146099999999993</v>
      </c>
      <c r="I8" s="10">
        <f>H8-$D$16</f>
        <v>-0.55564500000000105</v>
      </c>
      <c r="J8" s="11">
        <f>POWER(2,-I8)</f>
        <v>1.4698256159411198</v>
      </c>
      <c r="K8" s="2"/>
      <c r="L8" s="61"/>
    </row>
    <row r="9" spans="1:14" ht="13" customHeight="1" x14ac:dyDescent="0.15">
      <c r="A9" s="65">
        <v>172</v>
      </c>
      <c r="B9" s="66">
        <v>20.419740000000001</v>
      </c>
      <c r="C9" s="66">
        <v>15.84308</v>
      </c>
      <c r="D9" s="29">
        <f t="shared" ref="D9:D15" si="0">B9-C9</f>
        <v>4.5766600000000004</v>
      </c>
      <c r="E9" s="67">
        <v>185</v>
      </c>
      <c r="F9" s="86"/>
      <c r="G9" s="66"/>
      <c r="H9" s="29"/>
      <c r="I9" s="3"/>
      <c r="J9" s="4"/>
      <c r="K9" s="2"/>
      <c r="L9" s="61"/>
    </row>
    <row r="10" spans="1:14" ht="13" customHeight="1" x14ac:dyDescent="0.15">
      <c r="A10" s="65">
        <v>174</v>
      </c>
      <c r="B10" s="66">
        <v>20.446560000000002</v>
      </c>
      <c r="C10" s="66">
        <v>15.748889999999999</v>
      </c>
      <c r="D10" s="29">
        <f t="shared" si="0"/>
        <v>4.6976700000000022</v>
      </c>
      <c r="E10" s="67">
        <v>187</v>
      </c>
      <c r="F10" s="86">
        <v>19.430160000000001</v>
      </c>
      <c r="G10" s="66">
        <v>15.90836</v>
      </c>
      <c r="H10" s="29">
        <f t="shared" ref="H10:H15" si="1">F10-G10</f>
        <v>3.5218000000000007</v>
      </c>
      <c r="I10" s="3">
        <f t="shared" ref="I10:I14" si="2">H10-$D$16</f>
        <v>-1.0484549999999997</v>
      </c>
      <c r="J10" s="4">
        <f t="shared" ref="J10:J15" si="3">POWER(2,-I10)</f>
        <v>2.0683136784801315</v>
      </c>
      <c r="K10" s="2"/>
      <c r="L10" s="61"/>
    </row>
    <row r="11" spans="1:14" ht="13" customHeight="1" x14ac:dyDescent="0.15">
      <c r="A11" s="65">
        <v>179</v>
      </c>
      <c r="B11" s="66">
        <v>21.29177</v>
      </c>
      <c r="C11" s="66">
        <v>17.014389999999999</v>
      </c>
      <c r="D11" s="29">
        <f t="shared" si="0"/>
        <v>4.2773800000000008</v>
      </c>
      <c r="E11" s="67">
        <v>188</v>
      </c>
      <c r="F11" s="86">
        <v>19.497769999999999</v>
      </c>
      <c r="G11" s="66">
        <v>15.85787</v>
      </c>
      <c r="H11" s="29">
        <f t="shared" si="1"/>
        <v>3.639899999999999</v>
      </c>
      <c r="I11" s="3">
        <f t="shared" si="2"/>
        <v>-0.93035500000000138</v>
      </c>
      <c r="J11" s="4">
        <f t="shared" si="3"/>
        <v>1.9057448797971042</v>
      </c>
      <c r="K11" s="2"/>
      <c r="L11" s="61"/>
    </row>
    <row r="12" spans="1:14" ht="13" customHeight="1" x14ac:dyDescent="0.15">
      <c r="A12" s="65">
        <v>180</v>
      </c>
      <c r="B12" s="66"/>
      <c r="C12" s="66"/>
      <c r="D12" s="29"/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19.730619999999998</v>
      </c>
      <c r="G13" s="66">
        <v>15.920669999999999</v>
      </c>
      <c r="H13" s="29">
        <f t="shared" si="1"/>
        <v>3.8099499999999988</v>
      </c>
      <c r="I13" s="3">
        <f t="shared" si="2"/>
        <v>-0.76030500000000156</v>
      </c>
      <c r="J13" s="4">
        <f t="shared" si="3"/>
        <v>1.6938486832390871</v>
      </c>
      <c r="K13" s="2"/>
      <c r="L13" s="68"/>
      <c r="M13" s="69" t="s">
        <v>11</v>
      </c>
      <c r="N13" s="69" t="s">
        <v>42</v>
      </c>
    </row>
    <row r="14" spans="1:14" ht="13" customHeight="1" x14ac:dyDescent="0.15">
      <c r="A14" s="65">
        <v>182</v>
      </c>
      <c r="B14" s="66">
        <v>21.609909999999999</v>
      </c>
      <c r="C14" s="66">
        <v>16.698879999999999</v>
      </c>
      <c r="D14" s="29">
        <f t="shared" si="0"/>
        <v>4.9110300000000002</v>
      </c>
      <c r="E14" s="67">
        <v>210</v>
      </c>
      <c r="F14" s="86">
        <v>19.870999999999999</v>
      </c>
      <c r="G14" s="66">
        <v>15.96733</v>
      </c>
      <c r="H14" s="29">
        <f t="shared" si="1"/>
        <v>3.9036699999999982</v>
      </c>
      <c r="I14" s="3">
        <f t="shared" si="2"/>
        <v>-0.6665850000000022</v>
      </c>
      <c r="J14" s="4">
        <f t="shared" si="3"/>
        <v>1.5873111964687587</v>
      </c>
      <c r="K14" s="2"/>
      <c r="L14" s="68" t="s">
        <v>16</v>
      </c>
      <c r="M14" s="66">
        <v>23.449850000000001</v>
      </c>
      <c r="N14" s="67">
        <v>37.916809999999998</v>
      </c>
    </row>
    <row r="15" spans="1:14" ht="13" customHeight="1" thickBot="1" x14ac:dyDescent="0.2">
      <c r="A15" s="70">
        <v>183</v>
      </c>
      <c r="B15" s="87">
        <v>20.258970000000001</v>
      </c>
      <c r="C15" s="71">
        <v>15.822469999999999</v>
      </c>
      <c r="D15" s="27">
        <f t="shared" si="0"/>
        <v>4.4365000000000023</v>
      </c>
      <c r="E15" s="72">
        <v>211</v>
      </c>
      <c r="F15" s="110">
        <v>19.739909999999998</v>
      </c>
      <c r="G15" s="71">
        <v>16.135380000000001</v>
      </c>
      <c r="H15" s="27">
        <f t="shared" si="1"/>
        <v>3.6045299999999969</v>
      </c>
      <c r="I15" s="12">
        <f>H15-$D$16</f>
        <v>-0.9657250000000035</v>
      </c>
      <c r="J15" s="13">
        <f t="shared" si="3"/>
        <v>1.9530447418904919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20.787733333333335</v>
      </c>
      <c r="C16" s="74">
        <f>AVERAGE(C8:C15)</f>
        <v>16.217478333333336</v>
      </c>
      <c r="D16" s="74">
        <f>AVERAGE(D8:D15)</f>
        <v>4.5702550000000004</v>
      </c>
      <c r="E16" s="75" t="s">
        <v>2</v>
      </c>
      <c r="F16" s="74">
        <f>AVERAGE(F8:F15)</f>
        <v>19.646138333333333</v>
      </c>
      <c r="G16" s="74">
        <f>AVERAGE(G8:G15)</f>
        <v>15.897061666666666</v>
      </c>
      <c r="H16" s="74">
        <f>AVERAGE(H8:H15)</f>
        <v>3.7490766666666655</v>
      </c>
      <c r="I16" s="74">
        <f>AVERAGE(I8:I15)</f>
        <v>-0.8211783333333349</v>
      </c>
      <c r="J16" s="113">
        <f>AVERAGE(J8:J15)</f>
        <v>1.7796814659694489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20.573005000000002</v>
      </c>
      <c r="C17" s="29">
        <f>MEDIAN(C8:C15)</f>
        <v>16.010120000000001</v>
      </c>
      <c r="D17" s="29">
        <f>MEDIAN(D8:D15)</f>
        <v>4.5494749999999993</v>
      </c>
      <c r="E17" s="25" t="s">
        <v>3</v>
      </c>
      <c r="F17" s="29">
        <f>MEDIAN(F8:F15)</f>
        <v>19.668994999999999</v>
      </c>
      <c r="G17" s="29">
        <f>MEDIAN(G8:G15)</f>
        <v>15.914515</v>
      </c>
      <c r="H17" s="29">
        <f>MEDIAN(H8:H15)</f>
        <v>3.7249249999999989</v>
      </c>
      <c r="I17" s="29">
        <f>MEDIAN(I8:I15)</f>
        <v>-0.84533000000000147</v>
      </c>
      <c r="J17" s="6">
        <f>MEDIAN(J8:J15)</f>
        <v>1.7997967815180957</v>
      </c>
      <c r="L17" s="61"/>
    </row>
    <row r="18" spans="1:12" ht="13" customHeight="1" x14ac:dyDescent="0.15">
      <c r="A18" s="5" t="s">
        <v>4</v>
      </c>
      <c r="B18" s="29">
        <f>STDEV(B8:B15)</f>
        <v>0.54207571038247571</v>
      </c>
      <c r="C18" s="29">
        <f>STDEV(C8:C15)</f>
        <v>0.52616006284843242</v>
      </c>
      <c r="D18" s="29">
        <f>STDEV(D8:D15)</f>
        <v>0.21834377195148014</v>
      </c>
      <c r="E18" s="25" t="s">
        <v>4</v>
      </c>
      <c r="F18" s="29">
        <f>STDEV(F8:F15)</f>
        <v>0.16532140398831127</v>
      </c>
      <c r="G18" s="29">
        <f>STDEV(G8:G15)</f>
        <v>0.17694844643756213</v>
      </c>
      <c r="H18" s="29">
        <f>STDEV(H8:H15)</f>
        <v>0.19109190413690114</v>
      </c>
      <c r="I18" s="29">
        <f>STDEV(I8:I15)</f>
        <v>0.19109190413690111</v>
      </c>
      <c r="J18" s="6">
        <f>STDEV(J8:J15)</f>
        <v>0.23222385700808329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8.2526188700488071E-2</v>
      </c>
      <c r="E19" s="26"/>
      <c r="F19" s="26"/>
      <c r="G19" s="26"/>
      <c r="H19" s="80">
        <f>H18/(SQRT(11))</f>
        <v>5.7616376954242175E-2</v>
      </c>
      <c r="I19" s="26"/>
      <c r="J19" s="81">
        <f>J18/(SQRT(11))</f>
        <v>7.0018127369541508E-2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42</v>
      </c>
      <c r="B21" s="2">
        <f>TTEST(B8:B15,F8:F15,2,2)</f>
        <v>5.922568582625462E-4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0.18777121664093943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4.0324145222313852E-5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0.39700890825751256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1.7668484918106813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42</v>
      </c>
      <c r="C27" s="18" t="s">
        <v>11</v>
      </c>
      <c r="D27" s="17" t="s">
        <v>0</v>
      </c>
      <c r="E27" s="8" t="s">
        <v>26</v>
      </c>
      <c r="F27" s="18" t="s">
        <v>42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20.699449999999999</v>
      </c>
      <c r="C28" s="63">
        <v>16.177160000000001</v>
      </c>
      <c r="D28" s="28">
        <f>B28-C28</f>
        <v>4.5222899999999981</v>
      </c>
      <c r="E28" s="64">
        <v>175</v>
      </c>
      <c r="F28" s="109">
        <v>21.875350000000001</v>
      </c>
      <c r="G28" s="63">
        <v>17.198460000000001</v>
      </c>
      <c r="H28" s="28">
        <f>F28-G28</f>
        <v>4.6768900000000002</v>
      </c>
      <c r="I28" s="10">
        <f>H28-$D$36</f>
        <v>0.10663499999999981</v>
      </c>
      <c r="J28" s="11">
        <f t="shared" ref="J28:J33" si="4">POWER(2,-I28)</f>
        <v>0.92875179560162424</v>
      </c>
      <c r="K28" s="2"/>
    </row>
    <row r="29" spans="1:12" ht="13" customHeight="1" x14ac:dyDescent="0.15">
      <c r="A29" s="65">
        <v>172</v>
      </c>
      <c r="B29" s="66">
        <v>20.419740000000001</v>
      </c>
      <c r="C29" s="66">
        <v>15.84308</v>
      </c>
      <c r="D29" s="29">
        <f t="shared" ref="D29:D35" si="5">B29-C29</f>
        <v>4.5766600000000004</v>
      </c>
      <c r="E29" s="67">
        <v>176</v>
      </c>
      <c r="F29" s="86">
        <v>19.925249999999998</v>
      </c>
      <c r="G29" s="66">
        <v>15.761670000000001</v>
      </c>
      <c r="H29" s="29">
        <f t="shared" ref="H29:H33" si="6">F29-G29</f>
        <v>4.1635799999999978</v>
      </c>
      <c r="I29" s="3">
        <f t="shared" ref="I29:I33" si="7">H29-$D$36</f>
        <v>-0.40667500000000256</v>
      </c>
      <c r="J29" s="4">
        <f t="shared" si="4"/>
        <v>1.3256270988868002</v>
      </c>
      <c r="K29" s="2"/>
    </row>
    <row r="30" spans="1:12" ht="13" customHeight="1" x14ac:dyDescent="0.15">
      <c r="A30" s="65">
        <v>174</v>
      </c>
      <c r="B30" s="66">
        <v>20.446560000000002</v>
      </c>
      <c r="C30" s="66">
        <v>15.748889999999999</v>
      </c>
      <c r="D30" s="29">
        <f t="shared" si="5"/>
        <v>4.6976700000000022</v>
      </c>
      <c r="E30" s="67">
        <v>177</v>
      </c>
      <c r="F30" s="86">
        <v>19.70589</v>
      </c>
      <c r="G30" s="66">
        <v>15.39663</v>
      </c>
      <c r="H30" s="29">
        <f t="shared" si="6"/>
        <v>4.3092600000000001</v>
      </c>
      <c r="I30" s="3">
        <f t="shared" si="7"/>
        <v>-0.26099500000000031</v>
      </c>
      <c r="J30" s="4">
        <f t="shared" si="4"/>
        <v>1.1983048683240176</v>
      </c>
      <c r="K30" s="2"/>
    </row>
    <row r="31" spans="1:12" ht="13" customHeight="1" x14ac:dyDescent="0.15">
      <c r="A31" s="65">
        <v>179</v>
      </c>
      <c r="B31" s="66">
        <v>21.29177</v>
      </c>
      <c r="C31" s="66">
        <v>17.014389999999999</v>
      </c>
      <c r="D31" s="29">
        <f t="shared" si="5"/>
        <v>4.2773800000000008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/>
      <c r="C32" s="66"/>
      <c r="D32" s="29"/>
      <c r="E32" s="67">
        <v>223</v>
      </c>
      <c r="F32" s="86">
        <v>20.95759</v>
      </c>
      <c r="G32" s="66">
        <v>15.966609999999999</v>
      </c>
      <c r="H32" s="29">
        <f t="shared" si="6"/>
        <v>4.9909800000000004</v>
      </c>
      <c r="I32" s="3">
        <f t="shared" si="7"/>
        <v>0.42072500000000002</v>
      </c>
      <c r="J32" s="4">
        <f t="shared" si="4"/>
        <v>0.74704911410677077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20.466100000000001</v>
      </c>
      <c r="G33" s="66">
        <v>15.695869999999999</v>
      </c>
      <c r="H33" s="29">
        <f t="shared" si="6"/>
        <v>4.7702300000000015</v>
      </c>
      <c r="I33" s="3">
        <f t="shared" si="7"/>
        <v>0.19997500000000112</v>
      </c>
      <c r="J33" s="4">
        <f t="shared" si="4"/>
        <v>0.87056564891854216</v>
      </c>
      <c r="K33" s="2"/>
    </row>
    <row r="34" spans="1:12" ht="13" customHeight="1" x14ac:dyDescent="0.15">
      <c r="A34" s="65">
        <v>182</v>
      </c>
      <c r="B34" s="66">
        <v>21.609909999999999</v>
      </c>
      <c r="C34" s="66">
        <v>16.698879999999999</v>
      </c>
      <c r="D34" s="29">
        <f t="shared" si="5"/>
        <v>4.9110300000000002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20.258970000000001</v>
      </c>
      <c r="C35" s="71">
        <v>15.822469999999999</v>
      </c>
      <c r="D35" s="27">
        <f t="shared" si="5"/>
        <v>4.4365000000000023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20.787733333333335</v>
      </c>
      <c r="C36" s="74">
        <f>AVERAGE(C28:C35)</f>
        <v>16.217478333333336</v>
      </c>
      <c r="D36" s="74">
        <f>AVERAGE(D28:D35)</f>
        <v>4.5702550000000004</v>
      </c>
      <c r="E36" s="75" t="s">
        <v>2</v>
      </c>
      <c r="F36" s="74">
        <f>AVERAGE(F28:F35)</f>
        <v>20.586036</v>
      </c>
      <c r="G36" s="74">
        <f>AVERAGE(G28:G35)</f>
        <v>16.003847999999998</v>
      </c>
      <c r="H36" s="74">
        <f>AVERAGE(H28:H35)</f>
        <v>4.5821880000000004</v>
      </c>
      <c r="I36" s="74">
        <f>AVERAGE(I28:I35)</f>
        <v>1.1932999999999616E-2</v>
      </c>
      <c r="J36" s="113">
        <f>AVERAGE(J28:J35)</f>
        <v>1.0140597051675511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20.573005000000002</v>
      </c>
      <c r="C37" s="29">
        <f>MEDIAN(C28:C35)</f>
        <v>16.010120000000001</v>
      </c>
      <c r="D37" s="29">
        <f>MEDIAN(D28:D35)</f>
        <v>4.5494749999999993</v>
      </c>
      <c r="E37" s="25" t="s">
        <v>3</v>
      </c>
      <c r="F37" s="29">
        <f>MEDIAN(F28:F35)</f>
        <v>20.466100000000001</v>
      </c>
      <c r="G37" s="29">
        <f>MEDIAN(G28:G35)</f>
        <v>15.761670000000001</v>
      </c>
      <c r="H37" s="29">
        <f>MEDIAN(H28:H35)</f>
        <v>4.6768900000000002</v>
      </c>
      <c r="I37" s="29">
        <f>MEDIAN(I28:I35)</f>
        <v>0.10663499999999981</v>
      </c>
      <c r="J37" s="6">
        <f>MEDIAN(J28:J35)</f>
        <v>0.92875179560162424</v>
      </c>
    </row>
    <row r="38" spans="1:12" ht="13" customHeight="1" x14ac:dyDescent="0.15">
      <c r="A38" s="5" t="s">
        <v>4</v>
      </c>
      <c r="B38" s="29">
        <f>STDEV(B28:B35)</f>
        <v>0.54207571038247571</v>
      </c>
      <c r="C38" s="29">
        <f>STDEV(C28:C35)</f>
        <v>0.52616006284843242</v>
      </c>
      <c r="D38" s="29">
        <f>STDEV(D28:D35)</f>
        <v>0.21834377195148014</v>
      </c>
      <c r="E38" s="25" t="s">
        <v>4</v>
      </c>
      <c r="F38" s="29">
        <f>STDEV(F28:F35)</f>
        <v>0.86977909964542199</v>
      </c>
      <c r="G38" s="29">
        <f>STDEV(G28:G35)</f>
        <v>0.69833710177821751</v>
      </c>
      <c r="H38" s="29">
        <f>STDEV(H28:H35)</f>
        <v>0.33954436848518144</v>
      </c>
      <c r="I38" s="29">
        <f>STDEV(I28:I35)</f>
        <v>0.33954436848518149</v>
      </c>
      <c r="J38" s="6">
        <f>STDEV(J28:J35)</f>
        <v>0.23988703608547107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8.2526188700488071E-2</v>
      </c>
      <c r="E39" s="26"/>
      <c r="F39" s="26"/>
      <c r="G39" s="26"/>
      <c r="H39" s="80">
        <f>H38/(SQRT(11))</f>
        <v>0.10237647908577469</v>
      </c>
      <c r="I39" s="26"/>
      <c r="J39" s="81">
        <f>J38/(SQRT(11))</f>
        <v>7.2328662796904891E-2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42</v>
      </c>
      <c r="B41" s="2">
        <f>TTEST(B28:B35,F28:F35,2,2)</f>
        <v>0.648634741017317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0.57642279462195867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0.94519367234421803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0.1235363405572678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0.99176278798669459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42</v>
      </c>
      <c r="C47" s="18" t="s">
        <v>11</v>
      </c>
      <c r="D47" s="17" t="s">
        <v>0</v>
      </c>
      <c r="E47" s="8" t="s">
        <v>26</v>
      </c>
      <c r="F47" s="18" t="s">
        <v>42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19.60737</v>
      </c>
      <c r="C48" s="63">
        <v>15.59276</v>
      </c>
      <c r="D48" s="28">
        <f t="shared" ref="D48:D55" si="8">B48-C48</f>
        <v>4.0146099999999993</v>
      </c>
      <c r="E48" s="64">
        <v>175</v>
      </c>
      <c r="F48" s="109">
        <v>21.875350000000001</v>
      </c>
      <c r="G48" s="63">
        <v>17.198460000000001</v>
      </c>
      <c r="H48" s="28">
        <f>F48-G48</f>
        <v>4.6768900000000002</v>
      </c>
      <c r="I48" s="10">
        <f>H48-$D$56</f>
        <v>0.92781333333333471</v>
      </c>
      <c r="J48" s="11">
        <f t="shared" ref="J48:J53" si="9">POWER(2,-I48)</f>
        <v>0.52565446324706178</v>
      </c>
      <c r="K48" s="2"/>
    </row>
    <row r="49" spans="1:12" ht="13" customHeight="1" x14ac:dyDescent="0.15">
      <c r="A49" s="67">
        <v>185</v>
      </c>
      <c r="B49" s="86"/>
      <c r="C49" s="66"/>
      <c r="D49" s="29"/>
      <c r="E49" s="67">
        <v>176</v>
      </c>
      <c r="F49" s="86">
        <v>19.925249999999998</v>
      </c>
      <c r="G49" s="66">
        <v>15.761670000000001</v>
      </c>
      <c r="H49" s="29">
        <f t="shared" ref="H49:H53" si="10">F49-G49</f>
        <v>4.1635799999999978</v>
      </c>
      <c r="I49" s="3">
        <f t="shared" ref="I49:I53" si="11">H49-$D$56</f>
        <v>0.41450333333333234</v>
      </c>
      <c r="J49" s="4">
        <f t="shared" si="9"/>
        <v>0.75027774312911599</v>
      </c>
      <c r="K49" s="2"/>
    </row>
    <row r="50" spans="1:12" ht="13" customHeight="1" x14ac:dyDescent="0.15">
      <c r="A50" s="67">
        <v>187</v>
      </c>
      <c r="B50" s="86">
        <v>19.430160000000001</v>
      </c>
      <c r="C50" s="66">
        <v>15.90836</v>
      </c>
      <c r="D50" s="29">
        <f t="shared" si="8"/>
        <v>3.5218000000000007</v>
      </c>
      <c r="E50" s="67">
        <v>177</v>
      </c>
      <c r="F50" s="86">
        <v>19.70589</v>
      </c>
      <c r="G50" s="66">
        <v>15.39663</v>
      </c>
      <c r="H50" s="29">
        <f t="shared" si="10"/>
        <v>4.3092600000000001</v>
      </c>
      <c r="I50" s="3">
        <f t="shared" si="11"/>
        <v>0.56018333333333459</v>
      </c>
      <c r="J50" s="4">
        <f t="shared" si="9"/>
        <v>0.67821597260780675</v>
      </c>
      <c r="K50" s="2"/>
    </row>
    <row r="51" spans="1:12" ht="13" customHeight="1" x14ac:dyDescent="0.15">
      <c r="A51" s="67">
        <v>188</v>
      </c>
      <c r="B51" s="86">
        <v>19.497769999999999</v>
      </c>
      <c r="C51" s="66">
        <v>15.85787</v>
      </c>
      <c r="D51" s="29">
        <f t="shared" si="8"/>
        <v>3.639899999999999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20.95759</v>
      </c>
      <c r="G52" s="66">
        <v>15.966609999999999</v>
      </c>
      <c r="H52" s="29">
        <f t="shared" si="10"/>
        <v>4.9909800000000004</v>
      </c>
      <c r="I52" s="3">
        <f t="shared" si="11"/>
        <v>1.2419033333333349</v>
      </c>
      <c r="J52" s="4">
        <f t="shared" si="9"/>
        <v>0.42281447309677844</v>
      </c>
      <c r="K52" s="2"/>
    </row>
    <row r="53" spans="1:12" ht="13" customHeight="1" x14ac:dyDescent="0.15">
      <c r="A53" s="67">
        <v>207</v>
      </c>
      <c r="B53" s="86">
        <v>19.730619999999998</v>
      </c>
      <c r="C53" s="66">
        <v>15.920669999999999</v>
      </c>
      <c r="D53" s="29">
        <f t="shared" si="8"/>
        <v>3.8099499999999988</v>
      </c>
      <c r="E53" s="67">
        <v>229</v>
      </c>
      <c r="F53" s="86">
        <v>20.466100000000001</v>
      </c>
      <c r="G53" s="66">
        <v>15.695869999999999</v>
      </c>
      <c r="H53" s="29">
        <f t="shared" si="10"/>
        <v>4.7702300000000015</v>
      </c>
      <c r="I53" s="3">
        <f t="shared" si="11"/>
        <v>1.021153333333336</v>
      </c>
      <c r="J53" s="4">
        <f t="shared" si="9"/>
        <v>0.49272229789571781</v>
      </c>
      <c r="K53" s="2"/>
    </row>
    <row r="54" spans="1:12" ht="13" customHeight="1" x14ac:dyDescent="0.15">
      <c r="A54" s="67">
        <v>210</v>
      </c>
      <c r="B54" s="86">
        <v>19.870999999999999</v>
      </c>
      <c r="C54" s="66">
        <v>15.96733</v>
      </c>
      <c r="D54" s="29">
        <f t="shared" si="8"/>
        <v>3.9036699999999982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19.739909999999998</v>
      </c>
      <c r="C55" s="71">
        <v>16.135380000000001</v>
      </c>
      <c r="D55" s="27">
        <f t="shared" si="8"/>
        <v>3.6045299999999969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19.646138333333333</v>
      </c>
      <c r="C56" s="74">
        <f>AVERAGE(C48:C55)</f>
        <v>15.897061666666666</v>
      </c>
      <c r="D56" s="74">
        <f>AVERAGE(D48:D55)</f>
        <v>3.7490766666666655</v>
      </c>
      <c r="E56" s="75" t="s">
        <v>2</v>
      </c>
      <c r="F56" s="74">
        <f>AVERAGE(F48:F55)</f>
        <v>20.586036</v>
      </c>
      <c r="G56" s="74">
        <f>AVERAGE(G48:G55)</f>
        <v>16.003847999999998</v>
      </c>
      <c r="H56" s="74">
        <f>AVERAGE(H48:H55)</f>
        <v>4.5821880000000004</v>
      </c>
      <c r="I56" s="74">
        <f>AVERAGE(I48:I55)</f>
        <v>0.83311133333333454</v>
      </c>
      <c r="J56" s="76">
        <f>AVERAGE(J48:J55)</f>
        <v>0.57393698999529619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19.668994999999999</v>
      </c>
      <c r="C57" s="29">
        <f>MEDIAN(C48:C55)</f>
        <v>15.914515</v>
      </c>
      <c r="D57" s="29">
        <f>MEDIAN(D48:D55)</f>
        <v>3.7249249999999989</v>
      </c>
      <c r="E57" s="25" t="s">
        <v>3</v>
      </c>
      <c r="F57" s="29">
        <f>MEDIAN(F48:F55)</f>
        <v>20.466100000000001</v>
      </c>
      <c r="G57" s="29">
        <f>MEDIAN(G48:G55)</f>
        <v>15.761670000000001</v>
      </c>
      <c r="H57" s="29">
        <f>MEDIAN(H48:H55)</f>
        <v>4.6768900000000002</v>
      </c>
      <c r="I57" s="29">
        <f>MEDIAN(I48:I55)</f>
        <v>0.92781333333333471</v>
      </c>
      <c r="J57" s="6">
        <f>MEDIAN(J48:J55)</f>
        <v>0.52565446324706178</v>
      </c>
    </row>
    <row r="58" spans="1:12" ht="13" customHeight="1" x14ac:dyDescent="0.15">
      <c r="A58" s="5" t="s">
        <v>4</v>
      </c>
      <c r="B58" s="29">
        <f>STDEV(B48:B55)</f>
        <v>0.16532140398831127</v>
      </c>
      <c r="C58" s="29">
        <f>STDEV(C48:C55)</f>
        <v>0.17694844643756213</v>
      </c>
      <c r="D58" s="29">
        <f>STDEV(D48:D55)</f>
        <v>0.19109190413690114</v>
      </c>
      <c r="E58" s="25" t="s">
        <v>4</v>
      </c>
      <c r="F58" s="29">
        <f>STDEV(F48:F55)</f>
        <v>0.86977909964542199</v>
      </c>
      <c r="G58" s="29">
        <f>STDEV(G48:G55)</f>
        <v>0.69833710177821751</v>
      </c>
      <c r="H58" s="29">
        <f>STDEV(H48:H55)</f>
        <v>0.33954436848518144</v>
      </c>
      <c r="I58" s="29">
        <f>STDEV(I48:I55)</f>
        <v>0.33954436848518138</v>
      </c>
      <c r="J58" s="6">
        <f>STDEV(J48:J55)</f>
        <v>0.13577114121405645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7.2225950843433598E-2</v>
      </c>
      <c r="E59" s="26"/>
      <c r="F59" s="26"/>
      <c r="G59" s="26"/>
      <c r="H59" s="80">
        <f>H58/(SQRT(11))</f>
        <v>0.10237647908577469</v>
      </c>
      <c r="I59" s="26"/>
      <c r="J59" s="81">
        <f>J58/(SQRT(11))</f>
        <v>4.0936539342307579E-2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42</v>
      </c>
      <c r="B61" s="2">
        <f>TTEST(B48:B55,F48:F55,2,2)</f>
        <v>2.7884043307063455E-2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0.72393496760406284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6.0771145224008591E-4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1.3751213950074763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0.56131739228547417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34" t="s">
        <v>24</v>
      </c>
      <c r="B70" s="18" t="s">
        <v>42</v>
      </c>
      <c r="C70" s="35" t="s">
        <v>11</v>
      </c>
      <c r="D70" s="36" t="s">
        <v>0</v>
      </c>
      <c r="E70" s="37" t="s">
        <v>25</v>
      </c>
      <c r="F70" s="18" t="s">
        <v>42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20.58578</v>
      </c>
      <c r="C71" s="63">
        <v>14.99338</v>
      </c>
      <c r="D71" s="39">
        <f>B71-C71</f>
        <v>5.5923999999999996</v>
      </c>
      <c r="E71" s="93">
        <v>183</v>
      </c>
      <c r="F71" s="63">
        <v>20.754349999999999</v>
      </c>
      <c r="G71" s="63">
        <v>15.15841</v>
      </c>
      <c r="H71" s="39">
        <f>F71-G71</f>
        <v>5.5959399999999988</v>
      </c>
      <c r="I71" s="40">
        <f>H71-$D$79</f>
        <v>-5.5928571428580653E-3</v>
      </c>
      <c r="J71" s="41">
        <f>POWER(2,-I71)</f>
        <v>1.0038841971768171</v>
      </c>
    </row>
    <row r="72" spans="1:14" ht="13" customHeight="1" x14ac:dyDescent="0.15">
      <c r="A72" s="94">
        <v>172</v>
      </c>
      <c r="B72" s="66">
        <v>20.95279</v>
      </c>
      <c r="C72" s="66">
        <v>15.10403</v>
      </c>
      <c r="D72" s="42">
        <f t="shared" ref="D72:D77" si="12">B72-C72</f>
        <v>5.8487600000000004</v>
      </c>
      <c r="E72" s="95">
        <v>185</v>
      </c>
      <c r="F72" s="66">
        <v>20.571339999999999</v>
      </c>
      <c r="G72" s="66">
        <v>15.891120000000001</v>
      </c>
      <c r="H72" s="42">
        <f t="shared" ref="H72:H78" si="13">F72-G72</f>
        <v>4.6802199999999985</v>
      </c>
      <c r="I72" s="43">
        <f t="shared" ref="I72:I78" si="14">H72-$D$79</f>
        <v>-0.92131285714285838</v>
      </c>
      <c r="J72" s="44">
        <f t="shared" ref="J72:J78" si="15">POWER(2,-I72)</f>
        <v>1.8938379081477743</v>
      </c>
    </row>
    <row r="73" spans="1:14" ht="13" customHeight="1" x14ac:dyDescent="0.15">
      <c r="A73" s="94">
        <v>174</v>
      </c>
      <c r="B73" s="66">
        <v>20.451609999999999</v>
      </c>
      <c r="C73" s="66">
        <v>14.81973</v>
      </c>
      <c r="D73" s="42">
        <f t="shared" si="12"/>
        <v>5.6318799999999989</v>
      </c>
      <c r="E73" s="95">
        <v>187</v>
      </c>
      <c r="F73" s="66">
        <v>20.388400000000001</v>
      </c>
      <c r="G73" s="66">
        <v>15.440390000000001</v>
      </c>
      <c r="H73" s="42">
        <f t="shared" si="13"/>
        <v>4.94801</v>
      </c>
      <c r="I73" s="43">
        <f t="shared" si="14"/>
        <v>-0.65352285714285685</v>
      </c>
      <c r="J73" s="44">
        <f t="shared" si="15"/>
        <v>1.5730045645127135</v>
      </c>
    </row>
    <row r="74" spans="1:14" ht="13" customHeight="1" x14ac:dyDescent="0.15">
      <c r="A74" s="94">
        <v>179</v>
      </c>
      <c r="B74" s="66">
        <v>19.845199999999998</v>
      </c>
      <c r="C74" s="66">
        <v>14.732749999999999</v>
      </c>
      <c r="D74" s="42">
        <f t="shared" si="12"/>
        <v>5.1124499999999991</v>
      </c>
      <c r="E74" s="95">
        <v>188</v>
      </c>
      <c r="F74" s="66">
        <v>21.366379999999999</v>
      </c>
      <c r="G74" s="66">
        <v>16.401890000000002</v>
      </c>
      <c r="H74" s="42">
        <f t="shared" si="13"/>
        <v>4.9644899999999978</v>
      </c>
      <c r="I74" s="43">
        <f t="shared" si="14"/>
        <v>-0.63704285714285902</v>
      </c>
      <c r="J74" s="44">
        <f t="shared" si="15"/>
        <v>1.5551382684949278</v>
      </c>
    </row>
    <row r="75" spans="1:14" ht="13" customHeight="1" x14ac:dyDescent="0.15">
      <c r="A75" s="94">
        <v>180</v>
      </c>
      <c r="B75" s="66">
        <v>20.70354</v>
      </c>
      <c r="C75" s="66">
        <v>15.304029999999999</v>
      </c>
      <c r="D75" s="42">
        <f t="shared" si="12"/>
        <v>5.3995100000000011</v>
      </c>
      <c r="E75" s="95">
        <v>206</v>
      </c>
      <c r="F75" s="66">
        <v>19.99775</v>
      </c>
      <c r="G75" s="66">
        <v>14.951040000000001</v>
      </c>
      <c r="H75" s="42">
        <f t="shared" si="13"/>
        <v>5.0467099999999991</v>
      </c>
      <c r="I75" s="43">
        <f t="shared" si="14"/>
        <v>-0.55482285714285773</v>
      </c>
      <c r="J75" s="44">
        <f t="shared" si="15"/>
        <v>1.4689882509071939</v>
      </c>
    </row>
    <row r="76" spans="1:14" ht="13" customHeight="1" x14ac:dyDescent="0.15">
      <c r="A76" s="94">
        <v>181</v>
      </c>
      <c r="B76" s="66">
        <v>20.620280000000001</v>
      </c>
      <c r="C76" s="85">
        <v>14.7973</v>
      </c>
      <c r="D76" s="42">
        <f t="shared" si="12"/>
        <v>5.8229800000000012</v>
      </c>
      <c r="E76" s="95">
        <v>207</v>
      </c>
      <c r="F76" s="66">
        <v>20.72345</v>
      </c>
      <c r="G76" s="66">
        <v>15.622540000000001</v>
      </c>
      <c r="H76" s="42">
        <f t="shared" si="13"/>
        <v>5.1009099999999989</v>
      </c>
      <c r="I76" s="43">
        <f t="shared" si="14"/>
        <v>-0.50062285714285792</v>
      </c>
      <c r="J76" s="44">
        <f t="shared" si="15"/>
        <v>1.4148242549777832</v>
      </c>
      <c r="L76" s="96"/>
      <c r="M76" s="69" t="s">
        <v>11</v>
      </c>
      <c r="N76" s="69" t="s">
        <v>42</v>
      </c>
    </row>
    <row r="77" spans="1:14" ht="13" customHeight="1" x14ac:dyDescent="0.15">
      <c r="A77" s="94">
        <v>182</v>
      </c>
      <c r="B77" s="66">
        <v>20.884409999999999</v>
      </c>
      <c r="C77" s="66">
        <v>15.081659999999999</v>
      </c>
      <c r="D77" s="42">
        <f t="shared" si="12"/>
        <v>5.8027499999999996</v>
      </c>
      <c r="E77" s="95">
        <v>210</v>
      </c>
      <c r="F77" s="66"/>
      <c r="G77" s="66"/>
      <c r="H77" s="42"/>
      <c r="I77" s="43"/>
      <c r="J77" s="44"/>
      <c r="L77" s="96" t="s">
        <v>16</v>
      </c>
      <c r="M77" s="66">
        <v>23.449850000000001</v>
      </c>
      <c r="N77" s="95">
        <v>37.916809999999998</v>
      </c>
    </row>
    <row r="78" spans="1:14" ht="13" customHeight="1" thickBot="1" x14ac:dyDescent="0.2">
      <c r="A78" s="97">
        <v>183</v>
      </c>
      <c r="B78" s="88"/>
      <c r="C78" s="71"/>
      <c r="D78" s="45"/>
      <c r="E78" s="98">
        <v>211</v>
      </c>
      <c r="F78" s="71">
        <v>21.238949999999999</v>
      </c>
      <c r="G78" s="71">
        <v>16.272089999999999</v>
      </c>
      <c r="H78" s="45">
        <f t="shared" si="13"/>
        <v>4.9668600000000005</v>
      </c>
      <c r="I78" s="46">
        <f t="shared" si="14"/>
        <v>-0.63467285714285637</v>
      </c>
      <c r="J78" s="47">
        <f t="shared" si="15"/>
        <v>1.5525856486347047</v>
      </c>
      <c r="L78" s="96" t="s">
        <v>16</v>
      </c>
      <c r="M78" s="66"/>
      <c r="N78" s="95"/>
    </row>
    <row r="79" spans="1:14" ht="13" customHeight="1" x14ac:dyDescent="0.15">
      <c r="A79" s="99" t="s">
        <v>2</v>
      </c>
      <c r="B79" s="100">
        <f>AVERAGE(B71:B78)</f>
        <v>20.577658571428572</v>
      </c>
      <c r="C79" s="100">
        <f>AVERAGE(C71:C78)</f>
        <v>14.976125714285713</v>
      </c>
      <c r="D79" s="100">
        <f>AVERAGE(D71:D78)</f>
        <v>5.6015328571428569</v>
      </c>
      <c r="E79" s="101" t="s">
        <v>2</v>
      </c>
      <c r="F79" s="100">
        <f>AVERAGE(F71:F78)</f>
        <v>20.720088571428569</v>
      </c>
      <c r="G79" s="100">
        <f>AVERAGE(G71:G78)</f>
        <v>15.676782857142857</v>
      </c>
      <c r="H79" s="100">
        <f>AVERAGE(H71:H78)</f>
        <v>5.0433057142857143</v>
      </c>
      <c r="I79" s="100">
        <f>AVERAGE(I71:I78)</f>
        <v>-0.55822714285714348</v>
      </c>
      <c r="J79" s="113">
        <f>AVERAGE(J71:J78)</f>
        <v>1.4946090132645591</v>
      </c>
    </row>
    <row r="80" spans="1:14" ht="13" customHeight="1" x14ac:dyDescent="0.15">
      <c r="A80" s="48" t="s">
        <v>3</v>
      </c>
      <c r="B80" s="42">
        <f>MEDIAN(B71:B78)</f>
        <v>20.620280000000001</v>
      </c>
      <c r="C80" s="42">
        <f>MEDIAN(C71:C78)</f>
        <v>14.99338</v>
      </c>
      <c r="D80" s="42">
        <f>MEDIAN(D71:D78)</f>
        <v>5.6318799999999989</v>
      </c>
      <c r="E80" s="49" t="s">
        <v>3</v>
      </c>
      <c r="F80" s="42">
        <f>MEDIAN(F71:F78)</f>
        <v>20.72345</v>
      </c>
      <c r="G80" s="42">
        <f>MEDIAN(G71:G78)</f>
        <v>15.622540000000001</v>
      </c>
      <c r="H80" s="42">
        <f>MEDIAN(H71:H78)</f>
        <v>4.9668600000000005</v>
      </c>
      <c r="I80" s="42">
        <f>MEDIAN(I71:I78)</f>
        <v>-0.63467285714285637</v>
      </c>
      <c r="J80" s="50">
        <f>MEDIAN(J71:J78)</f>
        <v>1.5525856486347047</v>
      </c>
    </row>
    <row r="81" spans="1:10" ht="13" customHeight="1" x14ac:dyDescent="0.15">
      <c r="A81" s="48" t="s">
        <v>4</v>
      </c>
      <c r="B81" s="42">
        <f>STDEV(B71:B78)</f>
        <v>0.3662723273480441</v>
      </c>
      <c r="C81" s="42">
        <f>STDEV(C71:C78)</f>
        <v>0.20452624793712432</v>
      </c>
      <c r="D81" s="42">
        <f>STDEV(D71:D78)</f>
        <v>0.26822505163352972</v>
      </c>
      <c r="E81" s="49" t="s">
        <v>4</v>
      </c>
      <c r="F81" s="42">
        <f>STDEV(F71:F78)</f>
        <v>0.47293611180329503</v>
      </c>
      <c r="G81" s="42">
        <f>STDEV(G71:G78)</f>
        <v>0.54472444990454527</v>
      </c>
      <c r="H81" s="42">
        <f>STDEV(H71:H78)</f>
        <v>0.27739949224041144</v>
      </c>
      <c r="I81" s="42">
        <f>STDEV(I71:I78)</f>
        <v>0.27739949224041144</v>
      </c>
      <c r="J81" s="50">
        <f>STDEV(J71:J78)</f>
        <v>0.26469716350191841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0.10137954028853982</v>
      </c>
      <c r="E82" s="51"/>
      <c r="F82" s="51"/>
      <c r="G82" s="51"/>
      <c r="H82" s="104">
        <f>H81/(SQRT(11))</f>
        <v>8.3639093890595359E-2</v>
      </c>
      <c r="I82" s="51"/>
      <c r="J82" s="105">
        <f>J81/(SQRT(11))</f>
        <v>7.9809197673383556E-2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42</v>
      </c>
      <c r="B84" s="52">
        <f>TTEST(B71:B78,F71:F78,2,2)</f>
        <v>0.54052817788551821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7.8341312752524313E-3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2.406297115196564E-3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7.8864169350913324E-2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1.4724586728646449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34" t="s">
        <v>24</v>
      </c>
      <c r="B90" s="18" t="s">
        <v>42</v>
      </c>
      <c r="C90" s="35" t="s">
        <v>11</v>
      </c>
      <c r="D90" s="36" t="s">
        <v>0</v>
      </c>
      <c r="E90" s="37" t="s">
        <v>26</v>
      </c>
      <c r="F90" s="18" t="s">
        <v>42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20.58578</v>
      </c>
      <c r="C91" s="63">
        <v>14.99338</v>
      </c>
      <c r="D91" s="39">
        <f>B91-C91</f>
        <v>5.5923999999999996</v>
      </c>
      <c r="E91" s="93">
        <v>175</v>
      </c>
      <c r="F91" s="63">
        <v>20.818480000000001</v>
      </c>
      <c r="G91" s="63">
        <v>14.96128</v>
      </c>
      <c r="H91" s="39">
        <f>F91-G91</f>
        <v>5.8572000000000006</v>
      </c>
      <c r="I91" s="40">
        <f>H91-$D$99</f>
        <v>0.25566714285714376</v>
      </c>
      <c r="J91" s="41">
        <f t="shared" ref="J91:J97" si="16">POWER(2,-I91)</f>
        <v>0.8375997153773399</v>
      </c>
    </row>
    <row r="92" spans="1:10" ht="13" customHeight="1" x14ac:dyDescent="0.15">
      <c r="A92" s="94">
        <v>172</v>
      </c>
      <c r="B92" s="66">
        <v>20.95279</v>
      </c>
      <c r="C92" s="66">
        <v>15.10403</v>
      </c>
      <c r="D92" s="42">
        <f t="shared" ref="D92:D97" si="17">B92-C92</f>
        <v>5.8487600000000004</v>
      </c>
      <c r="E92" s="95">
        <v>176</v>
      </c>
      <c r="F92" s="66">
        <v>20.2196</v>
      </c>
      <c r="G92" s="66">
        <v>14.92671</v>
      </c>
      <c r="H92" s="42">
        <f t="shared" ref="H92:H97" si="18">F92-G92</f>
        <v>5.2928899999999999</v>
      </c>
      <c r="I92" s="43">
        <f t="shared" ref="I92:I97" si="19">H92-$D$99</f>
        <v>-0.308642857142857</v>
      </c>
      <c r="J92" s="44">
        <f t="shared" si="16"/>
        <v>1.2385420555683619</v>
      </c>
    </row>
    <row r="93" spans="1:10" ht="13" customHeight="1" x14ac:dyDescent="0.15">
      <c r="A93" s="94">
        <v>174</v>
      </c>
      <c r="B93" s="66">
        <v>20.451609999999999</v>
      </c>
      <c r="C93" s="66">
        <v>14.81973</v>
      </c>
      <c r="D93" s="42">
        <f t="shared" si="17"/>
        <v>5.6318799999999989</v>
      </c>
      <c r="E93" s="95">
        <v>177</v>
      </c>
      <c r="F93" s="66">
        <v>20.825489999999999</v>
      </c>
      <c r="G93" s="66">
        <v>15.10074</v>
      </c>
      <c r="H93" s="42">
        <f t="shared" si="18"/>
        <v>5.7247499999999985</v>
      </c>
      <c r="I93" s="43">
        <f t="shared" si="19"/>
        <v>0.12321714285714158</v>
      </c>
      <c r="J93" s="44">
        <f t="shared" si="16"/>
        <v>0.91813796115736668</v>
      </c>
    </row>
    <row r="94" spans="1:10" ht="13" customHeight="1" x14ac:dyDescent="0.15">
      <c r="A94" s="94">
        <v>179</v>
      </c>
      <c r="B94" s="66">
        <v>19.845199999999998</v>
      </c>
      <c r="C94" s="66">
        <v>14.732749999999999</v>
      </c>
      <c r="D94" s="42">
        <f t="shared" si="17"/>
        <v>5.1124499999999991</v>
      </c>
      <c r="E94" s="95">
        <v>216</v>
      </c>
      <c r="F94" s="66"/>
      <c r="G94" s="66"/>
      <c r="H94" s="42"/>
      <c r="I94" s="43"/>
      <c r="J94" s="44"/>
    </row>
    <row r="95" spans="1:10" ht="13" customHeight="1" x14ac:dyDescent="0.15">
      <c r="A95" s="94">
        <v>180</v>
      </c>
      <c r="B95" s="66">
        <v>20.70354</v>
      </c>
      <c r="C95" s="66">
        <v>15.304029999999999</v>
      </c>
      <c r="D95" s="42">
        <f t="shared" si="17"/>
        <v>5.3995100000000011</v>
      </c>
      <c r="E95" s="95">
        <v>223</v>
      </c>
      <c r="F95" s="66">
        <v>20.755269999999999</v>
      </c>
      <c r="G95" s="66">
        <v>14.999420000000001</v>
      </c>
      <c r="H95" s="42">
        <f t="shared" si="18"/>
        <v>5.7558499999999988</v>
      </c>
      <c r="I95" s="43">
        <f t="shared" si="19"/>
        <v>0.15431714285714193</v>
      </c>
      <c r="J95" s="44">
        <f t="shared" si="16"/>
        <v>0.89855757797190006</v>
      </c>
    </row>
    <row r="96" spans="1:10" ht="13" customHeight="1" x14ac:dyDescent="0.15">
      <c r="A96" s="94">
        <v>181</v>
      </c>
      <c r="B96" s="66">
        <v>20.620280000000001</v>
      </c>
      <c r="C96" s="85">
        <v>14.7973</v>
      </c>
      <c r="D96" s="42">
        <f t="shared" si="17"/>
        <v>5.8229800000000012</v>
      </c>
      <c r="E96" s="95">
        <v>225</v>
      </c>
      <c r="F96" s="66">
        <v>21.01155</v>
      </c>
      <c r="G96" s="66">
        <v>15.29162</v>
      </c>
      <c r="H96" s="42">
        <f t="shared" si="18"/>
        <v>5.7199299999999997</v>
      </c>
      <c r="I96" s="43">
        <f t="shared" si="19"/>
        <v>0.11839714285714287</v>
      </c>
      <c r="J96" s="44">
        <f t="shared" si="16"/>
        <v>0.92121056187448003</v>
      </c>
    </row>
    <row r="97" spans="1:10" ht="13" customHeight="1" x14ac:dyDescent="0.15">
      <c r="A97" s="94">
        <v>182</v>
      </c>
      <c r="B97" s="66">
        <v>20.884409999999999</v>
      </c>
      <c r="C97" s="66">
        <v>15.081659999999999</v>
      </c>
      <c r="D97" s="42">
        <f t="shared" si="17"/>
        <v>5.8027499999999996</v>
      </c>
      <c r="E97" s="95">
        <v>229</v>
      </c>
      <c r="F97" s="66">
        <v>20.158010000000001</v>
      </c>
      <c r="G97" s="66">
        <v>14.73638</v>
      </c>
      <c r="H97" s="42">
        <f t="shared" si="18"/>
        <v>5.4216300000000004</v>
      </c>
      <c r="I97" s="43">
        <f t="shared" si="19"/>
        <v>-0.17990285714285648</v>
      </c>
      <c r="J97" s="44">
        <f t="shared" si="16"/>
        <v>1.132807605923325</v>
      </c>
    </row>
    <row r="98" spans="1:10" ht="13" customHeight="1" thickBot="1" x14ac:dyDescent="0.2">
      <c r="A98" s="97">
        <v>183</v>
      </c>
      <c r="B98" s="88"/>
      <c r="C98" s="71"/>
      <c r="D98" s="45"/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20.577658571428572</v>
      </c>
      <c r="C99" s="100">
        <f>AVERAGE(C91:C98)</f>
        <v>14.976125714285713</v>
      </c>
      <c r="D99" s="100">
        <f>AVERAGE(D91:D98)</f>
        <v>5.6015328571428569</v>
      </c>
      <c r="E99" s="101" t="s">
        <v>2</v>
      </c>
      <c r="F99" s="100">
        <f>AVERAGE(F91:F98)</f>
        <v>20.631399999999999</v>
      </c>
      <c r="G99" s="100">
        <f>AVERAGE(G91:G98)</f>
        <v>15.002691666666665</v>
      </c>
      <c r="H99" s="100">
        <f>AVERAGE(H91:H98)</f>
        <v>5.628708333333333</v>
      </c>
      <c r="I99" s="100">
        <f>AVERAGE(I91:I98)</f>
        <v>2.7175476190476111E-2</v>
      </c>
      <c r="J99" s="113">
        <f>AVERAGE(J91:J98)</f>
        <v>0.99114257964546226</v>
      </c>
    </row>
    <row r="100" spans="1:10" ht="13" customHeight="1" x14ac:dyDescent="0.15">
      <c r="A100" s="48" t="s">
        <v>3</v>
      </c>
      <c r="B100" s="42">
        <f>MEDIAN(B91:B98)</f>
        <v>20.620280000000001</v>
      </c>
      <c r="C100" s="42">
        <f>MEDIAN(C91:C98)</f>
        <v>14.99338</v>
      </c>
      <c r="D100" s="42">
        <f>MEDIAN(D91:D98)</f>
        <v>5.6318799999999989</v>
      </c>
      <c r="E100" s="49" t="s">
        <v>3</v>
      </c>
      <c r="F100" s="42">
        <f>MEDIAN(F91:F98)</f>
        <v>20.786875000000002</v>
      </c>
      <c r="G100" s="42">
        <f>MEDIAN(G91:G98)</f>
        <v>14.980350000000001</v>
      </c>
      <c r="H100" s="42">
        <f>MEDIAN(H91:H98)</f>
        <v>5.7223399999999991</v>
      </c>
      <c r="I100" s="42">
        <f>MEDIAN(I91:I98)</f>
        <v>0.12080714285714222</v>
      </c>
      <c r="J100" s="50">
        <f>MEDIAN(J91:J98)</f>
        <v>0.91967426151592335</v>
      </c>
    </row>
    <row r="101" spans="1:10" ht="13" customHeight="1" x14ac:dyDescent="0.15">
      <c r="A101" s="48" t="s">
        <v>4</v>
      </c>
      <c r="B101" s="42">
        <f>STDEV(B91:B98)</f>
        <v>0.3662723273480441</v>
      </c>
      <c r="C101" s="42">
        <f>STDEV(C91:C98)</f>
        <v>0.20452624793712432</v>
      </c>
      <c r="D101" s="42">
        <f>STDEV(D91:D98)</f>
        <v>0.26822505163352972</v>
      </c>
      <c r="E101" s="49" t="s">
        <v>4</v>
      </c>
      <c r="F101" s="42">
        <f>STDEV(F91:F98)</f>
        <v>0.35389404798611657</v>
      </c>
      <c r="G101" s="42">
        <f>STDEV(G91:G98)</f>
        <v>0.18521004556088908</v>
      </c>
      <c r="H101" s="42">
        <f>STDEV(H91:H98)</f>
        <v>0.21980638229284102</v>
      </c>
      <c r="I101" s="42">
        <f>STDEV(I91:I98)</f>
        <v>0.21980638229284102</v>
      </c>
      <c r="J101" s="50">
        <f>STDEV(J91:J98)</f>
        <v>0.15725332142113788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0.10137954028853982</v>
      </c>
      <c r="E102" s="51"/>
      <c r="F102" s="51"/>
      <c r="G102" s="51"/>
      <c r="H102" s="104">
        <f>H101/(SQRT(11))</f>
        <v>6.627411787188843E-2</v>
      </c>
      <c r="I102" s="51"/>
      <c r="J102" s="105">
        <f>J101/(SQRT(11))</f>
        <v>4.7413660381006521E-2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42</v>
      </c>
      <c r="B104" s="52">
        <f>TTEST(B91:B98,F91:F98,2,2)</f>
        <v>0.79380494808426094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0.81198832372966745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0.84708232537108885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6.1000038419873295E-2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0.98133969543577315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25</v>
      </c>
      <c r="B110" s="18" t="s">
        <v>42</v>
      </c>
      <c r="C110" s="35" t="s">
        <v>11</v>
      </c>
      <c r="D110" s="36" t="s">
        <v>0</v>
      </c>
      <c r="E110" s="37" t="s">
        <v>26</v>
      </c>
      <c r="F110" s="18" t="s">
        <v>42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20.754349999999999</v>
      </c>
      <c r="C111" s="63">
        <v>15.15841</v>
      </c>
      <c r="D111" s="39">
        <f t="shared" ref="D111:D118" si="20">B111-C111</f>
        <v>5.5959399999999988</v>
      </c>
      <c r="E111" s="93">
        <v>175</v>
      </c>
      <c r="F111" s="63">
        <v>20.818480000000001</v>
      </c>
      <c r="G111" s="63">
        <v>14.96128</v>
      </c>
      <c r="H111" s="39">
        <f>F111-G111</f>
        <v>5.8572000000000006</v>
      </c>
      <c r="I111" s="40">
        <f>H111-$D$119</f>
        <v>0.81389428571428635</v>
      </c>
      <c r="J111" s="41">
        <f t="shared" ref="J111:J117" si="21">POWER(2,-I111)</f>
        <v>0.56884429479287424</v>
      </c>
    </row>
    <row r="112" spans="1:10" ht="13" customHeight="1" x14ac:dyDescent="0.15">
      <c r="A112" s="95">
        <v>185</v>
      </c>
      <c r="B112" s="66">
        <v>20.571339999999999</v>
      </c>
      <c r="C112" s="66">
        <v>15.891120000000001</v>
      </c>
      <c r="D112" s="42">
        <f t="shared" si="20"/>
        <v>4.6802199999999985</v>
      </c>
      <c r="E112" s="95">
        <v>176</v>
      </c>
      <c r="F112" s="66">
        <v>20.2196</v>
      </c>
      <c r="G112" s="66">
        <v>14.92671</v>
      </c>
      <c r="H112" s="42">
        <f t="shared" ref="H112:H117" si="22">F112-G112</f>
        <v>5.2928899999999999</v>
      </c>
      <c r="I112" s="43">
        <f t="shared" ref="I112:I117" si="23">H112-$D$119</f>
        <v>0.24958428571428559</v>
      </c>
      <c r="J112" s="44">
        <f t="shared" si="21"/>
        <v>0.84113875546591665</v>
      </c>
    </row>
    <row r="113" spans="1:10" ht="13" customHeight="1" x14ac:dyDescent="0.15">
      <c r="A113" s="95">
        <v>187</v>
      </c>
      <c r="B113" s="66">
        <v>20.388400000000001</v>
      </c>
      <c r="C113" s="66">
        <v>15.440390000000001</v>
      </c>
      <c r="D113" s="42">
        <f t="shared" si="20"/>
        <v>4.94801</v>
      </c>
      <c r="E113" s="95">
        <v>177</v>
      </c>
      <c r="F113" s="66">
        <v>20.825489999999999</v>
      </c>
      <c r="G113" s="66">
        <v>15.10074</v>
      </c>
      <c r="H113" s="42">
        <f t="shared" si="22"/>
        <v>5.7247499999999985</v>
      </c>
      <c r="I113" s="43">
        <f t="shared" si="23"/>
        <v>0.68144428571428417</v>
      </c>
      <c r="J113" s="44">
        <f t="shared" si="21"/>
        <v>0.62354073365681939</v>
      </c>
    </row>
    <row r="114" spans="1:10" ht="13" customHeight="1" x14ac:dyDescent="0.15">
      <c r="A114" s="95">
        <v>188</v>
      </c>
      <c r="B114" s="66">
        <v>21.366379999999999</v>
      </c>
      <c r="C114" s="66">
        <v>16.401890000000002</v>
      </c>
      <c r="D114" s="42">
        <f t="shared" si="20"/>
        <v>4.9644899999999978</v>
      </c>
      <c r="E114" s="95">
        <v>216</v>
      </c>
      <c r="F114" s="66"/>
      <c r="G114" s="66"/>
      <c r="H114" s="42"/>
      <c r="I114" s="43"/>
      <c r="J114" s="44"/>
    </row>
    <row r="115" spans="1:10" ht="13" customHeight="1" x14ac:dyDescent="0.15">
      <c r="A115" s="95">
        <v>206</v>
      </c>
      <c r="B115" s="66">
        <v>19.99775</v>
      </c>
      <c r="C115" s="66">
        <v>14.951040000000001</v>
      </c>
      <c r="D115" s="42">
        <f t="shared" si="20"/>
        <v>5.0467099999999991</v>
      </c>
      <c r="E115" s="95">
        <v>223</v>
      </c>
      <c r="F115" s="66">
        <v>20.755269999999999</v>
      </c>
      <c r="G115" s="66">
        <v>14.999420000000001</v>
      </c>
      <c r="H115" s="42">
        <f t="shared" si="22"/>
        <v>5.7558499999999988</v>
      </c>
      <c r="I115" s="43">
        <f t="shared" si="23"/>
        <v>0.71254428571428452</v>
      </c>
      <c r="J115" s="44">
        <f t="shared" si="21"/>
        <v>0.61024298646275155</v>
      </c>
    </row>
    <row r="116" spans="1:10" ht="13" customHeight="1" x14ac:dyDescent="0.15">
      <c r="A116" s="95">
        <v>207</v>
      </c>
      <c r="B116" s="66">
        <v>20.72345</v>
      </c>
      <c r="C116" s="66">
        <v>15.622540000000001</v>
      </c>
      <c r="D116" s="42">
        <f t="shared" si="20"/>
        <v>5.1009099999999989</v>
      </c>
      <c r="E116" s="95">
        <v>225</v>
      </c>
      <c r="F116" s="66">
        <v>21.01155</v>
      </c>
      <c r="G116" s="66">
        <v>15.29162</v>
      </c>
      <c r="H116" s="42">
        <f t="shared" si="22"/>
        <v>5.7199299999999997</v>
      </c>
      <c r="I116" s="43">
        <f t="shared" si="23"/>
        <v>0.67662428571428546</v>
      </c>
      <c r="J116" s="44">
        <f t="shared" si="21"/>
        <v>0.62562744805752679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20.158010000000001</v>
      </c>
      <c r="G117" s="66">
        <v>14.73638</v>
      </c>
      <c r="H117" s="42">
        <f t="shared" si="22"/>
        <v>5.4216300000000004</v>
      </c>
      <c r="I117" s="43">
        <f t="shared" si="23"/>
        <v>0.37832428571428611</v>
      </c>
      <c r="J117" s="44">
        <f t="shared" si="21"/>
        <v>0.76933066224498281</v>
      </c>
    </row>
    <row r="118" spans="1:10" ht="13" customHeight="1" thickBot="1" x14ac:dyDescent="0.2">
      <c r="A118" s="98">
        <v>211</v>
      </c>
      <c r="B118" s="71">
        <v>21.238949999999999</v>
      </c>
      <c r="C118" s="71">
        <v>16.272089999999999</v>
      </c>
      <c r="D118" s="45">
        <f t="shared" si="20"/>
        <v>4.9668600000000005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20.720088571428569</v>
      </c>
      <c r="C119" s="100">
        <f>AVERAGE(C111:C118)</f>
        <v>15.676782857142857</v>
      </c>
      <c r="D119" s="100">
        <f>AVERAGE(D111:D118)</f>
        <v>5.0433057142857143</v>
      </c>
      <c r="E119" s="101" t="s">
        <v>2</v>
      </c>
      <c r="F119" s="100">
        <f>AVERAGE(F111:F118)</f>
        <v>20.631399999999999</v>
      </c>
      <c r="G119" s="100">
        <f>AVERAGE(G111:G118)</f>
        <v>15.002691666666665</v>
      </c>
      <c r="H119" s="100">
        <f>AVERAGE(H111:H118)</f>
        <v>5.628708333333333</v>
      </c>
      <c r="I119" s="100">
        <f>AVERAGE(I111:I118)</f>
        <v>0.5854026190476187</v>
      </c>
      <c r="J119" s="102">
        <f>AVERAGE(J111:J118)</f>
        <v>0.67312081344681196</v>
      </c>
    </row>
    <row r="120" spans="1:10" ht="13" customHeight="1" x14ac:dyDescent="0.15">
      <c r="A120" s="48" t="s">
        <v>3</v>
      </c>
      <c r="B120" s="42">
        <f>MEDIAN(B111:B118)</f>
        <v>20.72345</v>
      </c>
      <c r="C120" s="42">
        <f>MEDIAN(C111:C118)</f>
        <v>15.622540000000001</v>
      </c>
      <c r="D120" s="42">
        <f>MEDIAN(D111:D118)</f>
        <v>4.9668600000000005</v>
      </c>
      <c r="E120" s="49" t="s">
        <v>3</v>
      </c>
      <c r="F120" s="42">
        <f>MEDIAN(F111:F118)</f>
        <v>20.786875000000002</v>
      </c>
      <c r="G120" s="42">
        <f>MEDIAN(G111:G118)</f>
        <v>14.980350000000001</v>
      </c>
      <c r="H120" s="42">
        <f>MEDIAN(H111:H118)</f>
        <v>5.7223399999999991</v>
      </c>
      <c r="I120" s="42">
        <f>MEDIAN(I111:I118)</f>
        <v>0.67903428571428481</v>
      </c>
      <c r="J120" s="50">
        <f>MEDIAN(J111:J118)</f>
        <v>0.62458409085717315</v>
      </c>
    </row>
    <row r="121" spans="1:10" ht="13" customHeight="1" x14ac:dyDescent="0.15">
      <c r="A121" s="48" t="s">
        <v>4</v>
      </c>
      <c r="B121" s="42">
        <f>STDEV(B111:B118)</f>
        <v>0.47293611180329503</v>
      </c>
      <c r="C121" s="42">
        <f>STDEV(C111:C118)</f>
        <v>0.54472444990454527</v>
      </c>
      <c r="D121" s="42">
        <f>STDEV(D111:D118)</f>
        <v>0.27739949224041144</v>
      </c>
      <c r="E121" s="49" t="s">
        <v>4</v>
      </c>
      <c r="F121" s="42">
        <f>STDEV(F111:F118)</f>
        <v>0.35389404798611657</v>
      </c>
      <c r="G121" s="42">
        <f>STDEV(G111:G118)</f>
        <v>0.18521004556088908</v>
      </c>
      <c r="H121" s="42">
        <f>STDEV(H111:H118)</f>
        <v>0.21980638229284102</v>
      </c>
      <c r="I121" s="42">
        <f>STDEV(I111:I118)</f>
        <v>0.21980638229284113</v>
      </c>
      <c r="J121" s="50">
        <f>STDEV(J111:J118)</f>
        <v>0.10679642445597812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0.10484715289767432</v>
      </c>
      <c r="E122" s="51"/>
      <c r="F122" s="51"/>
      <c r="G122" s="51"/>
      <c r="H122" s="104">
        <f>H121/(SQRT(11))</f>
        <v>6.627411787188843E-2</v>
      </c>
      <c r="I122" s="51"/>
      <c r="J122" s="105">
        <f>J121/(SQRT(11))</f>
        <v>3.2200333533819521E-2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42</v>
      </c>
      <c r="B124" s="52">
        <f>TTEST(B111:B118,F111:F118,2,2)</f>
        <v>0.71344608099329598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1.5069065386369034E-2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1.5855595043869064E-3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0.64836153583970058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0.66646331983402496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7"/>
  <sheetViews>
    <sheetView zoomScale="80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41960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41960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43</v>
      </c>
      <c r="C7" s="18" t="s">
        <v>11</v>
      </c>
      <c r="D7" s="17" t="s">
        <v>0</v>
      </c>
      <c r="E7" s="8" t="s">
        <v>25</v>
      </c>
      <c r="F7" s="18" t="s">
        <v>43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>
        <v>22.636469999999999</v>
      </c>
      <c r="C8" s="63">
        <v>16.177160000000001</v>
      </c>
      <c r="D8" s="28">
        <f>B8-C8</f>
        <v>6.4593099999999986</v>
      </c>
      <c r="E8" s="64">
        <v>184</v>
      </c>
      <c r="F8" s="109">
        <v>21.709779999999999</v>
      </c>
      <c r="G8" s="63">
        <v>15.59276</v>
      </c>
      <c r="H8" s="28">
        <f>F8-G8</f>
        <v>6.1170199999999983</v>
      </c>
      <c r="I8" s="10">
        <f>H8-$D$16</f>
        <v>-8.9326666666667442E-2</v>
      </c>
      <c r="J8" s="11">
        <f>POWER(2,-I8)</f>
        <v>1.0638735364641607</v>
      </c>
      <c r="K8" s="2"/>
      <c r="L8" s="61"/>
    </row>
    <row r="9" spans="1:14" ht="13" customHeight="1" x14ac:dyDescent="0.15">
      <c r="A9" s="65">
        <v>172</v>
      </c>
      <c r="B9" s="66">
        <v>21.77017</v>
      </c>
      <c r="C9" s="66">
        <v>15.84308</v>
      </c>
      <c r="D9" s="29">
        <f t="shared" ref="D9:D15" si="0">B9-C9</f>
        <v>5.9270899999999997</v>
      </c>
      <c r="E9" s="67">
        <v>185</v>
      </c>
      <c r="F9" s="86">
        <v>22.4955</v>
      </c>
      <c r="G9" s="66">
        <v>15.84323</v>
      </c>
      <c r="H9" s="29">
        <f t="shared" ref="H9:H15" si="1">F9-G9</f>
        <v>6.6522699999999997</v>
      </c>
      <c r="I9" s="3">
        <f t="shared" ref="I9:I13" si="2">H9-$D$16</f>
        <v>0.44592333333333389</v>
      </c>
      <c r="J9" s="4">
        <f t="shared" ref="J9:J15" si="3">POWER(2,-I9)</f>
        <v>0.73411432875841942</v>
      </c>
      <c r="K9" s="2"/>
      <c r="L9" s="61"/>
    </row>
    <row r="10" spans="1:14" ht="13" customHeight="1" x14ac:dyDescent="0.15">
      <c r="A10" s="65">
        <v>174</v>
      </c>
      <c r="B10" s="66">
        <v>22.126429999999999</v>
      </c>
      <c r="C10" s="66">
        <v>15.748889999999999</v>
      </c>
      <c r="D10" s="29">
        <f t="shared" si="0"/>
        <v>6.3775399999999998</v>
      </c>
      <c r="E10" s="67">
        <v>187</v>
      </c>
      <c r="F10" s="86">
        <v>22.19436</v>
      </c>
      <c r="G10" s="66">
        <v>15.90836</v>
      </c>
      <c r="H10" s="29">
        <f t="shared" si="1"/>
        <v>6.2859999999999996</v>
      </c>
      <c r="I10" s="3">
        <f t="shared" si="2"/>
        <v>7.9653333333333798E-2</v>
      </c>
      <c r="J10" s="4">
        <f t="shared" si="3"/>
        <v>0.94628500319972608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86">
        <v>22.149170000000002</v>
      </c>
      <c r="G11" s="66">
        <v>15.85787</v>
      </c>
      <c r="H11" s="29">
        <f t="shared" si="1"/>
        <v>6.2913000000000014</v>
      </c>
      <c r="I11" s="3">
        <f t="shared" si="2"/>
        <v>8.4953333333335657E-2</v>
      </c>
      <c r="J11" s="4">
        <f t="shared" si="3"/>
        <v>0.94281503253880783</v>
      </c>
      <c r="K11" s="2"/>
      <c r="L11" s="61"/>
    </row>
    <row r="12" spans="1:14" ht="13" customHeight="1" x14ac:dyDescent="0.15">
      <c r="A12" s="65">
        <v>180</v>
      </c>
      <c r="B12" s="66">
        <v>22.338170000000002</v>
      </c>
      <c r="C12" s="66">
        <v>15.731680000000001</v>
      </c>
      <c r="D12" s="29">
        <f t="shared" si="0"/>
        <v>6.6064900000000009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22.007010000000001</v>
      </c>
      <c r="G13" s="66">
        <v>15.920669999999999</v>
      </c>
      <c r="H13" s="29">
        <f t="shared" si="1"/>
        <v>6.0863400000000016</v>
      </c>
      <c r="I13" s="3">
        <f t="shared" si="2"/>
        <v>-0.12000666666666415</v>
      </c>
      <c r="J13" s="4">
        <f t="shared" si="3"/>
        <v>1.0867398843190321</v>
      </c>
      <c r="K13" s="2"/>
      <c r="L13" s="68"/>
      <c r="M13" s="69" t="s">
        <v>11</v>
      </c>
      <c r="N13" s="69" t="s">
        <v>43</v>
      </c>
    </row>
    <row r="14" spans="1:14" ht="13" customHeight="1" x14ac:dyDescent="0.15">
      <c r="A14" s="65">
        <v>182</v>
      </c>
      <c r="B14" s="66">
        <v>22.71227</v>
      </c>
      <c r="C14" s="66">
        <v>16.698879999999999</v>
      </c>
      <c r="D14" s="29">
        <f t="shared" si="0"/>
        <v>6.0133900000000011</v>
      </c>
      <c r="E14" s="67">
        <v>210</v>
      </c>
      <c r="F14" s="86"/>
      <c r="G14" s="66"/>
      <c r="H14" s="29"/>
      <c r="I14" s="3"/>
      <c r="J14" s="4"/>
      <c r="K14" s="2"/>
      <c r="L14" s="68" t="s">
        <v>16</v>
      </c>
      <c r="M14" s="66">
        <v>23.449850000000001</v>
      </c>
      <c r="N14" s="67" t="s">
        <v>17</v>
      </c>
    </row>
    <row r="15" spans="1:14" ht="13" customHeight="1" thickBot="1" x14ac:dyDescent="0.2">
      <c r="A15" s="70">
        <v>183</v>
      </c>
      <c r="B15" s="87">
        <v>21.676729999999999</v>
      </c>
      <c r="C15" s="71">
        <v>15.822469999999999</v>
      </c>
      <c r="D15" s="27">
        <f t="shared" si="0"/>
        <v>5.85426</v>
      </c>
      <c r="E15" s="72">
        <v>211</v>
      </c>
      <c r="F15" s="110">
        <v>22.221119999999999</v>
      </c>
      <c r="G15" s="71">
        <v>16.135380000000001</v>
      </c>
      <c r="H15" s="27">
        <f t="shared" si="1"/>
        <v>6.0857399999999977</v>
      </c>
      <c r="I15" s="12">
        <f>H15-$D$16</f>
        <v>-0.12060666666666808</v>
      </c>
      <c r="J15" s="13">
        <f t="shared" si="3"/>
        <v>1.0871919407270976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22.210040000000003</v>
      </c>
      <c r="C16" s="74">
        <f>AVERAGE(C8:C15)</f>
        <v>16.003693333333334</v>
      </c>
      <c r="D16" s="74">
        <f>AVERAGE(D8:D15)</f>
        <v>6.2063466666666658</v>
      </c>
      <c r="E16" s="75" t="s">
        <v>2</v>
      </c>
      <c r="F16" s="74">
        <f>AVERAGE(F8:F15)</f>
        <v>22.129490000000004</v>
      </c>
      <c r="G16" s="74">
        <f>AVERAGE(G8:G15)</f>
        <v>15.876378333333333</v>
      </c>
      <c r="H16" s="74">
        <f>AVERAGE(H8:H15)</f>
        <v>6.2531116666666664</v>
      </c>
      <c r="I16" s="74">
        <f>AVERAGE(I8:I15)</f>
        <v>4.6765000000000612E-2</v>
      </c>
      <c r="J16" s="113">
        <f>AVERAGE(J8:J15)</f>
        <v>0.97683662100120727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22.232300000000002</v>
      </c>
      <c r="C17" s="29">
        <f>MEDIAN(C8:C15)</f>
        <v>15.832775</v>
      </c>
      <c r="D17" s="29">
        <f>MEDIAN(D8:D15)</f>
        <v>6.1954650000000004</v>
      </c>
      <c r="E17" s="25" t="s">
        <v>3</v>
      </c>
      <c r="F17" s="29">
        <f>MEDIAN(F8:F15)</f>
        <v>22.171765000000001</v>
      </c>
      <c r="G17" s="29">
        <f>MEDIAN(G8:G15)</f>
        <v>15.883115</v>
      </c>
      <c r="H17" s="29">
        <f>MEDIAN(H8:H15)</f>
        <v>6.201509999999999</v>
      </c>
      <c r="I17" s="29">
        <f>MEDIAN(I8:I15)</f>
        <v>-4.8366666666668223E-3</v>
      </c>
      <c r="J17" s="6">
        <f>MEDIAN(J8:J15)</f>
        <v>1.0050792698319433</v>
      </c>
      <c r="L17" s="61"/>
    </row>
    <row r="18" spans="1:12" ht="13" customHeight="1" x14ac:dyDescent="0.15">
      <c r="A18" s="5" t="s">
        <v>4</v>
      </c>
      <c r="B18" s="29">
        <f>STDEV(B8:B15)</f>
        <v>0.43252528707579652</v>
      </c>
      <c r="C18" s="29">
        <f>STDEV(C8:C15)</f>
        <v>0.37707551432924735</v>
      </c>
      <c r="D18" s="29">
        <f>STDEV(D8:D15)</f>
        <v>0.31387700601774987</v>
      </c>
      <c r="E18" s="25" t="s">
        <v>4</v>
      </c>
      <c r="F18" s="29">
        <f>STDEV(F8:F15)</f>
        <v>0.2600433159302506</v>
      </c>
      <c r="G18" s="29">
        <f>STDEV(G8:G15)</f>
        <v>0.1743256558761985</v>
      </c>
      <c r="H18" s="29">
        <f>STDEV(H8:H15)</f>
        <v>0.21735425999199273</v>
      </c>
      <c r="I18" s="29">
        <f>STDEV(I8:I15)</f>
        <v>0.2173542599919927</v>
      </c>
      <c r="J18" s="6">
        <f>STDEV(J8:J15)</f>
        <v>0.13626256236868753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0.11863435716921286</v>
      </c>
      <c r="E19" s="26"/>
      <c r="F19" s="26"/>
      <c r="G19" s="26"/>
      <c r="H19" s="80">
        <f>H18/(SQRT(11))</f>
        <v>6.5534775179890536E-2</v>
      </c>
      <c r="I19" s="26"/>
      <c r="J19" s="81">
        <f>J18/(SQRT(11))</f>
        <v>4.1084708395394354E-2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43</v>
      </c>
      <c r="B21" s="2">
        <f>TTEST(B8:B15,F8:F15,2,2)</f>
        <v>0.70403087812750453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0.47012957124091992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0.77029314057030418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6.9758983498718161E-2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0.96810470822757833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43</v>
      </c>
      <c r="C27" s="18" t="s">
        <v>11</v>
      </c>
      <c r="D27" s="17" t="s">
        <v>0</v>
      </c>
      <c r="E27" s="8" t="s">
        <v>26</v>
      </c>
      <c r="F27" s="18" t="s">
        <v>43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>
        <v>22.636469999999999</v>
      </c>
      <c r="C28" s="63">
        <v>16.177160000000001</v>
      </c>
      <c r="D28" s="28">
        <f>B28-C28</f>
        <v>6.4593099999999986</v>
      </c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21.77017</v>
      </c>
      <c r="C29" s="66">
        <v>15.84308</v>
      </c>
      <c r="D29" s="29">
        <f t="shared" ref="D29:D35" si="4">B29-C29</f>
        <v>5.9270899999999997</v>
      </c>
      <c r="E29" s="67">
        <v>176</v>
      </c>
      <c r="F29" s="86">
        <v>21.556989999999999</v>
      </c>
      <c r="G29" s="66">
        <v>15.761670000000001</v>
      </c>
      <c r="H29" s="29">
        <f t="shared" ref="H29:H33" si="5">F29-G29</f>
        <v>5.7953199999999985</v>
      </c>
      <c r="I29" s="3">
        <f t="shared" ref="I29:I33" si="6">H29-$D$36</f>
        <v>-0.41102666666666732</v>
      </c>
      <c r="J29" s="4">
        <f t="shared" ref="J29:J33" si="7">POWER(2,-I29)</f>
        <v>1.3296316847666716</v>
      </c>
      <c r="K29" s="2"/>
    </row>
    <row r="30" spans="1:12" ht="13" customHeight="1" x14ac:dyDescent="0.15">
      <c r="A30" s="65">
        <v>174</v>
      </c>
      <c r="B30" s="66">
        <v>22.126429999999999</v>
      </c>
      <c r="C30" s="66">
        <v>15.748889999999999</v>
      </c>
      <c r="D30" s="29">
        <f t="shared" si="4"/>
        <v>6.3775399999999998</v>
      </c>
      <c r="E30" s="67">
        <v>177</v>
      </c>
      <c r="F30" s="86">
        <v>21.313770000000002</v>
      </c>
      <c r="G30" s="66">
        <v>15.39663</v>
      </c>
      <c r="H30" s="29">
        <f t="shared" si="5"/>
        <v>5.9171400000000016</v>
      </c>
      <c r="I30" s="3">
        <f t="shared" si="6"/>
        <v>-0.28920666666666417</v>
      </c>
      <c r="J30" s="4">
        <f t="shared" si="7"/>
        <v>1.2219681365817991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86">
        <v>22.799980000000001</v>
      </c>
      <c r="G31" s="66">
        <v>16.58098</v>
      </c>
      <c r="H31" s="29">
        <f t="shared" si="5"/>
        <v>6.2190000000000012</v>
      </c>
      <c r="I31" s="3">
        <f t="shared" si="6"/>
        <v>1.2653333333335404E-2</v>
      </c>
      <c r="J31" s="4">
        <f t="shared" si="7"/>
        <v>0.99126772738445945</v>
      </c>
      <c r="K31" s="2"/>
    </row>
    <row r="32" spans="1:12" ht="13" customHeight="1" x14ac:dyDescent="0.15">
      <c r="A32" s="65">
        <v>180</v>
      </c>
      <c r="B32" s="66">
        <v>22.338170000000002</v>
      </c>
      <c r="C32" s="66">
        <v>15.731680000000001</v>
      </c>
      <c r="D32" s="29">
        <f t="shared" si="4"/>
        <v>6.6064900000000009</v>
      </c>
      <c r="E32" s="67">
        <v>223</v>
      </c>
      <c r="F32" s="86">
        <v>22.40859</v>
      </c>
      <c r="G32" s="66">
        <v>15.966609999999999</v>
      </c>
      <c r="H32" s="29">
        <f t="shared" si="5"/>
        <v>6.4419800000000009</v>
      </c>
      <c r="I32" s="3">
        <f t="shared" si="6"/>
        <v>0.23563333333333514</v>
      </c>
      <c r="J32" s="4">
        <f t="shared" si="7"/>
        <v>0.84931207505124939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21.81249</v>
      </c>
      <c r="G33" s="66">
        <v>15.695869999999999</v>
      </c>
      <c r="H33" s="29">
        <f t="shared" si="5"/>
        <v>6.1166200000000011</v>
      </c>
      <c r="I33" s="3">
        <f t="shared" si="6"/>
        <v>-8.9726666666664734E-2</v>
      </c>
      <c r="J33" s="4">
        <f t="shared" si="7"/>
        <v>1.0641685457361467</v>
      </c>
      <c r="K33" s="2"/>
    </row>
    <row r="34" spans="1:12" ht="13" customHeight="1" x14ac:dyDescent="0.15">
      <c r="A34" s="65">
        <v>182</v>
      </c>
      <c r="B34" s="66">
        <v>22.71227</v>
      </c>
      <c r="C34" s="66">
        <v>16.698879999999999</v>
      </c>
      <c r="D34" s="29">
        <f t="shared" si="4"/>
        <v>6.0133900000000011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21.676729999999999</v>
      </c>
      <c r="C35" s="71">
        <v>15.822469999999999</v>
      </c>
      <c r="D35" s="27">
        <f t="shared" si="4"/>
        <v>5.85426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22.210040000000003</v>
      </c>
      <c r="C36" s="74">
        <f>AVERAGE(C28:C35)</f>
        <v>16.003693333333334</v>
      </c>
      <c r="D36" s="74">
        <f>AVERAGE(D28:D35)</f>
        <v>6.2063466666666658</v>
      </c>
      <c r="E36" s="75" t="s">
        <v>2</v>
      </c>
      <c r="F36" s="74">
        <f>AVERAGE(F28:F35)</f>
        <v>21.978364000000003</v>
      </c>
      <c r="G36" s="74">
        <f>AVERAGE(G28:G35)</f>
        <v>15.880351999999998</v>
      </c>
      <c r="H36" s="74">
        <f>AVERAGE(H28:H35)</f>
        <v>6.0980120000000007</v>
      </c>
      <c r="I36" s="74">
        <f>AVERAGE(I28:I35)</f>
        <v>-0.10833466666666514</v>
      </c>
      <c r="J36" s="113">
        <f>AVERAGE(J28:J35)</f>
        <v>1.0912696339040653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22.232300000000002</v>
      </c>
      <c r="C37" s="29">
        <f>MEDIAN(C28:C35)</f>
        <v>15.832775</v>
      </c>
      <c r="D37" s="29">
        <f>MEDIAN(D28:D35)</f>
        <v>6.1954650000000004</v>
      </c>
      <c r="E37" s="25" t="s">
        <v>3</v>
      </c>
      <c r="F37" s="29">
        <f>MEDIAN(F28:F35)</f>
        <v>21.81249</v>
      </c>
      <c r="G37" s="29">
        <f>MEDIAN(G28:G35)</f>
        <v>15.761670000000001</v>
      </c>
      <c r="H37" s="29">
        <f>MEDIAN(H28:H35)</f>
        <v>6.1166200000000011</v>
      </c>
      <c r="I37" s="29">
        <f>MEDIAN(I28:I35)</f>
        <v>-8.9726666666664734E-2</v>
      </c>
      <c r="J37" s="6">
        <f>MEDIAN(J28:J35)</f>
        <v>1.0641685457361467</v>
      </c>
    </row>
    <row r="38" spans="1:12" ht="13" customHeight="1" x14ac:dyDescent="0.15">
      <c r="A38" s="5" t="s">
        <v>4</v>
      </c>
      <c r="B38" s="29">
        <f>STDEV(B28:B35)</f>
        <v>0.43252528707579652</v>
      </c>
      <c r="C38" s="29">
        <f>STDEV(C28:C35)</f>
        <v>0.37707551432924735</v>
      </c>
      <c r="D38" s="29">
        <f>STDEV(D28:D35)</f>
        <v>0.31387700601774987</v>
      </c>
      <c r="E38" s="25" t="s">
        <v>4</v>
      </c>
      <c r="F38" s="29">
        <f>STDEV(F28:F35)</f>
        <v>0.61377982190684655</v>
      </c>
      <c r="G38" s="29">
        <f>STDEV(G28:G35)</f>
        <v>0.44170862445734527</v>
      </c>
      <c r="H38" s="29">
        <f>STDEV(H28:H35)</f>
        <v>0.25378901969943524</v>
      </c>
      <c r="I38" s="29">
        <f>STDEV(I28:I35)</f>
        <v>0.25378901969943524</v>
      </c>
      <c r="J38" s="6">
        <f>STDEV(J28:J35)</f>
        <v>0.18919360220887829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0.11863435716921286</v>
      </c>
      <c r="E39" s="26"/>
      <c r="F39" s="26"/>
      <c r="G39" s="26"/>
      <c r="H39" s="80">
        <f>H38/(SQRT(11))</f>
        <v>7.6520268568649255E-2</v>
      </c>
      <c r="I39" s="26"/>
      <c r="J39" s="81">
        <f>J38/(SQRT(11))</f>
        <v>5.7044017387509444E-2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43</v>
      </c>
      <c r="B41" s="2">
        <f>TTEST(B28:B35,F28:F35,2,2)</f>
        <v>0.48136556987105283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0.62881136216866051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0.55084271912505045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2.1156968816181718E-2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1.0779831793103956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43</v>
      </c>
      <c r="C47" s="18" t="s">
        <v>11</v>
      </c>
      <c r="D47" s="17" t="s">
        <v>0</v>
      </c>
      <c r="E47" s="8" t="s">
        <v>26</v>
      </c>
      <c r="F47" s="18" t="s">
        <v>43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21.709779999999999</v>
      </c>
      <c r="C48" s="63">
        <v>15.59276</v>
      </c>
      <c r="D48" s="28">
        <f t="shared" ref="D48:D55" si="8">B48-C48</f>
        <v>6.1170199999999983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>
        <v>22.4955</v>
      </c>
      <c r="C49" s="66">
        <v>15.84323</v>
      </c>
      <c r="D49" s="29">
        <f t="shared" si="8"/>
        <v>6.6522699999999997</v>
      </c>
      <c r="E49" s="67">
        <v>176</v>
      </c>
      <c r="F49" s="86">
        <v>21.556989999999999</v>
      </c>
      <c r="G49" s="66">
        <v>15.761670000000001</v>
      </c>
      <c r="H49" s="29">
        <f t="shared" ref="H49:H53" si="9">F49-G49</f>
        <v>5.7953199999999985</v>
      </c>
      <c r="I49" s="3">
        <f t="shared" ref="I49:I53" si="10">H49-$D$56</f>
        <v>-0.45779166666666793</v>
      </c>
      <c r="J49" s="4">
        <f t="shared" ref="J49:J53" si="11">POWER(2,-I49)</f>
        <v>1.3734378869006665</v>
      </c>
      <c r="K49" s="2"/>
    </row>
    <row r="50" spans="1:12" ht="13" customHeight="1" x14ac:dyDescent="0.15">
      <c r="A50" s="67">
        <v>187</v>
      </c>
      <c r="B50" s="86">
        <v>22.19436</v>
      </c>
      <c r="C50" s="66">
        <v>15.90836</v>
      </c>
      <c r="D50" s="29">
        <f t="shared" si="8"/>
        <v>6.2859999999999996</v>
      </c>
      <c r="E50" s="67">
        <v>177</v>
      </c>
      <c r="F50" s="86">
        <v>21.313770000000002</v>
      </c>
      <c r="G50" s="66">
        <v>15.39663</v>
      </c>
      <c r="H50" s="29">
        <f t="shared" si="9"/>
        <v>5.9171400000000016</v>
      </c>
      <c r="I50" s="3">
        <f t="shared" si="10"/>
        <v>-0.33597166666666478</v>
      </c>
      <c r="J50" s="4">
        <f t="shared" si="11"/>
        <v>1.262227242773148</v>
      </c>
      <c r="K50" s="2"/>
    </row>
    <row r="51" spans="1:12" ht="13" customHeight="1" x14ac:dyDescent="0.15">
      <c r="A51" s="67">
        <v>188</v>
      </c>
      <c r="B51" s="86">
        <v>22.149170000000002</v>
      </c>
      <c r="C51" s="66">
        <v>15.85787</v>
      </c>
      <c r="D51" s="29">
        <f t="shared" si="8"/>
        <v>6.2913000000000014</v>
      </c>
      <c r="E51" s="67">
        <v>216</v>
      </c>
      <c r="F51" s="86">
        <v>22.799980000000001</v>
      </c>
      <c r="G51" s="66">
        <v>16.58098</v>
      </c>
      <c r="H51" s="29">
        <f t="shared" si="9"/>
        <v>6.2190000000000012</v>
      </c>
      <c r="I51" s="3">
        <f t="shared" si="10"/>
        <v>-3.4111666666665208E-2</v>
      </c>
      <c r="J51" s="4">
        <f t="shared" si="11"/>
        <v>1.0239261507149247</v>
      </c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22.40859</v>
      </c>
      <c r="G52" s="66">
        <v>15.966609999999999</v>
      </c>
      <c r="H52" s="29">
        <f t="shared" si="9"/>
        <v>6.4419800000000009</v>
      </c>
      <c r="I52" s="3">
        <f t="shared" si="10"/>
        <v>0.18886833333333453</v>
      </c>
      <c r="J52" s="4">
        <f t="shared" si="11"/>
        <v>0.8772936107357473</v>
      </c>
      <c r="K52" s="2"/>
    </row>
    <row r="53" spans="1:12" ht="13" customHeight="1" x14ac:dyDescent="0.15">
      <c r="A53" s="67">
        <v>207</v>
      </c>
      <c r="B53" s="86">
        <v>22.007010000000001</v>
      </c>
      <c r="C53" s="66">
        <v>15.920669999999999</v>
      </c>
      <c r="D53" s="29">
        <f t="shared" si="8"/>
        <v>6.0863400000000016</v>
      </c>
      <c r="E53" s="67">
        <v>229</v>
      </c>
      <c r="F53" s="86">
        <v>21.81249</v>
      </c>
      <c r="G53" s="66">
        <v>15.695869999999999</v>
      </c>
      <c r="H53" s="29">
        <f t="shared" si="9"/>
        <v>6.1166200000000011</v>
      </c>
      <c r="I53" s="3">
        <f t="shared" si="10"/>
        <v>-0.13649166666666535</v>
      </c>
      <c r="J53" s="4">
        <f t="shared" si="11"/>
        <v>1.0992287680166783</v>
      </c>
      <c r="K53" s="2"/>
    </row>
    <row r="54" spans="1:12" ht="13" customHeight="1" x14ac:dyDescent="0.15">
      <c r="A54" s="67">
        <v>210</v>
      </c>
      <c r="B54" s="86"/>
      <c r="C54" s="66"/>
      <c r="D54" s="29"/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22.221119999999999</v>
      </c>
      <c r="C55" s="71">
        <v>16.135380000000001</v>
      </c>
      <c r="D55" s="27">
        <f t="shared" si="8"/>
        <v>6.0857399999999977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22.129490000000004</v>
      </c>
      <c r="C56" s="74">
        <f>AVERAGE(C48:C55)</f>
        <v>15.876378333333333</v>
      </c>
      <c r="D56" s="74">
        <f>AVERAGE(D48:D55)</f>
        <v>6.2531116666666664</v>
      </c>
      <c r="E56" s="75" t="s">
        <v>2</v>
      </c>
      <c r="F56" s="74">
        <f>AVERAGE(F48:F55)</f>
        <v>21.978364000000003</v>
      </c>
      <c r="G56" s="74">
        <f>AVERAGE(G48:G55)</f>
        <v>15.880351999999998</v>
      </c>
      <c r="H56" s="74">
        <f>AVERAGE(H48:H55)</f>
        <v>6.0980120000000007</v>
      </c>
      <c r="I56" s="74">
        <f>AVERAGE(I48:I55)</f>
        <v>-0.15509966666666575</v>
      </c>
      <c r="J56" s="76">
        <f>AVERAGE(J48:J55)</f>
        <v>1.1272227318282328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22.171765000000001</v>
      </c>
      <c r="C57" s="29">
        <f>MEDIAN(C48:C55)</f>
        <v>15.883115</v>
      </c>
      <c r="D57" s="29">
        <f>MEDIAN(D48:D55)</f>
        <v>6.201509999999999</v>
      </c>
      <c r="E57" s="25" t="s">
        <v>3</v>
      </c>
      <c r="F57" s="29">
        <f>MEDIAN(F48:F55)</f>
        <v>21.81249</v>
      </c>
      <c r="G57" s="29">
        <f>MEDIAN(G48:G55)</f>
        <v>15.761670000000001</v>
      </c>
      <c r="H57" s="29">
        <f>MEDIAN(H48:H55)</f>
        <v>6.1166200000000011</v>
      </c>
      <c r="I57" s="29">
        <f>MEDIAN(I48:I55)</f>
        <v>-0.13649166666666535</v>
      </c>
      <c r="J57" s="6">
        <f>MEDIAN(J48:J55)</f>
        <v>1.0992287680166783</v>
      </c>
    </row>
    <row r="58" spans="1:12" ht="13" customHeight="1" x14ac:dyDescent="0.15">
      <c r="A58" s="5" t="s">
        <v>4</v>
      </c>
      <c r="B58" s="29">
        <f>STDEV(B48:B55)</f>
        <v>0.2600433159302506</v>
      </c>
      <c r="C58" s="29">
        <f>STDEV(C48:C55)</f>
        <v>0.1743256558761985</v>
      </c>
      <c r="D58" s="29">
        <f>STDEV(D48:D55)</f>
        <v>0.21735425999199273</v>
      </c>
      <c r="E58" s="25" t="s">
        <v>4</v>
      </c>
      <c r="F58" s="29">
        <f>STDEV(F48:F55)</f>
        <v>0.61377982190684655</v>
      </c>
      <c r="G58" s="29">
        <f>STDEV(G48:G55)</f>
        <v>0.44170862445734527</v>
      </c>
      <c r="H58" s="29">
        <f>STDEV(H48:H55)</f>
        <v>0.25378901969943524</v>
      </c>
      <c r="I58" s="29">
        <f>STDEV(I48:I55)</f>
        <v>0.25378901969943524</v>
      </c>
      <c r="J58" s="6">
        <f>STDEV(J48:J55)</f>
        <v>0.19542679691668524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8.2152188334184084E-2</v>
      </c>
      <c r="E59" s="26"/>
      <c r="F59" s="26"/>
      <c r="G59" s="26"/>
      <c r="H59" s="80">
        <f>H58/(SQRT(11))</f>
        <v>7.6520268568649255E-2</v>
      </c>
      <c r="I59" s="26"/>
      <c r="J59" s="81">
        <f>J58/(SQRT(11))</f>
        <v>5.8923396304875315E-2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43</v>
      </c>
      <c r="B61" s="2">
        <f>TTEST(B48:B55,F48:F55,2,2)</f>
        <v>0.59490077224295979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0.98417843485224843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0.30259766268322902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9.7395884020266086E-3</v>
      </c>
      <c r="C64" s="1"/>
      <c r="D64" s="16"/>
      <c r="E64" s="2"/>
      <c r="G64" s="14"/>
    </row>
    <row r="65" spans="1:14" ht="13" customHeight="1" x14ac:dyDescent="0.15">
      <c r="A65" s="1" t="s">
        <v>8</v>
      </c>
      <c r="B65" s="1">
        <f>POWER(2,-I56)</f>
        <v>1.1134985401362054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3" customHeight="1" thickTop="1" thickBot="1" x14ac:dyDescent="0.2"/>
    <row r="68" spans="1:14" ht="13" customHeight="1" thickBot="1" x14ac:dyDescent="0.2">
      <c r="A68" s="33" t="s">
        <v>37</v>
      </c>
    </row>
    <row r="69" spans="1:14" ht="13" customHeight="1" thickBot="1" x14ac:dyDescent="0.2"/>
    <row r="70" spans="1:14" ht="13" customHeight="1" thickBot="1" x14ac:dyDescent="0.2">
      <c r="A70" s="34" t="s">
        <v>24</v>
      </c>
      <c r="B70" s="35" t="s">
        <v>43</v>
      </c>
      <c r="C70" s="35" t="s">
        <v>11</v>
      </c>
      <c r="D70" s="36" t="s">
        <v>0</v>
      </c>
      <c r="E70" s="37" t="s">
        <v>25</v>
      </c>
      <c r="F70" s="18" t="s">
        <v>43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ht="13" customHeight="1" x14ac:dyDescent="0.15">
      <c r="A71" s="92">
        <v>171</v>
      </c>
      <c r="B71" s="63">
        <v>21.840869999999999</v>
      </c>
      <c r="C71" s="63">
        <v>14.99338</v>
      </c>
      <c r="D71" s="39">
        <f>B71-C71</f>
        <v>6.8474899999999987</v>
      </c>
      <c r="E71" s="93">
        <v>183</v>
      </c>
      <c r="F71" s="63">
        <v>21.572949999999999</v>
      </c>
      <c r="G71" s="63">
        <v>15.15841</v>
      </c>
      <c r="H71" s="39">
        <f>F71-G71</f>
        <v>6.4145399999999988</v>
      </c>
      <c r="I71" s="40">
        <f>H71-$D$79</f>
        <v>-0.21447750000000099</v>
      </c>
      <c r="J71" s="41">
        <f>POWER(2,-I71)</f>
        <v>1.1602836190549801</v>
      </c>
    </row>
    <row r="72" spans="1:14" ht="13" customHeight="1" x14ac:dyDescent="0.15">
      <c r="A72" s="94">
        <v>172</v>
      </c>
      <c r="B72" s="66">
        <v>22.148720000000001</v>
      </c>
      <c r="C72" s="66">
        <v>15.10403</v>
      </c>
      <c r="D72" s="42">
        <f t="shared" ref="D72:D78" si="12">B72-C72</f>
        <v>7.044690000000001</v>
      </c>
      <c r="E72" s="95">
        <v>185</v>
      </c>
      <c r="F72" s="66">
        <v>21.905249999999999</v>
      </c>
      <c r="G72" s="66">
        <v>15.891120000000001</v>
      </c>
      <c r="H72" s="42">
        <f t="shared" ref="H72:H78" si="13">F72-G72</f>
        <v>6.014129999999998</v>
      </c>
      <c r="I72" s="43">
        <f t="shared" ref="I72:I78" si="14">H72-$D$79</f>
        <v>-0.61488750000000181</v>
      </c>
      <c r="J72" s="44">
        <f t="shared" ref="J72:J78" si="15">POWER(2,-I72)</f>
        <v>1.5314385723011623</v>
      </c>
    </row>
    <row r="73" spans="1:14" ht="13" customHeight="1" x14ac:dyDescent="0.15">
      <c r="A73" s="94">
        <v>174</v>
      </c>
      <c r="B73" s="66">
        <v>21.409800000000001</v>
      </c>
      <c r="C73" s="66">
        <v>14.81973</v>
      </c>
      <c r="D73" s="42">
        <f t="shared" si="12"/>
        <v>6.5900700000000008</v>
      </c>
      <c r="E73" s="95">
        <v>187</v>
      </c>
      <c r="F73" s="66">
        <v>21.39772</v>
      </c>
      <c r="G73" s="66">
        <v>15.440390000000001</v>
      </c>
      <c r="H73" s="42">
        <f t="shared" si="13"/>
        <v>5.9573299999999989</v>
      </c>
      <c r="I73" s="43">
        <f t="shared" si="14"/>
        <v>-0.67168750000000088</v>
      </c>
      <c r="J73" s="44">
        <f t="shared" si="15"/>
        <v>1.5929351119233019</v>
      </c>
    </row>
    <row r="74" spans="1:14" ht="13" customHeight="1" x14ac:dyDescent="0.15">
      <c r="A74" s="94">
        <v>179</v>
      </c>
      <c r="B74" s="66">
        <v>20.88627</v>
      </c>
      <c r="C74" s="66">
        <v>14.732749999999999</v>
      </c>
      <c r="D74" s="42">
        <f t="shared" si="12"/>
        <v>6.1535200000000003</v>
      </c>
      <c r="E74" s="95">
        <v>188</v>
      </c>
      <c r="F74" s="66">
        <v>22.431850000000001</v>
      </c>
      <c r="G74" s="66">
        <v>16.401890000000002</v>
      </c>
      <c r="H74" s="42">
        <f t="shared" si="13"/>
        <v>6.0299599999999991</v>
      </c>
      <c r="I74" s="43">
        <f t="shared" si="14"/>
        <v>-0.59905750000000069</v>
      </c>
      <c r="J74" s="44">
        <f t="shared" si="15"/>
        <v>1.514726685564479</v>
      </c>
    </row>
    <row r="75" spans="1:14" ht="13" customHeight="1" x14ac:dyDescent="0.15">
      <c r="A75" s="94">
        <v>180</v>
      </c>
      <c r="B75" s="66">
        <v>21.651039999999998</v>
      </c>
      <c r="C75" s="66">
        <v>15.304029999999999</v>
      </c>
      <c r="D75" s="42">
        <f t="shared" si="12"/>
        <v>6.3470099999999992</v>
      </c>
      <c r="E75" s="95">
        <v>206</v>
      </c>
      <c r="F75" s="66">
        <v>21.272539999999999</v>
      </c>
      <c r="G75" s="66">
        <v>14.951040000000001</v>
      </c>
      <c r="H75" s="42">
        <f t="shared" si="13"/>
        <v>6.3214999999999986</v>
      </c>
      <c r="I75" s="43">
        <f t="shared" si="14"/>
        <v>-0.30751750000000122</v>
      </c>
      <c r="J75" s="44">
        <f t="shared" si="15"/>
        <v>1.237576322241928</v>
      </c>
    </row>
    <row r="76" spans="1:14" ht="13" customHeight="1" x14ac:dyDescent="0.15">
      <c r="A76" s="94">
        <v>181</v>
      </c>
      <c r="B76" s="66">
        <v>21.159300000000002</v>
      </c>
      <c r="C76" s="85">
        <v>14.7973</v>
      </c>
      <c r="D76" s="42">
        <f t="shared" si="12"/>
        <v>6.3620000000000019</v>
      </c>
      <c r="E76" s="95">
        <v>207</v>
      </c>
      <c r="F76" s="66">
        <v>21.71556</v>
      </c>
      <c r="G76" s="66">
        <v>15.622540000000001</v>
      </c>
      <c r="H76" s="42">
        <f t="shared" si="13"/>
        <v>6.0930199999999992</v>
      </c>
      <c r="I76" s="43">
        <f t="shared" si="14"/>
        <v>-0.53599750000000057</v>
      </c>
      <c r="J76" s="44">
        <f t="shared" si="15"/>
        <v>1.4499443203146314</v>
      </c>
      <c r="L76" s="96"/>
      <c r="M76" s="69" t="s">
        <v>11</v>
      </c>
      <c r="N76" s="69" t="s">
        <v>43</v>
      </c>
    </row>
    <row r="77" spans="1:14" ht="13" customHeight="1" x14ac:dyDescent="0.15">
      <c r="A77" s="94">
        <v>182</v>
      </c>
      <c r="B77" s="66">
        <v>21.854980000000001</v>
      </c>
      <c r="C77" s="66">
        <v>15.081659999999999</v>
      </c>
      <c r="D77" s="42">
        <f t="shared" si="12"/>
        <v>6.7733200000000018</v>
      </c>
      <c r="E77" s="95">
        <v>210</v>
      </c>
      <c r="F77" s="66"/>
      <c r="G77" s="66"/>
      <c r="H77" s="42"/>
      <c r="I77" s="43"/>
      <c r="J77" s="44"/>
      <c r="L77" s="96" t="s">
        <v>16</v>
      </c>
      <c r="M77" s="66">
        <v>23.449850000000001</v>
      </c>
      <c r="N77" s="95" t="s">
        <v>17</v>
      </c>
    </row>
    <row r="78" spans="1:14" ht="13" customHeight="1" thickBot="1" x14ac:dyDescent="0.2">
      <c r="A78" s="97">
        <v>183</v>
      </c>
      <c r="B78" s="88">
        <v>22.2471</v>
      </c>
      <c r="C78" s="71">
        <v>15.33306</v>
      </c>
      <c r="D78" s="45">
        <f t="shared" si="12"/>
        <v>6.91404</v>
      </c>
      <c r="E78" s="98">
        <v>211</v>
      </c>
      <c r="F78" s="71">
        <v>22.752140000000001</v>
      </c>
      <c r="G78" s="71">
        <v>16.272089999999999</v>
      </c>
      <c r="H78" s="45">
        <f t="shared" si="13"/>
        <v>6.4800500000000021</v>
      </c>
      <c r="I78" s="46">
        <f t="shared" si="14"/>
        <v>-0.1489674999999977</v>
      </c>
      <c r="J78" s="47">
        <f t="shared" si="15"/>
        <v>1.1087756656181145</v>
      </c>
      <c r="L78" s="96" t="s">
        <v>16</v>
      </c>
      <c r="M78" s="66"/>
      <c r="N78" s="95"/>
    </row>
    <row r="79" spans="1:14" ht="13" customHeight="1" x14ac:dyDescent="0.15">
      <c r="A79" s="99" t="s">
        <v>2</v>
      </c>
      <c r="B79" s="100">
        <f>AVERAGE(B71:B78)</f>
        <v>21.649760000000001</v>
      </c>
      <c r="C79" s="100">
        <f>AVERAGE(C71:C78)</f>
        <v>15.020742499999999</v>
      </c>
      <c r="D79" s="100">
        <f>AVERAGE(D71:D78)</f>
        <v>6.6290174999999998</v>
      </c>
      <c r="E79" s="101" t="s">
        <v>2</v>
      </c>
      <c r="F79" s="100">
        <f>AVERAGE(F71:F78)</f>
        <v>21.864001428571431</v>
      </c>
      <c r="G79" s="100">
        <f>AVERAGE(G71:G78)</f>
        <v>15.676782857142857</v>
      </c>
      <c r="H79" s="100">
        <f>AVERAGE(H71:H78)</f>
        <v>6.1872185714285717</v>
      </c>
      <c r="I79" s="100">
        <f>AVERAGE(I71:I78)</f>
        <v>-0.44179892857142911</v>
      </c>
      <c r="J79" s="113">
        <f>AVERAGE(J71:J78)</f>
        <v>1.3708114710026569</v>
      </c>
    </row>
    <row r="80" spans="1:14" ht="13" customHeight="1" x14ac:dyDescent="0.15">
      <c r="A80" s="48" t="s">
        <v>3</v>
      </c>
      <c r="B80" s="42">
        <f>MEDIAN(B71:B78)</f>
        <v>21.745954999999999</v>
      </c>
      <c r="C80" s="42">
        <f>MEDIAN(C71:C78)</f>
        <v>15.037520000000001</v>
      </c>
      <c r="D80" s="42">
        <f>MEDIAN(D71:D78)</f>
        <v>6.6816950000000013</v>
      </c>
      <c r="E80" s="49" t="s">
        <v>3</v>
      </c>
      <c r="F80" s="42">
        <f>MEDIAN(F71:F78)</f>
        <v>21.71556</v>
      </c>
      <c r="G80" s="42">
        <f>MEDIAN(G71:G78)</f>
        <v>15.622540000000001</v>
      </c>
      <c r="H80" s="42">
        <f>MEDIAN(H71:H78)</f>
        <v>6.0930199999999992</v>
      </c>
      <c r="I80" s="42">
        <f>MEDIAN(I71:I78)</f>
        <v>-0.53599750000000057</v>
      </c>
      <c r="J80" s="50">
        <f>MEDIAN(J71:J78)</f>
        <v>1.4499443203146314</v>
      </c>
    </row>
    <row r="81" spans="1:10" ht="13" customHeight="1" x14ac:dyDescent="0.15">
      <c r="A81" s="48" t="s">
        <v>4</v>
      </c>
      <c r="B81" s="42">
        <f>STDEV(B71:B78)</f>
        <v>0.47290362494456961</v>
      </c>
      <c r="C81" s="42">
        <f>STDEV(C71:C78)</f>
        <v>0.22755305200891368</v>
      </c>
      <c r="D81" s="42">
        <f>STDEV(D71:D78)</f>
        <v>0.31645723095140132</v>
      </c>
      <c r="E81" s="49" t="s">
        <v>4</v>
      </c>
      <c r="F81" s="42">
        <f>STDEV(F71:F78)</f>
        <v>0.54573106177031283</v>
      </c>
      <c r="G81" s="42">
        <f>STDEV(G71:G78)</f>
        <v>0.54472444990454527</v>
      </c>
      <c r="H81" s="42">
        <f>STDEV(H71:H78)</f>
        <v>0.21286490922872353</v>
      </c>
      <c r="I81" s="42">
        <f>STDEV(I71:I78)</f>
        <v>0.21286490922872353</v>
      </c>
      <c r="J81" s="50">
        <f>STDEV(J71:J78)</f>
        <v>0.19699827366609543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0.1196095905265057</v>
      </c>
      <c r="E82" s="51"/>
      <c r="F82" s="51"/>
      <c r="G82" s="51"/>
      <c r="H82" s="104">
        <f>H81/(SQRT(11))</f>
        <v>6.4181184994976034E-2</v>
      </c>
      <c r="I82" s="51"/>
      <c r="J82" s="105">
        <f>J81/(SQRT(11))</f>
        <v>5.9397214372562679E-2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43</v>
      </c>
      <c r="B84" s="52">
        <f>TTEST(B71:B78,F71:F78,2,2)</f>
        <v>0.42965967516061621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8.0936315192903976E-3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8.1210822914452169E-3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5.2410785212406288E-2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1.3582969626644619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34" t="s">
        <v>24</v>
      </c>
      <c r="B90" s="18" t="s">
        <v>43</v>
      </c>
      <c r="C90" s="35" t="s">
        <v>11</v>
      </c>
      <c r="D90" s="36" t="s">
        <v>0</v>
      </c>
      <c r="E90" s="37" t="s">
        <v>26</v>
      </c>
      <c r="F90" s="18" t="s">
        <v>43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21.840869999999999</v>
      </c>
      <c r="C91" s="63">
        <v>14.99338</v>
      </c>
      <c r="D91" s="39">
        <f>B91-C91</f>
        <v>6.8474899999999987</v>
      </c>
      <c r="E91" s="93">
        <v>175</v>
      </c>
      <c r="F91" s="63">
        <v>21.730969999999999</v>
      </c>
      <c r="G91" s="63">
        <v>14.96128</v>
      </c>
      <c r="H91" s="39">
        <f>F91-G91</f>
        <v>6.7696899999999989</v>
      </c>
      <c r="I91" s="40">
        <f>H91-$D$99</f>
        <v>0.14067249999999909</v>
      </c>
      <c r="J91" s="41">
        <f t="shared" ref="J91:J97" si="16">POWER(2,-I91)</f>
        <v>0.90709622157708536</v>
      </c>
    </row>
    <row r="92" spans="1:10" ht="13" customHeight="1" x14ac:dyDescent="0.15">
      <c r="A92" s="94">
        <v>172</v>
      </c>
      <c r="B92" s="66">
        <v>22.148720000000001</v>
      </c>
      <c r="C92" s="66">
        <v>15.10403</v>
      </c>
      <c r="D92" s="42">
        <f t="shared" ref="D92:D98" si="17">B92-C92</f>
        <v>7.044690000000001</v>
      </c>
      <c r="E92" s="95">
        <v>176</v>
      </c>
      <c r="F92" s="66">
        <v>21.233319999999999</v>
      </c>
      <c r="G92" s="66">
        <v>14.92671</v>
      </c>
      <c r="H92" s="42">
        <f t="shared" ref="H92:H97" si="18">F92-G92</f>
        <v>6.3066099999999992</v>
      </c>
      <c r="I92" s="43">
        <f t="shared" ref="I92:I97" si="19">H92-$D$99</f>
        <v>-0.32240750000000062</v>
      </c>
      <c r="J92" s="44">
        <f t="shared" si="16"/>
        <v>1.2504154418992102</v>
      </c>
    </row>
    <row r="93" spans="1:10" ht="13" customHeight="1" x14ac:dyDescent="0.15">
      <c r="A93" s="94">
        <v>174</v>
      </c>
      <c r="B93" s="66">
        <v>21.409800000000001</v>
      </c>
      <c r="C93" s="66">
        <v>14.81973</v>
      </c>
      <c r="D93" s="42">
        <f t="shared" si="17"/>
        <v>6.5900700000000008</v>
      </c>
      <c r="E93" s="95">
        <v>177</v>
      </c>
      <c r="F93" s="66">
        <v>21.711040000000001</v>
      </c>
      <c r="G93" s="66">
        <v>15.10074</v>
      </c>
      <c r="H93" s="42">
        <f t="shared" si="18"/>
        <v>6.6103000000000005</v>
      </c>
      <c r="I93" s="43">
        <f t="shared" si="19"/>
        <v>-1.8717499999999276E-2</v>
      </c>
      <c r="J93" s="44">
        <f t="shared" si="16"/>
        <v>1.0130585096173528</v>
      </c>
    </row>
    <row r="94" spans="1:10" ht="13" customHeight="1" x14ac:dyDescent="0.15">
      <c r="A94" s="94">
        <v>179</v>
      </c>
      <c r="B94" s="66">
        <v>20.88627</v>
      </c>
      <c r="C94" s="66">
        <v>14.732749999999999</v>
      </c>
      <c r="D94" s="42">
        <f t="shared" si="17"/>
        <v>6.1535200000000003</v>
      </c>
      <c r="E94" s="95">
        <v>216</v>
      </c>
      <c r="F94" s="66"/>
      <c r="G94" s="66"/>
      <c r="H94" s="42"/>
      <c r="I94" s="43"/>
      <c r="J94" s="44"/>
    </row>
    <row r="95" spans="1:10" ht="13" customHeight="1" x14ac:dyDescent="0.15">
      <c r="A95" s="94">
        <v>180</v>
      </c>
      <c r="B95" s="66">
        <v>21.651039999999998</v>
      </c>
      <c r="C95" s="66">
        <v>15.304029999999999</v>
      </c>
      <c r="D95" s="42">
        <f t="shared" si="17"/>
        <v>6.3470099999999992</v>
      </c>
      <c r="E95" s="95">
        <v>223</v>
      </c>
      <c r="F95" s="66">
        <v>21.63344</v>
      </c>
      <c r="G95" s="66">
        <v>14.999420000000001</v>
      </c>
      <c r="H95" s="42">
        <f t="shared" si="18"/>
        <v>6.6340199999999996</v>
      </c>
      <c r="I95" s="43">
        <f t="shared" si="19"/>
        <v>5.0024999999997988E-3</v>
      </c>
      <c r="J95" s="44">
        <f t="shared" si="16"/>
        <v>0.99653853595668052</v>
      </c>
    </row>
    <row r="96" spans="1:10" ht="13" customHeight="1" x14ac:dyDescent="0.15">
      <c r="A96" s="94">
        <v>181</v>
      </c>
      <c r="B96" s="66">
        <v>21.159300000000002</v>
      </c>
      <c r="C96" s="85">
        <v>14.7973</v>
      </c>
      <c r="D96" s="42">
        <f t="shared" si="17"/>
        <v>6.3620000000000019</v>
      </c>
      <c r="E96" s="95">
        <v>225</v>
      </c>
      <c r="F96" s="66">
        <v>21.916789999999999</v>
      </c>
      <c r="G96" s="66">
        <v>15.29162</v>
      </c>
      <c r="H96" s="42">
        <f t="shared" si="18"/>
        <v>6.6251699999999989</v>
      </c>
      <c r="I96" s="43">
        <f t="shared" si="19"/>
        <v>-3.8475000000008919E-3</v>
      </c>
      <c r="J96" s="44">
        <f t="shared" si="16"/>
        <v>1.0026704430751203</v>
      </c>
    </row>
    <row r="97" spans="1:10" ht="13" customHeight="1" x14ac:dyDescent="0.15">
      <c r="A97" s="94">
        <v>182</v>
      </c>
      <c r="B97" s="66">
        <v>21.854980000000001</v>
      </c>
      <c r="C97" s="66">
        <v>15.081659999999999</v>
      </c>
      <c r="D97" s="42">
        <f t="shared" si="17"/>
        <v>6.7733200000000018</v>
      </c>
      <c r="E97" s="95">
        <v>229</v>
      </c>
      <c r="F97" s="66">
        <v>21.376799999999999</v>
      </c>
      <c r="G97" s="66">
        <v>14.73638</v>
      </c>
      <c r="H97" s="42">
        <f t="shared" si="18"/>
        <v>6.6404199999999989</v>
      </c>
      <c r="I97" s="43">
        <f t="shared" si="19"/>
        <v>1.1402499999999094E-2</v>
      </c>
      <c r="J97" s="44">
        <f t="shared" si="16"/>
        <v>0.99212754068136388</v>
      </c>
    </row>
    <row r="98" spans="1:10" ht="13" customHeight="1" thickBot="1" x14ac:dyDescent="0.2">
      <c r="A98" s="97">
        <v>183</v>
      </c>
      <c r="B98" s="88">
        <v>22.2471</v>
      </c>
      <c r="C98" s="71">
        <v>15.33306</v>
      </c>
      <c r="D98" s="45">
        <f t="shared" si="17"/>
        <v>6.91404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21.649760000000001</v>
      </c>
      <c r="C99" s="100">
        <f>AVERAGE(C91:C98)</f>
        <v>15.020742499999999</v>
      </c>
      <c r="D99" s="100">
        <f>AVERAGE(D91:D98)</f>
        <v>6.6290174999999998</v>
      </c>
      <c r="E99" s="101" t="s">
        <v>2</v>
      </c>
      <c r="F99" s="100">
        <f>AVERAGE(F91:F98)</f>
        <v>21.600393333333333</v>
      </c>
      <c r="G99" s="100">
        <f>AVERAGE(G91:G98)</f>
        <v>15.002691666666665</v>
      </c>
      <c r="H99" s="100">
        <f>AVERAGE(H91:H98)</f>
        <v>6.5977016666666657</v>
      </c>
      <c r="I99" s="100">
        <f>AVERAGE(I91:I98)</f>
        <v>-3.1315833333333799E-2</v>
      </c>
      <c r="J99" s="113">
        <f>AVERAGE(J91:J98)</f>
        <v>1.0269844488011353</v>
      </c>
    </row>
    <row r="100" spans="1:10" ht="13" customHeight="1" x14ac:dyDescent="0.15">
      <c r="A100" s="48" t="s">
        <v>3</v>
      </c>
      <c r="B100" s="42">
        <f>MEDIAN(B91:B98)</f>
        <v>21.745954999999999</v>
      </c>
      <c r="C100" s="42">
        <f>MEDIAN(C91:C98)</f>
        <v>15.037520000000001</v>
      </c>
      <c r="D100" s="42">
        <f>MEDIAN(D91:D98)</f>
        <v>6.6816950000000013</v>
      </c>
      <c r="E100" s="49" t="s">
        <v>3</v>
      </c>
      <c r="F100" s="42">
        <f>MEDIAN(F91:F98)</f>
        <v>21.672240000000002</v>
      </c>
      <c r="G100" s="42">
        <f>MEDIAN(G91:G98)</f>
        <v>14.980350000000001</v>
      </c>
      <c r="H100" s="42">
        <f>MEDIAN(H91:H98)</f>
        <v>6.6295949999999992</v>
      </c>
      <c r="I100" s="42">
        <f>MEDIAN(I91:I98)</f>
        <v>5.7749999999945345E-4</v>
      </c>
      <c r="J100" s="50">
        <f>MEDIAN(J91:J98)</f>
        <v>0.99960448951590042</v>
      </c>
    </row>
    <row r="101" spans="1:10" ht="13" customHeight="1" x14ac:dyDescent="0.15">
      <c r="A101" s="48" t="s">
        <v>4</v>
      </c>
      <c r="B101" s="42">
        <f>STDEV(B91:B98)</f>
        <v>0.47290362494456961</v>
      </c>
      <c r="C101" s="42">
        <f>STDEV(C91:C98)</f>
        <v>0.22755305200891368</v>
      </c>
      <c r="D101" s="42">
        <f>STDEV(D91:D98)</f>
        <v>0.31645723095140132</v>
      </c>
      <c r="E101" s="49" t="s">
        <v>4</v>
      </c>
      <c r="F101" s="42">
        <f>STDEV(F91:F98)</f>
        <v>0.25108910543204915</v>
      </c>
      <c r="G101" s="42">
        <f>STDEV(G91:G98)</f>
        <v>0.18521004556088908</v>
      </c>
      <c r="H101" s="42">
        <f>STDEV(H91:H98)</f>
        <v>0.15386451825117659</v>
      </c>
      <c r="I101" s="42">
        <f>STDEV(I91:I98)</f>
        <v>0.15386451825117659</v>
      </c>
      <c r="J101" s="50">
        <f>STDEV(J91:J98)</f>
        <v>0.11594969255062029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0.1196095905265057</v>
      </c>
      <c r="E102" s="51"/>
      <c r="F102" s="51"/>
      <c r="G102" s="51"/>
      <c r="H102" s="104">
        <f>H101/(SQRT(11))</f>
        <v>4.6391897780722106E-2</v>
      </c>
      <c r="I102" s="51"/>
      <c r="J102" s="105">
        <f>J101/(SQRT(11))</f>
        <v>3.4960147704315825E-2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43</v>
      </c>
      <c r="B104" s="52">
        <f>TTEST(B91:B98,F91:F98,2,2)</f>
        <v>0.82128310246826819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0.87673998679033582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0.82811963186937354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1.501818017509271E-2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1.0219437811223011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25</v>
      </c>
      <c r="B110" s="18" t="s">
        <v>43</v>
      </c>
      <c r="C110" s="35" t="s">
        <v>11</v>
      </c>
      <c r="D110" s="36" t="s">
        <v>0</v>
      </c>
      <c r="E110" s="37" t="s">
        <v>26</v>
      </c>
      <c r="F110" s="18" t="s">
        <v>43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21.572949999999999</v>
      </c>
      <c r="C111" s="63">
        <v>15.15841</v>
      </c>
      <c r="D111" s="39">
        <f t="shared" ref="D111:D118" si="20">B111-C111</f>
        <v>6.4145399999999988</v>
      </c>
      <c r="E111" s="93">
        <v>175</v>
      </c>
      <c r="F111" s="63">
        <v>21.730969999999999</v>
      </c>
      <c r="G111" s="63">
        <v>14.96128</v>
      </c>
      <c r="H111" s="39">
        <f>F111-G111</f>
        <v>6.7696899999999989</v>
      </c>
      <c r="I111" s="40">
        <f>H111-$D$119</f>
        <v>0.5824714285714272</v>
      </c>
      <c r="J111" s="41">
        <f t="shared" ref="J111:J117" si="21">POWER(2,-I111)</f>
        <v>0.66781878080453649</v>
      </c>
    </row>
    <row r="112" spans="1:10" ht="13" customHeight="1" x14ac:dyDescent="0.15">
      <c r="A112" s="95">
        <v>185</v>
      </c>
      <c r="B112" s="66">
        <v>21.905249999999999</v>
      </c>
      <c r="C112" s="66">
        <v>15.891120000000001</v>
      </c>
      <c r="D112" s="42">
        <f t="shared" si="20"/>
        <v>6.014129999999998</v>
      </c>
      <c r="E112" s="95">
        <v>176</v>
      </c>
      <c r="F112" s="66">
        <v>21.233319999999999</v>
      </c>
      <c r="G112" s="66">
        <v>14.92671</v>
      </c>
      <c r="H112" s="42">
        <f t="shared" ref="H112:H117" si="22">F112-G112</f>
        <v>6.3066099999999992</v>
      </c>
      <c r="I112" s="43">
        <f t="shared" ref="I112:I117" si="23">H112-$D$119</f>
        <v>0.11939142857142748</v>
      </c>
      <c r="J112" s="44">
        <f t="shared" si="21"/>
        <v>0.92057589486644475</v>
      </c>
    </row>
    <row r="113" spans="1:10" ht="13" customHeight="1" x14ac:dyDescent="0.15">
      <c r="A113" s="95">
        <v>187</v>
      </c>
      <c r="B113" s="66">
        <v>21.39772</v>
      </c>
      <c r="C113" s="66">
        <v>15.440390000000001</v>
      </c>
      <c r="D113" s="42">
        <f t="shared" si="20"/>
        <v>5.9573299999999989</v>
      </c>
      <c r="E113" s="95">
        <v>177</v>
      </c>
      <c r="F113" s="66">
        <v>21.711040000000001</v>
      </c>
      <c r="G113" s="66">
        <v>15.10074</v>
      </c>
      <c r="H113" s="42">
        <f t="shared" si="22"/>
        <v>6.6103000000000005</v>
      </c>
      <c r="I113" s="43">
        <f t="shared" si="23"/>
        <v>0.42308142857142883</v>
      </c>
      <c r="J113" s="44">
        <f t="shared" si="21"/>
        <v>0.74582991603700421</v>
      </c>
    </row>
    <row r="114" spans="1:10" ht="13" customHeight="1" x14ac:dyDescent="0.15">
      <c r="A114" s="95">
        <v>188</v>
      </c>
      <c r="B114" s="66">
        <v>22.431850000000001</v>
      </c>
      <c r="C114" s="66">
        <v>16.401890000000002</v>
      </c>
      <c r="D114" s="42">
        <f t="shared" si="20"/>
        <v>6.0299599999999991</v>
      </c>
      <c r="E114" s="95">
        <v>216</v>
      </c>
      <c r="F114" s="66"/>
      <c r="G114" s="66"/>
      <c r="H114" s="42"/>
      <c r="I114" s="43"/>
      <c r="J114" s="44"/>
    </row>
    <row r="115" spans="1:10" ht="13" customHeight="1" x14ac:dyDescent="0.15">
      <c r="A115" s="95">
        <v>206</v>
      </c>
      <c r="B115" s="66">
        <v>21.272539999999999</v>
      </c>
      <c r="C115" s="66">
        <v>14.951040000000001</v>
      </c>
      <c r="D115" s="42">
        <f t="shared" si="20"/>
        <v>6.3214999999999986</v>
      </c>
      <c r="E115" s="95">
        <v>223</v>
      </c>
      <c r="F115" s="66">
        <v>21.63344</v>
      </c>
      <c r="G115" s="66">
        <v>14.999420000000001</v>
      </c>
      <c r="H115" s="42">
        <f t="shared" si="22"/>
        <v>6.6340199999999996</v>
      </c>
      <c r="I115" s="43">
        <f t="shared" si="23"/>
        <v>0.44680142857142791</v>
      </c>
      <c r="J115" s="44">
        <f t="shared" si="21"/>
        <v>0.7336676465813865</v>
      </c>
    </row>
    <row r="116" spans="1:10" ht="13" customHeight="1" x14ac:dyDescent="0.15">
      <c r="A116" s="95">
        <v>207</v>
      </c>
      <c r="B116" s="66">
        <v>21.71556</v>
      </c>
      <c r="C116" s="66">
        <v>15.622540000000001</v>
      </c>
      <c r="D116" s="42">
        <f t="shared" si="20"/>
        <v>6.0930199999999992</v>
      </c>
      <c r="E116" s="95">
        <v>225</v>
      </c>
      <c r="F116" s="66">
        <v>21.916789999999999</v>
      </c>
      <c r="G116" s="66">
        <v>15.29162</v>
      </c>
      <c r="H116" s="42">
        <f t="shared" si="22"/>
        <v>6.6251699999999989</v>
      </c>
      <c r="I116" s="43">
        <f t="shared" si="23"/>
        <v>0.43795142857142721</v>
      </c>
      <c r="J116" s="44">
        <f t="shared" si="21"/>
        <v>0.73818205490812761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21.376799999999999</v>
      </c>
      <c r="G117" s="66">
        <v>14.73638</v>
      </c>
      <c r="H117" s="42">
        <f t="shared" si="22"/>
        <v>6.6404199999999989</v>
      </c>
      <c r="I117" s="43">
        <f t="shared" si="23"/>
        <v>0.4532014285714272</v>
      </c>
      <c r="J117" s="44">
        <f t="shared" si="21"/>
        <v>0.73042020114304596</v>
      </c>
    </row>
    <row r="118" spans="1:10" ht="13" customHeight="1" thickBot="1" x14ac:dyDescent="0.2">
      <c r="A118" s="98">
        <v>211</v>
      </c>
      <c r="B118" s="71">
        <v>22.752140000000001</v>
      </c>
      <c r="C118" s="71">
        <v>16.272089999999999</v>
      </c>
      <c r="D118" s="45">
        <f t="shared" si="20"/>
        <v>6.4800500000000021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21.864001428571431</v>
      </c>
      <c r="C119" s="100">
        <f>AVERAGE(C111:C118)</f>
        <v>15.676782857142857</v>
      </c>
      <c r="D119" s="100">
        <f>AVERAGE(D111:D118)</f>
        <v>6.1872185714285717</v>
      </c>
      <c r="E119" s="101" t="s">
        <v>2</v>
      </c>
      <c r="F119" s="100">
        <f>AVERAGE(F111:F118)</f>
        <v>21.600393333333333</v>
      </c>
      <c r="G119" s="100">
        <f>AVERAGE(G111:G118)</f>
        <v>15.002691666666665</v>
      </c>
      <c r="H119" s="100">
        <f>AVERAGE(H111:H118)</f>
        <v>6.5977016666666657</v>
      </c>
      <c r="I119" s="100">
        <f>AVERAGE(I111:I118)</f>
        <v>0.41048309523809429</v>
      </c>
      <c r="J119" s="102">
        <f>AVERAGE(J111:J118)</f>
        <v>0.75608241572342427</v>
      </c>
    </row>
    <row r="120" spans="1:10" ht="13" customHeight="1" x14ac:dyDescent="0.15">
      <c r="A120" s="48" t="s">
        <v>3</v>
      </c>
      <c r="B120" s="42">
        <f>MEDIAN(B111:B118)</f>
        <v>21.71556</v>
      </c>
      <c r="C120" s="42">
        <f>MEDIAN(C111:C118)</f>
        <v>15.622540000000001</v>
      </c>
      <c r="D120" s="42">
        <f>MEDIAN(D111:D118)</f>
        <v>6.0930199999999992</v>
      </c>
      <c r="E120" s="49" t="s">
        <v>3</v>
      </c>
      <c r="F120" s="42">
        <f>MEDIAN(F111:F118)</f>
        <v>21.672240000000002</v>
      </c>
      <c r="G120" s="42">
        <f>MEDIAN(G111:G118)</f>
        <v>14.980350000000001</v>
      </c>
      <c r="H120" s="42">
        <f>MEDIAN(H111:H118)</f>
        <v>6.6295949999999992</v>
      </c>
      <c r="I120" s="42">
        <f>MEDIAN(I111:I118)</f>
        <v>0.44237642857142756</v>
      </c>
      <c r="J120" s="50">
        <f>MEDIAN(J111:J118)</f>
        <v>0.73592485074475711</v>
      </c>
    </row>
    <row r="121" spans="1:10" ht="13" customHeight="1" x14ac:dyDescent="0.15">
      <c r="A121" s="48" t="s">
        <v>4</v>
      </c>
      <c r="B121" s="42">
        <f>STDEV(B111:B118)</f>
        <v>0.54573106177031283</v>
      </c>
      <c r="C121" s="42">
        <f>STDEV(C111:C118)</f>
        <v>0.54472444990454527</v>
      </c>
      <c r="D121" s="42">
        <f>STDEV(D111:D118)</f>
        <v>0.21286490922872353</v>
      </c>
      <c r="E121" s="49" t="s">
        <v>4</v>
      </c>
      <c r="F121" s="42">
        <f>STDEV(F111:F118)</f>
        <v>0.25108910543204915</v>
      </c>
      <c r="G121" s="42">
        <f>STDEV(G111:G118)</f>
        <v>0.18521004556088908</v>
      </c>
      <c r="H121" s="42">
        <f>STDEV(H111:H118)</f>
        <v>0.15386451825117659</v>
      </c>
      <c r="I121" s="42">
        <f>STDEV(I111:I118)</f>
        <v>0.15386451825117659</v>
      </c>
      <c r="J121" s="50">
        <f>STDEV(J111:J118)</f>
        <v>8.5364022550097673E-2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8.0455373238791469E-2</v>
      </c>
      <c r="E122" s="51"/>
      <c r="F122" s="51"/>
      <c r="G122" s="51"/>
      <c r="H122" s="104">
        <f>H121/(SQRT(11))</f>
        <v>4.6391897780722106E-2</v>
      </c>
      <c r="I122" s="51"/>
      <c r="J122" s="105">
        <f>J121/(SQRT(11))</f>
        <v>2.5738221217646483E-2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43</v>
      </c>
      <c r="B124" s="52">
        <f>TTEST(B111:B118,F111:F118,2,2)</f>
        <v>0.30161001954351119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1.5069065386369034E-2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2.404277697169499E-3</v>
      </c>
      <c r="C126" s="52"/>
      <c r="D126" s="53"/>
      <c r="E126" s="106"/>
      <c r="F126" s="106"/>
      <c r="G126" s="52"/>
    </row>
    <row r="127" spans="1:10" ht="13" customHeight="1" x14ac:dyDescent="0.15">
      <c r="A127" s="54" t="s">
        <v>7</v>
      </c>
      <c r="B127" s="54">
        <f>POWER(-(-I119-I121),2)</f>
        <v>0.31848822885103545</v>
      </c>
      <c r="C127" s="54"/>
      <c r="D127" s="53"/>
      <c r="E127" s="52"/>
      <c r="F127" s="106"/>
      <c r="G127" s="52"/>
    </row>
    <row r="128" spans="1:10" ht="13" customHeight="1" x14ac:dyDescent="0.15">
      <c r="A128" s="54" t="s">
        <v>8</v>
      </c>
      <c r="B128" s="54">
        <f>POWER(2,-I119)</f>
        <v>0.75237139536676634</v>
      </c>
      <c r="C128" s="54"/>
      <c r="D128" s="107"/>
      <c r="E128" s="106"/>
      <c r="F128" s="106"/>
      <c r="G128" s="52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47"/>
  <sheetViews>
    <sheetView zoomScale="90" zoomScaleNormal="9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2" s="1" customFormat="1" ht="13" customHeight="1" x14ac:dyDescent="0.15">
      <c r="A1" s="19" t="s">
        <v>31</v>
      </c>
      <c r="D1" s="22"/>
      <c r="H1" s="22"/>
    </row>
    <row r="3" spans="1:12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41964</v>
      </c>
      <c r="K3" s="20"/>
    </row>
    <row r="4" spans="1:12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42544</v>
      </c>
      <c r="K4" s="20"/>
    </row>
    <row r="5" spans="1:12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2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2" ht="13" customHeight="1" thickBot="1" x14ac:dyDescent="0.2">
      <c r="A7" s="7" t="s">
        <v>24</v>
      </c>
      <c r="B7" s="18" t="s">
        <v>44</v>
      </c>
      <c r="C7" s="18" t="s">
        <v>11</v>
      </c>
      <c r="D7" s="17" t="s">
        <v>0</v>
      </c>
      <c r="E7" s="8" t="s">
        <v>25</v>
      </c>
      <c r="F7" s="18" t="s">
        <v>44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2" ht="13" customHeight="1" x14ac:dyDescent="0.15">
      <c r="A8" s="62">
        <v>171</v>
      </c>
      <c r="B8" s="63"/>
      <c r="C8" s="63"/>
      <c r="D8" s="28"/>
      <c r="E8" s="64">
        <v>184</v>
      </c>
      <c r="F8" s="109">
        <v>23.212759999999999</v>
      </c>
      <c r="G8" s="63">
        <v>15.62994</v>
      </c>
      <c r="H8" s="28">
        <f>F8-G8</f>
        <v>7.5828199999999999</v>
      </c>
      <c r="I8" s="10">
        <f>H8-$D$16</f>
        <v>-0.6495350000000002</v>
      </c>
      <c r="J8" s="11">
        <f>POWER(2,-I8)</f>
        <v>1.5686625132945187</v>
      </c>
      <c r="K8" s="2"/>
      <c r="L8" s="61"/>
    </row>
    <row r="9" spans="1:12" ht="13" customHeight="1" x14ac:dyDescent="0.15">
      <c r="A9" s="65">
        <v>172</v>
      </c>
      <c r="B9" s="66">
        <v>24.352920000000001</v>
      </c>
      <c r="C9" s="66">
        <v>15.84442</v>
      </c>
      <c r="D9" s="29">
        <f t="shared" ref="D9:D15" si="0">B9-C9</f>
        <v>8.5085000000000015</v>
      </c>
      <c r="E9" s="67">
        <v>185</v>
      </c>
      <c r="F9" s="86"/>
      <c r="G9" s="66"/>
      <c r="H9" s="29"/>
      <c r="I9" s="3"/>
      <c r="J9" s="4"/>
      <c r="K9" s="2"/>
      <c r="L9" s="61"/>
    </row>
    <row r="10" spans="1:12" ht="13" customHeight="1" x14ac:dyDescent="0.15">
      <c r="A10" s="65">
        <v>174</v>
      </c>
      <c r="B10" s="66">
        <v>24.57321</v>
      </c>
      <c r="C10" s="66">
        <v>15.715439999999999</v>
      </c>
      <c r="D10" s="29">
        <f t="shared" si="0"/>
        <v>8.8577700000000004</v>
      </c>
      <c r="E10" s="67">
        <v>187</v>
      </c>
      <c r="F10" s="86">
        <v>23.643360000000001</v>
      </c>
      <c r="G10" s="66">
        <v>15.957990000000001</v>
      </c>
      <c r="H10" s="29">
        <f t="shared" ref="H10:H15" si="1">F10-G10</f>
        <v>7.6853700000000007</v>
      </c>
      <c r="I10" s="3">
        <f t="shared" ref="I10:I14" si="2">H10-$D$16</f>
        <v>-0.54698499999999939</v>
      </c>
      <c r="J10" s="4">
        <f t="shared" ref="J10:J15" si="3">POWER(2,-I10)</f>
        <v>1.4610291878427708</v>
      </c>
      <c r="K10" s="2"/>
      <c r="L10" s="61"/>
    </row>
    <row r="11" spans="1:12" ht="13" customHeight="1" x14ac:dyDescent="0.15">
      <c r="A11" s="65">
        <v>179</v>
      </c>
      <c r="B11" s="66">
        <v>24.95703</v>
      </c>
      <c r="C11" s="66">
        <v>16.961320000000001</v>
      </c>
      <c r="D11" s="29">
        <f t="shared" si="0"/>
        <v>7.995709999999999</v>
      </c>
      <c r="E11" s="67">
        <v>188</v>
      </c>
      <c r="F11" s="86">
        <v>22.882210000000001</v>
      </c>
      <c r="G11" s="66">
        <v>15.67517</v>
      </c>
      <c r="H11" s="29">
        <f t="shared" si="1"/>
        <v>7.207040000000001</v>
      </c>
      <c r="I11" s="3">
        <f t="shared" si="2"/>
        <v>-1.0253149999999991</v>
      </c>
      <c r="J11" s="4">
        <f t="shared" si="3"/>
        <v>2.0354037485184713</v>
      </c>
      <c r="K11" s="2"/>
      <c r="L11" s="61"/>
    </row>
    <row r="12" spans="1:12" ht="13" customHeight="1" x14ac:dyDescent="0.15">
      <c r="A12" s="65">
        <v>180</v>
      </c>
      <c r="B12" s="66">
        <v>23.633620000000001</v>
      </c>
      <c r="C12" s="66">
        <v>15.77558</v>
      </c>
      <c r="D12" s="29">
        <f t="shared" si="0"/>
        <v>7.8580400000000008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2" ht="13" customHeight="1" x14ac:dyDescent="0.15">
      <c r="A13" s="65">
        <v>181</v>
      </c>
      <c r="B13" s="66"/>
      <c r="C13" s="66"/>
      <c r="D13" s="29"/>
      <c r="E13" s="67">
        <v>207</v>
      </c>
      <c r="F13" s="86">
        <v>23.378419999999998</v>
      </c>
      <c r="G13" s="66">
        <v>15.886659999999999</v>
      </c>
      <c r="H13" s="29">
        <f t="shared" si="1"/>
        <v>7.4917599999999993</v>
      </c>
      <c r="I13" s="3">
        <f t="shared" si="2"/>
        <v>-0.74059500000000078</v>
      </c>
      <c r="J13" s="4">
        <f t="shared" si="3"/>
        <v>1.670864799134236</v>
      </c>
      <c r="K13" s="2"/>
      <c r="L13" s="61"/>
    </row>
    <row r="14" spans="1:12" ht="13" customHeight="1" x14ac:dyDescent="0.15">
      <c r="A14" s="65">
        <v>182</v>
      </c>
      <c r="B14" s="66">
        <v>25.223710000000001</v>
      </c>
      <c r="C14" s="66">
        <v>16.814769999999999</v>
      </c>
      <c r="D14" s="29">
        <f t="shared" si="0"/>
        <v>8.4089400000000012</v>
      </c>
      <c r="E14" s="67">
        <v>210</v>
      </c>
      <c r="F14" s="86">
        <v>23.727260000000001</v>
      </c>
      <c r="G14" s="66">
        <v>15.949820000000001</v>
      </c>
      <c r="H14" s="29">
        <f t="shared" si="1"/>
        <v>7.7774400000000004</v>
      </c>
      <c r="I14" s="3">
        <f t="shared" si="2"/>
        <v>-0.45491499999999974</v>
      </c>
      <c r="J14" s="4">
        <f t="shared" si="3"/>
        <v>1.3707020442487403</v>
      </c>
      <c r="K14" s="2"/>
      <c r="L14" s="61"/>
    </row>
    <row r="15" spans="1:12" ht="13" customHeight="1" thickBot="1" x14ac:dyDescent="0.2">
      <c r="A15" s="70">
        <v>183</v>
      </c>
      <c r="B15" s="87">
        <v>23.638480000000001</v>
      </c>
      <c r="C15" s="71">
        <v>15.87331</v>
      </c>
      <c r="D15" s="27">
        <f t="shared" si="0"/>
        <v>7.7651700000000012</v>
      </c>
      <c r="E15" s="72">
        <v>211</v>
      </c>
      <c r="F15" s="110">
        <v>22.79072</v>
      </c>
      <c r="G15" s="71">
        <v>16.02299</v>
      </c>
      <c r="H15" s="27">
        <f t="shared" si="1"/>
        <v>6.7677300000000002</v>
      </c>
      <c r="I15" s="12">
        <f>H15-$D$16</f>
        <v>-1.4646249999999998</v>
      </c>
      <c r="J15" s="13">
        <f t="shared" si="3"/>
        <v>2.7599172277331943</v>
      </c>
      <c r="K15" s="2"/>
      <c r="L15" s="61"/>
    </row>
    <row r="16" spans="1:12" ht="13" customHeight="1" x14ac:dyDescent="0.15">
      <c r="A16" s="73" t="s">
        <v>2</v>
      </c>
      <c r="B16" s="74">
        <f>AVERAGE(B8:B15)</f>
        <v>24.396495000000002</v>
      </c>
      <c r="C16" s="74">
        <f>AVERAGE(C8:C15)</f>
        <v>16.16414</v>
      </c>
      <c r="D16" s="74">
        <f>AVERAGE(D8:D15)</f>
        <v>8.2323550000000001</v>
      </c>
      <c r="E16" s="75" t="s">
        <v>2</v>
      </c>
      <c r="F16" s="74">
        <f>AVERAGE(F8:F15)</f>
        <v>23.272454999999997</v>
      </c>
      <c r="G16" s="74">
        <f>AVERAGE(G8:G15)</f>
        <v>15.853761666666665</v>
      </c>
      <c r="H16" s="74">
        <f>AVERAGE(H8:H15)</f>
        <v>7.4186933333333336</v>
      </c>
      <c r="I16" s="74">
        <f>AVERAGE(I8:I15)</f>
        <v>-0.81366166666666651</v>
      </c>
      <c r="J16" s="113">
        <f>AVERAGE(J8:J15)</f>
        <v>1.8110965867953219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24.463065</v>
      </c>
      <c r="C17" s="29">
        <f>MEDIAN(C8:C15)</f>
        <v>15.858865</v>
      </c>
      <c r="D17" s="29">
        <f>MEDIAN(D8:D15)</f>
        <v>8.2023250000000001</v>
      </c>
      <c r="E17" s="25" t="s">
        <v>3</v>
      </c>
      <c r="F17" s="29">
        <f>MEDIAN(F8:F15)</f>
        <v>23.295589999999997</v>
      </c>
      <c r="G17" s="29">
        <f>MEDIAN(G8:G15)</f>
        <v>15.918240000000001</v>
      </c>
      <c r="H17" s="29">
        <f>MEDIAN(H8:H15)</f>
        <v>7.5372899999999996</v>
      </c>
      <c r="I17" s="29">
        <f>MEDIAN(I8:I15)</f>
        <v>-0.69506500000000049</v>
      </c>
      <c r="J17" s="6">
        <f>MEDIAN(J8:J15)</f>
        <v>1.6197636562143773</v>
      </c>
      <c r="L17" s="61"/>
    </row>
    <row r="18" spans="1:12" ht="13" customHeight="1" x14ac:dyDescent="0.15">
      <c r="A18" s="5" t="s">
        <v>4</v>
      </c>
      <c r="B18" s="29">
        <f>STDEV(B8:B15)</f>
        <v>0.66154003962723185</v>
      </c>
      <c r="C18" s="29">
        <f>STDEV(C8:C15)</f>
        <v>0.56531918067583753</v>
      </c>
      <c r="D18" s="29">
        <f>STDEV(D8:D15)</f>
        <v>0.42730706639371185</v>
      </c>
      <c r="E18" s="25" t="s">
        <v>4</v>
      </c>
      <c r="F18" s="29">
        <f>STDEV(F8:F15)</f>
        <v>0.38563452945762028</v>
      </c>
      <c r="G18" s="29">
        <f>STDEV(G8:G15)</f>
        <v>0.16235910808041162</v>
      </c>
      <c r="H18" s="29">
        <f>STDEV(H8:H15)</f>
        <v>0.37433736408040624</v>
      </c>
      <c r="I18" s="29">
        <f>STDEV(I8:I15)</f>
        <v>0.37433736408040624</v>
      </c>
      <c r="J18" s="6">
        <f>STDEV(J8:J15)</f>
        <v>0.51875005207692837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0.16150689016261816</v>
      </c>
      <c r="E19" s="26"/>
      <c r="F19" s="26"/>
      <c r="G19" s="26"/>
      <c r="H19" s="80">
        <f>H18/(SQRT(11))</f>
        <v>0.11286696196957913</v>
      </c>
      <c r="I19" s="26"/>
      <c r="J19" s="81">
        <f>J18/(SQRT(11))</f>
        <v>0.15640902570149959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44</v>
      </c>
      <c r="B21" s="2">
        <f>TTEST(B8:B15,F8:F15,2,2)</f>
        <v>4.8829322808020522E-3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0.22521810146205715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5.6469064309151518E-3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0.19300584284290395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1.7576668745977369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44</v>
      </c>
      <c r="C27" s="18" t="s">
        <v>11</v>
      </c>
      <c r="D27" s="17" t="s">
        <v>0</v>
      </c>
      <c r="E27" s="8" t="s">
        <v>26</v>
      </c>
      <c r="F27" s="18" t="s">
        <v>44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24.352920000000001</v>
      </c>
      <c r="C29" s="66">
        <v>15.84442</v>
      </c>
      <c r="D29" s="29">
        <f t="shared" ref="D29:D35" si="4">B29-C29</f>
        <v>8.5085000000000015</v>
      </c>
      <c r="E29" s="67">
        <v>176</v>
      </c>
      <c r="F29" s="86">
        <v>24.971789999999999</v>
      </c>
      <c r="G29" s="66">
        <v>15.83475</v>
      </c>
      <c r="H29" s="29">
        <f t="shared" ref="H29:H33" si="5">F29-G29</f>
        <v>9.1370399999999989</v>
      </c>
      <c r="I29" s="3">
        <f t="shared" ref="I29:I33" si="6">H29-$D$36</f>
        <v>0.90468499999999885</v>
      </c>
      <c r="J29" s="4">
        <f t="shared" ref="J29:J33" si="7">POWER(2,-I29)</f>
        <v>0.53414931818219313</v>
      </c>
      <c r="K29" s="2"/>
    </row>
    <row r="30" spans="1:12" ht="13" customHeight="1" x14ac:dyDescent="0.15">
      <c r="A30" s="65">
        <v>174</v>
      </c>
      <c r="B30" s="66">
        <v>24.57321</v>
      </c>
      <c r="C30" s="66">
        <v>15.715439999999999</v>
      </c>
      <c r="D30" s="29">
        <f t="shared" si="4"/>
        <v>8.8577700000000004</v>
      </c>
      <c r="E30" s="67">
        <v>177</v>
      </c>
      <c r="F30" s="86">
        <v>23.760899999999999</v>
      </c>
      <c r="G30" s="66">
        <v>15.32929</v>
      </c>
      <c r="H30" s="29">
        <f t="shared" si="5"/>
        <v>8.4316099999999992</v>
      </c>
      <c r="I30" s="3">
        <f t="shared" si="6"/>
        <v>0.19925499999999907</v>
      </c>
      <c r="J30" s="4">
        <f t="shared" si="7"/>
        <v>0.87100022704112856</v>
      </c>
      <c r="K30" s="2"/>
    </row>
    <row r="31" spans="1:12" ht="13" customHeight="1" x14ac:dyDescent="0.15">
      <c r="A31" s="65">
        <v>179</v>
      </c>
      <c r="B31" s="66">
        <v>24.95703</v>
      </c>
      <c r="C31" s="66">
        <v>16.961320000000001</v>
      </c>
      <c r="D31" s="29">
        <f t="shared" si="4"/>
        <v>7.995709999999999</v>
      </c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23.633620000000001</v>
      </c>
      <c r="C32" s="66">
        <v>15.77558</v>
      </c>
      <c r="D32" s="29">
        <f t="shared" si="4"/>
        <v>7.8580400000000008</v>
      </c>
      <c r="E32" s="67">
        <v>223</v>
      </c>
      <c r="F32" s="86">
        <v>25.355619999999998</v>
      </c>
      <c r="G32" s="66">
        <v>15.999140000000001</v>
      </c>
      <c r="H32" s="29">
        <f t="shared" si="5"/>
        <v>9.3564799999999977</v>
      </c>
      <c r="I32" s="3">
        <f t="shared" si="6"/>
        <v>1.1241249999999976</v>
      </c>
      <c r="J32" s="4">
        <f t="shared" si="7"/>
        <v>0.45878018915925761</v>
      </c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24.535450000000001</v>
      </c>
      <c r="G33" s="66">
        <v>15.75365</v>
      </c>
      <c r="H33" s="29">
        <f t="shared" si="5"/>
        <v>8.7818000000000005</v>
      </c>
      <c r="I33" s="3">
        <f t="shared" si="6"/>
        <v>0.54944500000000041</v>
      </c>
      <c r="J33" s="4">
        <f t="shared" si="7"/>
        <v>0.68328293450359823</v>
      </c>
      <c r="K33" s="2"/>
    </row>
    <row r="34" spans="1:12" ht="13" customHeight="1" x14ac:dyDescent="0.15">
      <c r="A34" s="65">
        <v>182</v>
      </c>
      <c r="B34" s="66">
        <v>25.223710000000001</v>
      </c>
      <c r="C34" s="66">
        <v>16.814769999999999</v>
      </c>
      <c r="D34" s="29">
        <f t="shared" si="4"/>
        <v>8.4089400000000012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23.638480000000001</v>
      </c>
      <c r="C35" s="71">
        <v>15.87331</v>
      </c>
      <c r="D35" s="27">
        <f t="shared" si="4"/>
        <v>7.7651700000000012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24.396495000000002</v>
      </c>
      <c r="C36" s="74">
        <f>AVERAGE(C28:C35)</f>
        <v>16.16414</v>
      </c>
      <c r="D36" s="74">
        <f>AVERAGE(D28:D35)</f>
        <v>8.2323550000000001</v>
      </c>
      <c r="E36" s="75" t="s">
        <v>2</v>
      </c>
      <c r="F36" s="74">
        <f>AVERAGE(F28:F35)</f>
        <v>24.655939999999998</v>
      </c>
      <c r="G36" s="74">
        <f>AVERAGE(G28:G35)</f>
        <v>15.729207499999999</v>
      </c>
      <c r="H36" s="74">
        <f>AVERAGE(H28:H35)</f>
        <v>8.9267325</v>
      </c>
      <c r="I36" s="74">
        <f>AVERAGE(I28:I35)</f>
        <v>0.69437749999999898</v>
      </c>
      <c r="J36" s="113">
        <f>AVERAGE(J28:J35)</f>
        <v>0.6368031672215444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24.463065</v>
      </c>
      <c r="C37" s="29">
        <f>MEDIAN(C28:C35)</f>
        <v>15.858865</v>
      </c>
      <c r="D37" s="29">
        <f>MEDIAN(D28:D35)</f>
        <v>8.2023250000000001</v>
      </c>
      <c r="E37" s="25" t="s">
        <v>3</v>
      </c>
      <c r="F37" s="29">
        <f>MEDIAN(F28:F35)</f>
        <v>24.753619999999998</v>
      </c>
      <c r="G37" s="29">
        <f>MEDIAN(G28:G35)</f>
        <v>15.7942</v>
      </c>
      <c r="H37" s="29">
        <f>MEDIAN(H28:H35)</f>
        <v>8.9594199999999997</v>
      </c>
      <c r="I37" s="29">
        <f>MEDIAN(I28:I35)</f>
        <v>0.72706499999999963</v>
      </c>
      <c r="J37" s="6">
        <f>MEDIAN(J28:J35)</f>
        <v>0.60871612634289574</v>
      </c>
    </row>
    <row r="38" spans="1:12" ht="13" customHeight="1" x14ac:dyDescent="0.15">
      <c r="A38" s="5" t="s">
        <v>4</v>
      </c>
      <c r="B38" s="29">
        <f>STDEV(B28:B35)</f>
        <v>0.66154003962723185</v>
      </c>
      <c r="C38" s="29">
        <f>STDEV(C28:C35)</f>
        <v>0.56531918067583753</v>
      </c>
      <c r="D38" s="29">
        <f>STDEV(D28:D35)</f>
        <v>0.42730706639371185</v>
      </c>
      <c r="E38" s="25" t="s">
        <v>4</v>
      </c>
      <c r="F38" s="29">
        <f>STDEV(F28:F35)</f>
        <v>0.68433124693625702</v>
      </c>
      <c r="G38" s="29">
        <f>STDEV(G28:G35)</f>
        <v>0.28550202362096611</v>
      </c>
      <c r="H38" s="29">
        <f>STDEV(H28:H35)</f>
        <v>0.40622812879587678</v>
      </c>
      <c r="I38" s="29">
        <f>STDEV(I28:I35)</f>
        <v>0.40622812879587683</v>
      </c>
      <c r="J38" s="6">
        <f>STDEV(J28:J35)</f>
        <v>0.18187782074375375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0.16150689016261816</v>
      </c>
      <c r="E39" s="26"/>
      <c r="F39" s="26"/>
      <c r="G39" s="26"/>
      <c r="H39" s="80">
        <f>H38/(SQRT(11))</f>
        <v>0.12248238931855375</v>
      </c>
      <c r="I39" s="26"/>
      <c r="J39" s="81">
        <f>J38/(SQRT(11))</f>
        <v>5.4838226281322663E-2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44</v>
      </c>
      <c r="B41" s="2">
        <f>TTEST(B28:B35,F28:F35,2,2)</f>
        <v>0.56527675926357634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0.19792276529737332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3.3430929844021677E-2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1.2113327501371653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0.61797590783552114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44</v>
      </c>
      <c r="C47" s="18" t="s">
        <v>11</v>
      </c>
      <c r="D47" s="17" t="s">
        <v>0</v>
      </c>
      <c r="E47" s="8" t="s">
        <v>26</v>
      </c>
      <c r="F47" s="18" t="s">
        <v>44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184</v>
      </c>
      <c r="B48" s="109">
        <v>23.212759999999999</v>
      </c>
      <c r="C48" s="63">
        <v>15.62994</v>
      </c>
      <c r="D48" s="28">
        <f t="shared" ref="D48:D55" si="8">B48-C48</f>
        <v>7.5828199999999999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7">
        <v>185</v>
      </c>
      <c r="B49" s="86"/>
      <c r="C49" s="66"/>
      <c r="D49" s="29"/>
      <c r="E49" s="67">
        <v>176</v>
      </c>
      <c r="F49" s="86">
        <v>24.971789999999999</v>
      </c>
      <c r="G49" s="66">
        <v>15.83475</v>
      </c>
      <c r="H49" s="29">
        <f t="shared" ref="H49:H53" si="9">F49-G49</f>
        <v>9.1370399999999989</v>
      </c>
      <c r="I49" s="3">
        <f t="shared" ref="I49:I53" si="10">H49-$D$56</f>
        <v>1.7183466666666654</v>
      </c>
      <c r="J49" s="4">
        <f t="shared" ref="J49:J53" si="11">POWER(2,-I49)</f>
        <v>0.30389678835156952</v>
      </c>
      <c r="K49" s="2"/>
    </row>
    <row r="50" spans="1:12" ht="13" customHeight="1" x14ac:dyDescent="0.15">
      <c r="A50" s="67">
        <v>187</v>
      </c>
      <c r="B50" s="86">
        <v>23.643360000000001</v>
      </c>
      <c r="C50" s="66">
        <v>15.957990000000001</v>
      </c>
      <c r="D50" s="29">
        <f t="shared" si="8"/>
        <v>7.6853700000000007</v>
      </c>
      <c r="E50" s="67">
        <v>177</v>
      </c>
      <c r="F50" s="86">
        <v>23.760899999999999</v>
      </c>
      <c r="G50" s="66">
        <v>15.32929</v>
      </c>
      <c r="H50" s="29">
        <f t="shared" si="9"/>
        <v>8.4316099999999992</v>
      </c>
      <c r="I50" s="3">
        <f t="shared" si="10"/>
        <v>1.0129166666666656</v>
      </c>
      <c r="J50" s="4">
        <f t="shared" si="11"/>
        <v>0.49554340451484447</v>
      </c>
      <c r="K50" s="2"/>
    </row>
    <row r="51" spans="1:12" ht="13" customHeight="1" x14ac:dyDescent="0.15">
      <c r="A51" s="67">
        <v>188</v>
      </c>
      <c r="B51" s="86">
        <v>22.882210000000001</v>
      </c>
      <c r="C51" s="66">
        <v>15.67517</v>
      </c>
      <c r="D51" s="29">
        <f t="shared" si="8"/>
        <v>7.207040000000001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7">
        <v>206</v>
      </c>
      <c r="B52" s="86"/>
      <c r="C52" s="66"/>
      <c r="D52" s="29"/>
      <c r="E52" s="67">
        <v>223</v>
      </c>
      <c r="F52" s="86">
        <v>25.355619999999998</v>
      </c>
      <c r="G52" s="66">
        <v>15.999140000000001</v>
      </c>
      <c r="H52" s="29">
        <f t="shared" si="9"/>
        <v>9.3564799999999977</v>
      </c>
      <c r="I52" s="3">
        <f t="shared" si="10"/>
        <v>1.9377866666666641</v>
      </c>
      <c r="J52" s="4">
        <f t="shared" si="11"/>
        <v>0.26101657588799643</v>
      </c>
      <c r="K52" s="2"/>
    </row>
    <row r="53" spans="1:12" ht="13" customHeight="1" x14ac:dyDescent="0.15">
      <c r="A53" s="67">
        <v>207</v>
      </c>
      <c r="B53" s="86">
        <v>23.378419999999998</v>
      </c>
      <c r="C53" s="66">
        <v>15.886659999999999</v>
      </c>
      <c r="D53" s="29">
        <f t="shared" si="8"/>
        <v>7.4917599999999993</v>
      </c>
      <c r="E53" s="67">
        <v>229</v>
      </c>
      <c r="F53" s="86">
        <v>24.535450000000001</v>
      </c>
      <c r="G53" s="66">
        <v>15.75365</v>
      </c>
      <c r="H53" s="29">
        <f t="shared" si="9"/>
        <v>8.7818000000000005</v>
      </c>
      <c r="I53" s="3">
        <f t="shared" si="10"/>
        <v>1.3631066666666669</v>
      </c>
      <c r="J53" s="4">
        <f t="shared" si="11"/>
        <v>0.38874427479892953</v>
      </c>
      <c r="K53" s="2"/>
    </row>
    <row r="54" spans="1:12" ht="13" customHeight="1" x14ac:dyDescent="0.15">
      <c r="A54" s="67">
        <v>210</v>
      </c>
      <c r="B54" s="86">
        <v>23.727260000000001</v>
      </c>
      <c r="C54" s="66">
        <v>15.949820000000001</v>
      </c>
      <c r="D54" s="29">
        <f t="shared" si="8"/>
        <v>7.7774400000000004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2">
        <v>211</v>
      </c>
      <c r="B55" s="110">
        <v>22.79072</v>
      </c>
      <c r="C55" s="71">
        <v>16.02299</v>
      </c>
      <c r="D55" s="27">
        <f t="shared" si="8"/>
        <v>6.7677300000000002</v>
      </c>
      <c r="E55" s="72"/>
      <c r="F55" s="87"/>
      <c r="G55" s="88"/>
      <c r="H55" s="27"/>
      <c r="I55" s="12"/>
      <c r="J55" s="13"/>
      <c r="K55" s="2"/>
      <c r="L55" s="83"/>
    </row>
    <row r="56" spans="1:12" ht="13" customHeight="1" x14ac:dyDescent="0.15">
      <c r="A56" s="73"/>
      <c r="B56" s="74">
        <f>AVERAGE(B48:B55)</f>
        <v>23.272454999999997</v>
      </c>
      <c r="C56" s="74">
        <f>AVERAGE(C48:C55)</f>
        <v>15.853761666666665</v>
      </c>
      <c r="D56" s="74">
        <f>AVERAGE(D48:D55)</f>
        <v>7.4186933333333336</v>
      </c>
      <c r="E56" s="75" t="s">
        <v>2</v>
      </c>
      <c r="F56" s="74">
        <f>AVERAGE(F48:F55)</f>
        <v>24.655939999999998</v>
      </c>
      <c r="G56" s="74">
        <f>AVERAGE(G48:G55)</f>
        <v>15.729207499999999</v>
      </c>
      <c r="H56" s="74">
        <f>AVERAGE(H48:H55)</f>
        <v>8.9267325</v>
      </c>
      <c r="I56" s="74">
        <f>AVERAGE(I48:I55)</f>
        <v>1.5080391666666655</v>
      </c>
      <c r="J56" s="76">
        <f>AVERAGE(J48:J55)</f>
        <v>0.362300260888335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23.295589999999997</v>
      </c>
      <c r="C57" s="29">
        <f>MEDIAN(C48:C55)</f>
        <v>15.918240000000001</v>
      </c>
      <c r="D57" s="29">
        <f>MEDIAN(D48:D55)</f>
        <v>7.5372899999999996</v>
      </c>
      <c r="E57" s="25" t="s">
        <v>3</v>
      </c>
      <c r="F57" s="29">
        <f>MEDIAN(F48:F55)</f>
        <v>24.753619999999998</v>
      </c>
      <c r="G57" s="29">
        <f>MEDIAN(G48:G55)</f>
        <v>15.7942</v>
      </c>
      <c r="H57" s="29">
        <f>MEDIAN(H48:H55)</f>
        <v>8.9594199999999997</v>
      </c>
      <c r="I57" s="29">
        <f>MEDIAN(I48:I55)</f>
        <v>1.5407266666666661</v>
      </c>
      <c r="J57" s="6">
        <f>MEDIAN(J48:J55)</f>
        <v>0.34632053157524956</v>
      </c>
    </row>
    <row r="58" spans="1:12" ht="13" customHeight="1" x14ac:dyDescent="0.15">
      <c r="A58" s="5" t="s">
        <v>4</v>
      </c>
      <c r="B58" s="29">
        <f>STDEV(B48:B55)</f>
        <v>0.38563452945762028</v>
      </c>
      <c r="C58" s="29">
        <f>STDEV(C48:C55)</f>
        <v>0.16235910808041162</v>
      </c>
      <c r="D58" s="29">
        <f>STDEV(D48:D55)</f>
        <v>0.37433736408040624</v>
      </c>
      <c r="E58" s="25" t="s">
        <v>4</v>
      </c>
      <c r="F58" s="29">
        <f>STDEV(F48:F55)</f>
        <v>0.68433124693625702</v>
      </c>
      <c r="G58" s="29">
        <f>STDEV(G48:G55)</f>
        <v>0.28550202362096611</v>
      </c>
      <c r="H58" s="29">
        <f>STDEV(H48:H55)</f>
        <v>0.40622812879587678</v>
      </c>
      <c r="I58" s="29">
        <f>STDEV(I48:I55)</f>
        <v>0.4062281287958765</v>
      </c>
      <c r="J58" s="6">
        <f>STDEV(J48:J55)</f>
        <v>0.10347684386176921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0.14148622454231397</v>
      </c>
      <c r="E59" s="26"/>
      <c r="F59" s="26"/>
      <c r="G59" s="26"/>
      <c r="H59" s="80">
        <f>H58/(SQRT(11))</f>
        <v>0.12248238931855375</v>
      </c>
      <c r="I59" s="26"/>
      <c r="J59" s="81">
        <f>J58/(SQRT(11))</f>
        <v>3.119944232542534E-2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44</v>
      </c>
      <c r="B61" s="2">
        <f>TTEST(B48:B55,F48:F55,2,2)</f>
        <v>3.2723144627526983E-3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0.39961366336437265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3.0830531980451949E-4</v>
      </c>
      <c r="C63" s="2"/>
      <c r="D63" s="16"/>
      <c r="G63" s="14"/>
      <c r="H63" s="111"/>
      <c r="I63" s="112"/>
      <c r="J63" s="89"/>
    </row>
    <row r="64" spans="1:12" ht="13" customHeight="1" x14ac:dyDescent="0.15">
      <c r="A64" s="1" t="s">
        <v>7</v>
      </c>
      <c r="B64" s="1">
        <f>POWER(-(-I56-I58),2)</f>
        <v>3.664419278477475</v>
      </c>
      <c r="C64" s="1"/>
      <c r="D64" s="16"/>
      <c r="E64" s="2"/>
      <c r="G64" s="14"/>
      <c r="I64" s="85"/>
      <c r="J64" s="60" t="s">
        <v>12</v>
      </c>
    </row>
    <row r="65" spans="1:10" ht="12.75" customHeight="1" x14ac:dyDescent="0.15">
      <c r="A65" s="1" t="s">
        <v>8</v>
      </c>
      <c r="B65" s="1">
        <f>POWER(2,-I56)</f>
        <v>0.35158875482417706</v>
      </c>
      <c r="C65" s="1"/>
      <c r="G65" s="14"/>
      <c r="I65" s="85"/>
    </row>
    <row r="66" spans="1:10" s="90" customFormat="1" ht="13" customHeight="1" thickBot="1" x14ac:dyDescent="0.2">
      <c r="D66" s="91"/>
      <c r="H66" s="91"/>
    </row>
    <row r="67" spans="1:10" ht="13" customHeight="1" thickTop="1" thickBot="1" x14ac:dyDescent="0.2"/>
    <row r="68" spans="1:10" ht="13" customHeight="1" thickBot="1" x14ac:dyDescent="0.2">
      <c r="A68" s="33" t="s">
        <v>37</v>
      </c>
    </row>
    <row r="69" spans="1:10" ht="13" customHeight="1" thickBot="1" x14ac:dyDescent="0.2"/>
    <row r="70" spans="1:10" ht="13" customHeight="1" thickBot="1" x14ac:dyDescent="0.2">
      <c r="A70" s="34" t="s">
        <v>24</v>
      </c>
      <c r="B70" s="18" t="s">
        <v>44</v>
      </c>
      <c r="C70" s="35" t="s">
        <v>11</v>
      </c>
      <c r="D70" s="36" t="s">
        <v>0</v>
      </c>
      <c r="E70" s="37" t="s">
        <v>25</v>
      </c>
      <c r="F70" s="18" t="s">
        <v>44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0" ht="13" customHeight="1" x14ac:dyDescent="0.15">
      <c r="A71" s="92">
        <v>171</v>
      </c>
      <c r="B71" s="63">
        <v>24.309170000000002</v>
      </c>
      <c r="C71" s="63">
        <v>14.945040000000001</v>
      </c>
      <c r="D71" s="39">
        <f>B71-C71</f>
        <v>9.3641300000000012</v>
      </c>
      <c r="E71" s="93">
        <v>183</v>
      </c>
      <c r="F71" s="63">
        <v>24.241</v>
      </c>
      <c r="G71" s="63">
        <v>15.031029999999999</v>
      </c>
      <c r="H71" s="39">
        <f>F71-G71</f>
        <v>9.2099700000000002</v>
      </c>
      <c r="I71" s="40">
        <f>H71-$D$79</f>
        <v>-5.5641428571428619E-2</v>
      </c>
      <c r="J71" s="41">
        <f>POWER(2,-I71)</f>
        <v>1.0393210873244696</v>
      </c>
    </row>
    <row r="72" spans="1:10" ht="13" customHeight="1" x14ac:dyDescent="0.15">
      <c r="A72" s="94">
        <v>172</v>
      </c>
      <c r="B72" s="66">
        <v>24.162320000000001</v>
      </c>
      <c r="C72" s="66">
        <v>14.96705</v>
      </c>
      <c r="D72" s="42">
        <f t="shared" ref="D72:D78" si="12">B72-C72</f>
        <v>9.1952700000000007</v>
      </c>
      <c r="E72" s="95">
        <v>185</v>
      </c>
      <c r="F72" s="66"/>
      <c r="G72" s="66"/>
      <c r="H72" s="42"/>
      <c r="I72" s="43"/>
      <c r="J72" s="44"/>
    </row>
    <row r="73" spans="1:10" ht="13" customHeight="1" x14ac:dyDescent="0.15">
      <c r="A73" s="94">
        <v>174</v>
      </c>
      <c r="B73" s="66">
        <v>24.12529</v>
      </c>
      <c r="C73" s="66">
        <v>14.8673</v>
      </c>
      <c r="D73" s="42">
        <f t="shared" si="12"/>
        <v>9.2579899999999995</v>
      </c>
      <c r="E73" s="95">
        <v>187</v>
      </c>
      <c r="F73" s="66">
        <v>23.560860000000002</v>
      </c>
      <c r="G73" s="66">
        <v>15.48415</v>
      </c>
      <c r="H73" s="42">
        <f t="shared" ref="H73:H78" si="13">F73-G73</f>
        <v>8.0767100000000021</v>
      </c>
      <c r="I73" s="43">
        <f t="shared" ref="I73:I78" si="14">H73-$D$79</f>
        <v>-1.1889014285714268</v>
      </c>
      <c r="J73" s="44">
        <f t="shared" ref="J73:J78" si="15">POWER(2,-I73)</f>
        <v>2.2797907744829451</v>
      </c>
    </row>
    <row r="74" spans="1:10" ht="13" customHeight="1" x14ac:dyDescent="0.15">
      <c r="A74" s="94">
        <v>179</v>
      </c>
      <c r="B74" s="66">
        <v>24.364170000000001</v>
      </c>
      <c r="C74" s="66">
        <v>14.7334</v>
      </c>
      <c r="D74" s="42">
        <f t="shared" si="12"/>
        <v>9.6307700000000018</v>
      </c>
      <c r="E74" s="95">
        <v>188</v>
      </c>
      <c r="F74" s="66">
        <v>24.70523</v>
      </c>
      <c r="G74" s="66">
        <v>16.46406</v>
      </c>
      <c r="H74" s="42">
        <f t="shared" si="13"/>
        <v>8.2411700000000003</v>
      </c>
      <c r="I74" s="43">
        <f t="shared" si="14"/>
        <v>-1.0244414285714285</v>
      </c>
      <c r="J74" s="44">
        <f t="shared" si="15"/>
        <v>2.0341716569844732</v>
      </c>
    </row>
    <row r="75" spans="1:10" ht="13" customHeight="1" x14ac:dyDescent="0.15">
      <c r="A75" s="94">
        <v>180</v>
      </c>
      <c r="B75" s="66"/>
      <c r="C75" s="66"/>
      <c r="D75" s="42"/>
      <c r="E75" s="95">
        <v>206</v>
      </c>
      <c r="F75" s="66"/>
      <c r="G75" s="66"/>
      <c r="H75" s="42"/>
      <c r="I75" s="43"/>
      <c r="J75" s="44"/>
    </row>
    <row r="76" spans="1:10" ht="13" customHeight="1" x14ac:dyDescent="0.15">
      <c r="A76" s="94">
        <v>181</v>
      </c>
      <c r="B76" s="66">
        <v>23.815670000000001</v>
      </c>
      <c r="C76" s="85">
        <v>14.78288</v>
      </c>
      <c r="D76" s="42">
        <f t="shared" si="12"/>
        <v>9.0327900000000003</v>
      </c>
      <c r="E76" s="95">
        <v>207</v>
      </c>
      <c r="F76" s="66">
        <v>23.997150000000001</v>
      </c>
      <c r="G76" s="66">
        <v>15.725059999999999</v>
      </c>
      <c r="H76" s="42">
        <f t="shared" si="13"/>
        <v>8.2720900000000022</v>
      </c>
      <c r="I76" s="43">
        <f t="shared" si="14"/>
        <v>-0.99352142857142667</v>
      </c>
      <c r="J76" s="44">
        <f t="shared" si="15"/>
        <v>1.9910389283291667</v>
      </c>
    </row>
    <row r="77" spans="1:10" ht="13" customHeight="1" x14ac:dyDescent="0.15">
      <c r="A77" s="94">
        <v>182</v>
      </c>
      <c r="B77" s="66">
        <v>24.280650000000001</v>
      </c>
      <c r="C77" s="66">
        <v>15.131320000000001</v>
      </c>
      <c r="D77" s="42">
        <f t="shared" si="12"/>
        <v>9.1493300000000009</v>
      </c>
      <c r="E77" s="95">
        <v>210</v>
      </c>
      <c r="F77" s="66">
        <v>24.211929999999999</v>
      </c>
      <c r="G77" s="66">
        <v>15.188700000000001</v>
      </c>
      <c r="H77" s="42">
        <f t="shared" si="13"/>
        <v>9.0232299999999981</v>
      </c>
      <c r="I77" s="43">
        <f t="shared" si="14"/>
        <v>-0.24238142857143075</v>
      </c>
      <c r="J77" s="44">
        <f t="shared" si="15"/>
        <v>1.1829437128246221</v>
      </c>
    </row>
    <row r="78" spans="1:10" ht="13" customHeight="1" thickBot="1" x14ac:dyDescent="0.2">
      <c r="A78" s="97">
        <v>183</v>
      </c>
      <c r="B78" s="88">
        <v>24.502510000000001</v>
      </c>
      <c r="C78" s="71">
        <v>15.27351</v>
      </c>
      <c r="D78" s="45">
        <f t="shared" si="12"/>
        <v>9.229000000000001</v>
      </c>
      <c r="E78" s="98">
        <v>211</v>
      </c>
      <c r="F78" s="71">
        <v>25.532869999999999</v>
      </c>
      <c r="G78" s="71">
        <v>16.2301</v>
      </c>
      <c r="H78" s="45">
        <f t="shared" si="13"/>
        <v>9.3027699999999989</v>
      </c>
      <c r="I78" s="46">
        <f t="shared" si="14"/>
        <v>3.7158571428570042E-2</v>
      </c>
      <c r="J78" s="47">
        <f t="shared" si="15"/>
        <v>0.97457250648653049</v>
      </c>
    </row>
    <row r="79" spans="1:10" ht="13" customHeight="1" x14ac:dyDescent="0.15">
      <c r="A79" s="99" t="s">
        <v>2</v>
      </c>
      <c r="B79" s="100">
        <f>AVERAGE(B71:B78)</f>
        <v>24.222825714285712</v>
      </c>
      <c r="C79" s="100">
        <f>AVERAGE(C71:C78)</f>
        <v>14.957214285714286</v>
      </c>
      <c r="D79" s="100">
        <f>AVERAGE(D71:D78)</f>
        <v>9.2656114285714288</v>
      </c>
      <c r="E79" s="101" t="s">
        <v>2</v>
      </c>
      <c r="F79" s="100">
        <f>AVERAGE(F71:F78)</f>
        <v>24.374840000000003</v>
      </c>
      <c r="G79" s="100">
        <f>AVERAGE(G71:G78)</f>
        <v>15.687183333333332</v>
      </c>
      <c r="H79" s="100">
        <f>AVERAGE(H71:H78)</f>
        <v>8.6876566666666672</v>
      </c>
      <c r="I79" s="100">
        <f>AVERAGE(I71:I78)</f>
        <v>-0.57795476190476192</v>
      </c>
      <c r="J79" s="113">
        <f>AVERAGE(J71:J78)</f>
        <v>1.5836397777387015</v>
      </c>
    </row>
    <row r="80" spans="1:10" ht="13" customHeight="1" x14ac:dyDescent="0.15">
      <c r="A80" s="48" t="s">
        <v>3</v>
      </c>
      <c r="B80" s="42">
        <f>MEDIAN(B71:B78)</f>
        <v>24.280650000000001</v>
      </c>
      <c r="C80" s="42">
        <f>MEDIAN(C71:C78)</f>
        <v>14.945040000000001</v>
      </c>
      <c r="D80" s="42">
        <f>MEDIAN(D71:D78)</f>
        <v>9.229000000000001</v>
      </c>
      <c r="E80" s="49" t="s">
        <v>3</v>
      </c>
      <c r="F80" s="42">
        <f>MEDIAN(F71:F78)</f>
        <v>24.226464999999997</v>
      </c>
      <c r="G80" s="42">
        <f>MEDIAN(G71:G78)</f>
        <v>15.604604999999999</v>
      </c>
      <c r="H80" s="42">
        <f>MEDIAN(H71:H78)</f>
        <v>8.6476600000000001</v>
      </c>
      <c r="I80" s="42">
        <f>MEDIAN(I71:I78)</f>
        <v>-0.61795142857142871</v>
      </c>
      <c r="J80" s="50">
        <f>MEDIAN(J71:J78)</f>
        <v>1.5869913205768944</v>
      </c>
    </row>
    <row r="81" spans="1:10" ht="13" customHeight="1" x14ac:dyDescent="0.15">
      <c r="A81" s="48" t="s">
        <v>4</v>
      </c>
      <c r="B81" s="42">
        <f>STDEV(B71:B78)</f>
        <v>0.21907016500481805</v>
      </c>
      <c r="C81" s="42">
        <f>STDEV(C71:C78)</f>
        <v>0.19112412614643426</v>
      </c>
      <c r="D81" s="42">
        <f>STDEV(D71:D78)</f>
        <v>0.19022805562697429</v>
      </c>
      <c r="E81" s="49" t="s">
        <v>4</v>
      </c>
      <c r="F81" s="42">
        <f>STDEV(F71:F78)</f>
        <v>0.67821191720582363</v>
      </c>
      <c r="G81" s="42">
        <f>STDEV(G71:G78)</f>
        <v>0.56920573941824115</v>
      </c>
      <c r="H81" s="42">
        <f>STDEV(H71:H78)</f>
        <v>0.54937908961541781</v>
      </c>
      <c r="I81" s="42">
        <f>STDEV(I71:I78)</f>
        <v>0.54937908961541781</v>
      </c>
      <c r="J81" s="50">
        <f>STDEV(J71:J78)</f>
        <v>0.57989350168268305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7.189944679661929E-2</v>
      </c>
      <c r="E82" s="51"/>
      <c r="F82" s="51"/>
      <c r="G82" s="51"/>
      <c r="H82" s="104">
        <f>H81/(SQRT(11))</f>
        <v>0.16564402799285233</v>
      </c>
      <c r="I82" s="51"/>
      <c r="J82" s="105">
        <f>J81/(SQRT(11))</f>
        <v>0.17484446940425341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44</v>
      </c>
      <c r="B84" s="52">
        <f>TTEST(B71:B78,F71:F78,2,2)</f>
        <v>0.58450625391382272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8.3229669580802378E-3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2.3727389081538375E-2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8.1656904678798837E-4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1.4927315754893391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34" t="s">
        <v>24</v>
      </c>
      <c r="B90" s="18" t="s">
        <v>44</v>
      </c>
      <c r="C90" s="35" t="s">
        <v>11</v>
      </c>
      <c r="D90" s="36" t="s">
        <v>0</v>
      </c>
      <c r="E90" s="37" t="s">
        <v>26</v>
      </c>
      <c r="F90" s="18" t="s">
        <v>44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>
        <v>24.309170000000002</v>
      </c>
      <c r="C91" s="63">
        <v>14.945040000000001</v>
      </c>
      <c r="D91" s="39">
        <f>B91-C91</f>
        <v>9.3641300000000012</v>
      </c>
      <c r="E91" s="93">
        <v>175</v>
      </c>
      <c r="F91" s="63">
        <v>24.797730000000001</v>
      </c>
      <c r="G91" s="63">
        <v>15.08267</v>
      </c>
      <c r="H91" s="39">
        <f>F91-G91</f>
        <v>9.7150600000000011</v>
      </c>
      <c r="I91" s="40">
        <f>H91-$D$99</f>
        <v>0.44944857142857231</v>
      </c>
      <c r="J91" s="41">
        <f t="shared" ref="J91:J97" si="16">POWER(2,-I91)</f>
        <v>0.73232270371900332</v>
      </c>
    </row>
    <row r="92" spans="1:10" ht="13" customHeight="1" x14ac:dyDescent="0.15">
      <c r="A92" s="94">
        <v>172</v>
      </c>
      <c r="B92" s="66">
        <v>24.162320000000001</v>
      </c>
      <c r="C92" s="66">
        <v>14.96705</v>
      </c>
      <c r="D92" s="42">
        <f t="shared" ref="D92:D98" si="17">B92-C92</f>
        <v>9.1952700000000007</v>
      </c>
      <c r="E92" s="95">
        <v>176</v>
      </c>
      <c r="F92" s="66">
        <v>23.855509999999999</v>
      </c>
      <c r="G92" s="66">
        <v>14.876709999999999</v>
      </c>
      <c r="H92" s="42">
        <f t="shared" ref="H92:H97" si="18">F92-G92</f>
        <v>8.9787999999999997</v>
      </c>
      <c r="I92" s="43">
        <f t="shared" ref="I92:I97" si="19">H92-$D$99</f>
        <v>-0.28681142857142916</v>
      </c>
      <c r="J92" s="44">
        <f t="shared" si="16"/>
        <v>1.2199410440967726</v>
      </c>
    </row>
    <row r="93" spans="1:10" ht="13" customHeight="1" x14ac:dyDescent="0.15">
      <c r="A93" s="94">
        <v>174</v>
      </c>
      <c r="B93" s="66">
        <v>24.12529</v>
      </c>
      <c r="C93" s="66">
        <v>14.8673</v>
      </c>
      <c r="D93" s="42">
        <f t="shared" si="17"/>
        <v>9.2579899999999995</v>
      </c>
      <c r="E93" s="95">
        <v>177</v>
      </c>
      <c r="F93" s="66">
        <v>24.21809</v>
      </c>
      <c r="G93" s="66">
        <v>14.947139999999999</v>
      </c>
      <c r="H93" s="42">
        <f t="shared" si="18"/>
        <v>9.2709500000000009</v>
      </c>
      <c r="I93" s="43">
        <f t="shared" si="19"/>
        <v>5.3385714285720809E-3</v>
      </c>
      <c r="J93" s="44">
        <f t="shared" si="16"/>
        <v>0.99630642236716338</v>
      </c>
    </row>
    <row r="94" spans="1:10" ht="13" customHeight="1" x14ac:dyDescent="0.15">
      <c r="A94" s="94">
        <v>179</v>
      </c>
      <c r="B94" s="66">
        <v>24.364170000000001</v>
      </c>
      <c r="C94" s="66">
        <v>14.7334</v>
      </c>
      <c r="D94" s="42">
        <f t="shared" si="17"/>
        <v>9.6307700000000018</v>
      </c>
      <c r="E94" s="95">
        <v>216</v>
      </c>
      <c r="F94" s="66">
        <v>24.861540000000002</v>
      </c>
      <c r="G94" s="66">
        <v>14.96752</v>
      </c>
      <c r="H94" s="42">
        <f t="shared" si="18"/>
        <v>9.8940200000000011</v>
      </c>
      <c r="I94" s="43">
        <f t="shared" si="19"/>
        <v>0.62840857142857232</v>
      </c>
      <c r="J94" s="44">
        <f t="shared" si="16"/>
        <v>0.64688960207611179</v>
      </c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>
        <v>24.19209</v>
      </c>
      <c r="G95" s="66">
        <v>15.166600000000001</v>
      </c>
      <c r="H95" s="42">
        <f t="shared" si="18"/>
        <v>9.0254899999999996</v>
      </c>
      <c r="I95" s="43">
        <f t="shared" si="19"/>
        <v>-0.24012142857142926</v>
      </c>
      <c r="J95" s="44">
        <f t="shared" si="16"/>
        <v>1.1810920672519323</v>
      </c>
    </row>
    <row r="96" spans="1:10" ht="13" customHeight="1" x14ac:dyDescent="0.15">
      <c r="A96" s="94">
        <v>181</v>
      </c>
      <c r="B96" s="66">
        <v>23.815670000000001</v>
      </c>
      <c r="C96" s="85">
        <v>14.78288</v>
      </c>
      <c r="D96" s="42">
        <f t="shared" si="17"/>
        <v>9.0327900000000003</v>
      </c>
      <c r="E96" s="95">
        <v>225</v>
      </c>
      <c r="F96" s="66">
        <v>24.924869999999999</v>
      </c>
      <c r="G96" s="66">
        <v>15.335459999999999</v>
      </c>
      <c r="H96" s="42">
        <f t="shared" si="18"/>
        <v>9.5894099999999991</v>
      </c>
      <c r="I96" s="43">
        <f t="shared" si="19"/>
        <v>0.32379857142857027</v>
      </c>
      <c r="J96" s="44">
        <f t="shared" si="16"/>
        <v>0.79896345965785565</v>
      </c>
    </row>
    <row r="97" spans="1:10" ht="13" customHeight="1" x14ac:dyDescent="0.15">
      <c r="A97" s="94">
        <v>182</v>
      </c>
      <c r="B97" s="66">
        <v>24.280650000000001</v>
      </c>
      <c r="C97" s="66">
        <v>15.131320000000001</v>
      </c>
      <c r="D97" s="42">
        <f t="shared" si="17"/>
        <v>9.1493300000000009</v>
      </c>
      <c r="E97" s="95">
        <v>229</v>
      </c>
      <c r="F97" s="66">
        <v>24.31569</v>
      </c>
      <c r="G97" s="66">
        <v>14.8142</v>
      </c>
      <c r="H97" s="42">
        <f t="shared" si="18"/>
        <v>9.5014900000000004</v>
      </c>
      <c r="I97" s="43">
        <f t="shared" si="19"/>
        <v>0.2358785714285716</v>
      </c>
      <c r="J97" s="44">
        <f t="shared" si="16"/>
        <v>0.84916771607864383</v>
      </c>
    </row>
    <row r="98" spans="1:10" ht="13" customHeight="1" thickBot="1" x14ac:dyDescent="0.2">
      <c r="A98" s="97">
        <v>183</v>
      </c>
      <c r="B98" s="88">
        <v>24.502510000000001</v>
      </c>
      <c r="C98" s="71">
        <v>15.27351</v>
      </c>
      <c r="D98" s="45">
        <f t="shared" si="17"/>
        <v>9.229000000000001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24.222825714285712</v>
      </c>
      <c r="C99" s="100">
        <f>AVERAGE(C91:C98)</f>
        <v>14.957214285714286</v>
      </c>
      <c r="D99" s="100">
        <f>AVERAGE(D91:D98)</f>
        <v>9.2656114285714288</v>
      </c>
      <c r="E99" s="101" t="s">
        <v>2</v>
      </c>
      <c r="F99" s="100">
        <f>AVERAGE(F91:F98)</f>
        <v>24.45221714285714</v>
      </c>
      <c r="G99" s="100">
        <f>AVERAGE(G91:G98)</f>
        <v>15.027185714285713</v>
      </c>
      <c r="H99" s="100">
        <f>AVERAGE(H91:H98)</f>
        <v>9.4250314285714278</v>
      </c>
      <c r="I99" s="100">
        <f>AVERAGE(I91:I98)</f>
        <v>0.15942000000000003</v>
      </c>
      <c r="J99" s="113">
        <f>AVERAGE(J91:J98)</f>
        <v>0.9178118593210689</v>
      </c>
    </row>
    <row r="100" spans="1:10" ht="13" customHeight="1" x14ac:dyDescent="0.15">
      <c r="A100" s="48" t="s">
        <v>3</v>
      </c>
      <c r="B100" s="42">
        <f>MEDIAN(B91:B98)</f>
        <v>24.280650000000001</v>
      </c>
      <c r="C100" s="42">
        <f>MEDIAN(C91:C98)</f>
        <v>14.945040000000001</v>
      </c>
      <c r="D100" s="42">
        <f>MEDIAN(D91:D98)</f>
        <v>9.229000000000001</v>
      </c>
      <c r="E100" s="49" t="s">
        <v>3</v>
      </c>
      <c r="F100" s="42">
        <f>MEDIAN(F91:F98)</f>
        <v>24.31569</v>
      </c>
      <c r="G100" s="42">
        <f>MEDIAN(G91:G98)</f>
        <v>14.96752</v>
      </c>
      <c r="H100" s="42">
        <f>MEDIAN(H91:H98)</f>
        <v>9.5014900000000004</v>
      </c>
      <c r="I100" s="42">
        <f>MEDIAN(I91:I98)</f>
        <v>0.2358785714285716</v>
      </c>
      <c r="J100" s="50">
        <f>MEDIAN(J91:J98)</f>
        <v>0.84916771607864383</v>
      </c>
    </row>
    <row r="101" spans="1:10" ht="13" customHeight="1" x14ac:dyDescent="0.15">
      <c r="A101" s="48" t="s">
        <v>4</v>
      </c>
      <c r="B101" s="42">
        <f>STDEV(B91:B98)</f>
        <v>0.21907016500481805</v>
      </c>
      <c r="C101" s="42">
        <f>STDEV(C91:C98)</f>
        <v>0.19112412614643426</v>
      </c>
      <c r="D101" s="42">
        <f>STDEV(D91:D98)</f>
        <v>0.19022805562697429</v>
      </c>
      <c r="E101" s="49" t="s">
        <v>4</v>
      </c>
      <c r="F101" s="42">
        <f>STDEV(F91:F98)</f>
        <v>0.40977753796884697</v>
      </c>
      <c r="G101" s="42">
        <f>STDEV(G91:G98)</f>
        <v>0.18051826000501489</v>
      </c>
      <c r="H101" s="42">
        <f>STDEV(H91:H98)</f>
        <v>0.34627301557338541</v>
      </c>
      <c r="I101" s="42">
        <f>STDEV(I91:I98)</f>
        <v>0.34627301557338541</v>
      </c>
      <c r="J101" s="50">
        <f>STDEV(J91:J98)</f>
        <v>0.22113418453878897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7.189944679661929E-2</v>
      </c>
      <c r="E102" s="51"/>
      <c r="F102" s="51"/>
      <c r="G102" s="51"/>
      <c r="H102" s="104">
        <f>H101/(SQRT(11))</f>
        <v>0.10440524251652832</v>
      </c>
      <c r="I102" s="51"/>
      <c r="J102" s="105">
        <f>J101/(SQRT(11))</f>
        <v>6.6674465312397568E-2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44</v>
      </c>
      <c r="B104" s="52">
        <f>TTEST(B91:B98,F91:F98,2,2)</f>
        <v>0.21598652011607355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0.49476064516469398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0.30671540298242506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0.25572542599970421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0.89538496604718598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37" t="s">
        <v>25</v>
      </c>
      <c r="B110" s="18" t="s">
        <v>44</v>
      </c>
      <c r="C110" s="35" t="s">
        <v>11</v>
      </c>
      <c r="D110" s="36" t="s">
        <v>0</v>
      </c>
      <c r="E110" s="37" t="s">
        <v>26</v>
      </c>
      <c r="F110" s="18" t="s">
        <v>44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24.241</v>
      </c>
      <c r="C111" s="63">
        <v>15.031029999999999</v>
      </c>
      <c r="D111" s="39">
        <f t="shared" ref="D111:D118" si="20">B111-C111</f>
        <v>9.2099700000000002</v>
      </c>
      <c r="E111" s="93">
        <v>175</v>
      </c>
      <c r="F111" s="63">
        <v>24.797730000000001</v>
      </c>
      <c r="G111" s="63">
        <v>15.08267</v>
      </c>
      <c r="H111" s="39">
        <f>F111-G111</f>
        <v>9.7150600000000011</v>
      </c>
      <c r="I111" s="40">
        <f>H111-$D$119</f>
        <v>1.0274033333333339</v>
      </c>
      <c r="J111" s="41">
        <f t="shared" ref="J111:J117" si="21">POWER(2,-I111)</f>
        <v>0.49059235815986357</v>
      </c>
    </row>
    <row r="112" spans="1:10" ht="13" customHeight="1" x14ac:dyDescent="0.15">
      <c r="A112" s="95">
        <v>185</v>
      </c>
      <c r="B112" s="66"/>
      <c r="C112" s="66"/>
      <c r="D112" s="42"/>
      <c r="E112" s="95">
        <v>176</v>
      </c>
      <c r="F112" s="66">
        <v>23.855509999999999</v>
      </c>
      <c r="G112" s="66">
        <v>14.876709999999999</v>
      </c>
      <c r="H112" s="42">
        <f t="shared" ref="H112:H117" si="22">F112-G112</f>
        <v>8.9787999999999997</v>
      </c>
      <c r="I112" s="43">
        <f t="shared" ref="I112:I117" si="23">H112-$D$119</f>
        <v>0.29114333333333242</v>
      </c>
      <c r="J112" s="44">
        <f t="shared" si="21"/>
        <v>0.81725412936137454</v>
      </c>
    </row>
    <row r="113" spans="1:10" ht="13" customHeight="1" x14ac:dyDescent="0.15">
      <c r="A113" s="95">
        <v>187</v>
      </c>
      <c r="B113" s="66">
        <v>23.560860000000002</v>
      </c>
      <c r="C113" s="66">
        <v>15.48415</v>
      </c>
      <c r="D113" s="42">
        <f t="shared" si="20"/>
        <v>8.0767100000000021</v>
      </c>
      <c r="E113" s="95">
        <v>177</v>
      </c>
      <c r="F113" s="66">
        <v>24.21809</v>
      </c>
      <c r="G113" s="66">
        <v>14.947139999999999</v>
      </c>
      <c r="H113" s="42">
        <f t="shared" si="22"/>
        <v>9.2709500000000009</v>
      </c>
      <c r="I113" s="43">
        <f t="shared" si="23"/>
        <v>0.58329333333333366</v>
      </c>
      <c r="J113" s="44">
        <f t="shared" si="21"/>
        <v>0.66743843215117893</v>
      </c>
    </row>
    <row r="114" spans="1:10" ht="13" customHeight="1" x14ac:dyDescent="0.15">
      <c r="A114" s="95">
        <v>188</v>
      </c>
      <c r="B114" s="66">
        <v>24.70523</v>
      </c>
      <c r="C114" s="66">
        <v>16.46406</v>
      </c>
      <c r="D114" s="42">
        <f t="shared" si="20"/>
        <v>8.2411700000000003</v>
      </c>
      <c r="E114" s="95">
        <v>216</v>
      </c>
      <c r="F114" s="66">
        <v>24.861540000000002</v>
      </c>
      <c r="G114" s="66">
        <v>14.96752</v>
      </c>
      <c r="H114" s="42">
        <f t="shared" si="22"/>
        <v>9.8940200000000011</v>
      </c>
      <c r="I114" s="43">
        <f t="shared" si="23"/>
        <v>1.2063633333333339</v>
      </c>
      <c r="J114" s="44">
        <f t="shared" si="21"/>
        <v>0.43335962921803417</v>
      </c>
    </row>
    <row r="115" spans="1:10" ht="13" customHeight="1" x14ac:dyDescent="0.15">
      <c r="A115" s="95">
        <v>206</v>
      </c>
      <c r="B115" s="66"/>
      <c r="C115" s="66"/>
      <c r="D115" s="42"/>
      <c r="E115" s="95">
        <v>223</v>
      </c>
      <c r="F115" s="66">
        <v>24.19209</v>
      </c>
      <c r="G115" s="66">
        <v>15.166600000000001</v>
      </c>
      <c r="H115" s="42">
        <f t="shared" si="22"/>
        <v>9.0254899999999996</v>
      </c>
      <c r="I115" s="43">
        <f t="shared" si="23"/>
        <v>0.33783333333333232</v>
      </c>
      <c r="J115" s="44">
        <f t="shared" si="21"/>
        <v>0.79122870222983888</v>
      </c>
    </row>
    <row r="116" spans="1:10" ht="13" customHeight="1" x14ac:dyDescent="0.15">
      <c r="A116" s="95">
        <v>207</v>
      </c>
      <c r="B116" s="66">
        <v>23.997150000000001</v>
      </c>
      <c r="C116" s="66">
        <v>15.725059999999999</v>
      </c>
      <c r="D116" s="42">
        <f t="shared" si="20"/>
        <v>8.2720900000000022</v>
      </c>
      <c r="E116" s="95">
        <v>225</v>
      </c>
      <c r="F116" s="66">
        <v>24.924869999999999</v>
      </c>
      <c r="G116" s="66">
        <v>15.335459999999999</v>
      </c>
      <c r="H116" s="42">
        <f t="shared" si="22"/>
        <v>9.5894099999999991</v>
      </c>
      <c r="I116" s="43">
        <f t="shared" si="23"/>
        <v>0.90175333333333185</v>
      </c>
      <c r="J116" s="44">
        <f t="shared" si="21"/>
        <v>0.53523585403889107</v>
      </c>
    </row>
    <row r="117" spans="1:10" ht="13" customHeight="1" x14ac:dyDescent="0.15">
      <c r="A117" s="95">
        <v>210</v>
      </c>
      <c r="B117" s="66">
        <v>24.211929999999999</v>
      </c>
      <c r="C117" s="66">
        <v>15.188700000000001</v>
      </c>
      <c r="D117" s="42">
        <f t="shared" si="20"/>
        <v>9.0232299999999981</v>
      </c>
      <c r="E117" s="95">
        <v>229</v>
      </c>
      <c r="F117" s="66">
        <v>24.31569</v>
      </c>
      <c r="G117" s="66">
        <v>14.8142</v>
      </c>
      <c r="H117" s="42">
        <f t="shared" si="22"/>
        <v>9.5014900000000004</v>
      </c>
      <c r="I117" s="43">
        <f t="shared" si="23"/>
        <v>0.81383333333333319</v>
      </c>
      <c r="J117" s="44">
        <f t="shared" si="21"/>
        <v>0.56886832838668577</v>
      </c>
    </row>
    <row r="118" spans="1:10" ht="13" customHeight="1" thickBot="1" x14ac:dyDescent="0.2">
      <c r="A118" s="98">
        <v>211</v>
      </c>
      <c r="B118" s="71">
        <v>25.532869999999999</v>
      </c>
      <c r="C118" s="71">
        <v>16.2301</v>
      </c>
      <c r="D118" s="45">
        <f t="shared" si="20"/>
        <v>9.3027699999999989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24.374840000000003</v>
      </c>
      <c r="C119" s="100">
        <f>AVERAGE(C111:C118)</f>
        <v>15.687183333333332</v>
      </c>
      <c r="D119" s="100">
        <f>AVERAGE(D111:D118)</f>
        <v>8.6876566666666672</v>
      </c>
      <c r="E119" s="101" t="s">
        <v>2</v>
      </c>
      <c r="F119" s="100">
        <f>AVERAGE(F111:F118)</f>
        <v>24.45221714285714</v>
      </c>
      <c r="G119" s="100">
        <f>AVERAGE(G111:G118)</f>
        <v>15.027185714285713</v>
      </c>
      <c r="H119" s="100">
        <f>AVERAGE(H111:H118)</f>
        <v>9.4250314285714278</v>
      </c>
      <c r="I119" s="100">
        <f>AVERAGE(I111:I118)</f>
        <v>0.73737476190476159</v>
      </c>
      <c r="J119" s="102">
        <f>AVERAGE(J111:J118)</f>
        <v>0.61485391907798104</v>
      </c>
    </row>
    <row r="120" spans="1:10" ht="13" customHeight="1" x14ac:dyDescent="0.15">
      <c r="A120" s="48" t="s">
        <v>3</v>
      </c>
      <c r="B120" s="42">
        <f>MEDIAN(B111:B118)</f>
        <v>24.226464999999997</v>
      </c>
      <c r="C120" s="42">
        <f>MEDIAN(C111:C118)</f>
        <v>15.604604999999999</v>
      </c>
      <c r="D120" s="42">
        <f>MEDIAN(D111:D118)</f>
        <v>8.6476600000000001</v>
      </c>
      <c r="E120" s="49" t="s">
        <v>3</v>
      </c>
      <c r="F120" s="42">
        <f>MEDIAN(F111:F118)</f>
        <v>24.31569</v>
      </c>
      <c r="G120" s="42">
        <f>MEDIAN(G111:G118)</f>
        <v>14.96752</v>
      </c>
      <c r="H120" s="42">
        <f>MEDIAN(H111:H118)</f>
        <v>9.5014900000000004</v>
      </c>
      <c r="I120" s="42">
        <f>MEDIAN(I111:I118)</f>
        <v>0.81383333333333319</v>
      </c>
      <c r="J120" s="50">
        <f>MEDIAN(J111:J118)</f>
        <v>0.56886832838668577</v>
      </c>
    </row>
    <row r="121" spans="1:10" ht="13" customHeight="1" x14ac:dyDescent="0.15">
      <c r="A121" s="48" t="s">
        <v>4</v>
      </c>
      <c r="B121" s="42">
        <f>STDEV(B111:B118)</f>
        <v>0.67821191720582363</v>
      </c>
      <c r="C121" s="42">
        <f>STDEV(C111:C118)</f>
        <v>0.56920573941824115</v>
      </c>
      <c r="D121" s="42">
        <f>STDEV(D111:D118)</f>
        <v>0.54937908961541781</v>
      </c>
      <c r="E121" s="49" t="s">
        <v>4</v>
      </c>
      <c r="F121" s="42">
        <f>STDEV(F111:F118)</f>
        <v>0.40977753796884697</v>
      </c>
      <c r="G121" s="42">
        <f>STDEV(G111:G118)</f>
        <v>0.18051826000501489</v>
      </c>
      <c r="H121" s="42">
        <f>STDEV(H111:H118)</f>
        <v>0.34627301557338541</v>
      </c>
      <c r="I121" s="42">
        <f>STDEV(I111:I118)</f>
        <v>0.34627301557338552</v>
      </c>
      <c r="J121" s="50">
        <f>STDEV(J111:J118)</f>
        <v>0.14814062231268715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0.2076457780887804</v>
      </c>
      <c r="E122" s="51"/>
      <c r="F122" s="51"/>
      <c r="G122" s="51"/>
      <c r="H122" s="104">
        <f>H121/(SQRT(11))</f>
        <v>0.10440524251652832</v>
      </c>
      <c r="I122" s="51"/>
      <c r="J122" s="105">
        <f>J121/(SQRT(11))</f>
        <v>4.4666078220084955E-2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44</v>
      </c>
      <c r="B124" s="52">
        <f>TTEST(B111:B118,F111:F118,2,2)</f>
        <v>0.80445047598585573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1.3935629239444575E-2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1.3337038547396618E-2</v>
      </c>
      <c r="C126" s="52"/>
      <c r="D126" s="53"/>
      <c r="E126" s="106"/>
      <c r="F126" s="106"/>
      <c r="G126" s="52"/>
      <c r="H126" s="107"/>
      <c r="I126" s="89"/>
      <c r="J126" s="89"/>
    </row>
    <row r="127" spans="1:10" ht="13" customHeight="1" x14ac:dyDescent="0.15">
      <c r="A127" s="54" t="s">
        <v>7</v>
      </c>
      <c r="B127" s="54">
        <f>POWER(-(-I119-I121),2)</f>
        <v>1.174292505633328</v>
      </c>
      <c r="C127" s="54"/>
      <c r="D127" s="53"/>
      <c r="E127" s="52"/>
      <c r="F127" s="106"/>
      <c r="G127" s="52"/>
      <c r="H127" s="107"/>
      <c r="I127" s="85"/>
      <c r="J127" s="106"/>
    </row>
    <row r="128" spans="1:10" ht="13" customHeight="1" x14ac:dyDescent="0.15">
      <c r="A128" s="54" t="s">
        <v>8</v>
      </c>
      <c r="B128" s="54">
        <f>POWER(2,-I119)</f>
        <v>0.59982985605008454</v>
      </c>
      <c r="C128" s="54"/>
      <c r="D128" s="107"/>
      <c r="E128" s="106"/>
      <c r="F128" s="106"/>
      <c r="G128" s="52"/>
      <c r="H128" s="107"/>
      <c r="I128" s="85"/>
      <c r="J128" s="106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47"/>
  <sheetViews>
    <sheetView zoomScale="84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41964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41964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27</v>
      </c>
      <c r="C7" s="18" t="s">
        <v>11</v>
      </c>
      <c r="D7" s="17" t="s">
        <v>0</v>
      </c>
      <c r="E7" s="8" t="s">
        <v>25</v>
      </c>
      <c r="F7" s="18" t="s">
        <v>27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/>
      <c r="C8" s="63"/>
      <c r="D8" s="28"/>
      <c r="E8" s="64">
        <v>184</v>
      </c>
      <c r="F8" s="109">
        <v>18.994689999999999</v>
      </c>
      <c r="G8" s="63">
        <v>15.62994</v>
      </c>
      <c r="H8" s="28">
        <f>F8-G8</f>
        <v>3.364749999999999</v>
      </c>
      <c r="I8" s="10">
        <f>H8-$D$16</f>
        <v>-0.72061800000000176</v>
      </c>
      <c r="J8" s="11">
        <f>POWER(2,-I8)</f>
        <v>1.6478877807451893</v>
      </c>
      <c r="K8" s="2"/>
      <c r="L8" s="61"/>
    </row>
    <row r="9" spans="1:14" ht="13" customHeight="1" x14ac:dyDescent="0.15">
      <c r="A9" s="65">
        <v>172</v>
      </c>
      <c r="B9" s="66">
        <v>19.774930000000001</v>
      </c>
      <c r="C9" s="66">
        <v>15.84442</v>
      </c>
      <c r="D9" s="29">
        <f t="shared" ref="D9:D15" si="0">B9-C9</f>
        <v>3.9305100000000017</v>
      </c>
      <c r="E9" s="67">
        <v>185</v>
      </c>
      <c r="F9" s="86">
        <v>19.702279999999998</v>
      </c>
      <c r="G9" s="66">
        <v>15.838469999999999</v>
      </c>
      <c r="H9" s="29">
        <f t="shared" ref="H9:H15" si="1">F9-G9</f>
        <v>3.8638099999999991</v>
      </c>
      <c r="I9" s="3">
        <f t="shared" ref="I9:I14" si="2">H9-$D$16</f>
        <v>-0.2215580000000017</v>
      </c>
      <c r="J9" s="4">
        <f t="shared" ref="J9:J15" si="3">POWER(2,-I9)</f>
        <v>1.1659920888360045</v>
      </c>
      <c r="K9" s="2"/>
      <c r="L9" s="61"/>
    </row>
    <row r="10" spans="1:14" ht="13" customHeight="1" x14ac:dyDescent="0.15">
      <c r="A10" s="65">
        <v>174</v>
      </c>
      <c r="B10" s="66">
        <v>20.453189999999999</v>
      </c>
      <c r="C10" s="66">
        <v>15.715439999999999</v>
      </c>
      <c r="D10" s="29">
        <f t="shared" si="0"/>
        <v>4.7377500000000001</v>
      </c>
      <c r="E10" s="67">
        <v>187</v>
      </c>
      <c r="F10" s="86">
        <v>18.93618</v>
      </c>
      <c r="G10" s="66">
        <v>15.957990000000001</v>
      </c>
      <c r="H10" s="29">
        <f t="shared" si="1"/>
        <v>2.9781899999999997</v>
      </c>
      <c r="I10" s="3">
        <f t="shared" si="2"/>
        <v>-1.1071780000000011</v>
      </c>
      <c r="J10" s="4">
        <f t="shared" si="3"/>
        <v>2.1542385263663615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86">
        <v>19.141860000000001</v>
      </c>
      <c r="G11" s="66">
        <v>15.67517</v>
      </c>
      <c r="H11" s="29">
        <f t="shared" si="1"/>
        <v>3.4666900000000016</v>
      </c>
      <c r="I11" s="3">
        <f t="shared" si="2"/>
        <v>-0.61867799999999917</v>
      </c>
      <c r="J11" s="4">
        <f t="shared" si="3"/>
        <v>1.5354675252488901</v>
      </c>
      <c r="K11" s="2"/>
      <c r="L11" s="61"/>
    </row>
    <row r="12" spans="1:14" ht="13" customHeight="1" x14ac:dyDescent="0.15">
      <c r="A12" s="65">
        <v>180</v>
      </c>
      <c r="B12" s="66">
        <v>20.161180000000002</v>
      </c>
      <c r="C12" s="66">
        <v>15.77558</v>
      </c>
      <c r="D12" s="29">
        <f t="shared" si="0"/>
        <v>4.3856000000000019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>
        <v>18.586500000000001</v>
      </c>
      <c r="G13" s="66">
        <v>15.886659999999999</v>
      </c>
      <c r="H13" s="29">
        <f t="shared" si="1"/>
        <v>2.6998400000000018</v>
      </c>
      <c r="I13" s="3">
        <f t="shared" si="2"/>
        <v>-1.385527999999999</v>
      </c>
      <c r="J13" s="4">
        <f t="shared" si="3"/>
        <v>2.612675590708732</v>
      </c>
      <c r="K13" s="2"/>
      <c r="L13" s="68"/>
      <c r="M13" s="69" t="s">
        <v>11</v>
      </c>
      <c r="N13" s="69" t="s">
        <v>27</v>
      </c>
    </row>
    <row r="14" spans="1:14" ht="13" customHeight="1" x14ac:dyDescent="0.15">
      <c r="A14" s="65">
        <v>182</v>
      </c>
      <c r="B14" s="66">
        <v>20.528469999999999</v>
      </c>
      <c r="C14" s="66">
        <v>16.814769999999999</v>
      </c>
      <c r="D14" s="29">
        <f t="shared" si="0"/>
        <v>3.7136999999999993</v>
      </c>
      <c r="E14" s="67">
        <v>210</v>
      </c>
      <c r="F14" s="86">
        <v>19.260940000000002</v>
      </c>
      <c r="G14" s="66">
        <v>15.949820000000001</v>
      </c>
      <c r="H14" s="29">
        <f t="shared" si="1"/>
        <v>3.3111200000000007</v>
      </c>
      <c r="I14" s="3">
        <f t="shared" si="2"/>
        <v>-0.77424800000000005</v>
      </c>
      <c r="J14" s="4">
        <f t="shared" si="3"/>
        <v>1.7102983316556146</v>
      </c>
      <c r="K14" s="2"/>
      <c r="L14" s="68" t="s">
        <v>16</v>
      </c>
      <c r="M14" s="67">
        <v>23.283619999999999</v>
      </c>
      <c r="N14" s="67" t="s">
        <v>17</v>
      </c>
    </row>
    <row r="15" spans="1:14" ht="13" customHeight="1" thickBot="1" x14ac:dyDescent="0.2">
      <c r="A15" s="70">
        <v>183</v>
      </c>
      <c r="B15" s="87">
        <v>19.532589999999999</v>
      </c>
      <c r="C15" s="71">
        <v>15.87331</v>
      </c>
      <c r="D15" s="27">
        <f t="shared" si="0"/>
        <v>3.659279999999999</v>
      </c>
      <c r="E15" s="72">
        <v>211</v>
      </c>
      <c r="F15" s="110">
        <v>18.78238</v>
      </c>
      <c r="G15" s="71">
        <v>16.02299</v>
      </c>
      <c r="H15" s="27">
        <f t="shared" si="1"/>
        <v>2.7593899999999998</v>
      </c>
      <c r="I15" s="12">
        <f>H15-$D$16</f>
        <v>-1.325978000000001</v>
      </c>
      <c r="J15" s="13">
        <f t="shared" si="3"/>
        <v>2.5070278103262069</v>
      </c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20.090071999999999</v>
      </c>
      <c r="C16" s="74">
        <f>AVERAGE(C8:C15)</f>
        <v>16.004704</v>
      </c>
      <c r="D16" s="74">
        <f>AVERAGE(D8:D15)</f>
        <v>4.0853680000000008</v>
      </c>
      <c r="E16" s="75" t="s">
        <v>2</v>
      </c>
      <c r="F16" s="74">
        <f>AVERAGE(F8:F15)</f>
        <v>19.057832857142859</v>
      </c>
      <c r="G16" s="74">
        <f>AVERAGE(G8:G15)</f>
        <v>15.851577142857142</v>
      </c>
      <c r="H16" s="74">
        <f>AVERAGE(H8:H15)</f>
        <v>3.2062557142857147</v>
      </c>
      <c r="I16" s="74">
        <f>AVERAGE(I8:I15)</f>
        <v>-0.87911228571428623</v>
      </c>
      <c r="J16" s="113">
        <f>AVERAGE(J8:J15)</f>
        <v>1.9047982362695712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20.161180000000002</v>
      </c>
      <c r="C17" s="29">
        <f>MEDIAN(C8:C15)</f>
        <v>15.84442</v>
      </c>
      <c r="D17" s="29">
        <f>MEDIAN(D8:D15)</f>
        <v>3.9305100000000017</v>
      </c>
      <c r="E17" s="25" t="s">
        <v>3</v>
      </c>
      <c r="F17" s="29">
        <f>MEDIAN(F8:F15)</f>
        <v>18.994689999999999</v>
      </c>
      <c r="G17" s="29">
        <f>MEDIAN(G8:G15)</f>
        <v>15.886659999999999</v>
      </c>
      <c r="H17" s="29">
        <f>MEDIAN(H8:H15)</f>
        <v>3.3111200000000007</v>
      </c>
      <c r="I17" s="29">
        <f>MEDIAN(I8:I15)</f>
        <v>-0.77424800000000005</v>
      </c>
      <c r="J17" s="6">
        <f>MEDIAN(J8:J15)</f>
        <v>1.7102983316556146</v>
      </c>
      <c r="L17" s="61"/>
    </row>
    <row r="18" spans="1:12" ht="13" customHeight="1" x14ac:dyDescent="0.15">
      <c r="A18" s="5" t="s">
        <v>4</v>
      </c>
      <c r="B18" s="29">
        <f>STDEV(B8:B15)</f>
        <v>0.42988501267199314</v>
      </c>
      <c r="C18" s="29">
        <f>STDEV(C8:C15)</f>
        <v>0.4569829694091454</v>
      </c>
      <c r="D18" s="29">
        <f>STDEV(D8:D15)</f>
        <v>0.46352200969317175</v>
      </c>
      <c r="E18" s="25" t="s">
        <v>4</v>
      </c>
      <c r="F18" s="29">
        <f>STDEV(F8:F15)</f>
        <v>0.36065693970467627</v>
      </c>
      <c r="G18" s="29">
        <f>STDEV(G8:G15)</f>
        <v>0.14832555968929617</v>
      </c>
      <c r="H18" s="29">
        <f>STDEV(H8:H15)</f>
        <v>0.41722903885264556</v>
      </c>
      <c r="I18" s="29">
        <f>STDEV(I8:I15)</f>
        <v>0.41722903885264773</v>
      </c>
      <c r="J18" s="6">
        <f>STDEV(J8:J15)</f>
        <v>0.5341760258817706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0.17519485212185756</v>
      </c>
      <c r="E19" s="26"/>
      <c r="F19" s="26"/>
      <c r="G19" s="26"/>
      <c r="H19" s="80">
        <f>H18/(SQRT(11))</f>
        <v>0.12579928850134914</v>
      </c>
      <c r="I19" s="26"/>
      <c r="J19" s="81">
        <f>J18/(SQRT(11))</f>
        <v>0.16106013180481893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27</v>
      </c>
      <c r="B21" s="2">
        <f>TTEST(B8:B15,F8:F15,2,2)</f>
        <v>1.1045413997075463E-3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0.42009621108111184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6.3223160426135868E-3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0.2133361337314493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1.8392432360017743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27</v>
      </c>
      <c r="C27" s="18" t="s">
        <v>11</v>
      </c>
      <c r="D27" s="17" t="s">
        <v>0</v>
      </c>
      <c r="E27" s="8" t="s">
        <v>26</v>
      </c>
      <c r="F27" s="18" t="s">
        <v>27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19.774930000000001</v>
      </c>
      <c r="C29" s="66">
        <v>15.84442</v>
      </c>
      <c r="D29" s="29">
        <f t="shared" ref="D29:D32" si="4">B29-C29</f>
        <v>3.9305100000000017</v>
      </c>
      <c r="E29" s="67">
        <v>176</v>
      </c>
      <c r="F29" s="86">
        <v>19.817979999999999</v>
      </c>
      <c r="G29" s="66">
        <v>15.83475</v>
      </c>
      <c r="H29" s="29">
        <f t="shared" ref="H29:H33" si="5">F29-G29</f>
        <v>3.9832299999999989</v>
      </c>
      <c r="I29" s="3">
        <f t="shared" ref="I29:I33" si="6">H29-$D$36</f>
        <v>-0.10213800000000184</v>
      </c>
      <c r="J29" s="4">
        <f t="shared" ref="J29:J33" si="7">POWER(2,-I29)</f>
        <v>1.0733629532767712</v>
      </c>
      <c r="K29" s="2"/>
    </row>
    <row r="30" spans="1:12" ht="13" customHeight="1" x14ac:dyDescent="0.15">
      <c r="A30" s="65">
        <v>174</v>
      </c>
      <c r="B30" s="66">
        <v>20.453189999999999</v>
      </c>
      <c r="C30" s="66">
        <v>15.715439999999999</v>
      </c>
      <c r="D30" s="29">
        <f t="shared" si="4"/>
        <v>4.7377500000000001</v>
      </c>
      <c r="E30" s="67">
        <v>177</v>
      </c>
      <c r="F30" s="86">
        <v>19.424430000000001</v>
      </c>
      <c r="G30" s="66">
        <v>15.32929</v>
      </c>
      <c r="H30" s="29">
        <f t="shared" si="5"/>
        <v>4.0951400000000007</v>
      </c>
      <c r="I30" s="3">
        <f t="shared" si="6"/>
        <v>9.7719999999998919E-3</v>
      </c>
      <c r="J30" s="4">
        <f t="shared" si="7"/>
        <v>0.99324945375138396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86">
        <v>20.62021</v>
      </c>
      <c r="G31" s="66">
        <v>16.494540000000001</v>
      </c>
      <c r="H31" s="29">
        <f t="shared" si="5"/>
        <v>4.1256699999999995</v>
      </c>
      <c r="I31" s="3">
        <f t="shared" si="6"/>
        <v>4.0301999999998728E-2</v>
      </c>
      <c r="J31" s="4">
        <f t="shared" si="7"/>
        <v>0.97245136242489238</v>
      </c>
      <c r="K31" s="2"/>
    </row>
    <row r="32" spans="1:12" ht="13" customHeight="1" x14ac:dyDescent="0.15">
      <c r="A32" s="65">
        <v>180</v>
      </c>
      <c r="B32" s="66">
        <v>20.161180000000002</v>
      </c>
      <c r="C32" s="66">
        <v>15.77558</v>
      </c>
      <c r="D32" s="29">
        <f t="shared" si="4"/>
        <v>4.3856000000000019</v>
      </c>
      <c r="E32" s="67">
        <v>223</v>
      </c>
      <c r="F32" s="86"/>
      <c r="G32" s="66"/>
      <c r="H32" s="29"/>
      <c r="I32" s="3"/>
      <c r="J32" s="4"/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19.615590000000001</v>
      </c>
      <c r="G33" s="66">
        <v>15.75365</v>
      </c>
      <c r="H33" s="29">
        <f t="shared" si="5"/>
        <v>3.8619400000000006</v>
      </c>
      <c r="I33" s="3">
        <f t="shared" si="6"/>
        <v>-0.22342800000000018</v>
      </c>
      <c r="J33" s="4">
        <f t="shared" si="7"/>
        <v>1.1675044104698493</v>
      </c>
      <c r="K33" s="2"/>
    </row>
    <row r="34" spans="1:12" ht="13" customHeight="1" x14ac:dyDescent="0.15">
      <c r="A34" s="65">
        <v>182</v>
      </c>
      <c r="B34" s="66">
        <v>20.528469999999999</v>
      </c>
      <c r="C34" s="66">
        <v>16.814769999999999</v>
      </c>
      <c r="D34" s="29">
        <f t="shared" ref="D34:D35" si="8">B34-C34</f>
        <v>3.7136999999999993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19.532589999999999</v>
      </c>
      <c r="C35" s="71">
        <v>15.87331</v>
      </c>
      <c r="D35" s="27">
        <f t="shared" si="8"/>
        <v>3.659279999999999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20.090071999999999</v>
      </c>
      <c r="C36" s="74">
        <f>AVERAGE(C28:C35)</f>
        <v>16.004704</v>
      </c>
      <c r="D36" s="74">
        <f>AVERAGE(D28:D35)</f>
        <v>4.0853680000000008</v>
      </c>
      <c r="E36" s="75" t="s">
        <v>2</v>
      </c>
      <c r="F36" s="74">
        <f>AVERAGE(F28:F35)</f>
        <v>19.869552500000001</v>
      </c>
      <c r="G36" s="74">
        <f>AVERAGE(G28:G35)</f>
        <v>15.8530575</v>
      </c>
      <c r="H36" s="74">
        <f>AVERAGE(H28:H35)</f>
        <v>4.0164949999999999</v>
      </c>
      <c r="I36" s="74">
        <f>AVERAGE(I28:I35)</f>
        <v>-6.887300000000085E-2</v>
      </c>
      <c r="J36" s="113">
        <f>AVERAGE(J28:J35)</f>
        <v>1.0516420449807242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20.161180000000002</v>
      </c>
      <c r="C37" s="29">
        <f>MEDIAN(C28:C35)</f>
        <v>15.84442</v>
      </c>
      <c r="D37" s="29">
        <f>MEDIAN(D28:D35)</f>
        <v>3.9305100000000017</v>
      </c>
      <c r="E37" s="25" t="s">
        <v>3</v>
      </c>
      <c r="F37" s="29">
        <f>MEDIAN(F28:F35)</f>
        <v>19.716785000000002</v>
      </c>
      <c r="G37" s="29">
        <f>MEDIAN(G28:G35)</f>
        <v>15.7942</v>
      </c>
      <c r="H37" s="29">
        <f>MEDIAN(H28:H35)</f>
        <v>4.0391849999999998</v>
      </c>
      <c r="I37" s="29">
        <f>MEDIAN(I28:I35)</f>
        <v>-4.6183000000000973E-2</v>
      </c>
      <c r="J37" s="6">
        <f>MEDIAN(J28:J35)</f>
        <v>1.0333062035140776</v>
      </c>
    </row>
    <row r="38" spans="1:12" ht="13" customHeight="1" x14ac:dyDescent="0.15">
      <c r="A38" s="5" t="s">
        <v>4</v>
      </c>
      <c r="B38" s="29">
        <f>STDEV(B28:B35)</f>
        <v>0.42988501267199314</v>
      </c>
      <c r="C38" s="29">
        <f>STDEV(C28:C35)</f>
        <v>0.4569829694091454</v>
      </c>
      <c r="D38" s="29">
        <f>STDEV(D28:D35)</f>
        <v>0.46352200969317175</v>
      </c>
      <c r="E38" s="25" t="s">
        <v>4</v>
      </c>
      <c r="F38" s="29">
        <f>STDEV(F28:F35)</f>
        <v>0.52560358841843258</v>
      </c>
      <c r="G38" s="29">
        <f>STDEV(G28:G35)</f>
        <v>0.48168080976064098</v>
      </c>
      <c r="H38" s="29">
        <f>STDEV(H28:H35)</f>
        <v>0.11985828423600917</v>
      </c>
      <c r="I38" s="29">
        <f>STDEV(I28:I35)</f>
        <v>0.11985828423600917</v>
      </c>
      <c r="J38" s="6">
        <f>STDEV(J28:J35)</f>
        <v>8.8650520788235737E-2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0.17519485212185756</v>
      </c>
      <c r="E39" s="26"/>
      <c r="F39" s="26"/>
      <c r="G39" s="26"/>
      <c r="H39" s="80">
        <f>H38/(SQRT(11))</f>
        <v>3.6138632438782896E-2</v>
      </c>
      <c r="I39" s="26"/>
      <c r="J39" s="81">
        <f>J38/(SQRT(11))</f>
        <v>2.6729137720379943E-2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27</v>
      </c>
      <c r="B41" s="2">
        <f>TTEST(B28:B35,F28:F35,2,2)</f>
        <v>0.50971065467501453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0.64362061747454835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0.78320511048782138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2.5994992086265582E-3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1.0488969894319098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27</v>
      </c>
      <c r="C47" s="18" t="s">
        <v>11</v>
      </c>
      <c r="D47" s="17" t="s">
        <v>0</v>
      </c>
      <c r="E47" s="8" t="s">
        <v>26</v>
      </c>
      <c r="F47" s="18" t="s">
        <v>27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2">
        <v>184</v>
      </c>
      <c r="B48" s="109">
        <v>18.994689999999999</v>
      </c>
      <c r="C48" s="63">
        <v>15.62994</v>
      </c>
      <c r="D48" s="28">
        <f t="shared" ref="D48:D55" si="9">B48-C48</f>
        <v>3.364749999999999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5">
        <v>185</v>
      </c>
      <c r="B49" s="86">
        <v>19.702279999999998</v>
      </c>
      <c r="C49" s="66">
        <v>15.838469999999999</v>
      </c>
      <c r="D49" s="29">
        <f t="shared" si="9"/>
        <v>3.8638099999999991</v>
      </c>
      <c r="E49" s="67">
        <v>176</v>
      </c>
      <c r="F49" s="86">
        <v>19.817979999999999</v>
      </c>
      <c r="G49" s="66">
        <v>15.83475</v>
      </c>
      <c r="H49" s="29">
        <f t="shared" ref="H49:H53" si="10">F49-G49</f>
        <v>3.9832299999999989</v>
      </c>
      <c r="I49" s="3">
        <f t="shared" ref="I49:I53" si="11">H49-$D$56</f>
        <v>0.77697428571428429</v>
      </c>
      <c r="J49" s="4">
        <f t="shared" ref="J49:J53" si="12">POWER(2,-I49)</f>
        <v>0.58358945258925832</v>
      </c>
      <c r="K49" s="2"/>
    </row>
    <row r="50" spans="1:12" ht="13" customHeight="1" x14ac:dyDescent="0.15">
      <c r="A50" s="65">
        <v>187</v>
      </c>
      <c r="B50" s="86">
        <v>18.93618</v>
      </c>
      <c r="C50" s="66">
        <v>15.957990000000001</v>
      </c>
      <c r="D50" s="29">
        <f t="shared" si="9"/>
        <v>2.9781899999999997</v>
      </c>
      <c r="E50" s="67">
        <v>177</v>
      </c>
      <c r="F50" s="86">
        <v>19.424430000000001</v>
      </c>
      <c r="G50" s="66">
        <v>15.32929</v>
      </c>
      <c r="H50" s="29">
        <f t="shared" si="10"/>
        <v>4.0951400000000007</v>
      </c>
      <c r="I50" s="3">
        <f t="shared" si="11"/>
        <v>0.88888428571428602</v>
      </c>
      <c r="J50" s="4">
        <f t="shared" si="12"/>
        <v>0.5400315925100545</v>
      </c>
      <c r="K50" s="2"/>
    </row>
    <row r="51" spans="1:12" ht="13" customHeight="1" x14ac:dyDescent="0.15">
      <c r="A51" s="65">
        <v>188</v>
      </c>
      <c r="B51" s="86">
        <v>19.141860000000001</v>
      </c>
      <c r="C51" s="66">
        <v>15.67517</v>
      </c>
      <c r="D51" s="29">
        <f t="shared" si="9"/>
        <v>3.4666900000000016</v>
      </c>
      <c r="E51" s="67">
        <v>216</v>
      </c>
      <c r="F51" s="86">
        <v>20.62021</v>
      </c>
      <c r="G51" s="66">
        <v>16.494540000000001</v>
      </c>
      <c r="H51" s="29">
        <f t="shared" si="10"/>
        <v>4.1256699999999995</v>
      </c>
      <c r="I51" s="3">
        <f t="shared" si="11"/>
        <v>0.91941428571428485</v>
      </c>
      <c r="J51" s="4">
        <f t="shared" si="12"/>
        <v>0.5287236312141339</v>
      </c>
      <c r="K51" s="2"/>
    </row>
    <row r="52" spans="1:12" ht="13" customHeight="1" x14ac:dyDescent="0.15">
      <c r="A52" s="65">
        <v>206</v>
      </c>
      <c r="B52" s="86"/>
      <c r="C52" s="66"/>
      <c r="D52" s="29"/>
      <c r="E52" s="67">
        <v>223</v>
      </c>
      <c r="F52" s="86"/>
      <c r="G52" s="66"/>
      <c r="H52" s="29"/>
      <c r="I52" s="3"/>
      <c r="J52" s="4"/>
      <c r="K52" s="2"/>
    </row>
    <row r="53" spans="1:12" ht="13" customHeight="1" x14ac:dyDescent="0.15">
      <c r="A53" s="65">
        <v>207</v>
      </c>
      <c r="B53" s="86">
        <v>18.586500000000001</v>
      </c>
      <c r="C53" s="66">
        <v>15.886659999999999</v>
      </c>
      <c r="D53" s="29">
        <f t="shared" si="9"/>
        <v>2.6998400000000018</v>
      </c>
      <c r="E53" s="67">
        <v>229</v>
      </c>
      <c r="F53" s="86">
        <v>19.615590000000001</v>
      </c>
      <c r="G53" s="66">
        <v>15.75365</v>
      </c>
      <c r="H53" s="29">
        <f t="shared" si="10"/>
        <v>3.8619400000000006</v>
      </c>
      <c r="I53" s="3">
        <f t="shared" si="11"/>
        <v>0.65568428571428594</v>
      </c>
      <c r="J53" s="4">
        <f t="shared" si="12"/>
        <v>0.63477433958535068</v>
      </c>
      <c r="K53" s="2"/>
    </row>
    <row r="54" spans="1:12" ht="13" customHeight="1" x14ac:dyDescent="0.15">
      <c r="A54" s="65">
        <v>210</v>
      </c>
      <c r="B54" s="86">
        <v>19.260940000000002</v>
      </c>
      <c r="C54" s="66">
        <v>15.949820000000001</v>
      </c>
      <c r="D54" s="29">
        <f t="shared" si="9"/>
        <v>3.3111200000000007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0">
        <v>211</v>
      </c>
      <c r="B55" s="110">
        <v>18.78238</v>
      </c>
      <c r="C55" s="71">
        <v>16.02299</v>
      </c>
      <c r="D55" s="27">
        <f t="shared" si="9"/>
        <v>2.7593899999999998</v>
      </c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19.057832857142859</v>
      </c>
      <c r="C56" s="74">
        <f>AVERAGE(C48:C55)</f>
        <v>15.851577142857142</v>
      </c>
      <c r="D56" s="74">
        <f>AVERAGE(D48:D55)</f>
        <v>3.2062557142857147</v>
      </c>
      <c r="E56" s="75" t="s">
        <v>2</v>
      </c>
      <c r="F56" s="74">
        <f>AVERAGE(F48:F55)</f>
        <v>19.869552500000001</v>
      </c>
      <c r="G56" s="74">
        <f>AVERAGE(G48:G55)</f>
        <v>15.8530575</v>
      </c>
      <c r="H56" s="74">
        <f>AVERAGE(H48:H55)</f>
        <v>4.0164949999999999</v>
      </c>
      <c r="I56" s="74">
        <f>AVERAGE(I48:I55)</f>
        <v>0.81023928571428527</v>
      </c>
      <c r="J56" s="76">
        <f>AVERAGE(J48:J55)</f>
        <v>0.57177975397469938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18.994689999999999</v>
      </c>
      <c r="C57" s="29">
        <f>MEDIAN(C48:C55)</f>
        <v>15.886659999999999</v>
      </c>
      <c r="D57" s="29">
        <f>MEDIAN(D48:D55)</f>
        <v>3.3111200000000007</v>
      </c>
      <c r="E57" s="25" t="s">
        <v>3</v>
      </c>
      <c r="F57" s="29">
        <f>MEDIAN(F48:F55)</f>
        <v>19.716785000000002</v>
      </c>
      <c r="G57" s="29">
        <f>MEDIAN(G48:G55)</f>
        <v>15.7942</v>
      </c>
      <c r="H57" s="29">
        <f>MEDIAN(H48:H55)</f>
        <v>4.0391849999999998</v>
      </c>
      <c r="I57" s="29">
        <f>MEDIAN(I48:I55)</f>
        <v>0.83292928571428515</v>
      </c>
      <c r="J57" s="6">
        <f>MEDIAN(J48:J55)</f>
        <v>0.56181052254965635</v>
      </c>
    </row>
    <row r="58" spans="1:12" ht="13" customHeight="1" x14ac:dyDescent="0.15">
      <c r="A58" s="5" t="s">
        <v>4</v>
      </c>
      <c r="B58" s="29">
        <f>STDEV(B48:B55)</f>
        <v>0.36065693970467627</v>
      </c>
      <c r="C58" s="29">
        <f>STDEV(C48:C55)</f>
        <v>0.14832555968929617</v>
      </c>
      <c r="D58" s="29">
        <f>STDEV(D48:D55)</f>
        <v>0.41722903885264556</v>
      </c>
      <c r="E58" s="25" t="s">
        <v>4</v>
      </c>
      <c r="F58" s="29">
        <f>STDEV(F48:F55)</f>
        <v>0.52560358841843258</v>
      </c>
      <c r="G58" s="29">
        <f>STDEV(G48:G55)</f>
        <v>0.48168080976064098</v>
      </c>
      <c r="H58" s="29">
        <f>STDEV(H48:H55)</f>
        <v>0.11985828423600917</v>
      </c>
      <c r="I58" s="29">
        <f>STDEV(I48:I55)</f>
        <v>0.11985828423600921</v>
      </c>
      <c r="J58" s="6">
        <f>STDEV(J48:J55)</f>
        <v>4.8199454565317913E-2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0.15769775379408657</v>
      </c>
      <c r="E59" s="26"/>
      <c r="F59" s="26"/>
      <c r="G59" s="26"/>
      <c r="H59" s="80">
        <f>H58/(SQRT(11))</f>
        <v>3.6138632438782896E-2</v>
      </c>
      <c r="I59" s="26"/>
      <c r="J59" s="81">
        <f>J58/(SQRT(11))</f>
        <v>1.4532682353903831E-2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27</v>
      </c>
      <c r="B61" s="2">
        <f>TTEST(B48:B55,F48:F55,2,2)</f>
        <v>1.3512799151822744E-2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0.99395720955556766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4.7804894900507254E-3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0.86508148962744291</v>
      </c>
      <c r="C64" s="1"/>
      <c r="D64" s="16"/>
      <c r="E64" s="2"/>
      <c r="G64" s="14"/>
    </row>
    <row r="65" spans="1:10" ht="13" customHeight="1" x14ac:dyDescent="0.15">
      <c r="A65" s="1" t="s">
        <v>8</v>
      </c>
      <c r="B65" s="1">
        <f>POWER(2,-I56)</f>
        <v>0.5702872621198527</v>
      </c>
      <c r="C65" s="1"/>
      <c r="G65" s="14"/>
    </row>
    <row r="66" spans="1:10" s="90" customFormat="1" ht="13" customHeight="1" thickBot="1" x14ac:dyDescent="0.2">
      <c r="D66" s="91"/>
      <c r="H66" s="91"/>
    </row>
    <row r="67" spans="1:10" ht="13" customHeight="1" thickTop="1" thickBot="1" x14ac:dyDescent="0.2"/>
    <row r="68" spans="1:10" ht="13" customHeight="1" thickBot="1" x14ac:dyDescent="0.2">
      <c r="A68" s="33" t="s">
        <v>37</v>
      </c>
    </row>
    <row r="69" spans="1:10" ht="13" customHeight="1" thickBot="1" x14ac:dyDescent="0.2"/>
    <row r="70" spans="1:10" ht="13" customHeight="1" thickBot="1" x14ac:dyDescent="0.2">
      <c r="A70" s="7" t="s">
        <v>24</v>
      </c>
      <c r="B70" s="18" t="s">
        <v>27</v>
      </c>
      <c r="C70" s="35" t="s">
        <v>11</v>
      </c>
      <c r="D70" s="36" t="s">
        <v>0</v>
      </c>
      <c r="E70" s="8" t="s">
        <v>25</v>
      </c>
      <c r="F70" s="18" t="s">
        <v>27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0" ht="13" customHeight="1" x14ac:dyDescent="0.15">
      <c r="A71" s="92">
        <v>171</v>
      </c>
      <c r="B71" s="63"/>
      <c r="C71" s="63"/>
      <c r="D71" s="39"/>
      <c r="E71" s="93">
        <v>183</v>
      </c>
      <c r="F71" s="63"/>
      <c r="G71" s="63"/>
      <c r="H71" s="39"/>
      <c r="I71" s="40"/>
      <c r="J71" s="41"/>
    </row>
    <row r="72" spans="1:10" ht="13" customHeight="1" x14ac:dyDescent="0.15">
      <c r="A72" s="94">
        <v>172</v>
      </c>
      <c r="B72" s="66">
        <v>20.357859999999999</v>
      </c>
      <c r="C72" s="66">
        <v>14.96705</v>
      </c>
      <c r="D72" s="42">
        <f t="shared" ref="D72:D78" si="13">B72-C72</f>
        <v>5.3908099999999983</v>
      </c>
      <c r="E72" s="95">
        <v>185</v>
      </c>
      <c r="F72" s="66">
        <v>19.80517</v>
      </c>
      <c r="G72" s="66">
        <v>15.981730000000001</v>
      </c>
      <c r="H72" s="42">
        <f t="shared" ref="H72:H78" si="14">F72-G72</f>
        <v>3.8234399999999997</v>
      </c>
      <c r="I72" s="43">
        <f>H72-$D$79</f>
        <v>-1.1485300000000001</v>
      </c>
      <c r="J72" s="44">
        <f t="shared" ref="J72:J78" si="15">POWER(2,-I72)</f>
        <v>2.2168789565551474</v>
      </c>
    </row>
    <row r="73" spans="1:10" ht="13" customHeight="1" x14ac:dyDescent="0.15">
      <c r="A73" s="94">
        <v>174</v>
      </c>
      <c r="B73" s="66">
        <v>19.51661</v>
      </c>
      <c r="C73" s="66">
        <v>14.8673</v>
      </c>
      <c r="D73" s="42">
        <f t="shared" si="13"/>
        <v>4.6493099999999998</v>
      </c>
      <c r="E73" s="95">
        <v>187</v>
      </c>
      <c r="F73" s="66">
        <v>18.920369999999998</v>
      </c>
      <c r="G73" s="66">
        <v>15.48415</v>
      </c>
      <c r="H73" s="42">
        <f t="shared" si="14"/>
        <v>3.4362199999999987</v>
      </c>
      <c r="I73" s="43">
        <f t="shared" ref="I73:I78" si="16">H73-$D$79</f>
        <v>-1.5357500000000011</v>
      </c>
      <c r="J73" s="44">
        <f t="shared" si="15"/>
        <v>2.8993911960150625</v>
      </c>
    </row>
    <row r="74" spans="1:10" ht="13" customHeight="1" x14ac:dyDescent="0.15">
      <c r="A74" s="94">
        <v>179</v>
      </c>
      <c r="B74" s="66">
        <v>19.34826</v>
      </c>
      <c r="C74" s="66">
        <v>14.7334</v>
      </c>
      <c r="D74" s="42">
        <f t="shared" si="13"/>
        <v>4.6148600000000002</v>
      </c>
      <c r="E74" s="95">
        <v>188</v>
      </c>
      <c r="F74" s="66">
        <v>19.587029999999999</v>
      </c>
      <c r="G74" s="66">
        <v>16.46406</v>
      </c>
      <c r="H74" s="42">
        <f t="shared" si="14"/>
        <v>3.1229699999999987</v>
      </c>
      <c r="I74" s="43">
        <f t="shared" si="16"/>
        <v>-1.8490000000000011</v>
      </c>
      <c r="J74" s="44">
        <f t="shared" si="15"/>
        <v>3.6025039193917201</v>
      </c>
    </row>
    <row r="75" spans="1:10" ht="13" customHeight="1" x14ac:dyDescent="0.15">
      <c r="A75" s="94">
        <v>180</v>
      </c>
      <c r="B75" s="66"/>
      <c r="C75" s="66"/>
      <c r="D75" s="42"/>
      <c r="E75" s="95">
        <v>206</v>
      </c>
      <c r="F75" s="66">
        <v>19.120360000000002</v>
      </c>
      <c r="G75" s="66">
        <v>14.989599999999999</v>
      </c>
      <c r="H75" s="42">
        <f t="shared" si="14"/>
        <v>4.1307600000000022</v>
      </c>
      <c r="I75" s="43">
        <f t="shared" si="16"/>
        <v>-0.84120999999999757</v>
      </c>
      <c r="J75" s="44">
        <f t="shared" si="15"/>
        <v>1.7915521011533586</v>
      </c>
    </row>
    <row r="76" spans="1:10" ht="13" customHeight="1" x14ac:dyDescent="0.15">
      <c r="A76" s="94">
        <v>181</v>
      </c>
      <c r="B76" s="66">
        <v>19.46705</v>
      </c>
      <c r="C76" s="85">
        <v>14.78288</v>
      </c>
      <c r="D76" s="42">
        <f t="shared" si="13"/>
        <v>4.6841699999999999</v>
      </c>
      <c r="E76" s="95">
        <v>207</v>
      </c>
      <c r="F76" s="66">
        <v>18.821729999999999</v>
      </c>
      <c r="G76" s="66">
        <v>15.725059999999999</v>
      </c>
      <c r="H76" s="42">
        <f t="shared" si="14"/>
        <v>3.0966699999999996</v>
      </c>
      <c r="I76" s="43">
        <f t="shared" si="16"/>
        <v>-1.8753000000000002</v>
      </c>
      <c r="J76" s="44">
        <f t="shared" si="15"/>
        <v>3.6687789946486373</v>
      </c>
    </row>
    <row r="77" spans="1:10" ht="13" customHeight="1" x14ac:dyDescent="0.15">
      <c r="A77" s="94">
        <v>182</v>
      </c>
      <c r="B77" s="66">
        <v>20.446760000000001</v>
      </c>
      <c r="C77" s="66">
        <v>15.131320000000001</v>
      </c>
      <c r="D77" s="42">
        <f t="shared" si="13"/>
        <v>5.3154400000000006</v>
      </c>
      <c r="E77" s="95">
        <v>210</v>
      </c>
      <c r="F77" s="66"/>
      <c r="G77" s="66"/>
      <c r="H77" s="42"/>
      <c r="I77" s="43"/>
      <c r="J77" s="44"/>
    </row>
    <row r="78" spans="1:10" ht="13" customHeight="1" thickBot="1" x14ac:dyDescent="0.2">
      <c r="A78" s="97">
        <v>183</v>
      </c>
      <c r="B78" s="88">
        <v>20.45074</v>
      </c>
      <c r="C78" s="71">
        <v>15.27351</v>
      </c>
      <c r="D78" s="45">
        <f t="shared" si="13"/>
        <v>5.1772299999999998</v>
      </c>
      <c r="E78" s="98">
        <v>211</v>
      </c>
      <c r="F78" s="71">
        <v>20.202380000000002</v>
      </c>
      <c r="G78" s="71">
        <v>16.2301</v>
      </c>
      <c r="H78" s="45">
        <f t="shared" si="14"/>
        <v>3.9722800000000014</v>
      </c>
      <c r="I78" s="46">
        <f t="shared" si="16"/>
        <v>-0.99968999999999841</v>
      </c>
      <c r="J78" s="47">
        <f t="shared" si="15"/>
        <v>1.9995702949162784</v>
      </c>
    </row>
    <row r="79" spans="1:10" ht="13" customHeight="1" x14ac:dyDescent="0.15">
      <c r="A79" s="99" t="s">
        <v>2</v>
      </c>
      <c r="B79" s="100">
        <f>AVERAGE(B71:B78)</f>
        <v>19.931213333333332</v>
      </c>
      <c r="C79" s="100">
        <f>AVERAGE(C71:C78)</f>
        <v>14.959243333333333</v>
      </c>
      <c r="D79" s="100">
        <f>AVERAGE(D71:D78)</f>
        <v>4.9719699999999998</v>
      </c>
      <c r="E79" s="101" t="s">
        <v>2</v>
      </c>
      <c r="F79" s="100">
        <f>AVERAGE(F71:F78)</f>
        <v>19.409506666666669</v>
      </c>
      <c r="G79" s="100">
        <f>AVERAGE(G71:G78)</f>
        <v>15.812449999999998</v>
      </c>
      <c r="H79" s="100">
        <f>AVERAGE(H71:H78)</f>
        <v>3.5970566666666666</v>
      </c>
      <c r="I79" s="100">
        <f>AVERAGE(I71:I78)</f>
        <v>-1.374913333333333</v>
      </c>
      <c r="J79" s="113">
        <f>AVERAGE(J71:J78)</f>
        <v>2.6964459104467005</v>
      </c>
    </row>
    <row r="80" spans="1:10" ht="13" customHeight="1" x14ac:dyDescent="0.15">
      <c r="A80" s="48" t="s">
        <v>3</v>
      </c>
      <c r="B80" s="42">
        <f>MEDIAN(B71:B78)</f>
        <v>19.937235000000001</v>
      </c>
      <c r="C80" s="42">
        <f>MEDIAN(C71:C78)</f>
        <v>14.917175</v>
      </c>
      <c r="D80" s="42">
        <f>MEDIAN(D71:D78)</f>
        <v>4.9306999999999999</v>
      </c>
      <c r="E80" s="49" t="s">
        <v>3</v>
      </c>
      <c r="F80" s="42">
        <f>MEDIAN(F71:F78)</f>
        <v>19.353695000000002</v>
      </c>
      <c r="G80" s="42">
        <f>MEDIAN(G71:G78)</f>
        <v>15.853394999999999</v>
      </c>
      <c r="H80" s="42">
        <f>MEDIAN(H71:H78)</f>
        <v>3.6298299999999992</v>
      </c>
      <c r="I80" s="42">
        <f>MEDIAN(I71:I78)</f>
        <v>-1.3421400000000006</v>
      </c>
      <c r="J80" s="50">
        <f>MEDIAN(J71:J78)</f>
        <v>2.5581350762851049</v>
      </c>
    </row>
    <row r="81" spans="1:10" ht="13" customHeight="1" x14ac:dyDescent="0.15">
      <c r="A81" s="48" t="s">
        <v>4</v>
      </c>
      <c r="B81" s="42">
        <f>STDEV(B71:B78)</f>
        <v>0.53756893770628766</v>
      </c>
      <c r="C81" s="42">
        <f>STDEV(C71:C78)</f>
        <v>0.2092833840195315</v>
      </c>
      <c r="D81" s="42">
        <f>STDEV(D71:D78)</f>
        <v>0.36055405192564371</v>
      </c>
      <c r="E81" s="49" t="s">
        <v>4</v>
      </c>
      <c r="F81" s="42">
        <f>STDEV(F71:F78)</f>
        <v>0.54498697476789992</v>
      </c>
      <c r="G81" s="42">
        <f>STDEV(G71:G78)</f>
        <v>0.53295081529161792</v>
      </c>
      <c r="H81" s="42">
        <f>STDEV(H71:H78)</f>
        <v>0.44224306179596506</v>
      </c>
      <c r="I81" s="42">
        <f>STDEV(I71:I78)</f>
        <v>0.44224306179596223</v>
      </c>
      <c r="J81" s="50">
        <f>STDEV(J71:J78)</f>
        <v>0.81755885708915632</v>
      </c>
    </row>
    <row r="82" spans="1:10" ht="13" customHeight="1" thickBot="1" x14ac:dyDescent="0.2">
      <c r="A82" s="103" t="s">
        <v>10</v>
      </c>
      <c r="B82" s="45"/>
      <c r="C82" s="45"/>
      <c r="D82" s="104">
        <f>D81/(SQRT(7))</f>
        <v>0.13627662222741746</v>
      </c>
      <c r="E82" s="51"/>
      <c r="F82" s="51"/>
      <c r="G82" s="51"/>
      <c r="H82" s="104">
        <f>H81/(SQRT(11))</f>
        <v>0.13334130019228843</v>
      </c>
      <c r="I82" s="51"/>
      <c r="J82" s="105">
        <f>J81/(SQRT(11))</f>
        <v>0.24650327027241123</v>
      </c>
    </row>
    <row r="83" spans="1:10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ht="13" customHeight="1" x14ac:dyDescent="0.15">
      <c r="A84" s="52" t="s">
        <v>27</v>
      </c>
      <c r="B84" s="52">
        <f>TTEST(B71:B78,F71:F78,2,2)</f>
        <v>0.12599900908486575</v>
      </c>
      <c r="C84" s="52"/>
      <c r="D84" s="53"/>
      <c r="E84" s="106"/>
      <c r="F84" s="106"/>
      <c r="G84" s="106"/>
      <c r="H84" s="107"/>
      <c r="I84" s="52"/>
      <c r="J84" s="106"/>
    </row>
    <row r="85" spans="1:10" ht="13" customHeight="1" x14ac:dyDescent="0.15">
      <c r="A85" s="52" t="s">
        <v>11</v>
      </c>
      <c r="B85" s="52">
        <f>TTEST(C71:C78,G71:G78,2,2)</f>
        <v>4.4617664104745934E-3</v>
      </c>
      <c r="C85" s="52"/>
      <c r="D85" s="53"/>
      <c r="E85" s="106"/>
      <c r="F85" s="108"/>
      <c r="G85" s="108"/>
      <c r="H85" s="53"/>
      <c r="I85" s="85"/>
      <c r="J85" s="85"/>
    </row>
    <row r="86" spans="1:10" ht="13" customHeight="1" x14ac:dyDescent="0.15">
      <c r="A86" s="52" t="s">
        <v>6</v>
      </c>
      <c r="B86" s="57">
        <f>TTEST(D71:D78,H71:H78,2,2)</f>
        <v>1.5058394194619704E-4</v>
      </c>
      <c r="C86" s="52"/>
      <c r="D86" s="53"/>
      <c r="E86" s="106"/>
      <c r="F86" s="106"/>
      <c r="G86" s="52"/>
      <c r="H86" s="53"/>
      <c r="I86" s="85"/>
      <c r="J86" s="85"/>
    </row>
    <row r="87" spans="1:10" ht="13" customHeight="1" x14ac:dyDescent="0.15">
      <c r="A87" s="54" t="s">
        <v>7</v>
      </c>
      <c r="B87" s="54">
        <f>POWER(-(-I79-I81),2)</f>
        <v>0.86987383540959284</v>
      </c>
      <c r="C87" s="54"/>
      <c r="D87" s="53"/>
      <c r="E87" s="52"/>
      <c r="F87" s="106"/>
      <c r="G87" s="52"/>
      <c r="H87" s="107"/>
      <c r="I87" s="106"/>
      <c r="J87" s="106"/>
    </row>
    <row r="88" spans="1:10" ht="13" customHeight="1" x14ac:dyDescent="0.15">
      <c r="A88" s="54" t="s">
        <v>8</v>
      </c>
      <c r="B88" s="54">
        <f>POWER(2,-I79)</f>
        <v>2.5935233045305126</v>
      </c>
      <c r="C88" s="54"/>
      <c r="D88" s="107"/>
      <c r="E88" s="106"/>
      <c r="F88" s="106"/>
      <c r="G88" s="52"/>
      <c r="H88" s="55"/>
      <c r="I88" s="56"/>
      <c r="J88" s="56"/>
    </row>
    <row r="89" spans="1:10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3" customHeight="1" thickBot="1" x14ac:dyDescent="0.2">
      <c r="A90" s="7" t="s">
        <v>24</v>
      </c>
      <c r="B90" s="18" t="s">
        <v>27</v>
      </c>
      <c r="C90" s="35" t="s">
        <v>11</v>
      </c>
      <c r="D90" s="36" t="s">
        <v>0</v>
      </c>
      <c r="E90" s="8" t="s">
        <v>26</v>
      </c>
      <c r="F90" s="18" t="s">
        <v>27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ht="13" customHeight="1" x14ac:dyDescent="0.15">
      <c r="A91" s="92">
        <v>171</v>
      </c>
      <c r="B91" s="63"/>
      <c r="C91" s="63"/>
      <c r="D91" s="39"/>
      <c r="E91" s="93">
        <v>175</v>
      </c>
      <c r="F91" s="63">
        <v>20.710640000000001</v>
      </c>
      <c r="G91" s="63">
        <v>15.08267</v>
      </c>
      <c r="H91" s="39">
        <f>F91-G91</f>
        <v>5.6279700000000012</v>
      </c>
      <c r="I91" s="40">
        <f>H91-$D$99</f>
        <v>0.65600000000000147</v>
      </c>
      <c r="J91" s="41">
        <f t="shared" ref="J91:J97" si="17">POWER(2,-I91)</f>
        <v>0.63463544300990182</v>
      </c>
    </row>
    <row r="92" spans="1:10" ht="13" customHeight="1" x14ac:dyDescent="0.15">
      <c r="A92" s="94">
        <v>172</v>
      </c>
      <c r="B92" s="66">
        <v>20.357859999999999</v>
      </c>
      <c r="C92" s="66">
        <v>14.96705</v>
      </c>
      <c r="D92" s="42">
        <f t="shared" ref="D92:D98" si="18">B92-C92</f>
        <v>5.3908099999999983</v>
      </c>
      <c r="E92" s="95">
        <v>176</v>
      </c>
      <c r="F92" s="66">
        <v>19.652090000000001</v>
      </c>
      <c r="G92" s="66">
        <v>14.876709999999999</v>
      </c>
      <c r="H92" s="42">
        <f t="shared" ref="H92:H97" si="19">F92-G92</f>
        <v>4.775380000000002</v>
      </c>
      <c r="I92" s="43">
        <f t="shared" ref="I92:I97" si="20">H92-$D$99</f>
        <v>-0.19658999999999782</v>
      </c>
      <c r="J92" s="44">
        <f t="shared" si="17"/>
        <v>1.1459864611600294</v>
      </c>
    </row>
    <row r="93" spans="1:10" ht="13" customHeight="1" x14ac:dyDescent="0.15">
      <c r="A93" s="94">
        <v>174</v>
      </c>
      <c r="B93" s="66">
        <v>19.51661</v>
      </c>
      <c r="C93" s="66">
        <v>14.8673</v>
      </c>
      <c r="D93" s="42">
        <f t="shared" si="18"/>
        <v>4.6493099999999998</v>
      </c>
      <c r="E93" s="95">
        <v>177</v>
      </c>
      <c r="F93" s="66">
        <v>19.977689999999999</v>
      </c>
      <c r="G93" s="66">
        <v>14.947139999999999</v>
      </c>
      <c r="H93" s="42">
        <f t="shared" si="19"/>
        <v>5.0305499999999999</v>
      </c>
      <c r="I93" s="43">
        <f t="shared" si="20"/>
        <v>5.8580000000000076E-2</v>
      </c>
      <c r="J93" s="44">
        <f t="shared" si="17"/>
        <v>0.96020875807032258</v>
      </c>
    </row>
    <row r="94" spans="1:10" ht="13" customHeight="1" x14ac:dyDescent="0.15">
      <c r="A94" s="94">
        <v>179</v>
      </c>
      <c r="B94" s="66">
        <v>19.34826</v>
      </c>
      <c r="C94" s="66">
        <v>14.7334</v>
      </c>
      <c r="D94" s="42">
        <f t="shared" si="18"/>
        <v>4.6148600000000002</v>
      </c>
      <c r="E94" s="95">
        <v>216</v>
      </c>
      <c r="F94" s="66"/>
      <c r="G94" s="66"/>
      <c r="H94" s="42"/>
      <c r="I94" s="43"/>
      <c r="J94" s="44"/>
    </row>
    <row r="95" spans="1:10" ht="13" customHeight="1" x14ac:dyDescent="0.15">
      <c r="A95" s="94">
        <v>180</v>
      </c>
      <c r="B95" s="66"/>
      <c r="C95" s="66"/>
      <c r="D95" s="42"/>
      <c r="E95" s="95">
        <v>223</v>
      </c>
      <c r="F95" s="66"/>
      <c r="G95" s="66"/>
      <c r="H95" s="42"/>
      <c r="I95" s="43"/>
      <c r="J95" s="44"/>
    </row>
    <row r="96" spans="1:10" ht="13" customHeight="1" x14ac:dyDescent="0.15">
      <c r="A96" s="94">
        <v>181</v>
      </c>
      <c r="B96" s="66">
        <v>19.46705</v>
      </c>
      <c r="C96" s="85">
        <v>14.78288</v>
      </c>
      <c r="D96" s="42">
        <f t="shared" si="18"/>
        <v>4.6841699999999999</v>
      </c>
      <c r="E96" s="95">
        <v>225</v>
      </c>
      <c r="F96" s="66">
        <v>20.427669999999999</v>
      </c>
      <c r="G96" s="66">
        <v>15.335459999999999</v>
      </c>
      <c r="H96" s="42">
        <f t="shared" si="19"/>
        <v>5.0922099999999997</v>
      </c>
      <c r="I96" s="43">
        <f t="shared" si="20"/>
        <v>0.1202399999999999</v>
      </c>
      <c r="J96" s="44">
        <f t="shared" si="17"/>
        <v>0.92003458524270065</v>
      </c>
    </row>
    <row r="97" spans="1:10" ht="13" customHeight="1" x14ac:dyDescent="0.15">
      <c r="A97" s="94">
        <v>182</v>
      </c>
      <c r="B97" s="66">
        <v>20.446760000000001</v>
      </c>
      <c r="C97" s="66">
        <v>15.131320000000001</v>
      </c>
      <c r="D97" s="42">
        <f t="shared" si="18"/>
        <v>5.3154400000000006</v>
      </c>
      <c r="E97" s="95">
        <v>229</v>
      </c>
      <c r="F97" s="66">
        <v>19.683979999999998</v>
      </c>
      <c r="G97" s="66">
        <v>14.8142</v>
      </c>
      <c r="H97" s="42">
        <f t="shared" si="19"/>
        <v>4.8697799999999987</v>
      </c>
      <c r="I97" s="43">
        <f t="shared" si="20"/>
        <v>-0.10219000000000111</v>
      </c>
      <c r="J97" s="44">
        <f t="shared" si="17"/>
        <v>1.0734016418962549</v>
      </c>
    </row>
    <row r="98" spans="1:10" ht="13" customHeight="1" thickBot="1" x14ac:dyDescent="0.2">
      <c r="A98" s="97">
        <v>183</v>
      </c>
      <c r="B98" s="88">
        <v>20.45074</v>
      </c>
      <c r="C98" s="71">
        <v>15.27351</v>
      </c>
      <c r="D98" s="45">
        <f t="shared" si="18"/>
        <v>5.1772299999999998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19.931213333333332</v>
      </c>
      <c r="C99" s="100">
        <f>AVERAGE(C91:C98)</f>
        <v>14.959243333333333</v>
      </c>
      <c r="D99" s="100">
        <f>AVERAGE(D91:D98)</f>
        <v>4.9719699999999998</v>
      </c>
      <c r="E99" s="101" t="s">
        <v>2</v>
      </c>
      <c r="F99" s="100">
        <f>AVERAGE(F91:F98)</f>
        <v>20.090413999999999</v>
      </c>
      <c r="G99" s="100">
        <f>AVERAGE(G91:G98)</f>
        <v>15.011236</v>
      </c>
      <c r="H99" s="100">
        <f>AVERAGE(H91:H98)</f>
        <v>5.0791780000000006</v>
      </c>
      <c r="I99" s="100">
        <f>AVERAGE(I91:I98)</f>
        <v>0.1072080000000005</v>
      </c>
      <c r="J99" s="113">
        <f>AVERAGE(J91:J98)</f>
        <v>0.94685337787584201</v>
      </c>
    </row>
    <row r="100" spans="1:10" ht="13" customHeight="1" x14ac:dyDescent="0.15">
      <c r="A100" s="48" t="s">
        <v>3</v>
      </c>
      <c r="B100" s="42">
        <f>MEDIAN(B91:B98)</f>
        <v>19.937235000000001</v>
      </c>
      <c r="C100" s="42">
        <f>MEDIAN(C91:C98)</f>
        <v>14.917175</v>
      </c>
      <c r="D100" s="42">
        <f>MEDIAN(D91:D98)</f>
        <v>4.9306999999999999</v>
      </c>
      <c r="E100" s="49" t="s">
        <v>3</v>
      </c>
      <c r="F100" s="42">
        <f>MEDIAN(F91:F98)</f>
        <v>19.977689999999999</v>
      </c>
      <c r="G100" s="42">
        <f>MEDIAN(G91:G98)</f>
        <v>14.947139999999999</v>
      </c>
      <c r="H100" s="42">
        <f>MEDIAN(H91:H98)</f>
        <v>5.0305499999999999</v>
      </c>
      <c r="I100" s="42">
        <f>MEDIAN(I91:I98)</f>
        <v>5.8580000000000076E-2</v>
      </c>
      <c r="J100" s="50">
        <f>MEDIAN(J91:J98)</f>
        <v>0.96020875807032258</v>
      </c>
    </row>
    <row r="101" spans="1:10" ht="13" customHeight="1" x14ac:dyDescent="0.15">
      <c r="A101" s="48" t="s">
        <v>4</v>
      </c>
      <c r="B101" s="42">
        <f>STDEV(B91:B98)</f>
        <v>0.53756893770628766</v>
      </c>
      <c r="C101" s="42">
        <f>STDEV(C91:C98)</f>
        <v>0.2092833840195315</v>
      </c>
      <c r="D101" s="42">
        <f>STDEV(D91:D98)</f>
        <v>0.36055405192564371</v>
      </c>
      <c r="E101" s="49" t="s">
        <v>4</v>
      </c>
      <c r="F101" s="42">
        <f>STDEV(F91:F98)</f>
        <v>0.46595201633859307</v>
      </c>
      <c r="G101" s="42">
        <f>STDEV(G91:G98)</f>
        <v>0.206913475709051</v>
      </c>
      <c r="H101" s="42">
        <f>STDEV(H91:H98)</f>
        <v>0.3316051574840177</v>
      </c>
      <c r="I101" s="42">
        <f>STDEV(I91:I98)</f>
        <v>0.3316051574840177</v>
      </c>
      <c r="J101" s="50">
        <f>STDEV(J91:J98)</f>
        <v>0.19624353534271974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0.13627662222741746</v>
      </c>
      <c r="E102" s="51"/>
      <c r="F102" s="51"/>
      <c r="G102" s="51"/>
      <c r="H102" s="104">
        <f>H101/(SQRT(11))</f>
        <v>9.9982716901927227E-2</v>
      </c>
      <c r="I102" s="51"/>
      <c r="J102" s="105">
        <f>J101/(SQRT(11))</f>
        <v>5.9169652205877304E-2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27</v>
      </c>
      <c r="B104" s="52">
        <f>TTEST(B91:B98,F91:F98,2,2)</f>
        <v>0.61656620902913728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0.68973856829502878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0.62314349771971722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0.19255698718109374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0.92838299339812669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27</v>
      </c>
      <c r="C110" s="35" t="s">
        <v>11</v>
      </c>
      <c r="D110" s="36" t="s">
        <v>0</v>
      </c>
      <c r="E110" s="8" t="s">
        <v>26</v>
      </c>
      <c r="F110" s="18" t="s">
        <v>27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/>
      <c r="C111" s="63"/>
      <c r="D111" s="39"/>
      <c r="E111" s="93">
        <v>175</v>
      </c>
      <c r="F111" s="63">
        <v>20.710640000000001</v>
      </c>
      <c r="G111" s="63">
        <v>15.08267</v>
      </c>
      <c r="H111" s="39">
        <f>F111-G111</f>
        <v>5.6279700000000012</v>
      </c>
      <c r="I111" s="40">
        <f>H111-$D$119</f>
        <v>2.0309133333333347</v>
      </c>
      <c r="J111" s="41">
        <f t="shared" ref="J111:J117" si="21">POWER(2,-I111)</f>
        <v>0.24470011196787195</v>
      </c>
    </row>
    <row r="112" spans="1:10" ht="13" customHeight="1" x14ac:dyDescent="0.15">
      <c r="A112" s="95">
        <v>185</v>
      </c>
      <c r="B112" s="66">
        <v>19.80517</v>
      </c>
      <c r="C112" s="66">
        <v>15.981730000000001</v>
      </c>
      <c r="D112" s="42">
        <f t="shared" ref="D112:D118" si="22">B112-C112</f>
        <v>3.8234399999999997</v>
      </c>
      <c r="E112" s="95">
        <v>176</v>
      </c>
      <c r="F112" s="66">
        <v>19.652090000000001</v>
      </c>
      <c r="G112" s="66">
        <v>14.876709999999999</v>
      </c>
      <c r="H112" s="42">
        <f t="shared" ref="H112:H117" si="23">F112-G112</f>
        <v>4.775380000000002</v>
      </c>
      <c r="I112" s="43">
        <f t="shared" ref="I112:I117" si="24">H112-$D$119</f>
        <v>1.1783233333333354</v>
      </c>
      <c r="J112" s="44">
        <f t="shared" si="21"/>
        <v>0.44186472477735422</v>
      </c>
    </row>
    <row r="113" spans="1:10" ht="13" customHeight="1" x14ac:dyDescent="0.15">
      <c r="A113" s="95">
        <v>187</v>
      </c>
      <c r="B113" s="66">
        <v>18.920369999999998</v>
      </c>
      <c r="C113" s="66">
        <v>15.48415</v>
      </c>
      <c r="D113" s="42">
        <f t="shared" si="22"/>
        <v>3.4362199999999987</v>
      </c>
      <c r="E113" s="95">
        <v>177</v>
      </c>
      <c r="F113" s="66">
        <v>19.977689999999999</v>
      </c>
      <c r="G113" s="66">
        <v>14.947139999999999</v>
      </c>
      <c r="H113" s="42">
        <f t="shared" si="23"/>
        <v>5.0305499999999999</v>
      </c>
      <c r="I113" s="43">
        <f t="shared" si="24"/>
        <v>1.4334933333333333</v>
      </c>
      <c r="J113" s="44">
        <f t="shared" si="21"/>
        <v>0.3702333256049698</v>
      </c>
    </row>
    <row r="114" spans="1:10" ht="13" customHeight="1" x14ac:dyDescent="0.15">
      <c r="A114" s="95">
        <v>188</v>
      </c>
      <c r="B114" s="66">
        <v>19.587029999999999</v>
      </c>
      <c r="C114" s="66">
        <v>16.46406</v>
      </c>
      <c r="D114" s="42">
        <f t="shared" si="22"/>
        <v>3.1229699999999987</v>
      </c>
      <c r="E114" s="95">
        <v>216</v>
      </c>
      <c r="F114" s="66"/>
      <c r="G114" s="66"/>
      <c r="H114" s="42"/>
      <c r="I114" s="43"/>
      <c r="J114" s="44"/>
    </row>
    <row r="115" spans="1:10" ht="13" customHeight="1" x14ac:dyDescent="0.15">
      <c r="A115" s="95">
        <v>206</v>
      </c>
      <c r="B115" s="66">
        <v>19.120360000000002</v>
      </c>
      <c r="C115" s="66">
        <v>14.989599999999999</v>
      </c>
      <c r="D115" s="42">
        <f t="shared" si="22"/>
        <v>4.1307600000000022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18.821729999999999</v>
      </c>
      <c r="C116" s="66">
        <v>15.725059999999999</v>
      </c>
      <c r="D116" s="42">
        <f t="shared" si="22"/>
        <v>3.0966699999999996</v>
      </c>
      <c r="E116" s="95">
        <v>225</v>
      </c>
      <c r="F116" s="66">
        <v>20.427669999999999</v>
      </c>
      <c r="G116" s="66">
        <v>15.335459999999999</v>
      </c>
      <c r="H116" s="42">
        <f t="shared" si="23"/>
        <v>5.0922099999999997</v>
      </c>
      <c r="I116" s="43">
        <f t="shared" si="24"/>
        <v>1.4951533333333331</v>
      </c>
      <c r="J116" s="44">
        <f t="shared" si="21"/>
        <v>0.35474313403528412</v>
      </c>
    </row>
    <row r="117" spans="1:10" ht="13" customHeight="1" x14ac:dyDescent="0.15">
      <c r="A117" s="95">
        <v>210</v>
      </c>
      <c r="B117" s="66"/>
      <c r="C117" s="66"/>
      <c r="D117" s="42"/>
      <c r="E117" s="95">
        <v>229</v>
      </c>
      <c r="F117" s="66">
        <v>19.683979999999998</v>
      </c>
      <c r="G117" s="66">
        <v>14.8142</v>
      </c>
      <c r="H117" s="42">
        <f t="shared" si="23"/>
        <v>4.8697799999999987</v>
      </c>
      <c r="I117" s="43">
        <f t="shared" si="24"/>
        <v>1.2727233333333321</v>
      </c>
      <c r="J117" s="44">
        <f t="shared" si="21"/>
        <v>0.41387777006714233</v>
      </c>
    </row>
    <row r="118" spans="1:10" ht="13" customHeight="1" thickBot="1" x14ac:dyDescent="0.2">
      <c r="A118" s="98">
        <v>211</v>
      </c>
      <c r="B118" s="71">
        <v>20.202380000000002</v>
      </c>
      <c r="C118" s="71">
        <v>16.2301</v>
      </c>
      <c r="D118" s="45">
        <f t="shared" si="22"/>
        <v>3.9722800000000014</v>
      </c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19.409506666666669</v>
      </c>
      <c r="C119" s="100">
        <f>AVERAGE(C111:C118)</f>
        <v>15.812449999999998</v>
      </c>
      <c r="D119" s="100">
        <f>AVERAGE(D111:D118)</f>
        <v>3.5970566666666666</v>
      </c>
      <c r="E119" s="101" t="s">
        <v>2</v>
      </c>
      <c r="F119" s="100">
        <f>AVERAGE(F111:F118)</f>
        <v>20.090413999999999</v>
      </c>
      <c r="G119" s="100">
        <f>AVERAGE(G111:G118)</f>
        <v>15.011236</v>
      </c>
      <c r="H119" s="100">
        <f>AVERAGE(H111:H118)</f>
        <v>5.0791780000000006</v>
      </c>
      <c r="I119" s="100">
        <f>AVERAGE(I111:I118)</f>
        <v>1.4821213333333336</v>
      </c>
      <c r="J119" s="102">
        <f>AVERAGE(J111:J118)</f>
        <v>0.36508381329052453</v>
      </c>
    </row>
    <row r="120" spans="1:10" ht="13" customHeight="1" x14ac:dyDescent="0.15">
      <c r="A120" s="48" t="s">
        <v>3</v>
      </c>
      <c r="B120" s="42">
        <f>MEDIAN(B111:B118)</f>
        <v>19.353695000000002</v>
      </c>
      <c r="C120" s="42">
        <f>MEDIAN(C111:C118)</f>
        <v>15.853394999999999</v>
      </c>
      <c r="D120" s="42">
        <f>MEDIAN(D111:D118)</f>
        <v>3.6298299999999992</v>
      </c>
      <c r="E120" s="49" t="s">
        <v>3</v>
      </c>
      <c r="F120" s="42">
        <f>MEDIAN(F111:F118)</f>
        <v>19.977689999999999</v>
      </c>
      <c r="G120" s="42">
        <f>MEDIAN(G111:G118)</f>
        <v>14.947139999999999</v>
      </c>
      <c r="H120" s="42">
        <f>MEDIAN(H111:H118)</f>
        <v>5.0305499999999999</v>
      </c>
      <c r="I120" s="42">
        <f>MEDIAN(I111:I118)</f>
        <v>1.4334933333333333</v>
      </c>
      <c r="J120" s="50">
        <f>MEDIAN(J111:J118)</f>
        <v>0.3702333256049698</v>
      </c>
    </row>
    <row r="121" spans="1:10" ht="13" customHeight="1" x14ac:dyDescent="0.15">
      <c r="A121" s="48" t="s">
        <v>4</v>
      </c>
      <c r="B121" s="42">
        <f>STDEV(B111:B118)</f>
        <v>0.54498697476789992</v>
      </c>
      <c r="C121" s="42">
        <f>STDEV(C111:C118)</f>
        <v>0.53295081529161792</v>
      </c>
      <c r="D121" s="42">
        <f>STDEV(D111:D118)</f>
        <v>0.44224306179596506</v>
      </c>
      <c r="E121" s="49" t="s">
        <v>4</v>
      </c>
      <c r="F121" s="42">
        <f>STDEV(F111:F118)</f>
        <v>0.46595201633859307</v>
      </c>
      <c r="G121" s="42">
        <f>STDEV(G111:G118)</f>
        <v>0.206913475709051</v>
      </c>
      <c r="H121" s="42">
        <f>STDEV(H111:H118)</f>
        <v>0.3316051574840177</v>
      </c>
      <c r="I121" s="42">
        <f>STDEV(I111:I118)</f>
        <v>0.3316051574840182</v>
      </c>
      <c r="J121" s="50">
        <f>STDEV(J111:J118)</f>
        <v>7.5666771530415955E-2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0.16715216579369904</v>
      </c>
      <c r="E122" s="51"/>
      <c r="F122" s="51"/>
      <c r="G122" s="51"/>
      <c r="H122" s="104">
        <f>H121/(SQRT(11))</f>
        <v>9.9982716901927227E-2</v>
      </c>
      <c r="I122" s="51"/>
      <c r="J122" s="105">
        <f>J121/(SQRT(11))</f>
        <v>2.2814390023994161E-2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27</v>
      </c>
      <c r="B124" s="52">
        <f>TTEST(B111:B118,F111:F118,2,2)</f>
        <v>5.5434873636616547E-2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1.1802232704034651E-2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1.6530678314133243E-4</v>
      </c>
      <c r="C126" s="52"/>
      <c r="D126" s="53"/>
      <c r="E126" s="106"/>
      <c r="F126" s="106"/>
      <c r="G126" s="52"/>
      <c r="H126" s="107"/>
      <c r="I126" s="89"/>
      <c r="J126" s="89"/>
    </row>
    <row r="127" spans="1:10" ht="13" customHeight="1" x14ac:dyDescent="0.15">
      <c r="A127" s="54" t="s">
        <v>7</v>
      </c>
      <c r="B127" s="54">
        <f>POWER(-(-I119-I121),2)</f>
        <v>3.2896037834926255</v>
      </c>
      <c r="C127" s="54"/>
      <c r="D127" s="53"/>
      <c r="E127" s="52"/>
      <c r="F127" s="106"/>
      <c r="G127" s="52"/>
      <c r="H127" s="107"/>
      <c r="I127" s="85"/>
      <c r="J127" s="106" t="s">
        <v>12</v>
      </c>
    </row>
    <row r="128" spans="1:10" ht="13" customHeight="1" x14ac:dyDescent="0.15">
      <c r="A128" s="54" t="s">
        <v>8</v>
      </c>
      <c r="B128" s="54">
        <f>POWER(2,-I119)</f>
        <v>0.35796207875841135</v>
      </c>
      <c r="C128" s="54"/>
      <c r="D128" s="107"/>
      <c r="E128" s="106"/>
      <c r="F128" s="106"/>
      <c r="G128" s="52"/>
      <c r="H128" s="107"/>
      <c r="I128" s="85"/>
      <c r="J128" s="106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47"/>
  <sheetViews>
    <sheetView topLeftCell="A2" zoomScaleNormal="80" workbookViewId="0"/>
  </sheetViews>
  <sheetFormatPr baseColWidth="10" defaultColWidth="9.1640625" defaultRowHeight="13" customHeight="1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ht="13" customHeigh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41964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 t="s">
        <v>13</v>
      </c>
      <c r="I4" s="21"/>
      <c r="J4" s="21">
        <v>41964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45</v>
      </c>
      <c r="C7" s="18" t="s">
        <v>11</v>
      </c>
      <c r="D7" s="17" t="s">
        <v>0</v>
      </c>
      <c r="E7" s="8" t="s">
        <v>25</v>
      </c>
      <c r="F7" s="18" t="s">
        <v>45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171</v>
      </c>
      <c r="B8" s="63"/>
      <c r="C8" s="63"/>
      <c r="D8" s="28"/>
      <c r="E8" s="64">
        <v>184</v>
      </c>
      <c r="F8" s="109">
        <v>21.131430000000002</v>
      </c>
      <c r="G8" s="63">
        <v>15.62994</v>
      </c>
      <c r="H8" s="28">
        <f>F8-G8</f>
        <v>5.5014900000000022</v>
      </c>
      <c r="I8" s="10">
        <f>H8-$D$16</f>
        <v>-0.32137799999999839</v>
      </c>
      <c r="J8" s="11">
        <f>POWER(2,-I8)</f>
        <v>1.249523469955174</v>
      </c>
      <c r="K8" s="2"/>
      <c r="L8" s="61"/>
    </row>
    <row r="9" spans="1:14" ht="13" customHeight="1" x14ac:dyDescent="0.15">
      <c r="A9" s="65">
        <v>172</v>
      </c>
      <c r="B9" s="66">
        <v>21.32001</v>
      </c>
      <c r="C9" s="66">
        <v>15.84442</v>
      </c>
      <c r="D9" s="29">
        <f t="shared" ref="D9:D15" si="0">B9-C9</f>
        <v>5.4755900000000004</v>
      </c>
      <c r="E9" s="67">
        <v>185</v>
      </c>
      <c r="F9" s="86">
        <v>21.554469999999998</v>
      </c>
      <c r="G9" s="66">
        <v>15.838469999999999</v>
      </c>
      <c r="H9" s="29">
        <f t="shared" ref="H9:H14" si="1">F9-G9</f>
        <v>5.7159999999999993</v>
      </c>
      <c r="I9" s="3">
        <f t="shared" ref="I9:I14" si="2">H9-$D$16</f>
        <v>-0.1068680000000013</v>
      </c>
      <c r="J9" s="4">
        <f t="shared" ref="J9:J14" si="3">POWER(2,-I9)</f>
        <v>1.0768878413715999</v>
      </c>
      <c r="K9" s="2"/>
      <c r="L9" s="61"/>
    </row>
    <row r="10" spans="1:14" ht="13" customHeight="1" x14ac:dyDescent="0.15">
      <c r="A10" s="65">
        <v>174</v>
      </c>
      <c r="B10" s="66">
        <v>21.86608</v>
      </c>
      <c r="C10" s="66">
        <v>15.715439999999999</v>
      </c>
      <c r="D10" s="29">
        <f t="shared" si="0"/>
        <v>6.150640000000001</v>
      </c>
      <c r="E10" s="67">
        <v>187</v>
      </c>
      <c r="F10" s="86">
        <v>21.62031</v>
      </c>
      <c r="G10" s="66">
        <v>15.957990000000001</v>
      </c>
      <c r="H10" s="29">
        <f t="shared" si="1"/>
        <v>5.6623199999999994</v>
      </c>
      <c r="I10" s="3">
        <f t="shared" si="2"/>
        <v>-0.16054800000000125</v>
      </c>
      <c r="J10" s="4">
        <f t="shared" si="3"/>
        <v>1.1177116142320551</v>
      </c>
      <c r="K10" s="2"/>
      <c r="L10" s="61"/>
    </row>
    <row r="11" spans="1:14" ht="13" customHeight="1" x14ac:dyDescent="0.15">
      <c r="A11" s="65">
        <v>179</v>
      </c>
      <c r="B11" s="66"/>
      <c r="C11" s="66"/>
      <c r="D11" s="29"/>
      <c r="E11" s="67">
        <v>188</v>
      </c>
      <c r="F11" s="86">
        <v>21.281880000000001</v>
      </c>
      <c r="G11" s="66">
        <v>15.67517</v>
      </c>
      <c r="H11" s="29">
        <f t="shared" si="1"/>
        <v>5.6067100000000014</v>
      </c>
      <c r="I11" s="3">
        <f t="shared" si="2"/>
        <v>-0.21615799999999918</v>
      </c>
      <c r="J11" s="4">
        <f t="shared" si="3"/>
        <v>1.1616359441389918</v>
      </c>
      <c r="K11" s="2"/>
      <c r="L11" s="61"/>
    </row>
    <row r="12" spans="1:14" ht="13" customHeight="1" x14ac:dyDescent="0.15">
      <c r="A12" s="65">
        <v>180</v>
      </c>
      <c r="B12" s="66">
        <v>21.9358</v>
      </c>
      <c r="C12" s="66">
        <v>15.77558</v>
      </c>
      <c r="D12" s="29">
        <f t="shared" si="0"/>
        <v>6.1602200000000007</v>
      </c>
      <c r="E12" s="67">
        <v>206</v>
      </c>
      <c r="F12" s="86"/>
      <c r="G12" s="66"/>
      <c r="H12" s="29"/>
      <c r="I12" s="3"/>
      <c r="J12" s="4"/>
      <c r="K12" s="2"/>
      <c r="L12" s="61"/>
    </row>
    <row r="13" spans="1:14" ht="13" customHeight="1" x14ac:dyDescent="0.15">
      <c r="A13" s="65">
        <v>181</v>
      </c>
      <c r="B13" s="66"/>
      <c r="C13" s="66"/>
      <c r="D13" s="29"/>
      <c r="E13" s="67">
        <v>207</v>
      </c>
      <c r="F13" s="86"/>
      <c r="G13" s="66"/>
      <c r="H13" s="29"/>
      <c r="I13" s="3"/>
      <c r="J13" s="4"/>
      <c r="K13" s="2"/>
      <c r="L13" s="68"/>
      <c r="M13" s="69" t="s">
        <v>11</v>
      </c>
      <c r="N13" s="69" t="s">
        <v>45</v>
      </c>
    </row>
    <row r="14" spans="1:14" ht="13" customHeight="1" x14ac:dyDescent="0.15">
      <c r="A14" s="65">
        <v>182</v>
      </c>
      <c r="B14" s="66">
        <v>22.28004</v>
      </c>
      <c r="C14" s="66">
        <v>16.814769999999999</v>
      </c>
      <c r="D14" s="29">
        <f t="shared" si="0"/>
        <v>5.4652700000000003</v>
      </c>
      <c r="E14" s="67">
        <v>210</v>
      </c>
      <c r="F14" s="86">
        <v>21.614719999999998</v>
      </c>
      <c r="G14" s="66">
        <v>15.949820000000001</v>
      </c>
      <c r="H14" s="29">
        <f t="shared" si="1"/>
        <v>5.6648999999999976</v>
      </c>
      <c r="I14" s="3">
        <f t="shared" si="2"/>
        <v>-0.15796800000000299</v>
      </c>
      <c r="J14" s="4">
        <f t="shared" si="3"/>
        <v>1.1157145747093311</v>
      </c>
      <c r="K14" s="2"/>
      <c r="L14" s="68" t="s">
        <v>16</v>
      </c>
      <c r="M14" s="67">
        <v>23.283619999999999</v>
      </c>
      <c r="N14" s="67">
        <v>24.113869999999999</v>
      </c>
    </row>
    <row r="15" spans="1:14" ht="13" customHeight="1" thickBot="1" x14ac:dyDescent="0.2">
      <c r="A15" s="70">
        <v>183</v>
      </c>
      <c r="B15" s="87">
        <v>21.73593</v>
      </c>
      <c r="C15" s="71">
        <v>15.87331</v>
      </c>
      <c r="D15" s="27">
        <f t="shared" si="0"/>
        <v>5.8626199999999997</v>
      </c>
      <c r="E15" s="72">
        <v>211</v>
      </c>
      <c r="F15" s="110"/>
      <c r="G15" s="71"/>
      <c r="H15" s="27"/>
      <c r="I15" s="12"/>
      <c r="J15" s="13"/>
      <c r="K15" s="2"/>
      <c r="L15" s="68" t="s">
        <v>16</v>
      </c>
      <c r="M15" s="66"/>
      <c r="N15" s="67"/>
    </row>
    <row r="16" spans="1:14" ht="13" customHeight="1" x14ac:dyDescent="0.15">
      <c r="A16" s="73" t="s">
        <v>2</v>
      </c>
      <c r="B16" s="74">
        <f>AVERAGE(B8:B15)</f>
        <v>21.827572</v>
      </c>
      <c r="C16" s="74">
        <f>AVERAGE(C8:C15)</f>
        <v>16.004704</v>
      </c>
      <c r="D16" s="74">
        <f>AVERAGE(D8:D15)</f>
        <v>5.8228680000000006</v>
      </c>
      <c r="E16" s="75" t="s">
        <v>2</v>
      </c>
      <c r="F16" s="74">
        <f>AVERAGE(F8:F15)</f>
        <v>21.440562</v>
      </c>
      <c r="G16" s="74">
        <f>AVERAGE(G8:G15)</f>
        <v>15.810278</v>
      </c>
      <c r="H16" s="74">
        <f>AVERAGE(H8:H15)</f>
        <v>5.6302839999999987</v>
      </c>
      <c r="I16" s="74">
        <f>AVERAGE(I8:I15)</f>
        <v>-0.19258400000000062</v>
      </c>
      <c r="J16" s="113">
        <f>AVERAGE(J8:J15)</f>
        <v>1.1442946888814305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21.86608</v>
      </c>
      <c r="C17" s="29">
        <f>MEDIAN(C8:C15)</f>
        <v>15.84442</v>
      </c>
      <c r="D17" s="29">
        <f>MEDIAN(D8:D15)</f>
        <v>5.8626199999999997</v>
      </c>
      <c r="E17" s="25" t="s">
        <v>3</v>
      </c>
      <c r="F17" s="29">
        <f>MEDIAN(F8:F15)</f>
        <v>21.554469999999998</v>
      </c>
      <c r="G17" s="29">
        <f>MEDIAN(G8:G15)</f>
        <v>15.838469999999999</v>
      </c>
      <c r="H17" s="29">
        <f>MEDIAN(H8:H15)</f>
        <v>5.6623199999999994</v>
      </c>
      <c r="I17" s="29">
        <f>MEDIAN(I8:I15)</f>
        <v>-0.16054800000000125</v>
      </c>
      <c r="J17" s="6">
        <f>MEDIAN(J8:J15)</f>
        <v>1.1177116142320551</v>
      </c>
      <c r="L17" s="61"/>
    </row>
    <row r="18" spans="1:12" ht="13" customHeight="1" x14ac:dyDescent="0.15">
      <c r="A18" s="5" t="s">
        <v>4</v>
      </c>
      <c r="B18" s="29">
        <f>STDEV(B8:B15)</f>
        <v>0.34782930335151463</v>
      </c>
      <c r="C18" s="29">
        <f>STDEV(C8:C15)</f>
        <v>0.4569829694091454</v>
      </c>
      <c r="D18" s="29">
        <f>STDEV(D8:D15)</f>
        <v>0.34325625131962295</v>
      </c>
      <c r="E18" s="25" t="s">
        <v>4</v>
      </c>
      <c r="F18" s="29">
        <f>STDEV(F8:F15)</f>
        <v>0.2215614787592812</v>
      </c>
      <c r="G18" s="29">
        <f>STDEV(G8:G15)</f>
        <v>0.15236597346520697</v>
      </c>
      <c r="H18" s="29">
        <f>STDEV(H8:H15)</f>
        <v>8.1724282376780519E-2</v>
      </c>
      <c r="I18" s="29">
        <f>STDEV(I8:I15)</f>
        <v>8.1724282376780519E-2</v>
      </c>
      <c r="J18" s="6">
        <f>STDEV(J8:J15)</f>
        <v>6.6032153863272935E-2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0.12973866813714413</v>
      </c>
      <c r="E19" s="26"/>
      <c r="F19" s="26"/>
      <c r="G19" s="26"/>
      <c r="H19" s="80">
        <f>H18/(SQRT(11))</f>
        <v>2.4640798264075926E-2</v>
      </c>
      <c r="I19" s="26"/>
      <c r="J19" s="81">
        <f>J18/(SQRT(11))</f>
        <v>1.9909443496681192E-2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14" t="s">
        <v>45</v>
      </c>
      <c r="B21" s="2">
        <f>TTEST(B8:B15,F8:F15,2,2)</f>
        <v>6.910980854454335E-2</v>
      </c>
      <c r="C21" s="2"/>
      <c r="D21" s="16"/>
      <c r="I21" s="2"/>
      <c r="L21" s="61"/>
    </row>
    <row r="22" spans="1:12" ht="13" customHeight="1" x14ac:dyDescent="0.15">
      <c r="A22" s="2" t="s">
        <v>11</v>
      </c>
      <c r="B22" s="2">
        <f>TTEST(C8:C15,G8:G15,2,2)</f>
        <v>0.39315037409894826</v>
      </c>
      <c r="C22" s="2"/>
      <c r="D22" s="16"/>
      <c r="E22" s="83"/>
      <c r="F22" s="78"/>
      <c r="G22" s="84"/>
      <c r="H22" s="24"/>
      <c r="I22" s="85"/>
      <c r="J22" s="85"/>
      <c r="L22" s="61"/>
    </row>
    <row r="23" spans="1:12" ht="13" customHeight="1" x14ac:dyDescent="0.15">
      <c r="A23" s="2" t="s">
        <v>6</v>
      </c>
      <c r="B23" s="57">
        <f>TTEST(D8:D15,H8:H15,2,2)</f>
        <v>0.25705081583300438</v>
      </c>
      <c r="C23" s="2"/>
      <c r="D23" s="16"/>
      <c r="G23" s="14"/>
      <c r="H23" s="16"/>
      <c r="I23" s="85"/>
      <c r="J23" s="85"/>
      <c r="L23" s="61"/>
    </row>
    <row r="24" spans="1:12" ht="13" customHeight="1" x14ac:dyDescent="0.15">
      <c r="A24" s="1" t="s">
        <v>7</v>
      </c>
      <c r="B24" s="1">
        <f>POWER(-(-I16-I18),2)</f>
        <v>1.2289876991500097E-2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1.1428087598772461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45</v>
      </c>
      <c r="C27" s="18" t="s">
        <v>11</v>
      </c>
      <c r="D27" s="17" t="s">
        <v>0</v>
      </c>
      <c r="E27" s="8" t="s">
        <v>26</v>
      </c>
      <c r="F27" s="18" t="s">
        <v>45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171</v>
      </c>
      <c r="B28" s="63"/>
      <c r="C28" s="63"/>
      <c r="D28" s="28"/>
      <c r="E28" s="64">
        <v>175</v>
      </c>
      <c r="F28" s="109"/>
      <c r="G28" s="63"/>
      <c r="H28" s="28"/>
      <c r="I28" s="10"/>
      <c r="J28" s="11"/>
      <c r="K28" s="2"/>
    </row>
    <row r="29" spans="1:12" ht="13" customHeight="1" x14ac:dyDescent="0.15">
      <c r="A29" s="65">
        <v>172</v>
      </c>
      <c r="B29" s="66">
        <v>21.32001</v>
      </c>
      <c r="C29" s="66">
        <v>15.84442</v>
      </c>
      <c r="D29" s="29">
        <f t="shared" ref="D29:D32" si="4">B29-C29</f>
        <v>5.4755900000000004</v>
      </c>
      <c r="E29" s="67">
        <v>176</v>
      </c>
      <c r="F29" s="86">
        <v>21.426680000000001</v>
      </c>
      <c r="G29" s="66">
        <v>15.83475</v>
      </c>
      <c r="H29" s="29">
        <f t="shared" ref="H29:H33" si="5">F29-G29</f>
        <v>5.5919300000000014</v>
      </c>
      <c r="I29" s="3">
        <f t="shared" ref="I29:I33" si="6">H29-$D$36</f>
        <v>-0.2309379999999992</v>
      </c>
      <c r="J29" s="4">
        <f t="shared" ref="J29:J33" si="7">POWER(2,-I29)</f>
        <v>1.173597741687723</v>
      </c>
      <c r="K29" s="2"/>
    </row>
    <row r="30" spans="1:12" ht="13" customHeight="1" x14ac:dyDescent="0.15">
      <c r="A30" s="65">
        <v>174</v>
      </c>
      <c r="B30" s="66">
        <v>21.86608</v>
      </c>
      <c r="C30" s="66">
        <v>15.715439999999999</v>
      </c>
      <c r="D30" s="29">
        <f t="shared" si="4"/>
        <v>6.150640000000001</v>
      </c>
      <c r="E30" s="67">
        <v>177</v>
      </c>
      <c r="F30" s="86">
        <v>19.955010000000001</v>
      </c>
      <c r="G30" s="66">
        <v>15.32929</v>
      </c>
      <c r="H30" s="29">
        <f t="shared" si="5"/>
        <v>4.6257200000000012</v>
      </c>
      <c r="I30" s="3">
        <f t="shared" si="6"/>
        <v>-1.1971479999999994</v>
      </c>
      <c r="J30" s="4">
        <f t="shared" si="7"/>
        <v>2.2928595741864122</v>
      </c>
      <c r="K30" s="2"/>
    </row>
    <row r="31" spans="1:12" ht="13" customHeight="1" x14ac:dyDescent="0.15">
      <c r="A31" s="65">
        <v>179</v>
      </c>
      <c r="B31" s="66"/>
      <c r="C31" s="66"/>
      <c r="D31" s="29"/>
      <c r="E31" s="67">
        <v>216</v>
      </c>
      <c r="F31" s="86"/>
      <c r="G31" s="66"/>
      <c r="H31" s="29"/>
      <c r="I31" s="3"/>
      <c r="J31" s="4"/>
      <c r="K31" s="2"/>
    </row>
    <row r="32" spans="1:12" ht="13" customHeight="1" x14ac:dyDescent="0.15">
      <c r="A32" s="65">
        <v>180</v>
      </c>
      <c r="B32" s="66">
        <v>21.9358</v>
      </c>
      <c r="C32" s="66">
        <v>15.77558</v>
      </c>
      <c r="D32" s="29">
        <f t="shared" si="4"/>
        <v>6.1602200000000007</v>
      </c>
      <c r="E32" s="67">
        <v>223</v>
      </c>
      <c r="F32" s="86"/>
      <c r="G32" s="66"/>
      <c r="H32" s="29"/>
      <c r="I32" s="3"/>
      <c r="J32" s="4"/>
      <c r="K32" s="2"/>
    </row>
    <row r="33" spans="1:12" ht="13" customHeight="1" x14ac:dyDescent="0.15">
      <c r="A33" s="65">
        <v>181</v>
      </c>
      <c r="B33" s="66"/>
      <c r="C33" s="66"/>
      <c r="D33" s="29"/>
      <c r="E33" s="67">
        <v>229</v>
      </c>
      <c r="F33" s="86">
        <v>20.905519999999999</v>
      </c>
      <c r="G33" s="66">
        <v>15.75365</v>
      </c>
      <c r="H33" s="29">
        <f t="shared" si="5"/>
        <v>5.1518699999999988</v>
      </c>
      <c r="I33" s="3">
        <f t="shared" si="6"/>
        <v>-0.67099800000000176</v>
      </c>
      <c r="J33" s="4">
        <f t="shared" si="7"/>
        <v>1.5921739903342069</v>
      </c>
      <c r="K33" s="2"/>
    </row>
    <row r="34" spans="1:12" ht="13" customHeight="1" x14ac:dyDescent="0.15">
      <c r="A34" s="65">
        <v>182</v>
      </c>
      <c r="B34" s="66">
        <v>22.28004</v>
      </c>
      <c r="C34" s="66">
        <v>16.814769999999999</v>
      </c>
      <c r="D34" s="29">
        <f t="shared" ref="D34:D35" si="8">B34-C34</f>
        <v>5.4652700000000003</v>
      </c>
      <c r="E34" s="67"/>
      <c r="F34" s="86"/>
      <c r="G34" s="86"/>
      <c r="H34" s="29"/>
      <c r="I34" s="3"/>
      <c r="J34" s="4"/>
      <c r="K34" s="2"/>
    </row>
    <row r="35" spans="1:12" ht="13" customHeight="1" thickBot="1" x14ac:dyDescent="0.2">
      <c r="A35" s="70">
        <v>183</v>
      </c>
      <c r="B35" s="87">
        <v>21.73593</v>
      </c>
      <c r="C35" s="71">
        <v>15.87331</v>
      </c>
      <c r="D35" s="27">
        <f t="shared" si="8"/>
        <v>5.8626199999999997</v>
      </c>
      <c r="E35" s="72"/>
      <c r="F35" s="87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21.827572</v>
      </c>
      <c r="C36" s="74">
        <f>AVERAGE(C28:C35)</f>
        <v>16.004704</v>
      </c>
      <c r="D36" s="74">
        <f>AVERAGE(D28:D35)</f>
        <v>5.8228680000000006</v>
      </c>
      <c r="E36" s="75" t="s">
        <v>2</v>
      </c>
      <c r="F36" s="74">
        <f>AVERAGE(F28:F35)</f>
        <v>20.762403333333335</v>
      </c>
      <c r="G36" s="74">
        <f>AVERAGE(G28:G35)</f>
        <v>15.63923</v>
      </c>
      <c r="H36" s="74">
        <f>AVERAGE(H28:H35)</f>
        <v>5.1231733333333338</v>
      </c>
      <c r="I36" s="74">
        <f>AVERAGE(I28:I35)</f>
        <v>-0.6996946666666668</v>
      </c>
      <c r="J36" s="113">
        <f>AVERAGE(J28:J35)</f>
        <v>1.6862104354027807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21.86608</v>
      </c>
      <c r="C37" s="29">
        <f>MEDIAN(C28:C35)</f>
        <v>15.84442</v>
      </c>
      <c r="D37" s="29">
        <f>MEDIAN(D28:D35)</f>
        <v>5.8626199999999997</v>
      </c>
      <c r="E37" s="25" t="s">
        <v>3</v>
      </c>
      <c r="F37" s="29">
        <f>MEDIAN(F28:F35)</f>
        <v>20.905519999999999</v>
      </c>
      <c r="G37" s="29">
        <f>MEDIAN(G28:G35)</f>
        <v>15.75365</v>
      </c>
      <c r="H37" s="29">
        <f>MEDIAN(H28:H35)</f>
        <v>5.1518699999999988</v>
      </c>
      <c r="I37" s="29">
        <f>MEDIAN(I28:I35)</f>
        <v>-0.67099800000000176</v>
      </c>
      <c r="J37" s="6">
        <f>MEDIAN(J28:J35)</f>
        <v>1.5921739903342069</v>
      </c>
    </row>
    <row r="38" spans="1:12" ht="13" customHeight="1" x14ac:dyDescent="0.15">
      <c r="A38" s="5" t="s">
        <v>4</v>
      </c>
      <c r="B38" s="29">
        <f>STDEV(B28:B35)</f>
        <v>0.34782930335151463</v>
      </c>
      <c r="C38" s="29">
        <f>STDEV(C28:C35)</f>
        <v>0.4569829694091454</v>
      </c>
      <c r="D38" s="29">
        <f>STDEV(D28:D35)</f>
        <v>0.34325625131962295</v>
      </c>
      <c r="E38" s="25" t="s">
        <v>4</v>
      </c>
      <c r="F38" s="29">
        <f>STDEV(F28:F35)</f>
        <v>0.74620032996061636</v>
      </c>
      <c r="G38" s="29">
        <f>STDEV(G28:G35)</f>
        <v>0.27146160907207467</v>
      </c>
      <c r="H38" s="29">
        <f>STDEV(H28:H35)</f>
        <v>0.48374380102832676</v>
      </c>
      <c r="I38" s="29">
        <f>STDEV(I28:I35)</f>
        <v>0.48374380102832676</v>
      </c>
      <c r="J38" s="6">
        <f>STDEV(J28:J35)</f>
        <v>0.56552533291881069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0.12973866813714413</v>
      </c>
      <c r="E39" s="26"/>
      <c r="F39" s="26"/>
      <c r="G39" s="26"/>
      <c r="H39" s="80">
        <f>H38/(SQRT(11))</f>
        <v>0.14585424387920895</v>
      </c>
      <c r="I39" s="26"/>
      <c r="J39" s="81">
        <f>J38/(SQRT(11))</f>
        <v>0.17051230352113803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14" t="s">
        <v>45</v>
      </c>
      <c r="B41" s="2">
        <f>TTEST(B28:B35,F28:F35,2,2)</f>
        <v>3.0091850799797967E-2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0.26245252889944182</v>
      </c>
      <c r="C42" s="2"/>
      <c r="D42" s="16"/>
      <c r="E42" s="83"/>
      <c r="F42" s="78"/>
      <c r="G42" s="84"/>
    </row>
    <row r="43" spans="1:12" ht="13" customHeight="1" x14ac:dyDescent="0.15">
      <c r="A43" s="2" t="s">
        <v>6</v>
      </c>
      <c r="B43" s="57">
        <f>TTEST(D28:D35,H28:H35,2,2)</f>
        <v>5.1759499334654908E-2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4.6634776369948394E-2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1.6241610173722698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45</v>
      </c>
      <c r="C47" s="18" t="s">
        <v>11</v>
      </c>
      <c r="D47" s="17" t="s">
        <v>0</v>
      </c>
      <c r="E47" s="8" t="s">
        <v>26</v>
      </c>
      <c r="F47" s="18" t="s">
        <v>45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2">
        <v>184</v>
      </c>
      <c r="B48" s="109">
        <v>21.131430000000002</v>
      </c>
      <c r="C48" s="63">
        <v>15.62994</v>
      </c>
      <c r="D48" s="28">
        <f t="shared" ref="D48:D54" si="9">B48-C48</f>
        <v>5.5014900000000022</v>
      </c>
      <c r="E48" s="64">
        <v>175</v>
      </c>
      <c r="F48" s="109"/>
      <c r="G48" s="63"/>
      <c r="H48" s="28"/>
      <c r="I48" s="10"/>
      <c r="J48" s="11"/>
      <c r="K48" s="2"/>
    </row>
    <row r="49" spans="1:12" ht="13" customHeight="1" x14ac:dyDescent="0.15">
      <c r="A49" s="65">
        <v>185</v>
      </c>
      <c r="B49" s="86">
        <v>21.554469999999998</v>
      </c>
      <c r="C49" s="66">
        <v>15.838469999999999</v>
      </c>
      <c r="D49" s="29">
        <f t="shared" si="9"/>
        <v>5.7159999999999993</v>
      </c>
      <c r="E49" s="67">
        <v>176</v>
      </c>
      <c r="F49" s="86">
        <v>21.426680000000001</v>
      </c>
      <c r="G49" s="66">
        <v>15.83475</v>
      </c>
      <c r="H49" s="29">
        <f t="shared" ref="H49:H53" si="10">F49-G49</f>
        <v>5.5919300000000014</v>
      </c>
      <c r="I49" s="3">
        <f t="shared" ref="I49:I53" si="11">H49-$D$56</f>
        <v>-3.8353999999997335E-2</v>
      </c>
      <c r="J49" s="4">
        <f t="shared" ref="J49:J53" si="12">POWER(2,-I49)</f>
        <v>1.0269414996554482</v>
      </c>
      <c r="K49" s="2"/>
    </row>
    <row r="50" spans="1:12" ht="13" customHeight="1" x14ac:dyDescent="0.15">
      <c r="A50" s="65">
        <v>187</v>
      </c>
      <c r="B50" s="86">
        <v>21.62031</v>
      </c>
      <c r="C50" s="66">
        <v>15.957990000000001</v>
      </c>
      <c r="D50" s="29">
        <f t="shared" si="9"/>
        <v>5.6623199999999994</v>
      </c>
      <c r="E50" s="67">
        <v>177</v>
      </c>
      <c r="F50" s="86">
        <v>19.955010000000001</v>
      </c>
      <c r="G50" s="66">
        <v>15.32929</v>
      </c>
      <c r="H50" s="29">
        <f t="shared" si="10"/>
        <v>4.6257200000000012</v>
      </c>
      <c r="I50" s="3">
        <f t="shared" si="11"/>
        <v>-1.0045639999999976</v>
      </c>
      <c r="J50" s="4">
        <f t="shared" si="12"/>
        <v>2.0063370659082942</v>
      </c>
      <c r="K50" s="2"/>
    </row>
    <row r="51" spans="1:12" ht="13" customHeight="1" x14ac:dyDescent="0.15">
      <c r="A51" s="65">
        <v>188</v>
      </c>
      <c r="B51" s="86">
        <v>21.281880000000001</v>
      </c>
      <c r="C51" s="66">
        <v>15.67517</v>
      </c>
      <c r="D51" s="29">
        <f t="shared" si="9"/>
        <v>5.6067100000000014</v>
      </c>
      <c r="E51" s="67">
        <v>216</v>
      </c>
      <c r="F51" s="86"/>
      <c r="G51" s="66"/>
      <c r="H51" s="29"/>
      <c r="I51" s="3"/>
      <c r="J51" s="4"/>
      <c r="K51" s="2"/>
    </row>
    <row r="52" spans="1:12" ht="13" customHeight="1" x14ac:dyDescent="0.15">
      <c r="A52" s="65">
        <v>206</v>
      </c>
      <c r="B52" s="86"/>
      <c r="C52" s="66"/>
      <c r="D52" s="29"/>
      <c r="E52" s="67">
        <v>223</v>
      </c>
      <c r="F52" s="86"/>
      <c r="G52" s="66"/>
      <c r="H52" s="29"/>
      <c r="I52" s="3"/>
      <c r="J52" s="4"/>
      <c r="K52" s="2"/>
    </row>
    <row r="53" spans="1:12" ht="13" customHeight="1" x14ac:dyDescent="0.15">
      <c r="A53" s="65">
        <v>207</v>
      </c>
      <c r="B53" s="86"/>
      <c r="C53" s="66"/>
      <c r="D53" s="29"/>
      <c r="E53" s="67">
        <v>229</v>
      </c>
      <c r="F53" s="86">
        <v>20.905519999999999</v>
      </c>
      <c r="G53" s="66">
        <v>15.75365</v>
      </c>
      <c r="H53" s="29">
        <f t="shared" si="10"/>
        <v>5.1518699999999988</v>
      </c>
      <c r="I53" s="3">
        <f t="shared" si="11"/>
        <v>-0.47841399999999989</v>
      </c>
      <c r="J53" s="4">
        <f t="shared" si="12"/>
        <v>1.3932112232892122</v>
      </c>
      <c r="K53" s="2"/>
    </row>
    <row r="54" spans="1:12" ht="13" customHeight="1" x14ac:dyDescent="0.15">
      <c r="A54" s="65">
        <v>210</v>
      </c>
      <c r="B54" s="86">
        <v>21.614719999999998</v>
      </c>
      <c r="C54" s="66">
        <v>15.949820000000001</v>
      </c>
      <c r="D54" s="29">
        <f t="shared" si="9"/>
        <v>5.6648999999999976</v>
      </c>
      <c r="E54" s="67"/>
      <c r="F54" s="86"/>
      <c r="G54" s="86"/>
      <c r="H54" s="29"/>
      <c r="I54" s="3"/>
      <c r="J54" s="4"/>
      <c r="K54" s="2"/>
    </row>
    <row r="55" spans="1:12" ht="13" customHeight="1" thickBot="1" x14ac:dyDescent="0.2">
      <c r="A55" s="70">
        <v>211</v>
      </c>
      <c r="B55" s="110"/>
      <c r="C55" s="71"/>
      <c r="D55" s="27"/>
      <c r="E55" s="72"/>
      <c r="F55" s="87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21.440562</v>
      </c>
      <c r="C56" s="74">
        <f>AVERAGE(C48:C55)</f>
        <v>15.810278</v>
      </c>
      <c r="D56" s="74">
        <f>AVERAGE(D48:D55)</f>
        <v>5.6302839999999987</v>
      </c>
      <c r="E56" s="75" t="s">
        <v>2</v>
      </c>
      <c r="F56" s="74">
        <f>AVERAGE(F48:F55)</f>
        <v>20.762403333333335</v>
      </c>
      <c r="G56" s="74">
        <f>AVERAGE(G48:G55)</f>
        <v>15.63923</v>
      </c>
      <c r="H56" s="74">
        <f>AVERAGE(H48:H55)</f>
        <v>5.1231733333333338</v>
      </c>
      <c r="I56" s="74">
        <f>AVERAGE(I48:I55)</f>
        <v>-0.50711066666666493</v>
      </c>
      <c r="J56" s="76">
        <f>AVERAGE(J48:J55)</f>
        <v>1.4754965962843183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21.554469999999998</v>
      </c>
      <c r="C57" s="29">
        <f>MEDIAN(C48:C55)</f>
        <v>15.838469999999999</v>
      </c>
      <c r="D57" s="29">
        <f>MEDIAN(D48:D55)</f>
        <v>5.6623199999999994</v>
      </c>
      <c r="E57" s="25" t="s">
        <v>3</v>
      </c>
      <c r="F57" s="29">
        <f>MEDIAN(F48:F55)</f>
        <v>20.905519999999999</v>
      </c>
      <c r="G57" s="29">
        <f>MEDIAN(G48:G55)</f>
        <v>15.75365</v>
      </c>
      <c r="H57" s="29">
        <f>MEDIAN(H48:H55)</f>
        <v>5.1518699999999988</v>
      </c>
      <c r="I57" s="29">
        <f>MEDIAN(I48:I55)</f>
        <v>-0.47841399999999989</v>
      </c>
      <c r="J57" s="6">
        <f>MEDIAN(J48:J55)</f>
        <v>1.3932112232892122</v>
      </c>
    </row>
    <row r="58" spans="1:12" ht="13" customHeight="1" x14ac:dyDescent="0.15">
      <c r="A58" s="5" t="s">
        <v>4</v>
      </c>
      <c r="B58" s="29">
        <f>STDEV(B48:B55)</f>
        <v>0.2215614787592812</v>
      </c>
      <c r="C58" s="29">
        <f>STDEV(C48:C55)</f>
        <v>0.15236597346520697</v>
      </c>
      <c r="D58" s="29">
        <f>STDEV(D48:D55)</f>
        <v>8.1724282376780519E-2</v>
      </c>
      <c r="E58" s="25" t="s">
        <v>4</v>
      </c>
      <c r="F58" s="29">
        <f>STDEV(F48:F55)</f>
        <v>0.74620032996061636</v>
      </c>
      <c r="G58" s="29">
        <f>STDEV(G48:G55)</f>
        <v>0.27146160907207467</v>
      </c>
      <c r="H58" s="29">
        <f>STDEV(H48:H55)</f>
        <v>0.48374380102832676</v>
      </c>
      <c r="I58" s="29">
        <f>STDEV(I48:I55)</f>
        <v>0.48374380102832687</v>
      </c>
      <c r="J58" s="6">
        <f>STDEV(J48:J55)</f>
        <v>0.49485561606961814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3.0888875320597125E-2</v>
      </c>
      <c r="E59" s="26"/>
      <c r="F59" s="26"/>
      <c r="G59" s="26"/>
      <c r="H59" s="80">
        <f>H58/(SQRT(11))</f>
        <v>0.14585424387920895</v>
      </c>
      <c r="I59" s="26"/>
      <c r="J59" s="81">
        <f>J58/(SQRT(11))</f>
        <v>0.14920458217300814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14" t="s">
        <v>45</v>
      </c>
      <c r="B61" s="2">
        <f>TTEST(B48:B55,F48:F55,2,2)</f>
        <v>9.4061095328970265E-2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0.28618496817338734</v>
      </c>
      <c r="C62" s="2"/>
      <c r="D62" s="16"/>
      <c r="E62" s="83"/>
      <c r="F62" s="78"/>
      <c r="G62" s="84"/>
      <c r="H62" s="60"/>
      <c r="J62" s="89"/>
    </row>
    <row r="63" spans="1:12" ht="13" customHeight="1" x14ac:dyDescent="0.15">
      <c r="A63" s="2" t="s">
        <v>6</v>
      </c>
      <c r="B63" s="57">
        <f>TTEST(D48:D55,H48:H55,2,2)</f>
        <v>5.1989528427106343E-2</v>
      </c>
      <c r="C63" s="2"/>
      <c r="D63" s="16"/>
      <c r="G63" s="14"/>
    </row>
    <row r="64" spans="1:12" ht="13" customHeight="1" x14ac:dyDescent="0.15">
      <c r="A64" s="1" t="s">
        <v>7</v>
      </c>
      <c r="B64" s="1">
        <f>POWER(-(-I56-I58),2)</f>
        <v>5.4601040976014409E-4</v>
      </c>
      <c r="C64" s="1"/>
      <c r="D64" s="16"/>
      <c r="E64" s="2"/>
      <c r="G64" s="14"/>
    </row>
    <row r="65" spans="1:13" ht="13" customHeight="1" x14ac:dyDescent="0.15">
      <c r="A65" s="1" t="s">
        <v>8</v>
      </c>
      <c r="B65" s="1">
        <f>POWER(2,-I56)</f>
        <v>1.4212010569001297</v>
      </c>
      <c r="C65" s="1"/>
      <c r="G65" s="14"/>
    </row>
    <row r="66" spans="1:13" s="90" customFormat="1" ht="13" customHeight="1" thickBot="1" x14ac:dyDescent="0.2">
      <c r="D66" s="91"/>
      <c r="H66" s="91"/>
    </row>
    <row r="67" spans="1:13" ht="13" customHeight="1" thickTop="1" thickBot="1" x14ac:dyDescent="0.2"/>
    <row r="68" spans="1:13" ht="13" customHeight="1" thickBot="1" x14ac:dyDescent="0.2">
      <c r="A68" s="33" t="s">
        <v>37</v>
      </c>
    </row>
    <row r="69" spans="1:13" ht="13" customHeight="1" thickBot="1" x14ac:dyDescent="0.2"/>
    <row r="70" spans="1:13" ht="13" customHeight="1" thickBot="1" x14ac:dyDescent="0.2">
      <c r="A70" s="7" t="s">
        <v>24</v>
      </c>
      <c r="B70" s="18" t="s">
        <v>45</v>
      </c>
      <c r="C70" s="35" t="s">
        <v>11</v>
      </c>
      <c r="D70" s="36" t="s">
        <v>0</v>
      </c>
      <c r="E70" s="8" t="s">
        <v>25</v>
      </c>
      <c r="F70" s="18" t="s">
        <v>45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3" ht="13" customHeight="1" x14ac:dyDescent="0.15">
      <c r="A71" s="92">
        <v>171</v>
      </c>
      <c r="B71" s="63">
        <v>20.29468</v>
      </c>
      <c r="C71" s="63">
        <v>14.945040000000001</v>
      </c>
      <c r="D71" s="39">
        <f>B71-C71</f>
        <v>5.3496399999999991</v>
      </c>
      <c r="E71" s="93">
        <v>183</v>
      </c>
      <c r="F71" s="63">
        <v>20.444559999999999</v>
      </c>
      <c r="G71" s="63">
        <v>15.031029999999999</v>
      </c>
      <c r="H71" s="39">
        <f>F71-G71</f>
        <v>5.4135299999999997</v>
      </c>
      <c r="I71" s="40">
        <f>H71-$D$79</f>
        <v>-0.14902666666666597</v>
      </c>
      <c r="J71" s="41">
        <f>POWER(2,-I71)</f>
        <v>1.1088211387802149</v>
      </c>
    </row>
    <row r="72" spans="1:13" ht="13" customHeight="1" x14ac:dyDescent="0.15">
      <c r="A72" s="94">
        <v>172</v>
      </c>
      <c r="B72" s="66">
        <v>20.946249999999999</v>
      </c>
      <c r="C72" s="66">
        <v>14.96705</v>
      </c>
      <c r="D72" s="42">
        <f t="shared" ref="D72:D78" si="13">B72-C72</f>
        <v>5.9791999999999987</v>
      </c>
      <c r="E72" s="95">
        <v>185</v>
      </c>
      <c r="F72" s="66"/>
      <c r="G72" s="66"/>
      <c r="H72" s="42"/>
      <c r="I72" s="43"/>
      <c r="J72" s="44"/>
    </row>
    <row r="73" spans="1:13" ht="13" customHeight="1" x14ac:dyDescent="0.15">
      <c r="A73" s="94">
        <v>174</v>
      </c>
      <c r="B73" s="66">
        <v>19.984369999999998</v>
      </c>
      <c r="C73" s="66">
        <v>14.8673</v>
      </c>
      <c r="D73" s="42">
        <f t="shared" si="13"/>
        <v>5.1170699999999982</v>
      </c>
      <c r="E73" s="95">
        <v>187</v>
      </c>
      <c r="F73" s="66">
        <v>20.388940000000002</v>
      </c>
      <c r="G73" s="66">
        <v>15.48415</v>
      </c>
      <c r="H73" s="42">
        <f t="shared" ref="H73:H77" si="14">F73-G73</f>
        <v>4.904790000000002</v>
      </c>
      <c r="I73" s="43">
        <f t="shared" ref="I73:I77" si="15">H73-$D$79</f>
        <v>-0.65776666666666372</v>
      </c>
      <c r="J73" s="44">
        <f t="shared" ref="J73:J77" si="16">POWER(2,-I73)</f>
        <v>1.5776385027445214</v>
      </c>
    </row>
    <row r="74" spans="1:13" ht="13" customHeight="1" x14ac:dyDescent="0.15">
      <c r="A74" s="94">
        <v>179</v>
      </c>
      <c r="B74" s="66"/>
      <c r="C74" s="66"/>
      <c r="D74" s="42"/>
      <c r="E74" s="95">
        <v>188</v>
      </c>
      <c r="F74" s="66">
        <v>21.02722</v>
      </c>
      <c r="G74" s="66">
        <v>16.46406</v>
      </c>
      <c r="H74" s="42">
        <f t="shared" si="14"/>
        <v>4.5631599999999999</v>
      </c>
      <c r="I74" s="43">
        <f t="shared" si="15"/>
        <v>-0.99939666666666582</v>
      </c>
      <c r="J74" s="44">
        <f t="shared" si="16"/>
        <v>1.9991637772679813</v>
      </c>
    </row>
    <row r="75" spans="1:13" ht="13" customHeight="1" x14ac:dyDescent="0.15">
      <c r="A75" s="94">
        <v>180</v>
      </c>
      <c r="B75" s="66"/>
      <c r="C75" s="66"/>
      <c r="D75" s="42"/>
      <c r="E75" s="95">
        <v>206</v>
      </c>
      <c r="F75" s="66">
        <v>19.838629999999998</v>
      </c>
      <c r="G75" s="66">
        <v>14.989599999999999</v>
      </c>
      <c r="H75" s="42">
        <f t="shared" si="14"/>
        <v>4.8490299999999991</v>
      </c>
      <c r="I75" s="43">
        <f t="shared" si="15"/>
        <v>-0.71352666666666664</v>
      </c>
      <c r="J75" s="44">
        <f t="shared" si="16"/>
        <v>1.6398077301574141</v>
      </c>
    </row>
    <row r="76" spans="1:13" ht="13" customHeight="1" x14ac:dyDescent="0.15">
      <c r="A76" s="94">
        <v>181</v>
      </c>
      <c r="B76" s="66">
        <v>20.146409999999999</v>
      </c>
      <c r="C76" s="85">
        <v>14.78288</v>
      </c>
      <c r="D76" s="42">
        <f t="shared" si="13"/>
        <v>5.363529999999999</v>
      </c>
      <c r="E76" s="95">
        <v>207</v>
      </c>
      <c r="F76" s="66">
        <v>20.9618</v>
      </c>
      <c r="G76" s="66">
        <v>15.725059999999999</v>
      </c>
      <c r="H76" s="42">
        <f t="shared" si="14"/>
        <v>5.2367400000000011</v>
      </c>
      <c r="I76" s="43">
        <f t="shared" si="15"/>
        <v>-0.32581666666666464</v>
      </c>
      <c r="J76" s="44">
        <f t="shared" si="16"/>
        <v>1.2533737353671792</v>
      </c>
    </row>
    <row r="77" spans="1:13" ht="13" customHeight="1" x14ac:dyDescent="0.15">
      <c r="A77" s="94">
        <v>182</v>
      </c>
      <c r="B77" s="66">
        <v>20.933879999999998</v>
      </c>
      <c r="C77" s="66">
        <v>15.131320000000001</v>
      </c>
      <c r="D77" s="42">
        <f t="shared" si="13"/>
        <v>5.8025599999999979</v>
      </c>
      <c r="E77" s="95">
        <v>210</v>
      </c>
      <c r="F77" s="66">
        <v>20.910340000000001</v>
      </c>
      <c r="G77" s="66">
        <v>15.188700000000001</v>
      </c>
      <c r="H77" s="42">
        <f t="shared" si="14"/>
        <v>5.7216400000000007</v>
      </c>
      <c r="I77" s="43">
        <f t="shared" si="15"/>
        <v>0.15908333333333502</v>
      </c>
      <c r="J77" s="44">
        <f t="shared" si="16"/>
        <v>0.89559393706238732</v>
      </c>
    </row>
    <row r="78" spans="1:13" ht="13" customHeight="1" thickBot="1" x14ac:dyDescent="0.2">
      <c r="A78" s="97">
        <v>183</v>
      </c>
      <c r="B78" s="88">
        <v>21.036850000000001</v>
      </c>
      <c r="C78" s="71">
        <v>15.27351</v>
      </c>
      <c r="D78" s="45">
        <f t="shared" si="13"/>
        <v>5.7633400000000012</v>
      </c>
      <c r="E78" s="98">
        <v>211</v>
      </c>
      <c r="F78" s="71"/>
      <c r="G78" s="71"/>
      <c r="H78" s="45"/>
      <c r="I78" s="46"/>
      <c r="J78" s="47"/>
    </row>
    <row r="79" spans="1:13" ht="13" customHeight="1" x14ac:dyDescent="0.15">
      <c r="A79" s="99" t="s">
        <v>2</v>
      </c>
      <c r="B79" s="100">
        <f>AVERAGE(B71:B78)</f>
        <v>20.557073333333332</v>
      </c>
      <c r="C79" s="100">
        <f>AVERAGE(C71:C78)</f>
        <v>14.994516666666668</v>
      </c>
      <c r="D79" s="100">
        <f>AVERAGE(D71:D78)</f>
        <v>5.5625566666666657</v>
      </c>
      <c r="E79" s="101" t="s">
        <v>2</v>
      </c>
      <c r="F79" s="100">
        <f>AVERAGE(F71:F78)</f>
        <v>20.595248333333334</v>
      </c>
      <c r="G79" s="100">
        <f>AVERAGE(G71:G78)</f>
        <v>15.480433333333332</v>
      </c>
      <c r="H79" s="100">
        <f>AVERAGE(H71:H78)</f>
        <v>5.114815000000001</v>
      </c>
      <c r="I79" s="100">
        <f>AVERAGE(I71:I78)</f>
        <v>-0.44774166666666532</v>
      </c>
      <c r="J79" s="113">
        <f>AVERAGE(J71:J78)</f>
        <v>1.412399803563283</v>
      </c>
      <c r="L79" s="96"/>
      <c r="M79" s="69" t="s">
        <v>11</v>
      </c>
    </row>
    <row r="80" spans="1:13" ht="13" customHeight="1" x14ac:dyDescent="0.15">
      <c r="A80" s="48" t="s">
        <v>3</v>
      </c>
      <c r="B80" s="42">
        <f>MEDIAN(B71:B78)</f>
        <v>20.614280000000001</v>
      </c>
      <c r="C80" s="42">
        <f>MEDIAN(C71:C78)</f>
        <v>14.956045</v>
      </c>
      <c r="D80" s="42">
        <f>MEDIAN(D71:D78)</f>
        <v>5.5634350000000001</v>
      </c>
      <c r="E80" s="49" t="s">
        <v>3</v>
      </c>
      <c r="F80" s="42">
        <f>MEDIAN(F71:F78)</f>
        <v>20.67745</v>
      </c>
      <c r="G80" s="42">
        <f>MEDIAN(G71:G78)</f>
        <v>15.336425</v>
      </c>
      <c r="H80" s="42">
        <f>MEDIAN(H71:H78)</f>
        <v>5.0707650000000015</v>
      </c>
      <c r="I80" s="42">
        <f>MEDIAN(I71:I78)</f>
        <v>-0.49179166666666418</v>
      </c>
      <c r="J80" s="50">
        <f>MEDIAN(J71:J78)</f>
        <v>1.4155061190558502</v>
      </c>
      <c r="L80" s="96" t="s">
        <v>16</v>
      </c>
      <c r="M80" s="66">
        <v>23.283619999999999</v>
      </c>
    </row>
    <row r="81" spans="1:13" ht="13" customHeight="1" x14ac:dyDescent="0.15">
      <c r="A81" s="48" t="s">
        <v>4</v>
      </c>
      <c r="B81" s="42">
        <f>STDEV(B71:B78)</f>
        <v>0.46671428830352624</v>
      </c>
      <c r="C81" s="42">
        <f>STDEV(C71:C78)</f>
        <v>0.1792924701895387</v>
      </c>
      <c r="D81" s="42">
        <f>STDEV(D71:D78)</f>
        <v>0.3331398220967689</v>
      </c>
      <c r="E81" s="49" t="s">
        <v>4</v>
      </c>
      <c r="F81" s="42">
        <f>STDEV(F71:F78)</f>
        <v>0.45999648000464877</v>
      </c>
      <c r="G81" s="42">
        <f>STDEV(G71:G78)</f>
        <v>0.55773945421376336</v>
      </c>
      <c r="H81" s="42">
        <f>STDEV(H71:H78)</f>
        <v>0.42223413963108208</v>
      </c>
      <c r="I81" s="42">
        <f>STDEV(I71:I78)</f>
        <v>0.42223413963108208</v>
      </c>
      <c r="J81" s="50">
        <f>STDEV(J71:J78)</f>
        <v>0.40195715029087481</v>
      </c>
      <c r="L81" s="96" t="s">
        <v>16</v>
      </c>
      <c r="M81" s="66"/>
    </row>
    <row r="82" spans="1:13" ht="13" customHeight="1" thickBot="1" x14ac:dyDescent="0.2">
      <c r="A82" s="103" t="s">
        <v>10</v>
      </c>
      <c r="B82" s="45"/>
      <c r="C82" s="45"/>
      <c r="D82" s="104">
        <f>D81/(SQRT(7))</f>
        <v>0.12591501729719295</v>
      </c>
      <c r="E82" s="51"/>
      <c r="F82" s="51"/>
      <c r="G82" s="51"/>
      <c r="H82" s="104">
        <f>H81/(SQRT(11))</f>
        <v>0.12730838316680276</v>
      </c>
      <c r="I82" s="51"/>
      <c r="J82" s="105">
        <f>J81/(SQRT(11))</f>
        <v>0.12119464084684788</v>
      </c>
    </row>
    <row r="83" spans="1:13" ht="13" customHeight="1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3" ht="13" customHeight="1" x14ac:dyDescent="0.15">
      <c r="A84" s="52" t="s">
        <v>45</v>
      </c>
      <c r="B84" s="52">
        <f>TTEST(B71:B78,F71:F78,2,2)</f>
        <v>0.88936392175733614</v>
      </c>
      <c r="C84" s="52"/>
      <c r="D84" s="53"/>
      <c r="E84" s="106"/>
      <c r="F84" s="106"/>
      <c r="G84" s="106"/>
      <c r="H84" s="107"/>
      <c r="I84" s="52"/>
      <c r="J84" s="106"/>
    </row>
    <row r="85" spans="1:13" ht="13" customHeight="1" x14ac:dyDescent="0.15">
      <c r="A85" s="52" t="s">
        <v>11</v>
      </c>
      <c r="B85" s="52">
        <f>TTEST(C71:C78,G71:G78,2,2)</f>
        <v>6.96108610655536E-2</v>
      </c>
      <c r="C85" s="52"/>
      <c r="D85" s="53"/>
      <c r="E85" s="106"/>
      <c r="F85" s="108"/>
      <c r="G85" s="108"/>
      <c r="H85" s="53"/>
      <c r="I85" s="85"/>
      <c r="J85" s="85"/>
    </row>
    <row r="86" spans="1:13" ht="13" customHeight="1" x14ac:dyDescent="0.15">
      <c r="A86" s="52" t="s">
        <v>6</v>
      </c>
      <c r="B86" s="57">
        <f>TTEST(D71:D78,H71:H78,2,2)</f>
        <v>6.8741277896663969E-2</v>
      </c>
      <c r="C86" s="52"/>
      <c r="D86" s="53"/>
      <c r="E86" s="106"/>
      <c r="F86" s="106"/>
      <c r="G86" s="52"/>
      <c r="H86" s="53"/>
      <c r="I86" s="85"/>
      <c r="J86" s="85"/>
    </row>
    <row r="87" spans="1:13" ht="13" customHeight="1" x14ac:dyDescent="0.15">
      <c r="A87" s="54" t="s">
        <v>7</v>
      </c>
      <c r="B87" s="54">
        <f>POWER(-(-I79-I81),2)</f>
        <v>6.5063393547100954E-4</v>
      </c>
      <c r="C87" s="54"/>
      <c r="D87" s="53"/>
      <c r="E87" s="52"/>
      <c r="F87" s="106"/>
      <c r="G87" s="52"/>
      <c r="H87" s="107"/>
      <c r="I87" s="106"/>
      <c r="J87" s="106"/>
    </row>
    <row r="88" spans="1:13" ht="13" customHeight="1" x14ac:dyDescent="0.15">
      <c r="A88" s="54" t="s">
        <v>8</v>
      </c>
      <c r="B88" s="54">
        <f>POWER(2,-I79)</f>
        <v>1.3639035883144863</v>
      </c>
      <c r="C88" s="54"/>
      <c r="D88" s="107"/>
      <c r="E88" s="106"/>
      <c r="F88" s="106"/>
      <c r="G88" s="52"/>
      <c r="H88" s="55"/>
      <c r="I88" s="56"/>
      <c r="J88" s="56"/>
    </row>
    <row r="89" spans="1:13" ht="13" customHeight="1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3" ht="13" customHeight="1" thickBot="1" x14ac:dyDescent="0.2">
      <c r="A90" s="7" t="s">
        <v>24</v>
      </c>
      <c r="B90" s="18" t="s">
        <v>45</v>
      </c>
      <c r="C90" s="35" t="s">
        <v>11</v>
      </c>
      <c r="D90" s="36" t="s">
        <v>0</v>
      </c>
      <c r="E90" s="8" t="s">
        <v>26</v>
      </c>
      <c r="F90" s="18" t="s">
        <v>45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3" ht="13" customHeight="1" x14ac:dyDescent="0.15">
      <c r="A91" s="92">
        <v>171</v>
      </c>
      <c r="B91" s="63">
        <v>20.29468</v>
      </c>
      <c r="C91" s="63">
        <v>14.945040000000001</v>
      </c>
      <c r="D91" s="39">
        <f>B91-C91</f>
        <v>5.3496399999999991</v>
      </c>
      <c r="E91" s="93">
        <v>175</v>
      </c>
      <c r="F91" s="63">
        <v>20.30491</v>
      </c>
      <c r="G91" s="63">
        <v>15.08267</v>
      </c>
      <c r="H91" s="39">
        <f>F91-G91</f>
        <v>5.2222399999999993</v>
      </c>
      <c r="I91" s="40">
        <f>H91-$D$99</f>
        <v>-0.34031666666666638</v>
      </c>
      <c r="J91" s="41">
        <f t="shared" ref="J91:J97" si="17">POWER(2,-I91)</f>
        <v>1.2660344537416914</v>
      </c>
    </row>
    <row r="92" spans="1:13" ht="13" customHeight="1" x14ac:dyDescent="0.15">
      <c r="A92" s="94">
        <v>172</v>
      </c>
      <c r="B92" s="66">
        <v>20.946249999999999</v>
      </c>
      <c r="C92" s="66">
        <v>14.96705</v>
      </c>
      <c r="D92" s="42">
        <f t="shared" ref="D92:D98" si="18">B92-C92</f>
        <v>5.9791999999999987</v>
      </c>
      <c r="E92" s="95">
        <v>176</v>
      </c>
      <c r="F92" s="66">
        <v>20.133150000000001</v>
      </c>
      <c r="G92" s="66">
        <v>14.876709999999999</v>
      </c>
      <c r="H92" s="42">
        <f t="shared" ref="H92:H97" si="19">F92-G92</f>
        <v>5.2564400000000013</v>
      </c>
      <c r="I92" s="43">
        <f t="shared" ref="I92:I97" si="20">H92-$D$99</f>
        <v>-0.30611666666666437</v>
      </c>
      <c r="J92" s="44">
        <f t="shared" si="17"/>
        <v>1.2363752390463778</v>
      </c>
    </row>
    <row r="93" spans="1:13" ht="13" customHeight="1" x14ac:dyDescent="0.15">
      <c r="A93" s="94">
        <v>174</v>
      </c>
      <c r="B93" s="66">
        <v>19.984369999999998</v>
      </c>
      <c r="C93" s="66">
        <v>14.8673</v>
      </c>
      <c r="D93" s="42">
        <f t="shared" si="18"/>
        <v>5.1170699999999982</v>
      </c>
      <c r="E93" s="95">
        <v>177</v>
      </c>
      <c r="F93" s="66">
        <v>20.630289999999999</v>
      </c>
      <c r="G93" s="66">
        <v>14.947139999999999</v>
      </c>
      <c r="H93" s="42">
        <f t="shared" si="19"/>
        <v>5.6831499999999995</v>
      </c>
      <c r="I93" s="43">
        <f t="shared" si="20"/>
        <v>0.12059333333333377</v>
      </c>
      <c r="J93" s="44">
        <f t="shared" si="17"/>
        <v>0.91980928531931916</v>
      </c>
    </row>
    <row r="94" spans="1:13" ht="13" customHeight="1" x14ac:dyDescent="0.15">
      <c r="A94" s="94">
        <v>179</v>
      </c>
      <c r="B94" s="66"/>
      <c r="C94" s="66"/>
      <c r="D94" s="42"/>
      <c r="E94" s="95">
        <v>216</v>
      </c>
      <c r="F94" s="66">
        <v>20.660250000000001</v>
      </c>
      <c r="G94" s="66">
        <v>14.96752</v>
      </c>
      <c r="H94" s="42">
        <f t="shared" si="19"/>
        <v>5.692730000000001</v>
      </c>
      <c r="I94" s="43">
        <f t="shared" si="20"/>
        <v>0.13017333333333525</v>
      </c>
      <c r="J94" s="44">
        <f t="shared" si="17"/>
        <v>0.91372166407786093</v>
      </c>
    </row>
    <row r="95" spans="1:13" ht="13" customHeight="1" x14ac:dyDescent="0.15">
      <c r="A95" s="94">
        <v>180</v>
      </c>
      <c r="B95" s="66"/>
      <c r="C95" s="66"/>
      <c r="D95" s="42"/>
      <c r="E95" s="95">
        <v>223</v>
      </c>
      <c r="F95" s="66"/>
      <c r="G95" s="66"/>
      <c r="H95" s="42"/>
      <c r="I95" s="43"/>
      <c r="J95" s="44"/>
    </row>
    <row r="96" spans="1:13" ht="13" customHeight="1" x14ac:dyDescent="0.15">
      <c r="A96" s="94">
        <v>181</v>
      </c>
      <c r="B96" s="66">
        <v>20.146409999999999</v>
      </c>
      <c r="C96" s="85">
        <v>14.78288</v>
      </c>
      <c r="D96" s="42">
        <f t="shared" si="18"/>
        <v>5.363529999999999</v>
      </c>
      <c r="E96" s="95">
        <v>225</v>
      </c>
      <c r="F96" s="66">
        <v>20.986999999999998</v>
      </c>
      <c r="G96" s="66">
        <v>15.335459999999999</v>
      </c>
      <c r="H96" s="42">
        <f t="shared" si="19"/>
        <v>5.6515399999999989</v>
      </c>
      <c r="I96" s="43">
        <f t="shared" si="20"/>
        <v>8.8983333333333192E-2</v>
      </c>
      <c r="J96" s="44">
        <f t="shared" si="17"/>
        <v>0.94018506389015877</v>
      </c>
    </row>
    <row r="97" spans="1:10" ht="13" customHeight="1" x14ac:dyDescent="0.15">
      <c r="A97" s="94">
        <v>182</v>
      </c>
      <c r="B97" s="66">
        <v>20.933879999999998</v>
      </c>
      <c r="C97" s="66">
        <v>15.131320000000001</v>
      </c>
      <c r="D97" s="42">
        <f t="shared" si="18"/>
        <v>5.8025599999999979</v>
      </c>
      <c r="E97" s="95">
        <v>229</v>
      </c>
      <c r="F97" s="66">
        <v>20.3249</v>
      </c>
      <c r="G97" s="66">
        <v>14.8142</v>
      </c>
      <c r="H97" s="42">
        <f t="shared" si="19"/>
        <v>5.5106999999999999</v>
      </c>
      <c r="I97" s="43">
        <f t="shared" si="20"/>
        <v>-5.1856666666665774E-2</v>
      </c>
      <c r="J97" s="44">
        <f t="shared" si="17"/>
        <v>1.0365981087455158</v>
      </c>
    </row>
    <row r="98" spans="1:10" ht="13" customHeight="1" thickBot="1" x14ac:dyDescent="0.2">
      <c r="A98" s="97">
        <v>183</v>
      </c>
      <c r="B98" s="88">
        <v>21.036850000000001</v>
      </c>
      <c r="C98" s="71">
        <v>15.27351</v>
      </c>
      <c r="D98" s="45">
        <f t="shared" si="18"/>
        <v>5.7633400000000012</v>
      </c>
      <c r="E98" s="98"/>
      <c r="F98" s="88"/>
      <c r="G98" s="88"/>
      <c r="H98" s="45"/>
      <c r="I98" s="46"/>
      <c r="J98" s="47"/>
    </row>
    <row r="99" spans="1:10" ht="13" customHeight="1" x14ac:dyDescent="0.15">
      <c r="A99" s="99" t="s">
        <v>2</v>
      </c>
      <c r="B99" s="100">
        <f>AVERAGE(B91:B98)</f>
        <v>20.557073333333332</v>
      </c>
      <c r="C99" s="100">
        <f>AVERAGE(C91:C98)</f>
        <v>14.994516666666668</v>
      </c>
      <c r="D99" s="100">
        <f>AVERAGE(D91:D98)</f>
        <v>5.5625566666666657</v>
      </c>
      <c r="E99" s="101" t="s">
        <v>2</v>
      </c>
      <c r="F99" s="100">
        <f>AVERAGE(F91:F98)</f>
        <v>20.50675</v>
      </c>
      <c r="G99" s="100">
        <f>AVERAGE(G91:G98)</f>
        <v>15.003950000000001</v>
      </c>
      <c r="H99" s="100">
        <f>AVERAGE(H91:H98)</f>
        <v>5.5028000000000006</v>
      </c>
      <c r="I99" s="100">
        <f>AVERAGE(I91:I98)</f>
        <v>-5.9756666666665716E-2</v>
      </c>
      <c r="J99" s="113">
        <f>AVERAGE(J91:J98)</f>
        <v>1.0521206358034874</v>
      </c>
    </row>
    <row r="100" spans="1:10" ht="13" customHeight="1" x14ac:dyDescent="0.15">
      <c r="A100" s="48" t="s">
        <v>3</v>
      </c>
      <c r="B100" s="42">
        <f>MEDIAN(B91:B98)</f>
        <v>20.614280000000001</v>
      </c>
      <c r="C100" s="42">
        <f>MEDIAN(C91:C98)</f>
        <v>14.956045</v>
      </c>
      <c r="D100" s="42">
        <f>MEDIAN(D91:D98)</f>
        <v>5.5634350000000001</v>
      </c>
      <c r="E100" s="49" t="s">
        <v>3</v>
      </c>
      <c r="F100" s="42">
        <f>MEDIAN(F91:F98)</f>
        <v>20.477595000000001</v>
      </c>
      <c r="G100" s="42">
        <f>MEDIAN(G91:G98)</f>
        <v>14.957329999999999</v>
      </c>
      <c r="H100" s="42">
        <f>MEDIAN(H91:H98)</f>
        <v>5.5811199999999994</v>
      </c>
      <c r="I100" s="42">
        <f>MEDIAN(I91:I98)</f>
        <v>1.8563333333333709E-2</v>
      </c>
      <c r="J100" s="50">
        <f>MEDIAN(J91:J98)</f>
        <v>0.9883915863178373</v>
      </c>
    </row>
    <row r="101" spans="1:10" ht="13" customHeight="1" x14ac:dyDescent="0.15">
      <c r="A101" s="48" t="s">
        <v>4</v>
      </c>
      <c r="B101" s="42">
        <f>STDEV(B91:B98)</f>
        <v>0.46671428830352624</v>
      </c>
      <c r="C101" s="42">
        <f>STDEV(C91:C98)</f>
        <v>0.1792924701895387</v>
      </c>
      <c r="D101" s="42">
        <f>STDEV(D91:D98)</f>
        <v>0.3331398220967689</v>
      </c>
      <c r="E101" s="49" t="s">
        <v>4</v>
      </c>
      <c r="F101" s="42">
        <f>STDEV(F91:F98)</f>
        <v>0.31075720818671237</v>
      </c>
      <c r="G101" s="42">
        <f>STDEV(G91:G98)</f>
        <v>0.18592757708312133</v>
      </c>
      <c r="H101" s="42">
        <f>STDEV(H91:H98)</f>
        <v>0.21456592842294397</v>
      </c>
      <c r="I101" s="42">
        <f>STDEV(I91:I98)</f>
        <v>0.21456592842294397</v>
      </c>
      <c r="J101" s="50">
        <f>STDEV(J91:J98)</f>
        <v>0.16071090209975264</v>
      </c>
    </row>
    <row r="102" spans="1:10" ht="13" customHeight="1" thickBot="1" x14ac:dyDescent="0.2">
      <c r="A102" s="103" t="s">
        <v>10</v>
      </c>
      <c r="B102" s="45"/>
      <c r="C102" s="45"/>
      <c r="D102" s="104">
        <f>D101/(SQRT(7))</f>
        <v>0.12591501729719295</v>
      </c>
      <c r="E102" s="51"/>
      <c r="F102" s="51"/>
      <c r="G102" s="51"/>
      <c r="H102" s="104">
        <f>H101/(SQRT(11))</f>
        <v>6.4694061579378029E-2</v>
      </c>
      <c r="I102" s="51"/>
      <c r="J102" s="105">
        <f>J101/(SQRT(11))</f>
        <v>4.8456160180401754E-2</v>
      </c>
    </row>
    <row r="103" spans="1:10" ht="13" customHeight="1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ht="13" customHeight="1" x14ac:dyDescent="0.15">
      <c r="A104" s="52" t="s">
        <v>45</v>
      </c>
      <c r="B104" s="52">
        <f>TTEST(B91:B98,F91:F98,2,2)</f>
        <v>0.83041761942677472</v>
      </c>
      <c r="C104" s="52"/>
      <c r="D104" s="53"/>
      <c r="E104" s="106"/>
      <c r="F104" s="106"/>
      <c r="G104" s="106"/>
      <c r="H104" s="107"/>
      <c r="I104" s="106"/>
      <c r="J104" s="106"/>
    </row>
    <row r="105" spans="1:10" ht="13" customHeight="1" x14ac:dyDescent="0.15">
      <c r="A105" s="52" t="s">
        <v>11</v>
      </c>
      <c r="B105" s="52">
        <f>TTEST(C91:C98,G91:G98,2,2)</f>
        <v>0.93048261387729303</v>
      </c>
      <c r="C105" s="52"/>
      <c r="D105" s="53"/>
      <c r="E105" s="106"/>
      <c r="F105" s="108"/>
      <c r="G105" s="108"/>
      <c r="H105" s="107"/>
      <c r="I105" s="106"/>
      <c r="J105" s="106"/>
    </row>
    <row r="106" spans="1:10" ht="13" customHeight="1" x14ac:dyDescent="0.15">
      <c r="A106" s="52" t="s">
        <v>6</v>
      </c>
      <c r="B106" s="57">
        <f>TTEST(D91:D98,H91:H98,2,2)</f>
        <v>0.71953982823311224</v>
      </c>
      <c r="C106" s="52"/>
      <c r="D106" s="53"/>
      <c r="E106" s="106"/>
      <c r="F106" s="106"/>
      <c r="G106" s="52"/>
      <c r="H106" s="107"/>
      <c r="I106" s="106"/>
      <c r="J106" s="106"/>
    </row>
    <row r="107" spans="1:10" ht="13" customHeight="1" x14ac:dyDescent="0.15">
      <c r="A107" s="54" t="s">
        <v>7</v>
      </c>
      <c r="B107" s="54">
        <f>POWER(-(-I99-I101),2)</f>
        <v>2.3965907525523879E-2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ht="13" customHeight="1" x14ac:dyDescent="0.15">
      <c r="A108" s="54" t="s">
        <v>8</v>
      </c>
      <c r="B108" s="54">
        <f>POWER(2,-I99)</f>
        <v>1.0422899473323488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3" customHeight="1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3" customHeight="1" thickBot="1" x14ac:dyDescent="0.2">
      <c r="A110" s="8" t="s">
        <v>25</v>
      </c>
      <c r="B110" s="18" t="s">
        <v>45</v>
      </c>
      <c r="C110" s="35" t="s">
        <v>11</v>
      </c>
      <c r="D110" s="36" t="s">
        <v>0</v>
      </c>
      <c r="E110" s="8" t="s">
        <v>26</v>
      </c>
      <c r="F110" s="18" t="s">
        <v>45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ht="13" customHeight="1" x14ac:dyDescent="0.15">
      <c r="A111" s="93">
        <v>184</v>
      </c>
      <c r="B111" s="63">
        <v>20.444559999999999</v>
      </c>
      <c r="C111" s="63">
        <v>15.031029999999999</v>
      </c>
      <c r="D111" s="39">
        <f t="shared" ref="D111:D117" si="21">B111-C111</f>
        <v>5.4135299999999997</v>
      </c>
      <c r="E111" s="93">
        <v>175</v>
      </c>
      <c r="F111" s="63">
        <v>20.30491</v>
      </c>
      <c r="G111" s="63">
        <v>15.08267</v>
      </c>
      <c r="H111" s="39">
        <f>F111-G111</f>
        <v>5.2222399999999993</v>
      </c>
      <c r="I111" s="40">
        <f>H111-$D$119</f>
        <v>0.10742499999999833</v>
      </c>
      <c r="J111" s="41">
        <f t="shared" ref="J111:J117" si="22">POWER(2,-I111)</f>
        <v>0.92824336308569944</v>
      </c>
    </row>
    <row r="112" spans="1:10" ht="13" customHeight="1" x14ac:dyDescent="0.15">
      <c r="A112" s="95">
        <v>185</v>
      </c>
      <c r="B112" s="66"/>
      <c r="C112" s="66"/>
      <c r="D112" s="42"/>
      <c r="E112" s="95">
        <v>176</v>
      </c>
      <c r="F112" s="66">
        <v>20.133150000000001</v>
      </c>
      <c r="G112" s="66">
        <v>14.876709999999999</v>
      </c>
      <c r="H112" s="42">
        <f t="shared" ref="H112:H117" si="23">F112-G112</f>
        <v>5.2564400000000013</v>
      </c>
      <c r="I112" s="43">
        <f t="shared" ref="I112:I117" si="24">H112-$D$119</f>
        <v>0.14162500000000033</v>
      </c>
      <c r="J112" s="44">
        <f t="shared" si="22"/>
        <v>0.90649753372545361</v>
      </c>
    </row>
    <row r="113" spans="1:10" ht="13" customHeight="1" x14ac:dyDescent="0.15">
      <c r="A113" s="95">
        <v>187</v>
      </c>
      <c r="B113" s="66">
        <v>20.388940000000002</v>
      </c>
      <c r="C113" s="66">
        <v>15.48415</v>
      </c>
      <c r="D113" s="42">
        <f t="shared" si="21"/>
        <v>4.904790000000002</v>
      </c>
      <c r="E113" s="95">
        <v>177</v>
      </c>
      <c r="F113" s="66">
        <v>20.630289999999999</v>
      </c>
      <c r="G113" s="66">
        <v>14.947139999999999</v>
      </c>
      <c r="H113" s="42">
        <f t="shared" si="23"/>
        <v>5.6831499999999995</v>
      </c>
      <c r="I113" s="43">
        <f t="shared" si="24"/>
        <v>0.56833499999999848</v>
      </c>
      <c r="J113" s="44">
        <f t="shared" si="22"/>
        <v>0.67439465164544443</v>
      </c>
    </row>
    <row r="114" spans="1:10" ht="13" customHeight="1" x14ac:dyDescent="0.15">
      <c r="A114" s="95">
        <v>188</v>
      </c>
      <c r="B114" s="66">
        <v>21.02722</v>
      </c>
      <c r="C114" s="66">
        <v>16.46406</v>
      </c>
      <c r="D114" s="42">
        <f t="shared" si="21"/>
        <v>4.5631599999999999</v>
      </c>
      <c r="E114" s="95">
        <v>216</v>
      </c>
      <c r="F114" s="66">
        <v>20.660250000000001</v>
      </c>
      <c r="G114" s="66">
        <v>14.96752</v>
      </c>
      <c r="H114" s="42">
        <f t="shared" si="23"/>
        <v>5.692730000000001</v>
      </c>
      <c r="I114" s="43">
        <f t="shared" si="24"/>
        <v>0.57791499999999996</v>
      </c>
      <c r="J114" s="44">
        <f t="shared" si="22"/>
        <v>0.6699312707337618</v>
      </c>
    </row>
    <row r="115" spans="1:10" ht="13" customHeight="1" x14ac:dyDescent="0.15">
      <c r="A115" s="95">
        <v>206</v>
      </c>
      <c r="B115" s="66">
        <v>19.838629999999998</v>
      </c>
      <c r="C115" s="66">
        <v>14.989599999999999</v>
      </c>
      <c r="D115" s="42">
        <f t="shared" si="21"/>
        <v>4.8490299999999991</v>
      </c>
      <c r="E115" s="95">
        <v>223</v>
      </c>
      <c r="F115" s="66"/>
      <c r="G115" s="66"/>
      <c r="H115" s="42"/>
      <c r="I115" s="43"/>
      <c r="J115" s="44"/>
    </row>
    <row r="116" spans="1:10" ht="13" customHeight="1" x14ac:dyDescent="0.15">
      <c r="A116" s="95">
        <v>207</v>
      </c>
      <c r="B116" s="66">
        <v>20.9618</v>
      </c>
      <c r="C116" s="66">
        <v>15.725059999999999</v>
      </c>
      <c r="D116" s="42">
        <f t="shared" si="21"/>
        <v>5.2367400000000011</v>
      </c>
      <c r="E116" s="95">
        <v>225</v>
      </c>
      <c r="F116" s="66">
        <v>20.986999999999998</v>
      </c>
      <c r="G116" s="66">
        <v>15.335459999999999</v>
      </c>
      <c r="H116" s="42">
        <f t="shared" si="23"/>
        <v>5.6515399999999989</v>
      </c>
      <c r="I116" s="43">
        <f t="shared" si="24"/>
        <v>0.5367249999999979</v>
      </c>
      <c r="J116" s="44">
        <f t="shared" si="22"/>
        <v>0.6893339616856945</v>
      </c>
    </row>
    <row r="117" spans="1:10" ht="13" customHeight="1" x14ac:dyDescent="0.15">
      <c r="A117" s="95">
        <v>210</v>
      </c>
      <c r="B117" s="66">
        <v>20.910340000000001</v>
      </c>
      <c r="C117" s="66">
        <v>15.188700000000001</v>
      </c>
      <c r="D117" s="42">
        <f t="shared" si="21"/>
        <v>5.7216400000000007</v>
      </c>
      <c r="E117" s="95">
        <v>229</v>
      </c>
      <c r="F117" s="66">
        <v>20.3249</v>
      </c>
      <c r="G117" s="66">
        <v>14.8142</v>
      </c>
      <c r="H117" s="42">
        <f t="shared" si="23"/>
        <v>5.5106999999999999</v>
      </c>
      <c r="I117" s="43">
        <f t="shared" si="24"/>
        <v>0.39588499999999893</v>
      </c>
      <c r="J117" s="44">
        <f t="shared" si="22"/>
        <v>0.76002300868388029</v>
      </c>
    </row>
    <row r="118" spans="1:10" ht="13" customHeight="1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ht="13" customHeight="1" x14ac:dyDescent="0.15">
      <c r="A119" s="99"/>
      <c r="B119" s="100">
        <f>AVERAGE(B111:B118)</f>
        <v>20.595248333333334</v>
      </c>
      <c r="C119" s="100">
        <f>AVERAGE(C111:C118)</f>
        <v>15.480433333333332</v>
      </c>
      <c r="D119" s="100">
        <f>AVERAGE(D111:D118)</f>
        <v>5.114815000000001</v>
      </c>
      <c r="E119" s="101" t="s">
        <v>2</v>
      </c>
      <c r="F119" s="100">
        <f>AVERAGE(F111:F118)</f>
        <v>20.50675</v>
      </c>
      <c r="G119" s="100">
        <f>AVERAGE(G111:G118)</f>
        <v>15.003950000000001</v>
      </c>
      <c r="H119" s="100">
        <f>AVERAGE(H111:H118)</f>
        <v>5.5028000000000006</v>
      </c>
      <c r="I119" s="100">
        <f>AVERAGE(I111:I118)</f>
        <v>0.38798499999999897</v>
      </c>
      <c r="J119" s="102">
        <f>AVERAGE(J111:J118)</f>
        <v>0.77140396492665564</v>
      </c>
    </row>
    <row r="120" spans="1:10" ht="13" customHeight="1" x14ac:dyDescent="0.15">
      <c r="A120" s="48" t="s">
        <v>3</v>
      </c>
      <c r="B120" s="42">
        <f>MEDIAN(B111:B118)</f>
        <v>20.67745</v>
      </c>
      <c r="C120" s="42">
        <f>MEDIAN(C111:C118)</f>
        <v>15.336425</v>
      </c>
      <c r="D120" s="42">
        <f>MEDIAN(D111:D118)</f>
        <v>5.0707650000000015</v>
      </c>
      <c r="E120" s="49" t="s">
        <v>3</v>
      </c>
      <c r="F120" s="42">
        <f>MEDIAN(F111:F118)</f>
        <v>20.477595000000001</v>
      </c>
      <c r="G120" s="42">
        <f>MEDIAN(G111:G118)</f>
        <v>14.957329999999999</v>
      </c>
      <c r="H120" s="42">
        <f>MEDIAN(H111:H118)</f>
        <v>5.5811199999999994</v>
      </c>
      <c r="I120" s="42">
        <f>MEDIAN(I111:I118)</f>
        <v>0.46630499999999842</v>
      </c>
      <c r="J120" s="50">
        <f>MEDIAN(J111:J118)</f>
        <v>0.72467848518478739</v>
      </c>
    </row>
    <row r="121" spans="1:10" ht="13" customHeight="1" x14ac:dyDescent="0.15">
      <c r="A121" s="48" t="s">
        <v>4</v>
      </c>
      <c r="B121" s="42">
        <f>STDEV(B111:B118)</f>
        <v>0.45999648000464877</v>
      </c>
      <c r="C121" s="42">
        <f>STDEV(C111:C118)</f>
        <v>0.55773945421376336</v>
      </c>
      <c r="D121" s="42">
        <f>STDEV(D111:D118)</f>
        <v>0.42223413963108208</v>
      </c>
      <c r="E121" s="49" t="s">
        <v>4</v>
      </c>
      <c r="F121" s="42">
        <f>STDEV(F111:F118)</f>
        <v>0.31075720818671237</v>
      </c>
      <c r="G121" s="42">
        <f>STDEV(G111:G118)</f>
        <v>0.18592757708312133</v>
      </c>
      <c r="H121" s="42">
        <f>STDEV(H111:H118)</f>
        <v>0.21456592842294397</v>
      </c>
      <c r="I121" s="42">
        <f>STDEV(I111:I118)</f>
        <v>0.21456592842294392</v>
      </c>
      <c r="J121" s="50">
        <f>STDEV(J111:J118)</f>
        <v>0.11783157070387852</v>
      </c>
    </row>
    <row r="122" spans="1:10" ht="13" customHeight="1" thickBot="1" x14ac:dyDescent="0.2">
      <c r="A122" s="103" t="s">
        <v>10</v>
      </c>
      <c r="B122" s="45"/>
      <c r="C122" s="45"/>
      <c r="D122" s="104">
        <f>D121/(SQRT(7))</f>
        <v>0.1595895040721664</v>
      </c>
      <c r="E122" s="51"/>
      <c r="F122" s="51"/>
      <c r="G122" s="51"/>
      <c r="H122" s="104">
        <f>H121/(SQRT(11))</f>
        <v>6.4694061579378029E-2</v>
      </c>
      <c r="I122" s="51"/>
      <c r="J122" s="105">
        <f>J121/(SQRT(11))</f>
        <v>3.5527555316636233E-2</v>
      </c>
    </row>
    <row r="123" spans="1:10" ht="13" customHeight="1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ht="13" customHeight="1" x14ac:dyDescent="0.15">
      <c r="A124" s="52" t="s">
        <v>45</v>
      </c>
      <c r="B124" s="52">
        <f>TTEST(B111:B118,F111:F118,2,2)</f>
        <v>0.70435834192482139</v>
      </c>
      <c r="C124" s="52"/>
      <c r="D124" s="53"/>
      <c r="E124" s="106"/>
      <c r="F124" s="106"/>
      <c r="G124" s="106"/>
      <c r="H124" s="107"/>
      <c r="I124" s="106"/>
      <c r="J124" s="106"/>
    </row>
    <row r="125" spans="1:10" ht="13" customHeight="1" x14ac:dyDescent="0.15">
      <c r="A125" s="52" t="s">
        <v>11</v>
      </c>
      <c r="B125" s="52">
        <f>TTEST(C111:C118,G111:G118,2,2)</f>
        <v>7.5215939137614235E-2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ht="13" customHeight="1" x14ac:dyDescent="0.15">
      <c r="A126" s="52" t="s">
        <v>6</v>
      </c>
      <c r="B126" s="57">
        <f>TTEST(D111:D118,H111:H118,2,2)</f>
        <v>7.2587569375984234E-2</v>
      </c>
      <c r="C126" s="52"/>
      <c r="D126" s="53"/>
      <c r="E126" s="106"/>
      <c r="F126" s="106"/>
      <c r="G126" s="52"/>
      <c r="J126" s="89"/>
    </row>
    <row r="127" spans="1:10" ht="13" customHeight="1" x14ac:dyDescent="0.15">
      <c r="A127" s="54" t="s">
        <v>7</v>
      </c>
      <c r="B127" s="54">
        <f>POWER(-(-I119-I121),2)</f>
        <v>0.36306762134335047</v>
      </c>
      <c r="C127" s="54"/>
      <c r="D127" s="53"/>
      <c r="E127" s="52"/>
      <c r="F127" s="106"/>
      <c r="G127" s="52"/>
      <c r="J127" s="106" t="s">
        <v>12</v>
      </c>
    </row>
    <row r="128" spans="1:10" ht="13" customHeight="1" x14ac:dyDescent="0.15">
      <c r="A128" s="54" t="s">
        <v>8</v>
      </c>
      <c r="B128" s="54">
        <f>POWER(2,-I119)</f>
        <v>0.76419620584796055</v>
      </c>
      <c r="C128" s="54"/>
      <c r="D128" s="107"/>
      <c r="E128" s="106"/>
      <c r="F128" s="106"/>
      <c r="G128" s="52"/>
      <c r="J128" s="106"/>
    </row>
    <row r="147" spans="4:8" ht="13" customHeight="1" x14ac:dyDescent="0.15">
      <c r="D147" s="60"/>
      <c r="H147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BA17-3130-B24B-A778-965FD4232F83}">
  <dimension ref="A1:N128"/>
  <sheetViews>
    <sheetView zoomScaleNormal="80" workbookViewId="0"/>
  </sheetViews>
  <sheetFormatPr baseColWidth="10" defaultColWidth="9.1640625" defaultRowHeight="13" x14ac:dyDescent="0.15"/>
  <cols>
    <col min="1" max="1" width="13.1640625" style="60" customWidth="1"/>
    <col min="2" max="3" width="10.6640625" style="60" customWidth="1"/>
    <col min="4" max="4" width="10.6640625" style="82" customWidth="1"/>
    <col min="5" max="5" width="12.6640625" style="60" bestFit="1" customWidth="1"/>
    <col min="6" max="7" width="10.6640625" style="60" customWidth="1"/>
    <col min="8" max="8" width="10.6640625" style="82" customWidth="1"/>
    <col min="9" max="9" width="13.5" style="60" bestFit="1" customWidth="1"/>
    <col min="10" max="10" width="12.5" style="60" bestFit="1" customWidth="1"/>
    <col min="11" max="11" width="14.33203125" style="60" bestFit="1" customWidth="1"/>
    <col min="12" max="16384" width="9.1640625" style="60"/>
  </cols>
  <sheetData>
    <row r="1" spans="1:14" s="1" customFormat="1" x14ac:dyDescent="0.15">
      <c r="A1" s="19" t="s">
        <v>31</v>
      </c>
      <c r="D1" s="22"/>
      <c r="H1" s="22"/>
    </row>
    <row r="3" spans="1:14" s="58" customFormat="1" ht="14.25" customHeight="1" x14ac:dyDescent="0.15">
      <c r="A3" s="19"/>
      <c r="C3" s="20"/>
      <c r="D3" s="15"/>
      <c r="E3" s="20"/>
      <c r="F3" s="20"/>
      <c r="G3" s="20"/>
      <c r="H3" s="21" t="s">
        <v>13</v>
      </c>
      <c r="I3" s="21" t="s">
        <v>11</v>
      </c>
      <c r="J3" s="21">
        <v>41739</v>
      </c>
      <c r="K3" s="20"/>
    </row>
    <row r="4" spans="1:14" s="58" customFormat="1" ht="14.25" customHeight="1" thickBot="1" x14ac:dyDescent="0.2">
      <c r="A4" s="19"/>
      <c r="C4" s="20"/>
      <c r="D4" s="15"/>
      <c r="E4" s="20"/>
      <c r="F4" s="20"/>
      <c r="G4" s="20"/>
      <c r="H4" s="21"/>
      <c r="I4" s="21" t="s">
        <v>32</v>
      </c>
      <c r="J4" s="21">
        <v>41739</v>
      </c>
      <c r="K4" s="20"/>
    </row>
    <row r="5" spans="1:14" ht="13" customHeight="1" thickBot="1" x14ac:dyDescent="0.2">
      <c r="A5" s="30" t="s">
        <v>23</v>
      </c>
      <c r="B5" s="32"/>
      <c r="C5" s="2"/>
      <c r="D5" s="16"/>
      <c r="E5" s="2"/>
      <c r="F5" s="2"/>
      <c r="G5" s="2"/>
      <c r="H5" s="22"/>
      <c r="I5" s="21"/>
      <c r="J5" s="21"/>
      <c r="K5" s="23"/>
    </row>
    <row r="6" spans="1:14" ht="13" customHeight="1" thickBot="1" x14ac:dyDescent="0.2">
      <c r="A6" s="2"/>
      <c r="B6" s="2"/>
      <c r="C6" s="2"/>
      <c r="D6" s="16"/>
      <c r="E6" s="2"/>
      <c r="F6" s="2"/>
      <c r="G6" s="2"/>
      <c r="H6" s="22"/>
      <c r="I6" s="21"/>
      <c r="J6" s="21"/>
      <c r="K6" s="23"/>
    </row>
    <row r="7" spans="1:14" ht="13" customHeight="1" thickBot="1" x14ac:dyDescent="0.2">
      <c r="A7" s="7" t="s">
        <v>24</v>
      </c>
      <c r="B7" s="18" t="s">
        <v>32</v>
      </c>
      <c r="C7" s="18" t="s">
        <v>11</v>
      </c>
      <c r="D7" s="17" t="s">
        <v>0</v>
      </c>
      <c r="E7" s="8" t="s">
        <v>25</v>
      </c>
      <c r="F7" s="18" t="s">
        <v>32</v>
      </c>
      <c r="G7" s="18" t="s">
        <v>11</v>
      </c>
      <c r="H7" s="17" t="s">
        <v>0</v>
      </c>
      <c r="I7" s="18" t="s">
        <v>1</v>
      </c>
      <c r="J7" s="9" t="s">
        <v>9</v>
      </c>
      <c r="K7" s="2"/>
      <c r="L7" s="61"/>
    </row>
    <row r="8" spans="1:14" ht="13" customHeight="1" x14ac:dyDescent="0.15">
      <c r="A8" s="62">
        <v>5</v>
      </c>
      <c r="B8" s="63"/>
      <c r="C8" s="63"/>
      <c r="D8" s="28"/>
      <c r="E8" s="64">
        <v>1</v>
      </c>
      <c r="F8" s="63">
        <v>20.693431854248047</v>
      </c>
      <c r="G8" s="63">
        <v>15.824398040771484</v>
      </c>
      <c r="H8" s="28">
        <f t="shared" ref="H8:H15" si="0">F8-G8</f>
        <v>4.8690338134765625</v>
      </c>
      <c r="I8" s="10">
        <f>H8-$D$16</f>
        <v>-0.5867892901102536</v>
      </c>
      <c r="J8" s="11">
        <f t="shared" ref="J8:J15" si="1">POWER(2,-I8)</f>
        <v>1.5019005538907535</v>
      </c>
      <c r="K8" s="2"/>
      <c r="L8" s="61"/>
    </row>
    <row r="9" spans="1:14" ht="13" customHeight="1" x14ac:dyDescent="0.15">
      <c r="A9" s="65">
        <v>6</v>
      </c>
      <c r="B9" s="66">
        <v>20.627801895141602</v>
      </c>
      <c r="C9" s="66">
        <v>15.472440719604492</v>
      </c>
      <c r="D9" s="29">
        <f t="shared" ref="D9:D14" si="2">B9-C9</f>
        <v>5.1553611755371094</v>
      </c>
      <c r="E9" s="67">
        <v>2</v>
      </c>
      <c r="F9" s="66">
        <v>20.666475296020508</v>
      </c>
      <c r="G9" s="66">
        <v>15.631472587585449</v>
      </c>
      <c r="H9" s="29">
        <f t="shared" si="0"/>
        <v>5.0350027084350586</v>
      </c>
      <c r="I9" s="3">
        <f t="shared" ref="I9:I14" si="3">H9-$D$16</f>
        <v>-0.42082039515175751</v>
      </c>
      <c r="J9" s="4">
        <f t="shared" si="1"/>
        <v>1.3386885897889076</v>
      </c>
      <c r="K9" s="2"/>
      <c r="L9" s="61"/>
    </row>
    <row r="10" spans="1:14" ht="13" customHeight="1" x14ac:dyDescent="0.15">
      <c r="A10" s="65">
        <v>8</v>
      </c>
      <c r="B10" s="66">
        <v>21.191070556640625</v>
      </c>
      <c r="C10" s="66">
        <v>15.532818794250488</v>
      </c>
      <c r="D10" s="29">
        <f t="shared" si="2"/>
        <v>5.6582517623901367</v>
      </c>
      <c r="E10" s="67">
        <v>3</v>
      </c>
      <c r="F10" s="66"/>
      <c r="G10" s="66"/>
      <c r="H10" s="29"/>
      <c r="I10" s="3"/>
      <c r="J10" s="4"/>
      <c r="K10" s="2"/>
      <c r="L10" s="61"/>
    </row>
    <row r="11" spans="1:14" ht="13" customHeight="1" x14ac:dyDescent="0.15">
      <c r="A11" s="65">
        <v>9</v>
      </c>
      <c r="B11" s="66">
        <v>21.271350860595703</v>
      </c>
      <c r="C11" s="66">
        <v>15.588399887084961</v>
      </c>
      <c r="D11" s="29">
        <f t="shared" si="2"/>
        <v>5.6829509735107422</v>
      </c>
      <c r="E11" s="67">
        <v>11</v>
      </c>
      <c r="F11" s="66">
        <v>20.710824966430664</v>
      </c>
      <c r="G11" s="66">
        <v>15.675485610961914</v>
      </c>
      <c r="H11" s="29">
        <f t="shared" si="0"/>
        <v>5.03533935546875</v>
      </c>
      <c r="I11" s="3">
        <f t="shared" si="3"/>
        <v>-0.4204837481180661</v>
      </c>
      <c r="J11" s="4">
        <f t="shared" si="1"/>
        <v>1.3383762486817301</v>
      </c>
      <c r="K11" s="2"/>
      <c r="L11" s="61"/>
    </row>
    <row r="12" spans="1:14" ht="13" customHeight="1" x14ac:dyDescent="0.15">
      <c r="A12" s="65">
        <v>10</v>
      </c>
      <c r="B12" s="66">
        <v>20.821794509887695</v>
      </c>
      <c r="C12" s="66">
        <v>15.678973197937012</v>
      </c>
      <c r="D12" s="29">
        <f t="shared" si="2"/>
        <v>5.1428213119506836</v>
      </c>
      <c r="E12" s="67">
        <v>72</v>
      </c>
      <c r="F12" s="66">
        <v>21.025371551513672</v>
      </c>
      <c r="G12" s="66">
        <v>15.836275100708008</v>
      </c>
      <c r="H12" s="29">
        <f t="shared" si="0"/>
        <v>5.1890964508056641</v>
      </c>
      <c r="I12" s="3">
        <f t="shared" si="3"/>
        <v>-0.26672665278115204</v>
      </c>
      <c r="J12" s="4">
        <f t="shared" si="1"/>
        <v>1.203075057947997</v>
      </c>
      <c r="K12" s="2"/>
      <c r="L12" s="61"/>
    </row>
    <row r="13" spans="1:14" ht="13" customHeight="1" x14ac:dyDescent="0.15">
      <c r="A13" s="65">
        <v>82</v>
      </c>
      <c r="B13" s="66">
        <v>21.681695938110352</v>
      </c>
      <c r="C13" s="66">
        <v>15.88101863861084</v>
      </c>
      <c r="D13" s="29">
        <f t="shared" si="2"/>
        <v>5.8006772994995117</v>
      </c>
      <c r="E13" s="67">
        <v>74</v>
      </c>
      <c r="F13" s="66">
        <v>20.990695953369141</v>
      </c>
      <c r="G13" s="66">
        <v>15.59123420715332</v>
      </c>
      <c r="H13" s="29">
        <f t="shared" si="0"/>
        <v>5.3994617462158203</v>
      </c>
      <c r="I13" s="3">
        <f t="shared" si="3"/>
        <v>-5.636135737099579E-2</v>
      </c>
      <c r="J13" s="4">
        <f t="shared" si="1"/>
        <v>1.0398398552442325</v>
      </c>
      <c r="K13" s="2"/>
      <c r="L13" s="68"/>
      <c r="M13" s="25" t="s">
        <v>11</v>
      </c>
      <c r="N13" s="67" t="s">
        <v>32</v>
      </c>
    </row>
    <row r="14" spans="1:14" ht="13" customHeight="1" x14ac:dyDescent="0.15">
      <c r="A14" s="65">
        <v>83</v>
      </c>
      <c r="B14" s="66">
        <v>21.142711639404201</v>
      </c>
      <c r="C14" s="66">
        <v>15.847835540771484</v>
      </c>
      <c r="D14" s="29">
        <f t="shared" si="2"/>
        <v>5.2948760986327166</v>
      </c>
      <c r="E14" s="67">
        <v>75</v>
      </c>
      <c r="F14" s="66">
        <v>21.561994552612305</v>
      </c>
      <c r="G14" s="66">
        <v>16.285694122314453</v>
      </c>
      <c r="H14" s="29">
        <f t="shared" si="0"/>
        <v>5.2763004302978516</v>
      </c>
      <c r="I14" s="3">
        <f t="shared" si="3"/>
        <v>-0.17952267328896454</v>
      </c>
      <c r="J14" s="4">
        <f t="shared" si="1"/>
        <v>1.1325091239797169</v>
      </c>
      <c r="K14" s="2"/>
      <c r="L14" s="29" t="s">
        <v>21</v>
      </c>
      <c r="M14" s="66">
        <v>15.507425308227539</v>
      </c>
      <c r="N14" s="66">
        <v>22.974592208862305</v>
      </c>
    </row>
    <row r="15" spans="1:14" ht="13" customHeight="1" thickBot="1" x14ac:dyDescent="0.2">
      <c r="A15" s="70"/>
      <c r="B15" s="87"/>
      <c r="C15" s="87"/>
      <c r="D15" s="27"/>
      <c r="E15" s="72">
        <v>81</v>
      </c>
      <c r="F15" s="71">
        <v>20.59210205078125</v>
      </c>
      <c r="G15" s="71">
        <v>15.492378234863281</v>
      </c>
      <c r="H15" s="27">
        <f t="shared" si="0"/>
        <v>5.0997238159179688</v>
      </c>
      <c r="I15" s="12">
        <f>H15-$D$16</f>
        <v>-0.35609928766884735</v>
      </c>
      <c r="J15" s="13">
        <f t="shared" si="1"/>
        <v>1.2799604989334101</v>
      </c>
      <c r="K15" s="2"/>
      <c r="L15" s="29" t="s">
        <v>22</v>
      </c>
      <c r="M15" s="66">
        <v>26.62750244140625</v>
      </c>
      <c r="N15" s="66" t="s">
        <v>17</v>
      </c>
    </row>
    <row r="16" spans="1:14" ht="13" customHeight="1" x14ac:dyDescent="0.15">
      <c r="A16" s="73" t="s">
        <v>2</v>
      </c>
      <c r="B16" s="74">
        <f>AVERAGE(B8:B15)</f>
        <v>21.122737566630029</v>
      </c>
      <c r="C16" s="74">
        <f>AVERAGE(C8:C15)</f>
        <v>15.666914463043213</v>
      </c>
      <c r="D16" s="74">
        <f>AVERAGE(D8:D15)</f>
        <v>5.4558231035868161</v>
      </c>
      <c r="E16" s="75" t="s">
        <v>2</v>
      </c>
      <c r="F16" s="74">
        <f>AVERAGE(F8:F15)</f>
        <v>20.891556603567942</v>
      </c>
      <c r="G16" s="74">
        <f>AVERAGE(G8:G15)</f>
        <v>15.762419700622559</v>
      </c>
      <c r="H16" s="74">
        <f>AVERAGE(H8:H15)</f>
        <v>5.1291369029453824</v>
      </c>
      <c r="I16" s="74">
        <f>AVERAGE(I8:I15)</f>
        <v>-0.32668620064143383</v>
      </c>
      <c r="J16" s="113">
        <f>AVERAGE(J8:J15)</f>
        <v>1.2620499897809638</v>
      </c>
      <c r="K16" s="77"/>
      <c r="L16" s="78"/>
    </row>
    <row r="17" spans="1:12" ht="13" customHeight="1" x14ac:dyDescent="0.15">
      <c r="A17" s="5" t="s">
        <v>3</v>
      </c>
      <c r="B17" s="29">
        <f>MEDIAN(B8:B15)</f>
        <v>21.166891098022411</v>
      </c>
      <c r="C17" s="29">
        <f>MEDIAN(C8:C15)</f>
        <v>15.633686542510986</v>
      </c>
      <c r="D17" s="29">
        <f>MEDIAN(D8:D15)</f>
        <v>5.4765639305114266</v>
      </c>
      <c r="E17" s="25" t="s">
        <v>3</v>
      </c>
      <c r="F17" s="29">
        <f>MEDIAN(F8:F15)</f>
        <v>20.710824966430664</v>
      </c>
      <c r="G17" s="29">
        <f>MEDIAN(G8:G15)</f>
        <v>15.675485610961914</v>
      </c>
      <c r="H17" s="29">
        <f>MEDIAN(H8:H15)</f>
        <v>5.0997238159179688</v>
      </c>
      <c r="I17" s="29">
        <f>MEDIAN(I8:I15)</f>
        <v>-0.35609928766884735</v>
      </c>
      <c r="J17" s="6">
        <f>MEDIAN(J8:J15)</f>
        <v>1.2799604989334101</v>
      </c>
      <c r="L17" s="61"/>
    </row>
    <row r="18" spans="1:12" ht="13" customHeight="1" x14ac:dyDescent="0.15">
      <c r="A18" s="5" t="s">
        <v>4</v>
      </c>
      <c r="B18" s="29">
        <f>STDEV(B8:B15)</f>
        <v>0.36745524233880739</v>
      </c>
      <c r="C18" s="29">
        <f>STDEV(C8:C15)</f>
        <v>0.16774067566516654</v>
      </c>
      <c r="D18" s="29">
        <f>STDEV(D8:D15)</f>
        <v>0.2917671255704295</v>
      </c>
      <c r="E18" s="25" t="s">
        <v>4</v>
      </c>
      <c r="F18" s="29">
        <f>STDEV(F8:F15)</f>
        <v>0.33898723172583423</v>
      </c>
      <c r="G18" s="29">
        <f>STDEV(G8:G15)</f>
        <v>0.26142035241094896</v>
      </c>
      <c r="H18" s="29">
        <f>STDEV(H8:H15)</f>
        <v>0.17535950947508896</v>
      </c>
      <c r="I18" s="29">
        <f>STDEV(I8:I15)</f>
        <v>0.17535950947508899</v>
      </c>
      <c r="J18" s="6">
        <f>STDEV(J8:J15)</f>
        <v>0.15230696779799882</v>
      </c>
      <c r="L18" s="61"/>
    </row>
    <row r="19" spans="1:12" ht="13" customHeight="1" thickBot="1" x14ac:dyDescent="0.2">
      <c r="A19" s="79" t="s">
        <v>10</v>
      </c>
      <c r="B19" s="27"/>
      <c r="C19" s="27"/>
      <c r="D19" s="80">
        <f>D18/(SQRT(7))</f>
        <v>0.1102776078576444</v>
      </c>
      <c r="E19" s="26"/>
      <c r="F19" s="26"/>
      <c r="G19" s="26"/>
      <c r="H19" s="80">
        <f>H18/(SQRT(11))</f>
        <v>5.2872881486331152E-2</v>
      </c>
      <c r="I19" s="26"/>
      <c r="J19" s="81">
        <f>J18/(SQRT(11))</f>
        <v>4.5922278649336769E-2</v>
      </c>
      <c r="L19" s="61"/>
    </row>
    <row r="20" spans="1:12" ht="13" customHeight="1" x14ac:dyDescent="0.15">
      <c r="B20" s="2" t="s">
        <v>5</v>
      </c>
      <c r="C20" s="2"/>
      <c r="D20" s="60"/>
      <c r="H20" s="60"/>
      <c r="L20" s="61"/>
    </row>
    <row r="21" spans="1:12" ht="13" customHeight="1" x14ac:dyDescent="0.15">
      <c r="A21" s="2" t="s">
        <v>32</v>
      </c>
      <c r="B21" s="2">
        <f>TTEST(B8:B15,F8:F15,2,2)</f>
        <v>0.26297444738541148</v>
      </c>
      <c r="C21" s="2"/>
      <c r="D21" s="16"/>
      <c r="L21" s="61"/>
    </row>
    <row r="22" spans="1:12" ht="13" customHeight="1" x14ac:dyDescent="0.15">
      <c r="A22" s="2" t="s">
        <v>11</v>
      </c>
      <c r="B22" s="2">
        <f>TTEST(C8:C15,G8:G15,2,2)</f>
        <v>0.45911407611889277</v>
      </c>
      <c r="C22" s="2"/>
      <c r="D22" s="16"/>
      <c r="E22" s="83"/>
      <c r="F22" s="84"/>
      <c r="G22" s="84"/>
      <c r="L22" s="61"/>
    </row>
    <row r="23" spans="1:12" ht="13" customHeight="1" x14ac:dyDescent="0.15">
      <c r="A23" s="2" t="s">
        <v>6</v>
      </c>
      <c r="B23" s="57">
        <f>TTEST(D8:D15,H8:H15,2,2)</f>
        <v>2.9863261525152167E-2</v>
      </c>
      <c r="C23" s="2"/>
      <c r="D23" s="16"/>
      <c r="G23" s="14"/>
      <c r="L23" s="61"/>
    </row>
    <row r="24" spans="1:12" ht="13" customHeight="1" x14ac:dyDescent="0.15">
      <c r="A24" s="1" t="s">
        <v>7</v>
      </c>
      <c r="B24" s="1">
        <f>POWER(-(-I16-I18),2)</f>
        <v>2.2899767459354309E-2</v>
      </c>
      <c r="C24" s="1"/>
      <c r="D24" s="16"/>
      <c r="E24" s="2"/>
      <c r="G24" s="14"/>
      <c r="L24" s="61"/>
    </row>
    <row r="25" spans="1:12" ht="13" customHeight="1" x14ac:dyDescent="0.15">
      <c r="A25" s="1" t="s">
        <v>8</v>
      </c>
      <c r="B25" s="1">
        <f>POWER(2,-I16)</f>
        <v>1.2541293902463329</v>
      </c>
      <c r="C25" s="1"/>
      <c r="G25" s="14"/>
      <c r="H25" s="22"/>
      <c r="I25" s="21"/>
      <c r="J25" s="21"/>
      <c r="L25" s="61"/>
    </row>
    <row r="26" spans="1:12" ht="13" customHeight="1" thickBot="1" x14ac:dyDescent="0.2">
      <c r="H26" s="22"/>
      <c r="I26" s="21"/>
      <c r="J26" s="21"/>
      <c r="L26" s="61"/>
    </row>
    <row r="27" spans="1:12" ht="13" customHeight="1" thickBot="1" x14ac:dyDescent="0.2">
      <c r="A27" s="7" t="s">
        <v>24</v>
      </c>
      <c r="B27" s="18" t="s">
        <v>32</v>
      </c>
      <c r="C27" s="18" t="s">
        <v>11</v>
      </c>
      <c r="D27" s="17" t="s">
        <v>0</v>
      </c>
      <c r="E27" s="8" t="s">
        <v>26</v>
      </c>
      <c r="F27" s="18" t="s">
        <v>32</v>
      </c>
      <c r="G27" s="18" t="s">
        <v>11</v>
      </c>
      <c r="H27" s="17" t="s">
        <v>0</v>
      </c>
      <c r="I27" s="18" t="s">
        <v>1</v>
      </c>
      <c r="J27" s="9" t="s">
        <v>9</v>
      </c>
      <c r="K27" s="2"/>
    </row>
    <row r="28" spans="1:12" ht="13" customHeight="1" x14ac:dyDescent="0.15">
      <c r="A28" s="62">
        <v>5</v>
      </c>
      <c r="B28" s="63"/>
      <c r="C28" s="63"/>
      <c r="D28" s="28"/>
      <c r="E28" s="64">
        <v>17</v>
      </c>
      <c r="F28" s="63">
        <v>21.778913497924805</v>
      </c>
      <c r="G28" s="109">
        <v>15.44786262512207</v>
      </c>
      <c r="H28" s="28">
        <f t="shared" ref="H28:H34" si="4">F28-G28</f>
        <v>6.3310508728027344</v>
      </c>
      <c r="I28" s="10">
        <f>H28-$D$36</f>
        <v>0.87522776921591827</v>
      </c>
      <c r="J28" s="11">
        <f t="shared" ref="J28:J34" si="5">POWER(2,-I28)</f>
        <v>0.54516778976132518</v>
      </c>
      <c r="K28" s="2"/>
    </row>
    <row r="29" spans="1:12" ht="13" customHeight="1" x14ac:dyDescent="0.15">
      <c r="A29" s="65">
        <v>6</v>
      </c>
      <c r="B29" s="66">
        <v>20.627801895141602</v>
      </c>
      <c r="C29" s="66">
        <v>15.472440719604492</v>
      </c>
      <c r="D29" s="29">
        <f t="shared" ref="D29:D34" si="6">B29-C29</f>
        <v>5.1553611755371094</v>
      </c>
      <c r="E29" s="67">
        <v>23</v>
      </c>
      <c r="F29" s="66">
        <v>21.731704711914062</v>
      </c>
      <c r="G29" s="86">
        <v>15.517860412597656</v>
      </c>
      <c r="H29" s="29">
        <f t="shared" si="4"/>
        <v>6.2138442993164062</v>
      </c>
      <c r="I29" s="3">
        <f>H29-$D$36</f>
        <v>0.75802119572959015</v>
      </c>
      <c r="J29" s="4">
        <f t="shared" si="5"/>
        <v>0.59130681272035468</v>
      </c>
      <c r="K29" s="2"/>
    </row>
    <row r="30" spans="1:12" ht="13" customHeight="1" x14ac:dyDescent="0.15">
      <c r="A30" s="65">
        <v>8</v>
      </c>
      <c r="B30" s="66">
        <v>21.191070556640625</v>
      </c>
      <c r="C30" s="66">
        <v>15.532818794250488</v>
      </c>
      <c r="D30" s="29">
        <f t="shared" si="6"/>
        <v>5.6582517623901367</v>
      </c>
      <c r="E30" s="67">
        <v>108</v>
      </c>
      <c r="F30" s="66">
        <v>21.295457839965799</v>
      </c>
      <c r="G30" s="86">
        <v>15.242666244506836</v>
      </c>
      <c r="H30" s="29">
        <f t="shared" si="4"/>
        <v>6.0527915954589631</v>
      </c>
      <c r="I30" s="3">
        <f t="shared" ref="I30:I34" si="7">H30-$D$36</f>
        <v>0.59696849187214696</v>
      </c>
      <c r="J30" s="4">
        <f t="shared" si="5"/>
        <v>0.66114174159717898</v>
      </c>
      <c r="K30" s="2"/>
    </row>
    <row r="31" spans="1:12" ht="13" customHeight="1" x14ac:dyDescent="0.15">
      <c r="A31" s="65">
        <v>9</v>
      </c>
      <c r="B31" s="66">
        <v>21.271350860595703</v>
      </c>
      <c r="C31" s="66">
        <v>15.588399887084961</v>
      </c>
      <c r="D31" s="29">
        <f t="shared" si="6"/>
        <v>5.6829509735107422</v>
      </c>
      <c r="E31" s="67">
        <v>113</v>
      </c>
      <c r="F31" s="66">
        <v>21.9910583496093</v>
      </c>
      <c r="G31" s="86">
        <v>15.258679389953613</v>
      </c>
      <c r="H31" s="29">
        <f t="shared" si="4"/>
        <v>6.7323789596556871</v>
      </c>
      <c r="I31" s="3">
        <f t="shared" si="7"/>
        <v>1.276555856068871</v>
      </c>
      <c r="J31" s="4">
        <f t="shared" si="5"/>
        <v>0.41277976188358417</v>
      </c>
      <c r="K31" s="2"/>
    </row>
    <row r="32" spans="1:12" ht="13" customHeight="1" x14ac:dyDescent="0.15">
      <c r="A32" s="65">
        <v>10</v>
      </c>
      <c r="B32" s="66">
        <v>20.821794509887695</v>
      </c>
      <c r="C32" s="66">
        <v>15.678973197937012</v>
      </c>
      <c r="D32" s="29">
        <f t="shared" si="6"/>
        <v>5.1428213119506836</v>
      </c>
      <c r="E32" s="67">
        <v>115</v>
      </c>
      <c r="F32" s="66"/>
      <c r="G32" s="86"/>
      <c r="H32" s="29"/>
      <c r="I32" s="3"/>
      <c r="J32" s="4"/>
      <c r="K32" s="2"/>
    </row>
    <row r="33" spans="1:12" ht="13" customHeight="1" x14ac:dyDescent="0.15">
      <c r="A33" s="65">
        <v>82</v>
      </c>
      <c r="B33" s="66">
        <v>21.681695938110352</v>
      </c>
      <c r="C33" s="66">
        <v>15.88101863861084</v>
      </c>
      <c r="D33" s="29">
        <f t="shared" si="6"/>
        <v>5.8006772994995117</v>
      </c>
      <c r="E33" s="67">
        <v>118</v>
      </c>
      <c r="F33" s="66">
        <v>22.380500793457031</v>
      </c>
      <c r="G33" s="86">
        <v>15.975341796875</v>
      </c>
      <c r="H33" s="29">
        <f t="shared" si="4"/>
        <v>6.4051589965820312</v>
      </c>
      <c r="I33" s="3">
        <f t="shared" si="7"/>
        <v>0.94933589299521515</v>
      </c>
      <c r="J33" s="4">
        <f t="shared" si="5"/>
        <v>0.51787079536435043</v>
      </c>
      <c r="K33" s="2"/>
    </row>
    <row r="34" spans="1:12" ht="13" customHeight="1" x14ac:dyDescent="0.15">
      <c r="A34" s="65">
        <v>83</v>
      </c>
      <c r="B34" s="66">
        <v>21.142711639404201</v>
      </c>
      <c r="C34" s="66">
        <v>15.847835540771484</v>
      </c>
      <c r="D34" s="29">
        <f t="shared" si="6"/>
        <v>5.2948760986327166</v>
      </c>
      <c r="E34" s="67">
        <v>119</v>
      </c>
      <c r="F34" s="66">
        <v>22.278223037719727</v>
      </c>
      <c r="G34" s="86">
        <v>16.014129638671875</v>
      </c>
      <c r="H34" s="29">
        <f t="shared" si="4"/>
        <v>6.2640933990478516</v>
      </c>
      <c r="I34" s="3">
        <f t="shared" si="7"/>
        <v>0.80827029546103546</v>
      </c>
      <c r="J34" s="4">
        <f t="shared" si="5"/>
        <v>0.57106612157229231</v>
      </c>
      <c r="K34" s="2"/>
    </row>
    <row r="35" spans="1:12" ht="13" customHeight="1" thickBot="1" x14ac:dyDescent="0.2">
      <c r="A35" s="70"/>
      <c r="B35" s="87"/>
      <c r="C35" s="87"/>
      <c r="D35" s="27"/>
      <c r="E35" s="72"/>
      <c r="F35" s="88"/>
      <c r="G35" s="88"/>
      <c r="H35" s="27"/>
      <c r="I35" s="12"/>
      <c r="J35" s="13"/>
      <c r="K35" s="2"/>
    </row>
    <row r="36" spans="1:12" ht="13" customHeight="1" x14ac:dyDescent="0.15">
      <c r="A36" s="73" t="s">
        <v>2</v>
      </c>
      <c r="B36" s="74">
        <f>AVERAGE(B28:B35)</f>
        <v>21.122737566630029</v>
      </c>
      <c r="C36" s="74">
        <f>AVERAGE(C28:C35)</f>
        <v>15.666914463043213</v>
      </c>
      <c r="D36" s="74">
        <f>AVERAGE(D28:D35)</f>
        <v>5.4558231035868161</v>
      </c>
      <c r="E36" s="75" t="s">
        <v>2</v>
      </c>
      <c r="F36" s="74">
        <f>AVERAGE(F28:F35)</f>
        <v>21.909309705098451</v>
      </c>
      <c r="G36" s="74">
        <f>AVERAGE(G28:G35)</f>
        <v>15.576090017954508</v>
      </c>
      <c r="H36" s="74">
        <f>AVERAGE(H28:H35)</f>
        <v>6.333219687143945</v>
      </c>
      <c r="I36" s="74">
        <f>AVERAGE(I28:I35)</f>
        <v>0.87739658355712946</v>
      </c>
      <c r="J36" s="113">
        <f>AVERAGE(J28:J35)</f>
        <v>0.5498888371498476</v>
      </c>
      <c r="K36" s="77"/>
      <c r="L36" s="83"/>
    </row>
    <row r="37" spans="1:12" ht="13" customHeight="1" x14ac:dyDescent="0.15">
      <c r="A37" s="5" t="s">
        <v>3</v>
      </c>
      <c r="B37" s="29">
        <f>MEDIAN(B28:B35)</f>
        <v>21.166891098022411</v>
      </c>
      <c r="C37" s="29">
        <f>MEDIAN(C28:C35)</f>
        <v>15.633686542510986</v>
      </c>
      <c r="D37" s="29">
        <f>MEDIAN(D28:D35)</f>
        <v>5.4765639305114266</v>
      </c>
      <c r="E37" s="25" t="s">
        <v>3</v>
      </c>
      <c r="F37" s="29">
        <f>MEDIAN(F28:F35)</f>
        <v>21.884985923767054</v>
      </c>
      <c r="G37" s="29">
        <f>MEDIAN(G28:G35)</f>
        <v>15.482861518859863</v>
      </c>
      <c r="H37" s="29">
        <f>MEDIAN(H28:H35)</f>
        <v>6.297572135925293</v>
      </c>
      <c r="I37" s="29">
        <f>MEDIAN(I28:I35)</f>
        <v>0.84174903233847687</v>
      </c>
      <c r="J37" s="6">
        <f>MEDIAN(J28:J35)</f>
        <v>0.55811695566680875</v>
      </c>
    </row>
    <row r="38" spans="1:12" ht="13" customHeight="1" x14ac:dyDescent="0.15">
      <c r="A38" s="5" t="s">
        <v>4</v>
      </c>
      <c r="B38" s="29">
        <f>STDEV(B28:B35)</f>
        <v>0.36745524233880739</v>
      </c>
      <c r="C38" s="29">
        <f>STDEV(C28:C35)</f>
        <v>0.16774067566516654</v>
      </c>
      <c r="D38" s="29">
        <f>STDEV(D28:D35)</f>
        <v>0.2917671255704295</v>
      </c>
      <c r="E38" s="25" t="s">
        <v>4</v>
      </c>
      <c r="F38" s="29">
        <f>STDEV(F28:F35)</f>
        <v>0.39753282792488348</v>
      </c>
      <c r="G38" s="29">
        <f>STDEV(G28:G35)</f>
        <v>0.34147754332313512</v>
      </c>
      <c r="H38" s="29">
        <f>STDEV(H28:H35)</f>
        <v>0.22898774393455149</v>
      </c>
      <c r="I38" s="29">
        <f>STDEV(I28:I35)</f>
        <v>0.2289877439345516</v>
      </c>
      <c r="J38" s="6">
        <f>STDEV(J28:J35)</f>
        <v>8.2930665778622459E-2</v>
      </c>
    </row>
    <row r="39" spans="1:12" ht="13" customHeight="1" thickBot="1" x14ac:dyDescent="0.2">
      <c r="A39" s="79" t="s">
        <v>10</v>
      </c>
      <c r="B39" s="27"/>
      <c r="C39" s="27"/>
      <c r="D39" s="80">
        <f>D38/(SQRT(7))</f>
        <v>0.1102776078576444</v>
      </c>
      <c r="E39" s="26"/>
      <c r="F39" s="26"/>
      <c r="G39" s="26"/>
      <c r="H39" s="80">
        <f>H38/(SQRT(11))</f>
        <v>6.904240256553526E-2</v>
      </c>
      <c r="I39" s="26"/>
      <c r="J39" s="81">
        <f>J38/(SQRT(11))</f>
        <v>2.5004536545641585E-2</v>
      </c>
    </row>
    <row r="40" spans="1:12" ht="13" customHeight="1" x14ac:dyDescent="0.15">
      <c r="B40" s="2" t="s">
        <v>5</v>
      </c>
      <c r="C40" s="2"/>
      <c r="D40" s="60"/>
      <c r="H40" s="60"/>
    </row>
    <row r="41" spans="1:12" ht="13" customHeight="1" x14ac:dyDescent="0.15">
      <c r="A41" s="2" t="s">
        <v>32</v>
      </c>
      <c r="B41" s="2">
        <f>TTEST(B28:B35,F28:F35,2,2)</f>
        <v>5.1890949214949324E-3</v>
      </c>
      <c r="C41" s="2"/>
      <c r="D41" s="16"/>
    </row>
    <row r="42" spans="1:12" ht="13" customHeight="1" x14ac:dyDescent="0.15">
      <c r="A42" s="2" t="s">
        <v>11</v>
      </c>
      <c r="B42" s="2">
        <f>TTEST(C28:C35,G28:G35,2,2)</f>
        <v>0.57166530671386773</v>
      </c>
      <c r="C42" s="2"/>
      <c r="D42" s="16"/>
      <c r="E42" s="83"/>
      <c r="F42" s="84"/>
      <c r="G42" s="84"/>
    </row>
    <row r="43" spans="1:12" ht="13" customHeight="1" x14ac:dyDescent="0.15">
      <c r="A43" s="2" t="s">
        <v>6</v>
      </c>
      <c r="B43" s="57">
        <f>TTEST(D28:D35,H28:H35,2,2)</f>
        <v>1.7424492674894578E-4</v>
      </c>
      <c r="C43" s="2"/>
      <c r="D43" s="16"/>
      <c r="G43" s="14"/>
    </row>
    <row r="44" spans="1:12" ht="13" customHeight="1" x14ac:dyDescent="0.15">
      <c r="A44" s="1" t="s">
        <v>7</v>
      </c>
      <c r="B44" s="1">
        <f>POWER(-(-I36-I38),2)</f>
        <v>1.2240862801192196</v>
      </c>
      <c r="C44" s="1"/>
      <c r="D44" s="16"/>
      <c r="E44" s="2"/>
      <c r="G44" s="14"/>
      <c r="J44" s="60" t="s">
        <v>12</v>
      </c>
    </row>
    <row r="45" spans="1:12" ht="13" customHeight="1" x14ac:dyDescent="0.15">
      <c r="A45" s="1" t="s">
        <v>8</v>
      </c>
      <c r="B45" s="1">
        <f>POWER(2,-I36)</f>
        <v>0.54434885062218974</v>
      </c>
      <c r="C45" s="1"/>
      <c r="G45" s="14"/>
    </row>
    <row r="46" spans="1:12" ht="13" customHeight="1" thickBot="1" x14ac:dyDescent="0.2"/>
    <row r="47" spans="1:12" ht="13" customHeight="1" thickBot="1" x14ac:dyDescent="0.2">
      <c r="A47" s="8" t="s">
        <v>25</v>
      </c>
      <c r="B47" s="18" t="s">
        <v>32</v>
      </c>
      <c r="C47" s="18" t="s">
        <v>11</v>
      </c>
      <c r="D47" s="17" t="s">
        <v>0</v>
      </c>
      <c r="E47" s="8" t="s">
        <v>26</v>
      </c>
      <c r="F47" s="18" t="s">
        <v>32</v>
      </c>
      <c r="G47" s="18" t="s">
        <v>11</v>
      </c>
      <c r="H47" s="17" t="s">
        <v>0</v>
      </c>
      <c r="I47" s="18" t="s">
        <v>1</v>
      </c>
      <c r="J47" s="9" t="s">
        <v>9</v>
      </c>
      <c r="K47" s="2"/>
    </row>
    <row r="48" spans="1:12" ht="13" customHeight="1" x14ac:dyDescent="0.15">
      <c r="A48" s="64">
        <v>1</v>
      </c>
      <c r="B48" s="63">
        <v>20.693431854248047</v>
      </c>
      <c r="C48" s="63">
        <v>15.824398040771484</v>
      </c>
      <c r="D48" s="28">
        <f t="shared" ref="D48:D55" si="8">B48-C48</f>
        <v>4.8690338134765625</v>
      </c>
      <c r="E48" s="64">
        <v>17</v>
      </c>
      <c r="F48" s="63">
        <v>21.778913497924805</v>
      </c>
      <c r="G48" s="109">
        <v>15.44786262512207</v>
      </c>
      <c r="H48" s="28">
        <f t="shared" ref="H48:H51" si="9">F48-G48</f>
        <v>6.3310508728027344</v>
      </c>
      <c r="I48" s="10">
        <f>H48-$D$56</f>
        <v>1.201913969857352</v>
      </c>
      <c r="J48" s="11">
        <f t="shared" ref="J48:J51" si="10">POWER(2,-I48)</f>
        <v>0.43469820100001388</v>
      </c>
      <c r="K48" s="2"/>
    </row>
    <row r="49" spans="1:12" ht="13" customHeight="1" x14ac:dyDescent="0.15">
      <c r="A49" s="67">
        <v>2</v>
      </c>
      <c r="B49" s="66">
        <v>20.666475296020508</v>
      </c>
      <c r="C49" s="66">
        <v>15.631472587585449</v>
      </c>
      <c r="D49" s="29">
        <f t="shared" si="8"/>
        <v>5.0350027084350586</v>
      </c>
      <c r="E49" s="67">
        <v>23</v>
      </c>
      <c r="F49" s="66">
        <v>21.731704711914062</v>
      </c>
      <c r="G49" s="86">
        <v>15.517860412597656</v>
      </c>
      <c r="H49" s="29">
        <f t="shared" si="9"/>
        <v>6.2138442993164062</v>
      </c>
      <c r="I49" s="3">
        <f t="shared" ref="I49:I54" si="11">H49-$D$56</f>
        <v>1.0847073963710239</v>
      </c>
      <c r="J49" s="4">
        <f t="shared" si="10"/>
        <v>0.47148788420005994</v>
      </c>
      <c r="K49" s="2"/>
    </row>
    <row r="50" spans="1:12" ht="13" customHeight="1" x14ac:dyDescent="0.15">
      <c r="A50" s="67">
        <v>3</v>
      </c>
      <c r="B50" s="66"/>
      <c r="C50" s="66"/>
      <c r="D50" s="29"/>
      <c r="E50" s="67">
        <v>108</v>
      </c>
      <c r="F50" s="66">
        <v>21.295457839965799</v>
      </c>
      <c r="G50" s="86">
        <v>15.242666244506836</v>
      </c>
      <c r="H50" s="29">
        <f t="shared" si="9"/>
        <v>6.0527915954589631</v>
      </c>
      <c r="I50" s="3">
        <f t="shared" si="11"/>
        <v>0.92365469251358068</v>
      </c>
      <c r="J50" s="4">
        <f t="shared" si="10"/>
        <v>0.52717187456018344</v>
      </c>
      <c r="K50" s="2"/>
    </row>
    <row r="51" spans="1:12" ht="13" customHeight="1" x14ac:dyDescent="0.15">
      <c r="A51" s="67">
        <v>11</v>
      </c>
      <c r="B51" s="66">
        <v>20.710824966430664</v>
      </c>
      <c r="C51" s="66">
        <v>15.675485610961914</v>
      </c>
      <c r="D51" s="29">
        <f t="shared" si="8"/>
        <v>5.03533935546875</v>
      </c>
      <c r="E51" s="67">
        <v>113</v>
      </c>
      <c r="F51" s="66">
        <v>21.9910583496093</v>
      </c>
      <c r="G51" s="86">
        <v>15.258679389953613</v>
      </c>
      <c r="H51" s="29">
        <f t="shared" si="9"/>
        <v>6.7323789596556871</v>
      </c>
      <c r="I51" s="3">
        <f t="shared" si="11"/>
        <v>1.6032420567103047</v>
      </c>
      <c r="J51" s="4">
        <f t="shared" si="10"/>
        <v>0.32913650305452702</v>
      </c>
      <c r="K51" s="2"/>
    </row>
    <row r="52" spans="1:12" ht="13" customHeight="1" x14ac:dyDescent="0.15">
      <c r="A52" s="67">
        <v>72</v>
      </c>
      <c r="B52" s="66">
        <v>21.025371551513672</v>
      </c>
      <c r="C52" s="66">
        <v>15.836275100708008</v>
      </c>
      <c r="D52" s="29">
        <f t="shared" si="8"/>
        <v>5.1890964508056641</v>
      </c>
      <c r="E52" s="67">
        <v>115</v>
      </c>
      <c r="F52" s="66"/>
      <c r="G52" s="86"/>
      <c r="H52" s="29"/>
      <c r="I52" s="3"/>
      <c r="J52" s="4"/>
      <c r="K52" s="2"/>
    </row>
    <row r="53" spans="1:12" ht="13" customHeight="1" x14ac:dyDescent="0.15">
      <c r="A53" s="67">
        <v>74</v>
      </c>
      <c r="B53" s="66">
        <v>20.990695953369141</v>
      </c>
      <c r="C53" s="66">
        <v>15.59123420715332</v>
      </c>
      <c r="D53" s="29">
        <f t="shared" si="8"/>
        <v>5.3994617462158203</v>
      </c>
      <c r="E53" s="67">
        <v>118</v>
      </c>
      <c r="F53" s="66">
        <v>22.380500793457031</v>
      </c>
      <c r="G53" s="86">
        <v>15.975341796875</v>
      </c>
      <c r="H53" s="29">
        <f t="shared" ref="H53:H54" si="12">F53-G53</f>
        <v>6.4051589965820312</v>
      </c>
      <c r="I53" s="3">
        <f t="shared" si="11"/>
        <v>1.2760220936366489</v>
      </c>
      <c r="J53" s="4">
        <f t="shared" ref="J53:J54" si="13">POWER(2,-I53)</f>
        <v>0.41293250871238385</v>
      </c>
      <c r="K53" s="2"/>
    </row>
    <row r="54" spans="1:12" ht="13" customHeight="1" x14ac:dyDescent="0.15">
      <c r="A54" s="67">
        <v>75</v>
      </c>
      <c r="B54" s="66">
        <v>21.561994552612305</v>
      </c>
      <c r="C54" s="66">
        <v>16.285694122314453</v>
      </c>
      <c r="D54" s="29">
        <f t="shared" si="8"/>
        <v>5.2763004302978516</v>
      </c>
      <c r="E54" s="67">
        <v>119</v>
      </c>
      <c r="F54" s="66">
        <v>22.278223037719727</v>
      </c>
      <c r="G54" s="86">
        <v>16.014129638671875</v>
      </c>
      <c r="H54" s="29">
        <f t="shared" si="12"/>
        <v>6.2640933990478516</v>
      </c>
      <c r="I54" s="3">
        <f t="shared" si="11"/>
        <v>1.1349564961024692</v>
      </c>
      <c r="J54" s="4">
        <f t="shared" si="13"/>
        <v>0.45534864744707482</v>
      </c>
      <c r="K54" s="2"/>
    </row>
    <row r="55" spans="1:12" ht="13" customHeight="1" thickBot="1" x14ac:dyDescent="0.2">
      <c r="A55" s="72">
        <v>81</v>
      </c>
      <c r="B55" s="71">
        <v>20.59210205078125</v>
      </c>
      <c r="C55" s="71">
        <v>15.492378234863281</v>
      </c>
      <c r="D55" s="27">
        <f t="shared" si="8"/>
        <v>5.0997238159179688</v>
      </c>
      <c r="E55" s="72"/>
      <c r="F55" s="88"/>
      <c r="G55" s="88"/>
      <c r="H55" s="27"/>
      <c r="I55" s="12"/>
      <c r="J55" s="13"/>
      <c r="K55" s="2"/>
    </row>
    <row r="56" spans="1:12" ht="13" customHeight="1" x14ac:dyDescent="0.15">
      <c r="A56" s="73"/>
      <c r="B56" s="74">
        <f>AVERAGE(B48:B55)</f>
        <v>20.891556603567942</v>
      </c>
      <c r="C56" s="74">
        <f>AVERAGE(C48:C55)</f>
        <v>15.762419700622559</v>
      </c>
      <c r="D56" s="74">
        <f>AVERAGE(D48:D55)</f>
        <v>5.1291369029453824</v>
      </c>
      <c r="E56" s="75" t="s">
        <v>2</v>
      </c>
      <c r="F56" s="74">
        <f>AVERAGE(F48:F55)</f>
        <v>21.909309705098451</v>
      </c>
      <c r="G56" s="74">
        <f>AVERAGE(G48:G55)</f>
        <v>15.576090017954508</v>
      </c>
      <c r="H56" s="74">
        <f>AVERAGE(H48:H55)</f>
        <v>6.333219687143945</v>
      </c>
      <c r="I56" s="74">
        <f>AVERAGE(I48:I55)</f>
        <v>1.2040827841985633</v>
      </c>
      <c r="J56" s="76">
        <f>AVERAGE(J48:J55)</f>
        <v>0.43846260316237379</v>
      </c>
      <c r="K56" s="77"/>
      <c r="L56" s="83"/>
    </row>
    <row r="57" spans="1:12" ht="13" customHeight="1" x14ac:dyDescent="0.15">
      <c r="A57" s="5" t="s">
        <v>3</v>
      </c>
      <c r="B57" s="29">
        <f>MEDIAN(B48:B55)</f>
        <v>20.710824966430664</v>
      </c>
      <c r="C57" s="29">
        <f>MEDIAN(C48:C55)</f>
        <v>15.675485610961914</v>
      </c>
      <c r="D57" s="29">
        <f>MEDIAN(D48:D55)</f>
        <v>5.0997238159179688</v>
      </c>
      <c r="E57" s="25" t="s">
        <v>3</v>
      </c>
      <c r="F57" s="29">
        <f>MEDIAN(F48:F55)</f>
        <v>21.884985923767054</v>
      </c>
      <c r="G57" s="29">
        <f>MEDIAN(G48:G55)</f>
        <v>15.482861518859863</v>
      </c>
      <c r="H57" s="29">
        <f>MEDIAN(H48:H55)</f>
        <v>6.297572135925293</v>
      </c>
      <c r="I57" s="29">
        <f>MEDIAN(I48:I55)</f>
        <v>1.1684352329799106</v>
      </c>
      <c r="J57" s="6">
        <f>MEDIAN(J48:J55)</f>
        <v>0.44502342422354435</v>
      </c>
    </row>
    <row r="58" spans="1:12" ht="13" customHeight="1" x14ac:dyDescent="0.15">
      <c r="A58" s="5" t="s">
        <v>4</v>
      </c>
      <c r="B58" s="29">
        <f>STDEV(B48:B55)</f>
        <v>0.33898723172583423</v>
      </c>
      <c r="C58" s="29">
        <f>STDEV(C48:C55)</f>
        <v>0.26142035241094896</v>
      </c>
      <c r="D58" s="29">
        <f>STDEV(D48:D55)</f>
        <v>0.17535950947508896</v>
      </c>
      <c r="E58" s="25" t="s">
        <v>4</v>
      </c>
      <c r="F58" s="29">
        <f>STDEV(F48:F55)</f>
        <v>0.39753282792488348</v>
      </c>
      <c r="G58" s="29">
        <f>STDEV(G48:G55)</f>
        <v>0.34147754332313512</v>
      </c>
      <c r="H58" s="29">
        <f>STDEV(H48:H55)</f>
        <v>0.22898774393455149</v>
      </c>
      <c r="I58" s="29">
        <f>STDEV(I48:I55)</f>
        <v>0.22898774393455082</v>
      </c>
      <c r="J58" s="6">
        <f>STDEV(J48:J55)</f>
        <v>6.6126084296879037E-2</v>
      </c>
    </row>
    <row r="59" spans="1:12" ht="13" customHeight="1" thickBot="1" x14ac:dyDescent="0.2">
      <c r="A59" s="79" t="s">
        <v>10</v>
      </c>
      <c r="B59" s="27"/>
      <c r="C59" s="27"/>
      <c r="D59" s="80">
        <f>D58/(SQRT(7))</f>
        <v>6.6279664585908588E-2</v>
      </c>
      <c r="E59" s="26"/>
      <c r="F59" s="26"/>
      <c r="G59" s="26"/>
      <c r="H59" s="80">
        <f>H58/(SQRT(11))</f>
        <v>6.904240256553526E-2</v>
      </c>
      <c r="I59" s="26"/>
      <c r="J59" s="81">
        <f>J58/(SQRT(11))</f>
        <v>1.993776458801454E-2</v>
      </c>
    </row>
    <row r="60" spans="1:12" ht="13" customHeight="1" x14ac:dyDescent="0.15">
      <c r="B60" s="2" t="s">
        <v>5</v>
      </c>
      <c r="C60" s="2"/>
      <c r="D60" s="60"/>
      <c r="H60" s="60"/>
    </row>
    <row r="61" spans="1:12" ht="13" customHeight="1" x14ac:dyDescent="0.15">
      <c r="A61" s="2" t="s">
        <v>32</v>
      </c>
      <c r="B61" s="2">
        <f>TTEST(B48:B55,F48:F55,2,2)</f>
        <v>4.1031402437158586E-4</v>
      </c>
      <c r="C61" s="2"/>
      <c r="D61" s="16"/>
    </row>
    <row r="62" spans="1:12" ht="13" customHeight="1" x14ac:dyDescent="0.15">
      <c r="A62" s="2" t="s">
        <v>11</v>
      </c>
      <c r="B62" s="2">
        <f>TTEST(C48:C55,G48:G55,2,2)</f>
        <v>0.28876036769555025</v>
      </c>
      <c r="C62" s="2"/>
      <c r="D62" s="16"/>
      <c r="E62" s="83"/>
      <c r="F62" s="84"/>
      <c r="G62" s="84"/>
      <c r="H62" s="111"/>
      <c r="I62" s="84"/>
      <c r="J62" s="89"/>
    </row>
    <row r="63" spans="1:12" ht="13" customHeight="1" x14ac:dyDescent="0.15">
      <c r="A63" s="2" t="s">
        <v>6</v>
      </c>
      <c r="B63" s="57">
        <f>TTEST(D48:D55,H48:H55,2,2)</f>
        <v>3.606209036879987E-7</v>
      </c>
      <c r="C63" s="2"/>
      <c r="D63" s="16"/>
      <c r="G63" s="14"/>
      <c r="I63" s="84"/>
      <c r="J63" s="89"/>
    </row>
    <row r="64" spans="1:12" ht="13" customHeight="1" x14ac:dyDescent="0.15">
      <c r="A64" s="1" t="s">
        <v>7</v>
      </c>
      <c r="B64" s="1">
        <f>POWER(-(-I56-I58),2)</f>
        <v>2.0536911386037229</v>
      </c>
      <c r="C64" s="1"/>
      <c r="D64" s="16"/>
      <c r="E64" s="2"/>
      <c r="G64" s="14"/>
      <c r="J64" s="60" t="s">
        <v>12</v>
      </c>
    </row>
    <row r="65" spans="1:14" ht="13" customHeight="1" x14ac:dyDescent="0.15">
      <c r="A65" s="1" t="s">
        <v>8</v>
      </c>
      <c r="B65" s="1">
        <f>POWER(2,-I56)</f>
        <v>0.4340452068628024</v>
      </c>
      <c r="C65" s="1"/>
      <c r="G65" s="14"/>
    </row>
    <row r="66" spans="1:14" s="90" customFormat="1" ht="13" customHeight="1" thickBot="1" x14ac:dyDescent="0.2">
      <c r="D66" s="91"/>
      <c r="H66" s="91"/>
    </row>
    <row r="67" spans="1:14" ht="15" thickTop="1" thickBot="1" x14ac:dyDescent="0.2"/>
    <row r="68" spans="1:14" ht="14" thickBot="1" x14ac:dyDescent="0.2">
      <c r="A68" s="33" t="s">
        <v>37</v>
      </c>
    </row>
    <row r="69" spans="1:14" ht="14" thickBot="1" x14ac:dyDescent="0.2"/>
    <row r="70" spans="1:14" ht="14" thickBot="1" x14ac:dyDescent="0.2">
      <c r="A70" s="7" t="s">
        <v>24</v>
      </c>
      <c r="B70" s="18" t="s">
        <v>32</v>
      </c>
      <c r="C70" s="35" t="s">
        <v>11</v>
      </c>
      <c r="D70" s="36" t="s">
        <v>0</v>
      </c>
      <c r="E70" s="8" t="s">
        <v>25</v>
      </c>
      <c r="F70" s="18" t="s">
        <v>32</v>
      </c>
      <c r="G70" s="35" t="s">
        <v>11</v>
      </c>
      <c r="H70" s="36" t="s">
        <v>0</v>
      </c>
      <c r="I70" s="35" t="s">
        <v>1</v>
      </c>
      <c r="J70" s="38" t="s">
        <v>9</v>
      </c>
    </row>
    <row r="71" spans="1:14" x14ac:dyDescent="0.15">
      <c r="A71" s="92">
        <v>171</v>
      </c>
      <c r="B71" s="63"/>
      <c r="C71" s="63"/>
      <c r="D71" s="39"/>
      <c r="E71" s="93">
        <v>183</v>
      </c>
      <c r="F71" s="63"/>
      <c r="G71" s="63"/>
      <c r="H71" s="39"/>
      <c r="I71" s="40"/>
      <c r="J71" s="41"/>
    </row>
    <row r="72" spans="1:14" x14ac:dyDescent="0.15">
      <c r="A72" s="94">
        <v>172</v>
      </c>
      <c r="B72" s="66">
        <v>21.607130000000002</v>
      </c>
      <c r="C72" s="66">
        <v>14.964969999999999</v>
      </c>
      <c r="D72" s="42">
        <f t="shared" ref="D72:D78" si="14">B72-C72</f>
        <v>6.6421600000000023</v>
      </c>
      <c r="E72" s="95">
        <v>185</v>
      </c>
      <c r="F72" s="66">
        <v>22.341090000000001</v>
      </c>
      <c r="G72" s="66">
        <v>15.73461</v>
      </c>
      <c r="H72" s="42">
        <f t="shared" ref="H72:H77" si="15">F72-G72</f>
        <v>6.6064800000000012</v>
      </c>
      <c r="I72" s="43">
        <f>H72-$D$79</f>
        <v>8.18656997680689E-2</v>
      </c>
      <c r="J72" s="44">
        <f t="shared" ref="J72:J77" si="16">POWER(2,-I72)</f>
        <v>0.94483499142949845</v>
      </c>
    </row>
    <row r="73" spans="1:14" x14ac:dyDescent="0.15">
      <c r="A73" s="94">
        <v>174</v>
      </c>
      <c r="B73" s="66">
        <v>21.515879999999999</v>
      </c>
      <c r="C73" s="66">
        <v>14.934570000000001</v>
      </c>
      <c r="D73" s="42">
        <f t="shared" si="14"/>
        <v>6.5813099999999984</v>
      </c>
      <c r="E73" s="95">
        <v>187</v>
      </c>
      <c r="F73" s="66">
        <v>21.39873</v>
      </c>
      <c r="G73" s="66">
        <v>15.443619999999999</v>
      </c>
      <c r="H73" s="42">
        <f t="shared" si="15"/>
        <v>5.9551100000000012</v>
      </c>
      <c r="I73" s="43">
        <f t="shared" ref="I73:I77" si="17">H73-$D$79</f>
        <v>-0.5695043002319311</v>
      </c>
      <c r="J73" s="44">
        <f t="shared" si="16"/>
        <v>1.4840135864937649</v>
      </c>
    </row>
    <row r="74" spans="1:14" ht="13" customHeight="1" x14ac:dyDescent="0.15">
      <c r="A74" s="94">
        <v>179</v>
      </c>
      <c r="B74" s="66"/>
      <c r="C74" s="66"/>
      <c r="D74" s="42"/>
      <c r="E74" s="95">
        <v>188</v>
      </c>
      <c r="F74" s="66">
        <v>22.400860000000002</v>
      </c>
      <c r="G74" s="66">
        <v>16.28209</v>
      </c>
      <c r="H74" s="42">
        <f t="shared" si="15"/>
        <v>6.1187700000000014</v>
      </c>
      <c r="I74" s="43">
        <f t="shared" si="17"/>
        <v>-0.40584430023193097</v>
      </c>
      <c r="J74" s="44">
        <f t="shared" si="16"/>
        <v>1.3248640262208282</v>
      </c>
    </row>
    <row r="75" spans="1:14" x14ac:dyDescent="0.15">
      <c r="A75" s="94">
        <v>180</v>
      </c>
      <c r="B75" s="66">
        <v>21.512239999999998</v>
      </c>
      <c r="C75" s="66">
        <v>15.41642</v>
      </c>
      <c r="D75" s="42">
        <f t="shared" si="14"/>
        <v>6.095819999999998</v>
      </c>
      <c r="E75" s="95">
        <v>206</v>
      </c>
      <c r="F75" s="66">
        <v>20.464729999999999</v>
      </c>
      <c r="G75" s="66">
        <v>14.912940000000001</v>
      </c>
      <c r="H75" s="42">
        <f t="shared" si="15"/>
        <v>5.5517899999999987</v>
      </c>
      <c r="I75" s="43">
        <f t="shared" si="17"/>
        <v>-0.97282430023193367</v>
      </c>
      <c r="J75" s="44">
        <f t="shared" si="16"/>
        <v>1.9626790867108734</v>
      </c>
    </row>
    <row r="76" spans="1:14" x14ac:dyDescent="0.15">
      <c r="A76" s="94">
        <v>181</v>
      </c>
      <c r="B76" s="66">
        <v>20.95073</v>
      </c>
      <c r="C76" s="85">
        <v>14.736944198608398</v>
      </c>
      <c r="D76" s="42">
        <f t="shared" si="14"/>
        <v>6.2137858013916016</v>
      </c>
      <c r="E76" s="95">
        <v>207</v>
      </c>
      <c r="F76" s="66">
        <v>22.048359999999999</v>
      </c>
      <c r="G76" s="66">
        <v>15.60575</v>
      </c>
      <c r="H76" s="42">
        <f t="shared" si="15"/>
        <v>6.4426099999999984</v>
      </c>
      <c r="I76" s="43">
        <f t="shared" si="17"/>
        <v>-8.2004300231933946E-2</v>
      </c>
      <c r="J76" s="44">
        <f t="shared" si="16"/>
        <v>1.0584875498975395</v>
      </c>
      <c r="L76" s="96"/>
      <c r="M76" s="69" t="s">
        <v>11</v>
      </c>
      <c r="N76" s="69" t="s">
        <v>32</v>
      </c>
    </row>
    <row r="77" spans="1:14" x14ac:dyDescent="0.15">
      <c r="A77" s="94">
        <v>182</v>
      </c>
      <c r="B77" s="66">
        <v>21.918389999999999</v>
      </c>
      <c r="C77" s="66">
        <v>15.02107</v>
      </c>
      <c r="D77" s="42">
        <f t="shared" si="14"/>
        <v>6.8973199999999988</v>
      </c>
      <c r="E77" s="95">
        <v>210</v>
      </c>
      <c r="F77" s="66">
        <v>21.860469999999999</v>
      </c>
      <c r="G77" s="66">
        <v>15.1275</v>
      </c>
      <c r="H77" s="42">
        <f t="shared" si="15"/>
        <v>6.7329699999999999</v>
      </c>
      <c r="I77" s="43">
        <f t="shared" si="17"/>
        <v>0.20835569976806756</v>
      </c>
      <c r="J77" s="44">
        <f t="shared" si="16"/>
        <v>0.86552314249676254</v>
      </c>
      <c r="L77" s="96" t="s">
        <v>16</v>
      </c>
      <c r="M77" s="66">
        <v>21.749849999999999</v>
      </c>
      <c r="N77" s="66">
        <v>35.641190000000002</v>
      </c>
    </row>
    <row r="78" spans="1:14" ht="14" thickBot="1" x14ac:dyDescent="0.2">
      <c r="A78" s="97">
        <v>183</v>
      </c>
      <c r="B78" s="71">
        <v>21.83745</v>
      </c>
      <c r="C78" s="71">
        <v>15.12016</v>
      </c>
      <c r="D78" s="45">
        <f t="shared" si="14"/>
        <v>6.7172900000000002</v>
      </c>
      <c r="E78" s="98">
        <v>211</v>
      </c>
      <c r="F78" s="71"/>
      <c r="G78" s="71"/>
      <c r="H78" s="45"/>
      <c r="I78" s="46"/>
      <c r="J78" s="47"/>
      <c r="L78" s="96" t="s">
        <v>16</v>
      </c>
      <c r="M78" s="66"/>
      <c r="N78" s="66"/>
    </row>
    <row r="79" spans="1:14" x14ac:dyDescent="0.15">
      <c r="A79" s="99" t="s">
        <v>2</v>
      </c>
      <c r="B79" s="100">
        <f>AVERAGE(B71:B78)</f>
        <v>21.556970000000003</v>
      </c>
      <c r="C79" s="100">
        <f>AVERAGE(C71:C78)</f>
        <v>15.032355699768067</v>
      </c>
      <c r="D79" s="100">
        <f>AVERAGE(D71:D78)</f>
        <v>6.5246143002319323</v>
      </c>
      <c r="E79" s="101" t="s">
        <v>2</v>
      </c>
      <c r="F79" s="100">
        <f>AVERAGE(F71:F78)</f>
        <v>21.752373333333335</v>
      </c>
      <c r="G79" s="100">
        <f>AVERAGE(G71:G78)</f>
        <v>15.517751666666664</v>
      </c>
      <c r="H79" s="100">
        <f>AVERAGE(H71:H78)</f>
        <v>6.2346216666666665</v>
      </c>
      <c r="I79" s="100">
        <f>AVERAGE(I71:I78)</f>
        <v>-0.28999263356526556</v>
      </c>
      <c r="J79" s="113">
        <f>AVERAGE(J71:J78)</f>
        <v>1.2734003972082111</v>
      </c>
    </row>
    <row r="80" spans="1:14" x14ac:dyDescent="0.15">
      <c r="A80" s="48" t="s">
        <v>3</v>
      </c>
      <c r="B80" s="42">
        <f>MEDIAN(B71:B78)</f>
        <v>21.561505</v>
      </c>
      <c r="C80" s="42">
        <f>MEDIAN(C71:C78)</f>
        <v>14.99302</v>
      </c>
      <c r="D80" s="42">
        <f>MEDIAN(D71:D78)</f>
        <v>6.6117350000000004</v>
      </c>
      <c r="E80" s="49" t="s">
        <v>3</v>
      </c>
      <c r="F80" s="42">
        <f>MEDIAN(F71:F78)</f>
        <v>21.954414999999997</v>
      </c>
      <c r="G80" s="42">
        <f>MEDIAN(G71:G78)</f>
        <v>15.524685</v>
      </c>
      <c r="H80" s="42">
        <f>MEDIAN(H71:H78)</f>
        <v>6.2806899999999999</v>
      </c>
      <c r="I80" s="42">
        <f>MEDIAN(I71:I78)</f>
        <v>-0.24392430023193246</v>
      </c>
      <c r="J80" s="50">
        <f>MEDIAN(J71:J78)</f>
        <v>1.1916757880591837</v>
      </c>
    </row>
    <row r="81" spans="1:10" x14ac:dyDescent="0.15">
      <c r="A81" s="48" t="s">
        <v>4</v>
      </c>
      <c r="B81" s="42">
        <f>STDEV(B71:B78)</f>
        <v>0.34147491005928959</v>
      </c>
      <c r="C81" s="42">
        <f>STDEV(C71:C78)</f>
        <v>0.22658913455895918</v>
      </c>
      <c r="D81" s="42">
        <f>STDEV(D71:D78)</f>
        <v>0.30774787259365494</v>
      </c>
      <c r="E81" s="49" t="s">
        <v>4</v>
      </c>
      <c r="F81" s="42">
        <f>STDEV(F71:F78)</f>
        <v>0.72794288618453273</v>
      </c>
      <c r="G81" s="42">
        <f>STDEV(G71:G78)</f>
        <v>0.48219775003277093</v>
      </c>
      <c r="H81" s="42">
        <f>STDEV(H71:H78)</f>
        <v>0.44445388820063986</v>
      </c>
      <c r="I81" s="42">
        <f>STDEV(I71:I78)</f>
        <v>0.44445388820063986</v>
      </c>
      <c r="J81" s="50">
        <f>STDEV(J71:J78)</f>
        <v>0.41051629569101089</v>
      </c>
    </row>
    <row r="82" spans="1:10" ht="14" thickBot="1" x14ac:dyDescent="0.2">
      <c r="A82" s="103" t="s">
        <v>10</v>
      </c>
      <c r="B82" s="45"/>
      <c r="C82" s="45"/>
      <c r="D82" s="104">
        <f>D81/(SQRT(7))</f>
        <v>0.11631776248457158</v>
      </c>
      <c r="E82" s="51"/>
      <c r="F82" s="51"/>
      <c r="G82" s="51"/>
      <c r="H82" s="104">
        <f>H81/(SQRT(11))</f>
        <v>0.13400788943418995</v>
      </c>
      <c r="I82" s="51"/>
      <c r="J82" s="105">
        <f>J81/(SQRT(11))</f>
        <v>0.12377532028487949</v>
      </c>
    </row>
    <row r="83" spans="1:10" x14ac:dyDescent="0.15">
      <c r="A83" s="106"/>
      <c r="B83" s="52" t="s">
        <v>5</v>
      </c>
      <c r="C83" s="52"/>
      <c r="D83" s="106"/>
      <c r="E83" s="106"/>
      <c r="F83" s="106"/>
      <c r="G83" s="106"/>
      <c r="H83" s="106"/>
      <c r="I83" s="106"/>
      <c r="J83" s="106"/>
    </row>
    <row r="84" spans="1:10" x14ac:dyDescent="0.15">
      <c r="A84" s="52" t="s">
        <v>32</v>
      </c>
      <c r="B84" s="52">
        <f>TTEST(B71:B78,F71:F78,2,2)</f>
        <v>0.56488356638734594</v>
      </c>
      <c r="C84" s="52"/>
      <c r="D84" s="53"/>
      <c r="E84" s="106"/>
      <c r="F84" s="106"/>
      <c r="G84" s="106"/>
      <c r="H84" s="107"/>
      <c r="I84" s="52"/>
      <c r="J84" s="106"/>
    </row>
    <row r="85" spans="1:10" x14ac:dyDescent="0.15">
      <c r="A85" s="52" t="s">
        <v>11</v>
      </c>
      <c r="B85" s="52">
        <f>TTEST(C71:C78,G71:G78,2,2)</f>
        <v>4.9705090999110565E-2</v>
      </c>
      <c r="C85" s="52"/>
      <c r="D85" s="53"/>
      <c r="E85" s="106"/>
      <c r="F85" s="108"/>
      <c r="G85" s="108"/>
      <c r="H85" s="53"/>
      <c r="I85" s="85"/>
      <c r="J85" s="85"/>
    </row>
    <row r="86" spans="1:10" x14ac:dyDescent="0.15">
      <c r="A86" s="52" t="s">
        <v>6</v>
      </c>
      <c r="B86" s="57">
        <f>TTEST(D71:D78,H71:H78,2,2)</f>
        <v>0.21819778733650524</v>
      </c>
      <c r="C86" s="52"/>
      <c r="D86" s="53"/>
      <c r="E86" s="106"/>
      <c r="F86" s="106"/>
      <c r="G86" s="52"/>
      <c r="H86" s="53"/>
      <c r="I86" s="85"/>
      <c r="J86" s="85"/>
    </row>
    <row r="87" spans="1:10" x14ac:dyDescent="0.15">
      <c r="A87" s="54" t="s">
        <v>7</v>
      </c>
      <c r="B87" s="54">
        <f>POWER(-(-I79-I81),2)</f>
        <v>2.3858279183533938E-2</v>
      </c>
      <c r="C87" s="54"/>
      <c r="D87" s="53"/>
      <c r="E87" s="52"/>
      <c r="F87" s="106"/>
      <c r="G87" s="52"/>
      <c r="H87" s="107"/>
      <c r="I87" s="106"/>
      <c r="J87" s="106"/>
    </row>
    <row r="88" spans="1:10" x14ac:dyDescent="0.15">
      <c r="A88" s="54" t="s">
        <v>8</v>
      </c>
      <c r="B88" s="54">
        <f>POWER(2,-I79)</f>
        <v>1.2226340348780569</v>
      </c>
      <c r="C88" s="54"/>
      <c r="D88" s="107"/>
      <c r="E88" s="106"/>
      <c r="F88" s="106"/>
      <c r="G88" s="52"/>
      <c r="H88" s="55"/>
      <c r="I88" s="56"/>
      <c r="J88" s="56"/>
    </row>
    <row r="89" spans="1:10" ht="14" thickBot="1" x14ac:dyDescent="0.2">
      <c r="A89" s="106"/>
      <c r="B89" s="106"/>
      <c r="C89" s="106"/>
      <c r="D89" s="107"/>
      <c r="E89" s="106"/>
      <c r="F89" s="106"/>
      <c r="G89" s="106"/>
      <c r="H89" s="55"/>
      <c r="I89" s="56"/>
      <c r="J89" s="56"/>
    </row>
    <row r="90" spans="1:10" ht="14" thickBot="1" x14ac:dyDescent="0.2">
      <c r="A90" s="7" t="s">
        <v>24</v>
      </c>
      <c r="B90" s="18" t="s">
        <v>32</v>
      </c>
      <c r="C90" s="35" t="s">
        <v>11</v>
      </c>
      <c r="D90" s="36" t="s">
        <v>0</v>
      </c>
      <c r="E90" s="8" t="s">
        <v>26</v>
      </c>
      <c r="F90" s="18" t="s">
        <v>32</v>
      </c>
      <c r="G90" s="35" t="s">
        <v>11</v>
      </c>
      <c r="H90" s="36" t="s">
        <v>0</v>
      </c>
      <c r="I90" s="35" t="s">
        <v>1</v>
      </c>
      <c r="J90" s="38" t="s">
        <v>9</v>
      </c>
    </row>
    <row r="91" spans="1:10" x14ac:dyDescent="0.15">
      <c r="A91" s="92">
        <v>171</v>
      </c>
      <c r="B91" s="63"/>
      <c r="C91" s="63"/>
      <c r="D91" s="39"/>
      <c r="E91" s="93">
        <v>175</v>
      </c>
      <c r="F91" s="63">
        <v>21.818860000000001</v>
      </c>
      <c r="G91" s="63">
        <v>14.997210000000001</v>
      </c>
      <c r="H91" s="39">
        <f t="shared" ref="H91:H95" si="18">F91-G91</f>
        <v>6.82165</v>
      </c>
      <c r="I91" s="40">
        <f>H91-$D$99</f>
        <v>0.29703569976806765</v>
      </c>
      <c r="J91" s="41">
        <f t="shared" ref="J91:J95" si="19">POWER(2,-I91)</f>
        <v>0.81392304413795136</v>
      </c>
    </row>
    <row r="92" spans="1:10" x14ac:dyDescent="0.15">
      <c r="A92" s="94">
        <v>172</v>
      </c>
      <c r="B92" s="66">
        <v>21.607130000000002</v>
      </c>
      <c r="C92" s="66">
        <v>14.964969999999999</v>
      </c>
      <c r="D92" s="42">
        <f t="shared" ref="D92:D98" si="20">B92-C92</f>
        <v>6.6421600000000023</v>
      </c>
      <c r="E92" s="95">
        <v>176</v>
      </c>
      <c r="F92" s="66">
        <v>21.306380000000001</v>
      </c>
      <c r="G92" s="66">
        <v>14.79457</v>
      </c>
      <c r="H92" s="42">
        <f t="shared" si="18"/>
        <v>6.5118100000000005</v>
      </c>
      <c r="I92" s="43">
        <f t="shared" ref="I92:I97" si="21">H92-$D$99</f>
        <v>-1.2804300231931798E-2</v>
      </c>
      <c r="J92" s="44">
        <f t="shared" si="19"/>
        <v>1.0089147665426088</v>
      </c>
    </row>
    <row r="93" spans="1:10" x14ac:dyDescent="0.15">
      <c r="A93" s="94">
        <v>174</v>
      </c>
      <c r="B93" s="66">
        <v>21.515879999999999</v>
      </c>
      <c r="C93" s="66">
        <v>14.934570000000001</v>
      </c>
      <c r="D93" s="42">
        <f t="shared" si="20"/>
        <v>6.5813099999999984</v>
      </c>
      <c r="E93" s="95">
        <v>177</v>
      </c>
      <c r="F93" s="66">
        <v>21.526039999999998</v>
      </c>
      <c r="G93" s="66">
        <v>14.954269999999999</v>
      </c>
      <c r="H93" s="42">
        <f t="shared" si="18"/>
        <v>6.571769999999999</v>
      </c>
      <c r="I93" s="43">
        <f t="shared" si="21"/>
        <v>4.7155699768066661E-2</v>
      </c>
      <c r="J93" s="44">
        <f t="shared" si="19"/>
        <v>0.9678425689236676</v>
      </c>
    </row>
    <row r="94" spans="1:10" x14ac:dyDescent="0.15">
      <c r="A94" s="94">
        <v>179</v>
      </c>
      <c r="B94" s="66"/>
      <c r="C94" s="66"/>
      <c r="D94" s="42"/>
      <c r="E94" s="95">
        <v>216</v>
      </c>
      <c r="F94" s="66">
        <v>21.75263</v>
      </c>
      <c r="G94" s="66">
        <v>14.958970000000001</v>
      </c>
      <c r="H94" s="42">
        <f t="shared" si="18"/>
        <v>6.7936599999999991</v>
      </c>
      <c r="I94" s="43">
        <f t="shared" si="21"/>
        <v>0.2690456997680668</v>
      </c>
      <c r="J94" s="44">
        <f t="shared" si="19"/>
        <v>0.82986829771324588</v>
      </c>
    </row>
    <row r="95" spans="1:10" x14ac:dyDescent="0.15">
      <c r="A95" s="94">
        <v>180</v>
      </c>
      <c r="B95" s="66">
        <v>21.512239999999998</v>
      </c>
      <c r="C95" s="66">
        <v>15.41642</v>
      </c>
      <c r="D95" s="42">
        <f t="shared" si="20"/>
        <v>6.095819999999998</v>
      </c>
      <c r="E95" s="95">
        <v>223</v>
      </c>
      <c r="F95" s="66">
        <v>21.561250000000001</v>
      </c>
      <c r="G95" s="66">
        <v>15.18712</v>
      </c>
      <c r="H95" s="42">
        <f t="shared" si="18"/>
        <v>6.374130000000001</v>
      </c>
      <c r="I95" s="43">
        <f t="shared" si="21"/>
        <v>-0.15048430023193138</v>
      </c>
      <c r="J95" s="44">
        <f t="shared" si="19"/>
        <v>1.1099420074560415</v>
      </c>
    </row>
    <row r="96" spans="1:10" x14ac:dyDescent="0.15">
      <c r="A96" s="94">
        <v>181</v>
      </c>
      <c r="B96" s="66">
        <v>20.95073</v>
      </c>
      <c r="C96" s="85">
        <v>14.736944198608398</v>
      </c>
      <c r="D96" s="42">
        <f t="shared" si="20"/>
        <v>6.2137858013916016</v>
      </c>
      <c r="E96" s="95">
        <v>225</v>
      </c>
      <c r="F96" s="66"/>
      <c r="G96" s="66"/>
      <c r="H96" s="42"/>
      <c r="I96" s="43"/>
      <c r="J96" s="44"/>
    </row>
    <row r="97" spans="1:10" x14ac:dyDescent="0.15">
      <c r="A97" s="94">
        <v>182</v>
      </c>
      <c r="B97" s="66">
        <v>21.918389999999999</v>
      </c>
      <c r="C97" s="66">
        <v>15.02107</v>
      </c>
      <c r="D97" s="42">
        <f t="shared" si="20"/>
        <v>6.8973199999999988</v>
      </c>
      <c r="E97" s="95">
        <v>229</v>
      </c>
      <c r="F97" s="66">
        <v>21.35031</v>
      </c>
      <c r="G97" s="66">
        <v>14.814780000000001</v>
      </c>
      <c r="H97" s="42">
        <f t="shared" ref="H97" si="22">F97-G97</f>
        <v>6.5355299999999996</v>
      </c>
      <c r="I97" s="43">
        <f t="shared" si="21"/>
        <v>1.0915699768067277E-2</v>
      </c>
      <c r="J97" s="44">
        <f t="shared" ref="J97" si="23">POWER(2,-I97)</f>
        <v>0.99246236501701213</v>
      </c>
    </row>
    <row r="98" spans="1:10" ht="14" thickBot="1" x14ac:dyDescent="0.2">
      <c r="A98" s="97">
        <v>183</v>
      </c>
      <c r="B98" s="71">
        <v>21.83745</v>
      </c>
      <c r="C98" s="71">
        <v>15.12016</v>
      </c>
      <c r="D98" s="45">
        <f t="shared" si="20"/>
        <v>6.7172900000000002</v>
      </c>
      <c r="E98" s="98"/>
      <c r="F98" s="88"/>
      <c r="G98" s="88"/>
      <c r="H98" s="45"/>
      <c r="I98" s="46"/>
      <c r="J98" s="47"/>
    </row>
    <row r="99" spans="1:10" x14ac:dyDescent="0.15">
      <c r="A99" s="99" t="s">
        <v>2</v>
      </c>
      <c r="B99" s="100">
        <f>AVERAGE(B91:B98)</f>
        <v>21.556970000000003</v>
      </c>
      <c r="C99" s="100">
        <f>AVERAGE(C91:C98)</f>
        <v>15.032355699768067</v>
      </c>
      <c r="D99" s="100">
        <f>AVERAGE(D91:D98)</f>
        <v>6.5246143002319323</v>
      </c>
      <c r="E99" s="101" t="s">
        <v>2</v>
      </c>
      <c r="F99" s="100">
        <f>AVERAGE(F91:F98)</f>
        <v>21.552578333333333</v>
      </c>
      <c r="G99" s="100">
        <f>AVERAGE(G91:G98)</f>
        <v>14.951153333333336</v>
      </c>
      <c r="H99" s="100">
        <f>AVERAGE(H91:H98)</f>
        <v>6.6014249999999999</v>
      </c>
      <c r="I99" s="100">
        <f>AVERAGE(I91:I98)</f>
        <v>7.6810699768067536E-2</v>
      </c>
      <c r="J99" s="113">
        <f>AVERAGE(J91:J98)</f>
        <v>0.95382550829842128</v>
      </c>
    </row>
    <row r="100" spans="1:10" x14ac:dyDescent="0.15">
      <c r="A100" s="48" t="s">
        <v>3</v>
      </c>
      <c r="B100" s="42">
        <f>MEDIAN(B91:B98)</f>
        <v>21.561505</v>
      </c>
      <c r="C100" s="42">
        <f>MEDIAN(C91:C98)</f>
        <v>14.99302</v>
      </c>
      <c r="D100" s="42">
        <f>MEDIAN(D91:D98)</f>
        <v>6.6117350000000004</v>
      </c>
      <c r="E100" s="49" t="s">
        <v>3</v>
      </c>
      <c r="F100" s="42">
        <f>MEDIAN(F91:F98)</f>
        <v>21.543644999999998</v>
      </c>
      <c r="G100" s="42">
        <f>MEDIAN(G91:G98)</f>
        <v>14.956620000000001</v>
      </c>
      <c r="H100" s="42">
        <f>MEDIAN(H91:H98)</f>
        <v>6.5536499999999993</v>
      </c>
      <c r="I100" s="42">
        <f>MEDIAN(I91:I98)</f>
        <v>2.9035699768066969E-2</v>
      </c>
      <c r="J100" s="50">
        <f>MEDIAN(J91:J98)</f>
        <v>0.98015246697033986</v>
      </c>
    </row>
    <row r="101" spans="1:10" x14ac:dyDescent="0.15">
      <c r="A101" s="48" t="s">
        <v>4</v>
      </c>
      <c r="B101" s="42">
        <f>STDEV(B91:B98)</f>
        <v>0.34147491005928959</v>
      </c>
      <c r="C101" s="42">
        <f>STDEV(C91:C98)</f>
        <v>0.22658913455895918</v>
      </c>
      <c r="D101" s="42">
        <f>STDEV(D91:D98)</f>
        <v>0.30774787259365494</v>
      </c>
      <c r="E101" s="49" t="s">
        <v>4</v>
      </c>
      <c r="F101" s="42">
        <f>STDEV(F91:F98)</f>
        <v>0.2065101325762653</v>
      </c>
      <c r="G101" s="42">
        <f>STDEV(G91:G98)</f>
        <v>0.14211848896841905</v>
      </c>
      <c r="H101" s="42">
        <f>STDEV(H91:H98)</f>
        <v>0.17341786594811923</v>
      </c>
      <c r="I101" s="42">
        <f>STDEV(I91:I98)</f>
        <v>0.17341786594811923</v>
      </c>
      <c r="J101" s="50">
        <f>STDEV(J91:J98)</f>
        <v>0.11316762956165477</v>
      </c>
    </row>
    <row r="102" spans="1:10" ht="14" thickBot="1" x14ac:dyDescent="0.2">
      <c r="A102" s="103" t="s">
        <v>10</v>
      </c>
      <c r="B102" s="45"/>
      <c r="C102" s="45"/>
      <c r="D102" s="104">
        <f>D101/(SQRT(7))</f>
        <v>0.11631776248457158</v>
      </c>
      <c r="E102" s="51"/>
      <c r="F102" s="51"/>
      <c r="G102" s="51"/>
      <c r="H102" s="104">
        <f>H101/(SQRT(11))</f>
        <v>5.2287453935823798E-2</v>
      </c>
      <c r="I102" s="51"/>
      <c r="J102" s="105">
        <f>J101/(SQRT(11))</f>
        <v>3.41213241518128E-2</v>
      </c>
    </row>
    <row r="103" spans="1:10" x14ac:dyDescent="0.15">
      <c r="A103" s="106"/>
      <c r="B103" s="52" t="s">
        <v>5</v>
      </c>
      <c r="C103" s="52"/>
      <c r="D103" s="106"/>
      <c r="E103" s="106"/>
      <c r="F103" s="106"/>
      <c r="G103" s="106"/>
      <c r="H103" s="106"/>
      <c r="I103" s="106"/>
      <c r="J103" s="106"/>
    </row>
    <row r="104" spans="1:10" x14ac:dyDescent="0.15">
      <c r="A104" s="52" t="s">
        <v>32</v>
      </c>
      <c r="B104" s="52">
        <f>TTEST(B91:B98,F91:F98,2,2)</f>
        <v>0.97902481047674406</v>
      </c>
      <c r="C104" s="52"/>
      <c r="D104" s="53"/>
      <c r="E104" s="106"/>
      <c r="F104" s="106"/>
      <c r="G104" s="106"/>
      <c r="H104" s="107"/>
      <c r="I104" s="106"/>
      <c r="J104" s="106"/>
    </row>
    <row r="105" spans="1:10" x14ac:dyDescent="0.15">
      <c r="A105" s="52" t="s">
        <v>11</v>
      </c>
      <c r="B105" s="52">
        <f>TTEST(C91:C98,G91:G98,2,2)</f>
        <v>0.474197984988735</v>
      </c>
      <c r="C105" s="52"/>
      <c r="D105" s="53"/>
      <c r="E105" s="106"/>
      <c r="F105" s="108"/>
      <c r="G105" s="108"/>
      <c r="H105" s="107"/>
      <c r="I105" s="106"/>
      <c r="J105" s="106"/>
    </row>
    <row r="106" spans="1:10" x14ac:dyDescent="0.15">
      <c r="A106" s="52" t="s">
        <v>6</v>
      </c>
      <c r="B106" s="57">
        <f>TTEST(D91:D98,H91:H98,2,2)</f>
        <v>0.60592619997605324</v>
      </c>
      <c r="C106" s="52"/>
      <c r="D106" s="53"/>
      <c r="E106" s="106"/>
      <c r="F106" s="106"/>
      <c r="G106" s="52"/>
      <c r="H106" s="107"/>
      <c r="I106" s="106"/>
      <c r="J106" s="106"/>
    </row>
    <row r="107" spans="1:10" x14ac:dyDescent="0.15">
      <c r="A107" s="54" t="s">
        <v>7</v>
      </c>
      <c r="B107" s="54">
        <f>POWER(-(-I99-I101),2)</f>
        <v>6.2614335100380017E-2</v>
      </c>
      <c r="C107" s="54"/>
      <c r="D107" s="53"/>
      <c r="E107" s="52"/>
      <c r="F107" s="106"/>
      <c r="G107" s="52"/>
      <c r="H107" s="107"/>
      <c r="I107" s="106"/>
      <c r="J107" s="106" t="s">
        <v>12</v>
      </c>
    </row>
    <row r="108" spans="1:10" x14ac:dyDescent="0.15">
      <c r="A108" s="54" t="s">
        <v>8</v>
      </c>
      <c r="B108" s="54">
        <f>POWER(2,-I99)</f>
        <v>0.94815136667828259</v>
      </c>
      <c r="C108" s="54"/>
      <c r="D108" s="107"/>
      <c r="E108" s="106"/>
      <c r="F108" s="106"/>
      <c r="G108" s="52"/>
      <c r="H108" s="107"/>
      <c r="I108" s="106"/>
      <c r="J108" s="106"/>
    </row>
    <row r="109" spans="1:10" ht="14" thickBot="1" x14ac:dyDescent="0.2">
      <c r="A109" s="106"/>
      <c r="B109" s="106"/>
      <c r="C109" s="106"/>
      <c r="D109" s="107"/>
      <c r="E109" s="106"/>
      <c r="F109" s="106"/>
      <c r="G109" s="106"/>
      <c r="H109" s="107"/>
      <c r="I109" s="106"/>
      <c r="J109" s="106"/>
    </row>
    <row r="110" spans="1:10" ht="14" thickBot="1" x14ac:dyDescent="0.2">
      <c r="A110" s="8" t="s">
        <v>25</v>
      </c>
      <c r="B110" s="18" t="s">
        <v>32</v>
      </c>
      <c r="C110" s="35" t="s">
        <v>11</v>
      </c>
      <c r="D110" s="36" t="s">
        <v>0</v>
      </c>
      <c r="E110" s="8" t="s">
        <v>26</v>
      </c>
      <c r="F110" s="18" t="s">
        <v>32</v>
      </c>
      <c r="G110" s="35" t="s">
        <v>11</v>
      </c>
      <c r="H110" s="36" t="s">
        <v>0</v>
      </c>
      <c r="I110" s="35" t="s">
        <v>1</v>
      </c>
      <c r="J110" s="38" t="s">
        <v>9</v>
      </c>
    </row>
    <row r="111" spans="1:10" x14ac:dyDescent="0.15">
      <c r="A111" s="93">
        <v>183</v>
      </c>
      <c r="B111" s="63"/>
      <c r="C111" s="63"/>
      <c r="D111" s="39"/>
      <c r="E111" s="93">
        <v>175</v>
      </c>
      <c r="F111" s="63">
        <v>21.818860000000001</v>
      </c>
      <c r="G111" s="63">
        <v>14.997210000000001</v>
      </c>
      <c r="H111" s="39">
        <f t="shared" ref="H111:H115" si="24">F111-G111</f>
        <v>6.82165</v>
      </c>
      <c r="I111" s="40">
        <f>H111-$D$119</f>
        <v>0.58702833333333349</v>
      </c>
      <c r="J111" s="41">
        <f t="shared" ref="J111:J115" si="25">POWER(2,-I111)</f>
        <v>0.66571273244420215</v>
      </c>
    </row>
    <row r="112" spans="1:10" x14ac:dyDescent="0.15">
      <c r="A112" s="95">
        <v>185</v>
      </c>
      <c r="B112" s="66">
        <v>22.341090000000001</v>
      </c>
      <c r="C112" s="66">
        <v>15.73461</v>
      </c>
      <c r="D112" s="42">
        <f t="shared" ref="D112:D117" si="26">B112-C112</f>
        <v>6.6064800000000012</v>
      </c>
      <c r="E112" s="95">
        <v>176</v>
      </c>
      <c r="F112" s="66">
        <v>21.306380000000001</v>
      </c>
      <c r="G112" s="66">
        <v>14.79457</v>
      </c>
      <c r="H112" s="42">
        <f t="shared" si="24"/>
        <v>6.5118100000000005</v>
      </c>
      <c r="I112" s="43">
        <f t="shared" ref="I112:I117" si="27">H112-$D$119</f>
        <v>0.27718833333333404</v>
      </c>
      <c r="J112" s="44">
        <f t="shared" si="25"/>
        <v>0.8251976779324941</v>
      </c>
    </row>
    <row r="113" spans="1:10" x14ac:dyDescent="0.15">
      <c r="A113" s="95">
        <v>187</v>
      </c>
      <c r="B113" s="66">
        <v>21.39873</v>
      </c>
      <c r="C113" s="66">
        <v>15.443619999999999</v>
      </c>
      <c r="D113" s="42">
        <f t="shared" si="26"/>
        <v>5.9551100000000012</v>
      </c>
      <c r="E113" s="95">
        <v>177</v>
      </c>
      <c r="F113" s="66">
        <v>21.526039999999998</v>
      </c>
      <c r="G113" s="66">
        <v>14.954269999999999</v>
      </c>
      <c r="H113" s="42">
        <f t="shared" si="24"/>
        <v>6.571769999999999</v>
      </c>
      <c r="I113" s="43">
        <f t="shared" si="27"/>
        <v>0.33714833333333249</v>
      </c>
      <c r="J113" s="44">
        <f t="shared" si="25"/>
        <v>0.79160447142320722</v>
      </c>
    </row>
    <row r="114" spans="1:10" x14ac:dyDescent="0.15">
      <c r="A114" s="95">
        <v>188</v>
      </c>
      <c r="B114" s="66">
        <v>22.400860000000002</v>
      </c>
      <c r="C114" s="66">
        <v>16.28209</v>
      </c>
      <c r="D114" s="42">
        <f t="shared" si="26"/>
        <v>6.1187700000000014</v>
      </c>
      <c r="E114" s="95">
        <v>216</v>
      </c>
      <c r="F114" s="66">
        <v>21.75263</v>
      </c>
      <c r="G114" s="66">
        <v>14.958970000000001</v>
      </c>
      <c r="H114" s="42">
        <f t="shared" si="24"/>
        <v>6.7936599999999991</v>
      </c>
      <c r="I114" s="43">
        <f t="shared" si="27"/>
        <v>0.55903833333333264</v>
      </c>
      <c r="J114" s="44">
        <f t="shared" si="25"/>
        <v>0.67875445475883156</v>
      </c>
    </row>
    <row r="115" spans="1:10" x14ac:dyDescent="0.15">
      <c r="A115" s="95">
        <v>206</v>
      </c>
      <c r="B115" s="66">
        <v>20.464729999999999</v>
      </c>
      <c r="C115" s="66">
        <v>14.912940000000001</v>
      </c>
      <c r="D115" s="42">
        <f t="shared" si="26"/>
        <v>5.5517899999999987</v>
      </c>
      <c r="E115" s="95">
        <v>223</v>
      </c>
      <c r="F115" s="66">
        <v>21.561250000000001</v>
      </c>
      <c r="G115" s="66">
        <v>15.18712</v>
      </c>
      <c r="H115" s="42">
        <f t="shared" si="24"/>
        <v>6.374130000000001</v>
      </c>
      <c r="I115" s="43">
        <f t="shared" si="27"/>
        <v>0.13950833333333446</v>
      </c>
      <c r="J115" s="44">
        <f t="shared" si="25"/>
        <v>0.90782848815978257</v>
      </c>
    </row>
    <row r="116" spans="1:10" x14ac:dyDescent="0.15">
      <c r="A116" s="95">
        <v>207</v>
      </c>
      <c r="B116" s="66">
        <v>22.048359999999999</v>
      </c>
      <c r="C116" s="66">
        <v>15.60575</v>
      </c>
      <c r="D116" s="42">
        <f t="shared" si="26"/>
        <v>6.4426099999999984</v>
      </c>
      <c r="E116" s="95">
        <v>225</v>
      </c>
      <c r="F116" s="66"/>
      <c r="G116" s="66"/>
      <c r="H116" s="42"/>
      <c r="I116" s="43"/>
      <c r="J116" s="44"/>
    </row>
    <row r="117" spans="1:10" x14ac:dyDescent="0.15">
      <c r="A117" s="95">
        <v>210</v>
      </c>
      <c r="B117" s="66">
        <v>21.860469999999999</v>
      </c>
      <c r="C117" s="66">
        <v>15.1275</v>
      </c>
      <c r="D117" s="42">
        <f t="shared" si="26"/>
        <v>6.7329699999999999</v>
      </c>
      <c r="E117" s="95">
        <v>229</v>
      </c>
      <c r="F117" s="66">
        <v>21.35031</v>
      </c>
      <c r="G117" s="66">
        <v>14.814780000000001</v>
      </c>
      <c r="H117" s="42">
        <f t="shared" ref="H117" si="28">F117-G117</f>
        <v>6.5355299999999996</v>
      </c>
      <c r="I117" s="43">
        <f t="shared" si="27"/>
        <v>0.30090833333333311</v>
      </c>
      <c r="J117" s="44">
        <f t="shared" ref="J117" si="29">POWER(2,-I117)</f>
        <v>0.81174115614734887</v>
      </c>
    </row>
    <row r="118" spans="1:10" ht="14" thickBot="1" x14ac:dyDescent="0.2">
      <c r="A118" s="98">
        <v>211</v>
      </c>
      <c r="B118" s="71"/>
      <c r="C118" s="71"/>
      <c r="D118" s="45"/>
      <c r="E118" s="98"/>
      <c r="F118" s="88"/>
      <c r="G118" s="88"/>
      <c r="H118" s="45"/>
      <c r="I118" s="46"/>
      <c r="J118" s="47"/>
    </row>
    <row r="119" spans="1:10" x14ac:dyDescent="0.15">
      <c r="A119" s="99"/>
      <c r="B119" s="100">
        <f>AVERAGE(B111:B118)</f>
        <v>21.752373333333335</v>
      </c>
      <c r="C119" s="100">
        <f>AVERAGE(C111:C118)</f>
        <v>15.517751666666664</v>
      </c>
      <c r="D119" s="100">
        <f>AVERAGE(D111:D118)</f>
        <v>6.2346216666666665</v>
      </c>
      <c r="E119" s="101" t="s">
        <v>2</v>
      </c>
      <c r="F119" s="100">
        <f>AVERAGE(F111:F118)</f>
        <v>21.552578333333333</v>
      </c>
      <c r="G119" s="100">
        <f>AVERAGE(G111:G118)</f>
        <v>14.951153333333336</v>
      </c>
      <c r="H119" s="100">
        <f>AVERAGE(H111:H118)</f>
        <v>6.6014249999999999</v>
      </c>
      <c r="I119" s="100">
        <f>AVERAGE(I111:I118)</f>
        <v>0.36680333333333337</v>
      </c>
      <c r="J119" s="102">
        <f>AVERAGE(J111:J118)</f>
        <v>0.7801398301443111</v>
      </c>
    </row>
    <row r="120" spans="1:10" x14ac:dyDescent="0.15">
      <c r="A120" s="48" t="s">
        <v>3</v>
      </c>
      <c r="B120" s="42">
        <f>MEDIAN(B111:B118)</f>
        <v>21.954414999999997</v>
      </c>
      <c r="C120" s="42">
        <f>MEDIAN(C111:C118)</f>
        <v>15.524685</v>
      </c>
      <c r="D120" s="42">
        <f>MEDIAN(D111:D118)</f>
        <v>6.2806899999999999</v>
      </c>
      <c r="E120" s="49" t="s">
        <v>3</v>
      </c>
      <c r="F120" s="42">
        <f>MEDIAN(F111:F118)</f>
        <v>21.543644999999998</v>
      </c>
      <c r="G120" s="42">
        <f>MEDIAN(G111:G118)</f>
        <v>14.956620000000001</v>
      </c>
      <c r="H120" s="42">
        <f>MEDIAN(H111:H118)</f>
        <v>6.5536499999999993</v>
      </c>
      <c r="I120" s="42">
        <f>MEDIAN(I111:I118)</f>
        <v>0.3190283333333328</v>
      </c>
      <c r="J120" s="50">
        <f>MEDIAN(J111:J118)</f>
        <v>0.80167281378527799</v>
      </c>
    </row>
    <row r="121" spans="1:10" x14ac:dyDescent="0.15">
      <c r="A121" s="48" t="s">
        <v>4</v>
      </c>
      <c r="B121" s="42">
        <f>STDEV(B111:B118)</f>
        <v>0.72794288618453273</v>
      </c>
      <c r="C121" s="42">
        <f>STDEV(C111:C118)</f>
        <v>0.48219775003277093</v>
      </c>
      <c r="D121" s="42">
        <f>STDEV(D111:D118)</f>
        <v>0.44445388820063986</v>
      </c>
      <c r="E121" s="49" t="s">
        <v>4</v>
      </c>
      <c r="F121" s="42">
        <f>STDEV(F111:F118)</f>
        <v>0.2065101325762653</v>
      </c>
      <c r="G121" s="42">
        <f>STDEV(G111:G118)</f>
        <v>0.14211848896841905</v>
      </c>
      <c r="H121" s="42">
        <f>STDEV(H111:H118)</f>
        <v>0.17341786594811923</v>
      </c>
      <c r="I121" s="42">
        <f>STDEV(I111:I118)</f>
        <v>0.17341786594811925</v>
      </c>
      <c r="J121" s="50">
        <f>STDEV(J111:J118)</f>
        <v>9.2560509795510656E-2</v>
      </c>
    </row>
    <row r="122" spans="1:10" ht="14" thickBot="1" x14ac:dyDescent="0.2">
      <c r="A122" s="103" t="s">
        <v>10</v>
      </c>
      <c r="B122" s="45"/>
      <c r="C122" s="45"/>
      <c r="D122" s="104">
        <f>D121/(SQRT(7))</f>
        <v>0.16798777963065684</v>
      </c>
      <c r="E122" s="51"/>
      <c r="F122" s="51"/>
      <c r="G122" s="51"/>
      <c r="H122" s="104">
        <f>H121/(SQRT(11))</f>
        <v>5.2287453935823798E-2</v>
      </c>
      <c r="I122" s="51"/>
      <c r="J122" s="105">
        <f>J121/(SQRT(11))</f>
        <v>2.7908043763247677E-2</v>
      </c>
    </row>
    <row r="123" spans="1:10" x14ac:dyDescent="0.15">
      <c r="A123" s="106"/>
      <c r="B123" s="52" t="s">
        <v>5</v>
      </c>
      <c r="C123" s="52"/>
      <c r="D123" s="106"/>
      <c r="E123" s="106"/>
      <c r="F123" s="106"/>
      <c r="G123" s="106"/>
      <c r="H123" s="106"/>
      <c r="I123" s="106"/>
      <c r="J123" s="106"/>
    </row>
    <row r="124" spans="1:10" x14ac:dyDescent="0.15">
      <c r="A124" s="52" t="s">
        <v>32</v>
      </c>
      <c r="B124" s="52">
        <f>TTEST(B111:B118,F111:F118,2,2)</f>
        <v>0.53234005414023478</v>
      </c>
      <c r="C124" s="52"/>
      <c r="D124" s="53"/>
      <c r="E124" s="106"/>
      <c r="F124" s="106"/>
      <c r="G124" s="106"/>
      <c r="H124" s="107"/>
      <c r="I124" s="106"/>
      <c r="J124" s="106"/>
    </row>
    <row r="125" spans="1:10" x14ac:dyDescent="0.15">
      <c r="A125" s="52" t="s">
        <v>11</v>
      </c>
      <c r="B125" s="52">
        <f>TTEST(C111:C118,G111:G118,2,2)</f>
        <v>2.0101575519201269E-2</v>
      </c>
      <c r="C125" s="52"/>
      <c r="D125" s="53"/>
      <c r="E125" s="106"/>
      <c r="F125" s="108"/>
      <c r="G125" s="108"/>
      <c r="H125" s="106"/>
      <c r="I125" s="106"/>
      <c r="J125" s="89"/>
    </row>
    <row r="126" spans="1:10" x14ac:dyDescent="0.15">
      <c r="A126" s="52" t="s">
        <v>6</v>
      </c>
      <c r="B126" s="57">
        <f>TTEST(D111:D118,H111:H118,2,2)</f>
        <v>8.9044682864760402E-2</v>
      </c>
      <c r="C126" s="52"/>
      <c r="D126" s="53"/>
      <c r="E126" s="106"/>
      <c r="F126" s="106"/>
      <c r="G126" s="52"/>
    </row>
    <row r="127" spans="1:10" x14ac:dyDescent="0.15">
      <c r="A127" s="54" t="s">
        <v>7</v>
      </c>
      <c r="B127" s="54">
        <f>POWER(-(-I119-I121),2)</f>
        <v>0.29183894415309097</v>
      </c>
      <c r="C127" s="54"/>
      <c r="D127" s="53"/>
      <c r="E127" s="52"/>
      <c r="F127" s="106"/>
      <c r="G127" s="52"/>
    </row>
    <row r="128" spans="1:10" x14ac:dyDescent="0.15">
      <c r="A128" s="54" t="s">
        <v>8</v>
      </c>
      <c r="B128" s="54">
        <f>POWER(2,-I119)</f>
        <v>0.77549891433608686</v>
      </c>
      <c r="C128" s="54"/>
      <c r="D128" s="107"/>
      <c r="E128" s="106"/>
      <c r="F128" s="106"/>
      <c r="G128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Shh</vt:lpstr>
      <vt:lpstr>Ihh</vt:lpstr>
      <vt:lpstr>Tnfsf11</vt:lpstr>
      <vt:lpstr>Tnfrsf11b</vt:lpstr>
      <vt:lpstr>Vegfa</vt:lpstr>
      <vt:lpstr>Bmp2</vt:lpstr>
      <vt:lpstr>Sox9</vt:lpstr>
      <vt:lpstr>Runx2</vt:lpstr>
      <vt:lpstr>Sp7</vt:lpstr>
      <vt:lpstr>Ctnnb1</vt:lpstr>
      <vt:lpstr>Col2a1</vt:lpstr>
      <vt:lpstr>Acan</vt:lpstr>
      <vt:lpstr>Col10a1</vt:lpstr>
      <vt:lpstr>Ibsp</vt:lpstr>
      <vt:lpstr>Bglap2</vt:lpstr>
      <vt:lpstr>Mmp13</vt:lpstr>
      <vt:lpstr>Adamts4</vt:lpstr>
      <vt:lpstr>Adamts5</vt:lpstr>
      <vt:lpstr>Alpl</vt:lpstr>
      <vt:lpstr>Acp5</vt:lpstr>
    </vt:vector>
  </TitlesOfParts>
  <Company>Loma Linda VA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vhalompourts</dc:creator>
  <cp:lastModifiedBy>Microsoft Office User</cp:lastModifiedBy>
  <cp:lastPrinted>2014-04-10T18:11:27Z</cp:lastPrinted>
  <dcterms:created xsi:type="dcterms:W3CDTF">2008-08-28T22:25:19Z</dcterms:created>
  <dcterms:modified xsi:type="dcterms:W3CDTF">2022-01-24T23:05:48Z</dcterms:modified>
</cp:coreProperties>
</file>