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gustavogomez/Desktop/untitled folder/"/>
    </mc:Choice>
  </mc:AlternateContent>
  <xr:revisionPtr revIDLastSave="0" documentId="13_ncr:1_{F9F2A6C2-FA93-AF42-BDFE-50270EC624BE}" xr6:coauthVersionLast="36" xr6:coauthVersionMax="46" xr10:uidLastSave="{00000000-0000-0000-0000-000000000000}"/>
  <bookViews>
    <workbookView xWindow="14460" yWindow="6260" windowWidth="25820" windowHeight="21820" xr2:uid="{87715C8E-C735-4CC3-AA98-F06D144F9A03}"/>
  </bookViews>
  <sheets>
    <sheet name="10d" sheetId="1" r:id="rId1"/>
    <sheet name="21d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B36" i="1"/>
  <c r="B38" i="1"/>
  <c r="I234" i="2" l="1"/>
  <c r="I233" i="2"/>
  <c r="I230" i="2"/>
  <c r="I229" i="2"/>
  <c r="I228" i="2"/>
  <c r="I227" i="2"/>
  <c r="I134" i="2"/>
  <c r="I133" i="2"/>
  <c r="I131" i="2"/>
  <c r="I129" i="2"/>
  <c r="I128" i="2"/>
  <c r="I94" i="2"/>
  <c r="I93" i="2"/>
  <c r="I91" i="2"/>
  <c r="I90" i="2"/>
  <c r="I89" i="2"/>
  <c r="I88" i="2"/>
  <c r="I74" i="2"/>
  <c r="I73" i="2"/>
  <c r="I70" i="2"/>
  <c r="I69" i="2"/>
  <c r="I68" i="2"/>
  <c r="I67" i="2"/>
  <c r="B241" i="2"/>
  <c r="B240" i="2"/>
  <c r="G237" i="2"/>
  <c r="F237" i="2"/>
  <c r="C237" i="2"/>
  <c r="B237" i="2"/>
  <c r="G236" i="2"/>
  <c r="F236" i="2"/>
  <c r="C236" i="2"/>
  <c r="B236" i="2"/>
  <c r="G235" i="2"/>
  <c r="F235" i="2"/>
  <c r="C235" i="2"/>
  <c r="B235" i="2"/>
  <c r="H234" i="2"/>
  <c r="D234" i="2"/>
  <c r="H233" i="2"/>
  <c r="J233" i="2" s="1"/>
  <c r="D233" i="2"/>
  <c r="D232" i="2"/>
  <c r="H230" i="2"/>
  <c r="D230" i="2"/>
  <c r="H229" i="2"/>
  <c r="D229" i="2"/>
  <c r="H228" i="2"/>
  <c r="J228" i="2" s="1"/>
  <c r="D228" i="2"/>
  <c r="H227" i="2"/>
  <c r="D227" i="2"/>
  <c r="B141" i="2"/>
  <c r="B140" i="2"/>
  <c r="G137" i="2"/>
  <c r="F137" i="2"/>
  <c r="C137" i="2"/>
  <c r="B137" i="2"/>
  <c r="G136" i="2"/>
  <c r="F136" i="2"/>
  <c r="C136" i="2"/>
  <c r="B136" i="2"/>
  <c r="G135" i="2"/>
  <c r="F135" i="2"/>
  <c r="C135" i="2"/>
  <c r="B135" i="2"/>
  <c r="H134" i="2"/>
  <c r="D134" i="2"/>
  <c r="H133" i="2"/>
  <c r="D133" i="2"/>
  <c r="D132" i="2"/>
  <c r="H131" i="2"/>
  <c r="J131" i="2" s="1"/>
  <c r="D130" i="2"/>
  <c r="H129" i="2"/>
  <c r="J129" i="2" s="1"/>
  <c r="D129" i="2"/>
  <c r="H128" i="2"/>
  <c r="D128" i="2"/>
  <c r="B101" i="2"/>
  <c r="B100" i="2"/>
  <c r="G97" i="2"/>
  <c r="F97" i="2"/>
  <c r="C97" i="2"/>
  <c r="B97" i="2"/>
  <c r="G96" i="2"/>
  <c r="F96" i="2"/>
  <c r="C96" i="2"/>
  <c r="B96" i="2"/>
  <c r="G95" i="2"/>
  <c r="F95" i="2"/>
  <c r="C95" i="2"/>
  <c r="B95" i="2"/>
  <c r="H94" i="2"/>
  <c r="D94" i="2"/>
  <c r="H93" i="2"/>
  <c r="J93" i="2" s="1"/>
  <c r="D93" i="2"/>
  <c r="D92" i="2"/>
  <c r="H91" i="2"/>
  <c r="H90" i="2"/>
  <c r="J90" i="2" s="1"/>
  <c r="D90" i="2"/>
  <c r="H89" i="2"/>
  <c r="J89" i="2" s="1"/>
  <c r="D89" i="2"/>
  <c r="H88" i="2"/>
  <c r="D88" i="2"/>
  <c r="D87" i="2"/>
  <c r="B81" i="2"/>
  <c r="B80" i="2"/>
  <c r="G77" i="2"/>
  <c r="F77" i="2"/>
  <c r="C77" i="2"/>
  <c r="B77" i="2"/>
  <c r="G76" i="2"/>
  <c r="F76" i="2"/>
  <c r="C76" i="2"/>
  <c r="B76" i="2"/>
  <c r="G75" i="2"/>
  <c r="F75" i="2"/>
  <c r="C75" i="2"/>
  <c r="B75" i="2"/>
  <c r="H74" i="2"/>
  <c r="J74" i="2" s="1"/>
  <c r="H73" i="2"/>
  <c r="D73" i="2"/>
  <c r="D72" i="2"/>
  <c r="D71" i="2"/>
  <c r="H70" i="2"/>
  <c r="J70" i="2" s="1"/>
  <c r="D70" i="2"/>
  <c r="H69" i="2"/>
  <c r="D69" i="2"/>
  <c r="H68" i="2"/>
  <c r="J68" i="2" s="1"/>
  <c r="D68" i="2"/>
  <c r="H67" i="2"/>
  <c r="D67" i="2"/>
  <c r="I210" i="1"/>
  <c r="I209" i="1"/>
  <c r="J209" i="1" s="1"/>
  <c r="I208" i="1"/>
  <c r="I206" i="1"/>
  <c r="I205" i="1"/>
  <c r="I119" i="1"/>
  <c r="I118" i="1"/>
  <c r="I117" i="1"/>
  <c r="I116" i="1"/>
  <c r="I115" i="1"/>
  <c r="I83" i="1"/>
  <c r="I82" i="1"/>
  <c r="I81" i="1"/>
  <c r="I80" i="1"/>
  <c r="I79" i="1"/>
  <c r="I66" i="1"/>
  <c r="I65" i="1"/>
  <c r="I64" i="1"/>
  <c r="I62" i="1"/>
  <c r="I61" i="1"/>
  <c r="B217" i="1"/>
  <c r="B216" i="1"/>
  <c r="G213" i="1"/>
  <c r="F213" i="1"/>
  <c r="C213" i="1"/>
  <c r="B213" i="1"/>
  <c r="G212" i="1"/>
  <c r="F212" i="1"/>
  <c r="C212" i="1"/>
  <c r="B212" i="1"/>
  <c r="G211" i="1"/>
  <c r="F211" i="1"/>
  <c r="C211" i="1"/>
  <c r="B211" i="1"/>
  <c r="H210" i="1"/>
  <c r="D210" i="1"/>
  <c r="H209" i="1"/>
  <c r="D209" i="1"/>
  <c r="H208" i="1"/>
  <c r="J208" i="1" s="1"/>
  <c r="D208" i="1"/>
  <c r="D207" i="1"/>
  <c r="H206" i="1"/>
  <c r="H205" i="1"/>
  <c r="B127" i="1"/>
  <c r="B126" i="1"/>
  <c r="G123" i="1"/>
  <c r="F123" i="1"/>
  <c r="C123" i="1"/>
  <c r="B123" i="1"/>
  <c r="G122" i="1"/>
  <c r="F122" i="1"/>
  <c r="C122" i="1"/>
  <c r="B122" i="1"/>
  <c r="G121" i="1"/>
  <c r="F121" i="1"/>
  <c r="C121" i="1"/>
  <c r="B121" i="1"/>
  <c r="D120" i="1"/>
  <c r="H119" i="1"/>
  <c r="J119" i="1" s="1"/>
  <c r="D119" i="1"/>
  <c r="H118" i="1"/>
  <c r="D118" i="1"/>
  <c r="H117" i="1"/>
  <c r="J117" i="1" s="1"/>
  <c r="D117" i="1"/>
  <c r="H116" i="1"/>
  <c r="J116" i="1" s="1"/>
  <c r="H115" i="1"/>
  <c r="B91" i="1"/>
  <c r="B90" i="1"/>
  <c r="G87" i="1"/>
  <c r="F87" i="1"/>
  <c r="C87" i="1"/>
  <c r="B87" i="1"/>
  <c r="G86" i="1"/>
  <c r="F86" i="1"/>
  <c r="C86" i="1"/>
  <c r="B86" i="1"/>
  <c r="G85" i="1"/>
  <c r="F85" i="1"/>
  <c r="C85" i="1"/>
  <c r="B85" i="1"/>
  <c r="D84" i="1"/>
  <c r="H83" i="1"/>
  <c r="J83" i="1" s="1"/>
  <c r="D83" i="1"/>
  <c r="H82" i="1"/>
  <c r="J82" i="1" s="1"/>
  <c r="D82" i="1"/>
  <c r="H81" i="1"/>
  <c r="J81" i="1" s="1"/>
  <c r="D81" i="1"/>
  <c r="H80" i="1"/>
  <c r="J80" i="1" s="1"/>
  <c r="D80" i="1"/>
  <c r="H79" i="1"/>
  <c r="D79" i="1"/>
  <c r="B73" i="1"/>
  <c r="B72" i="1"/>
  <c r="G69" i="1"/>
  <c r="F69" i="1"/>
  <c r="C69" i="1"/>
  <c r="B69" i="1"/>
  <c r="G68" i="1"/>
  <c r="F68" i="1"/>
  <c r="C68" i="1"/>
  <c r="B68" i="1"/>
  <c r="G67" i="1"/>
  <c r="F67" i="1"/>
  <c r="C67" i="1"/>
  <c r="B67" i="1"/>
  <c r="H66" i="1"/>
  <c r="D66" i="1"/>
  <c r="H65" i="1"/>
  <c r="J65" i="1" s="1"/>
  <c r="D65" i="1"/>
  <c r="H64" i="1"/>
  <c r="D64" i="1"/>
  <c r="D63" i="1"/>
  <c r="H62" i="1"/>
  <c r="H61" i="1"/>
  <c r="H27" i="1"/>
  <c r="H28" i="1"/>
  <c r="H29" i="1"/>
  <c r="H30" i="1"/>
  <c r="H25" i="1"/>
  <c r="H8" i="1"/>
  <c r="H9" i="1"/>
  <c r="H10" i="1"/>
  <c r="H11" i="1"/>
  <c r="H12" i="1"/>
  <c r="H7" i="1"/>
  <c r="H43" i="1"/>
  <c r="J234" i="2" l="1"/>
  <c r="J229" i="2"/>
  <c r="J230" i="2"/>
  <c r="J133" i="2"/>
  <c r="J134" i="2"/>
  <c r="J94" i="2"/>
  <c r="J91" i="2"/>
  <c r="J73" i="2"/>
  <c r="J69" i="2"/>
  <c r="B242" i="2"/>
  <c r="I237" i="2"/>
  <c r="I236" i="2"/>
  <c r="I235" i="2"/>
  <c r="J227" i="2"/>
  <c r="D235" i="2"/>
  <c r="D236" i="2"/>
  <c r="D237" i="2"/>
  <c r="D238" i="2" s="1"/>
  <c r="H235" i="2"/>
  <c r="H236" i="2"/>
  <c r="H237" i="2"/>
  <c r="H238" i="2" s="1"/>
  <c r="H95" i="2"/>
  <c r="B142" i="2"/>
  <c r="H137" i="2"/>
  <c r="H138" i="2" s="1"/>
  <c r="D135" i="2"/>
  <c r="D136" i="2"/>
  <c r="D137" i="2"/>
  <c r="D138" i="2" s="1"/>
  <c r="H135" i="2"/>
  <c r="H136" i="2"/>
  <c r="B102" i="2"/>
  <c r="D95" i="2"/>
  <c r="D96" i="2"/>
  <c r="D97" i="2"/>
  <c r="D98" i="2" s="1"/>
  <c r="H96" i="2"/>
  <c r="H97" i="2"/>
  <c r="H98" i="2" s="1"/>
  <c r="D77" i="2"/>
  <c r="D78" i="2" s="1"/>
  <c r="B82" i="2"/>
  <c r="I77" i="2"/>
  <c r="I76" i="2"/>
  <c r="I75" i="2"/>
  <c r="J67" i="2"/>
  <c r="D75" i="2"/>
  <c r="D76" i="2"/>
  <c r="H75" i="2"/>
  <c r="H76" i="2"/>
  <c r="H77" i="2"/>
  <c r="H78" i="2" s="1"/>
  <c r="J206" i="1"/>
  <c r="J210" i="1"/>
  <c r="J118" i="1"/>
  <c r="J66" i="1"/>
  <c r="J62" i="1"/>
  <c r="J64" i="1"/>
  <c r="B218" i="1"/>
  <c r="H213" i="1"/>
  <c r="H214" i="1" s="1"/>
  <c r="D211" i="1"/>
  <c r="D212" i="1"/>
  <c r="D213" i="1"/>
  <c r="D214" i="1" s="1"/>
  <c r="H212" i="1"/>
  <c r="H211" i="1"/>
  <c r="B128" i="1"/>
  <c r="J115" i="1"/>
  <c r="I123" i="1"/>
  <c r="I122" i="1"/>
  <c r="I121" i="1"/>
  <c r="D121" i="1"/>
  <c r="D122" i="1"/>
  <c r="D123" i="1"/>
  <c r="D124" i="1" s="1"/>
  <c r="H121" i="1"/>
  <c r="H122" i="1"/>
  <c r="H123" i="1"/>
  <c r="H124" i="1" s="1"/>
  <c r="D85" i="1"/>
  <c r="B92" i="1"/>
  <c r="H85" i="1"/>
  <c r="D86" i="1"/>
  <c r="D87" i="1"/>
  <c r="D88" i="1" s="1"/>
  <c r="H86" i="1"/>
  <c r="H87" i="1"/>
  <c r="H88" i="1" s="1"/>
  <c r="H69" i="1"/>
  <c r="H70" i="1" s="1"/>
  <c r="B74" i="1"/>
  <c r="D67" i="1"/>
  <c r="D68" i="1"/>
  <c r="D69" i="1"/>
  <c r="D70" i="1" s="1"/>
  <c r="H67" i="1"/>
  <c r="H68" i="1"/>
  <c r="D10" i="2"/>
  <c r="D9" i="2"/>
  <c r="D8" i="2"/>
  <c r="D7" i="2"/>
  <c r="D30" i="2"/>
  <c r="D29" i="2"/>
  <c r="D28" i="2"/>
  <c r="D27" i="2"/>
  <c r="D51" i="2"/>
  <c r="D50" i="2"/>
  <c r="D49" i="2"/>
  <c r="D48" i="2"/>
  <c r="D47" i="2"/>
  <c r="D110" i="2"/>
  <c r="D109" i="2"/>
  <c r="D108" i="2"/>
  <c r="D107" i="2"/>
  <c r="D149" i="2"/>
  <c r="D148" i="2"/>
  <c r="D170" i="2"/>
  <c r="D169" i="2"/>
  <c r="D168" i="2"/>
  <c r="D167" i="2"/>
  <c r="D190" i="2"/>
  <c r="D189" i="2"/>
  <c r="D187" i="2"/>
  <c r="D210" i="2"/>
  <c r="D209" i="2"/>
  <c r="D250" i="2"/>
  <c r="D249" i="2"/>
  <c r="D248" i="2"/>
  <c r="D247" i="2"/>
  <c r="D270" i="2"/>
  <c r="D269" i="2"/>
  <c r="D268" i="2"/>
  <c r="D267" i="2"/>
  <c r="J237" i="2" l="1"/>
  <c r="J238" i="2" s="1"/>
  <c r="J236" i="2"/>
  <c r="J235" i="2"/>
  <c r="B244" i="2"/>
  <c r="B243" i="2"/>
  <c r="I137" i="2"/>
  <c r="I136" i="2"/>
  <c r="I135" i="2"/>
  <c r="J128" i="2"/>
  <c r="I97" i="2"/>
  <c r="I96" i="2"/>
  <c r="I95" i="2"/>
  <c r="J88" i="2"/>
  <c r="J76" i="2"/>
  <c r="J75" i="2"/>
  <c r="J77" i="2"/>
  <c r="J78" i="2" s="1"/>
  <c r="B84" i="2"/>
  <c r="B83" i="2"/>
  <c r="I213" i="1"/>
  <c r="I212" i="1"/>
  <c r="I211" i="1"/>
  <c r="J205" i="1"/>
  <c r="B130" i="1"/>
  <c r="B129" i="1"/>
  <c r="J123" i="1"/>
  <c r="J124" i="1" s="1"/>
  <c r="J121" i="1"/>
  <c r="J122" i="1"/>
  <c r="I87" i="1"/>
  <c r="I86" i="1"/>
  <c r="J79" i="1"/>
  <c r="I85" i="1"/>
  <c r="I69" i="1"/>
  <c r="I68" i="1"/>
  <c r="J61" i="1"/>
  <c r="I67" i="1"/>
  <c r="H9" i="2"/>
  <c r="H8" i="2"/>
  <c r="H29" i="2"/>
  <c r="H28" i="2"/>
  <c r="H50" i="2"/>
  <c r="H49" i="2"/>
  <c r="H48" i="2"/>
  <c r="H109" i="2"/>
  <c r="H108" i="2"/>
  <c r="H107" i="2"/>
  <c r="H153" i="2"/>
  <c r="H152" i="2"/>
  <c r="H151" i="2"/>
  <c r="H150" i="2"/>
  <c r="H149" i="2"/>
  <c r="H171" i="2"/>
  <c r="H169" i="2"/>
  <c r="H168" i="2"/>
  <c r="H189" i="2"/>
  <c r="H188" i="2"/>
  <c r="H210" i="2"/>
  <c r="H209" i="2"/>
  <c r="H250" i="2"/>
  <c r="H249" i="2"/>
  <c r="H269" i="2"/>
  <c r="H268" i="2"/>
  <c r="B144" i="2" l="1"/>
  <c r="B143" i="2"/>
  <c r="J137" i="2"/>
  <c r="J138" i="2" s="1"/>
  <c r="J136" i="2"/>
  <c r="J135" i="2"/>
  <c r="B104" i="2"/>
  <c r="B103" i="2"/>
  <c r="J97" i="2"/>
  <c r="J98" i="2" s="1"/>
  <c r="J96" i="2"/>
  <c r="J95" i="2"/>
  <c r="J213" i="1"/>
  <c r="J214" i="1" s="1"/>
  <c r="J212" i="1"/>
  <c r="J211" i="1"/>
  <c r="B220" i="1"/>
  <c r="B219" i="1"/>
  <c r="B94" i="1"/>
  <c r="B93" i="1"/>
  <c r="J87" i="1"/>
  <c r="J88" i="1" s="1"/>
  <c r="J85" i="1"/>
  <c r="J86" i="1"/>
  <c r="J69" i="1"/>
  <c r="J70" i="1" s="1"/>
  <c r="J67" i="1"/>
  <c r="J68" i="1"/>
  <c r="B75" i="1"/>
  <c r="B76" i="1"/>
  <c r="B255" i="2"/>
  <c r="C255" i="2"/>
  <c r="H97" i="1" l="1"/>
  <c r="H137" i="1"/>
  <c r="B281" i="2" l="1"/>
  <c r="B280" i="2"/>
  <c r="G277" i="2"/>
  <c r="F277" i="2"/>
  <c r="C277" i="2"/>
  <c r="B277" i="2"/>
  <c r="G276" i="2"/>
  <c r="F276" i="2"/>
  <c r="C276" i="2"/>
  <c r="B276" i="2"/>
  <c r="G275" i="2"/>
  <c r="F275" i="2"/>
  <c r="C275" i="2"/>
  <c r="B275" i="2"/>
  <c r="H274" i="2"/>
  <c r="D274" i="2"/>
  <c r="H273" i="2"/>
  <c r="D273" i="2"/>
  <c r="D272" i="2"/>
  <c r="H270" i="2"/>
  <c r="H267" i="2"/>
  <c r="B261" i="2"/>
  <c r="B260" i="2"/>
  <c r="G257" i="2"/>
  <c r="F257" i="2"/>
  <c r="C257" i="2"/>
  <c r="B257" i="2"/>
  <c r="G256" i="2"/>
  <c r="F256" i="2"/>
  <c r="C256" i="2"/>
  <c r="B256" i="2"/>
  <c r="G255" i="2"/>
  <c r="F255" i="2"/>
  <c r="H254" i="2"/>
  <c r="D254" i="2"/>
  <c r="H253" i="2"/>
  <c r="H252" i="2"/>
  <c r="D252" i="2"/>
  <c r="H251" i="2"/>
  <c r="H247" i="2"/>
  <c r="B221" i="2"/>
  <c r="B220" i="2"/>
  <c r="G217" i="2"/>
  <c r="F217" i="2"/>
  <c r="C217" i="2"/>
  <c r="B217" i="2"/>
  <c r="G216" i="2"/>
  <c r="F216" i="2"/>
  <c r="C216" i="2"/>
  <c r="B216" i="2"/>
  <c r="G215" i="2"/>
  <c r="F215" i="2"/>
  <c r="C215" i="2"/>
  <c r="B215" i="2"/>
  <c r="H214" i="2"/>
  <c r="D214" i="2"/>
  <c r="H213" i="2"/>
  <c r="D213" i="2"/>
  <c r="D212" i="2"/>
  <c r="H211" i="2"/>
  <c r="D208" i="2"/>
  <c r="H207" i="2"/>
  <c r="D207" i="2"/>
  <c r="B201" i="2"/>
  <c r="B200" i="2"/>
  <c r="G197" i="2"/>
  <c r="F197" i="2"/>
  <c r="C197" i="2"/>
  <c r="B197" i="2"/>
  <c r="G196" i="2"/>
  <c r="F196" i="2"/>
  <c r="C196" i="2"/>
  <c r="B196" i="2"/>
  <c r="G195" i="2"/>
  <c r="F195" i="2"/>
  <c r="C195" i="2"/>
  <c r="B195" i="2"/>
  <c r="H194" i="2"/>
  <c r="D194" i="2"/>
  <c r="H193" i="2"/>
  <c r="D192" i="2"/>
  <c r="H191" i="2"/>
  <c r="D191" i="2"/>
  <c r="H187" i="2"/>
  <c r="B181" i="2"/>
  <c r="B180" i="2"/>
  <c r="G177" i="2"/>
  <c r="F177" i="2"/>
  <c r="C177" i="2"/>
  <c r="B177" i="2"/>
  <c r="G176" i="2"/>
  <c r="F176" i="2"/>
  <c r="C176" i="2"/>
  <c r="B176" i="2"/>
  <c r="G175" i="2"/>
  <c r="F175" i="2"/>
  <c r="C175" i="2"/>
  <c r="B175" i="2"/>
  <c r="H174" i="2"/>
  <c r="D174" i="2"/>
  <c r="D173" i="2"/>
  <c r="D172" i="2"/>
  <c r="H170" i="2"/>
  <c r="H167" i="2"/>
  <c r="B161" i="2"/>
  <c r="B160" i="2"/>
  <c r="G157" i="2"/>
  <c r="F157" i="2"/>
  <c r="C157" i="2"/>
  <c r="B157" i="2"/>
  <c r="G156" i="2"/>
  <c r="F156" i="2"/>
  <c r="C156" i="2"/>
  <c r="B156" i="2"/>
  <c r="G155" i="2"/>
  <c r="F155" i="2"/>
  <c r="C155" i="2"/>
  <c r="B155" i="2"/>
  <c r="D154" i="2"/>
  <c r="D153" i="2"/>
  <c r="D152" i="2"/>
  <c r="D151" i="2"/>
  <c r="H148" i="2"/>
  <c r="B121" i="2"/>
  <c r="B120" i="2"/>
  <c r="G117" i="2"/>
  <c r="F117" i="2"/>
  <c r="C117" i="2"/>
  <c r="B117" i="2"/>
  <c r="G116" i="2"/>
  <c r="F116" i="2"/>
  <c r="C116" i="2"/>
  <c r="B116" i="2"/>
  <c r="G115" i="2"/>
  <c r="F115" i="2"/>
  <c r="C115" i="2"/>
  <c r="B115" i="2"/>
  <c r="H114" i="2"/>
  <c r="D114" i="2"/>
  <c r="H113" i="2"/>
  <c r="D113" i="2"/>
  <c r="D112" i="2"/>
  <c r="H111" i="2"/>
  <c r="D111" i="2"/>
  <c r="B61" i="2"/>
  <c r="B60" i="2"/>
  <c r="G57" i="2"/>
  <c r="F57" i="2"/>
  <c r="C57" i="2"/>
  <c r="B57" i="2"/>
  <c r="G56" i="2"/>
  <c r="F56" i="2"/>
  <c r="C56" i="2"/>
  <c r="B56" i="2"/>
  <c r="G55" i="2"/>
  <c r="F55" i="2"/>
  <c r="C55" i="2"/>
  <c r="B55" i="2"/>
  <c r="H54" i="2"/>
  <c r="D54" i="2"/>
  <c r="D53" i="2"/>
  <c r="H51" i="2"/>
  <c r="H47" i="2"/>
  <c r="B41" i="2"/>
  <c r="B40" i="2"/>
  <c r="G37" i="2"/>
  <c r="F37" i="2"/>
  <c r="C37" i="2"/>
  <c r="B37" i="2"/>
  <c r="G36" i="2"/>
  <c r="F36" i="2"/>
  <c r="C36" i="2"/>
  <c r="B36" i="2"/>
  <c r="G35" i="2"/>
  <c r="F35" i="2"/>
  <c r="C35" i="2"/>
  <c r="B35" i="2"/>
  <c r="H34" i="2"/>
  <c r="D34" i="2"/>
  <c r="H33" i="2"/>
  <c r="D32" i="2"/>
  <c r="H31" i="2"/>
  <c r="H27" i="2"/>
  <c r="G17" i="2"/>
  <c r="F17" i="2"/>
  <c r="C17" i="2"/>
  <c r="B17" i="2"/>
  <c r="G16" i="2"/>
  <c r="F16" i="2"/>
  <c r="C16" i="2"/>
  <c r="B16" i="2"/>
  <c r="G15" i="2"/>
  <c r="F15" i="2"/>
  <c r="C15" i="2"/>
  <c r="B15" i="2"/>
  <c r="H14" i="2"/>
  <c r="D14" i="2"/>
  <c r="H12" i="2"/>
  <c r="D12" i="2"/>
  <c r="H11" i="2"/>
  <c r="D11" i="2"/>
  <c r="H10" i="2"/>
  <c r="H7" i="2"/>
  <c r="C15" i="1"/>
  <c r="B15" i="1"/>
  <c r="C14" i="1"/>
  <c r="B14" i="1"/>
  <c r="C13" i="1"/>
  <c r="B13" i="1"/>
  <c r="D12" i="1"/>
  <c r="D11" i="1"/>
  <c r="D10" i="1"/>
  <c r="D9" i="1"/>
  <c r="H13" i="1"/>
  <c r="G15" i="1"/>
  <c r="F15" i="1"/>
  <c r="G14" i="1"/>
  <c r="F14" i="1"/>
  <c r="G13" i="1"/>
  <c r="F13" i="1"/>
  <c r="B253" i="1"/>
  <c r="B252" i="1"/>
  <c r="G249" i="1"/>
  <c r="F249" i="1"/>
  <c r="C249" i="1"/>
  <c r="B249" i="1"/>
  <c r="G248" i="1"/>
  <c r="F248" i="1"/>
  <c r="C248" i="1"/>
  <c r="B248" i="1"/>
  <c r="G247" i="1"/>
  <c r="F247" i="1"/>
  <c r="C247" i="1"/>
  <c r="B247" i="1"/>
  <c r="H246" i="1"/>
  <c r="D246" i="1"/>
  <c r="H245" i="1"/>
  <c r="D245" i="1"/>
  <c r="H244" i="1"/>
  <c r="D244" i="1"/>
  <c r="D243" i="1"/>
  <c r="H242" i="1"/>
  <c r="H241" i="1"/>
  <c r="B235" i="1"/>
  <c r="B234" i="1"/>
  <c r="G231" i="1"/>
  <c r="F231" i="1"/>
  <c r="C231" i="1"/>
  <c r="B231" i="1"/>
  <c r="G230" i="1"/>
  <c r="F230" i="1"/>
  <c r="C230" i="1"/>
  <c r="B230" i="1"/>
  <c r="G229" i="1"/>
  <c r="F229" i="1"/>
  <c r="C229" i="1"/>
  <c r="B229" i="1"/>
  <c r="H228" i="1"/>
  <c r="D228" i="1"/>
  <c r="H227" i="1"/>
  <c r="D227" i="1"/>
  <c r="H226" i="1"/>
  <c r="D226" i="1"/>
  <c r="D225" i="1"/>
  <c r="H224" i="1"/>
  <c r="H223" i="1"/>
  <c r="B199" i="1"/>
  <c r="B198" i="1"/>
  <c r="G195" i="1"/>
  <c r="F195" i="1"/>
  <c r="C195" i="1"/>
  <c r="B195" i="1"/>
  <c r="G194" i="1"/>
  <c r="F194" i="1"/>
  <c r="C194" i="1"/>
  <c r="B194" i="1"/>
  <c r="G193" i="1"/>
  <c r="F193" i="1"/>
  <c r="C193" i="1"/>
  <c r="B193" i="1"/>
  <c r="H192" i="1"/>
  <c r="D192" i="1"/>
  <c r="H191" i="1"/>
  <c r="D191" i="1"/>
  <c r="H190" i="1"/>
  <c r="D190" i="1"/>
  <c r="D189" i="1"/>
  <c r="H188" i="1"/>
  <c r="D188" i="1"/>
  <c r="H187" i="1"/>
  <c r="D187" i="1"/>
  <c r="B181" i="1"/>
  <c r="B180" i="1"/>
  <c r="G177" i="1"/>
  <c r="F177" i="1"/>
  <c r="C177" i="1"/>
  <c r="B177" i="1"/>
  <c r="G176" i="1"/>
  <c r="F176" i="1"/>
  <c r="C176" i="1"/>
  <c r="B176" i="1"/>
  <c r="G175" i="1"/>
  <c r="F175" i="1"/>
  <c r="C175" i="1"/>
  <c r="B175" i="1"/>
  <c r="H174" i="1"/>
  <c r="D174" i="1"/>
  <c r="H173" i="1"/>
  <c r="D173" i="1"/>
  <c r="D172" i="1"/>
  <c r="H171" i="1"/>
  <c r="D171" i="1"/>
  <c r="H170" i="1"/>
  <c r="H169" i="1"/>
  <c r="B163" i="1"/>
  <c r="B162" i="1"/>
  <c r="G159" i="1"/>
  <c r="F159" i="1"/>
  <c r="C159" i="1"/>
  <c r="B159" i="1"/>
  <c r="G158" i="1"/>
  <c r="F158" i="1"/>
  <c r="C158" i="1"/>
  <c r="B158" i="1"/>
  <c r="G157" i="1"/>
  <c r="F157" i="1"/>
  <c r="C157" i="1"/>
  <c r="B157" i="1"/>
  <c r="H156" i="1"/>
  <c r="D156" i="1"/>
  <c r="H155" i="1"/>
  <c r="D155" i="1"/>
  <c r="H154" i="1"/>
  <c r="D154" i="1"/>
  <c r="D153" i="1"/>
  <c r="H152" i="1"/>
  <c r="H151" i="1"/>
  <c r="B145" i="1"/>
  <c r="B144" i="1"/>
  <c r="G141" i="1"/>
  <c r="F141" i="1"/>
  <c r="C141" i="1"/>
  <c r="B141" i="1"/>
  <c r="G140" i="1"/>
  <c r="F140" i="1"/>
  <c r="C140" i="1"/>
  <c r="B140" i="1"/>
  <c r="G139" i="1"/>
  <c r="F139" i="1"/>
  <c r="C139" i="1"/>
  <c r="B139" i="1"/>
  <c r="H138" i="1"/>
  <c r="D138" i="1"/>
  <c r="D137" i="1"/>
  <c r="H136" i="1"/>
  <c r="D136" i="1"/>
  <c r="H135" i="1"/>
  <c r="D135" i="1"/>
  <c r="H134" i="1"/>
  <c r="H133" i="1"/>
  <c r="D133" i="1"/>
  <c r="B109" i="1"/>
  <c r="B108" i="1"/>
  <c r="G105" i="1"/>
  <c r="F105" i="1"/>
  <c r="C105" i="1"/>
  <c r="B105" i="1"/>
  <c r="G104" i="1"/>
  <c r="F104" i="1"/>
  <c r="C104" i="1"/>
  <c r="B104" i="1"/>
  <c r="G103" i="1"/>
  <c r="F103" i="1"/>
  <c r="C103" i="1"/>
  <c r="B103" i="1"/>
  <c r="D102" i="1"/>
  <c r="H101" i="1"/>
  <c r="D101" i="1"/>
  <c r="H100" i="1"/>
  <c r="D100" i="1"/>
  <c r="H99" i="1"/>
  <c r="D99" i="1"/>
  <c r="H98" i="1"/>
  <c r="B55" i="1"/>
  <c r="B54" i="1"/>
  <c r="G51" i="1"/>
  <c r="F51" i="1"/>
  <c r="C51" i="1"/>
  <c r="B51" i="1"/>
  <c r="G50" i="1"/>
  <c r="F50" i="1"/>
  <c r="C50" i="1"/>
  <c r="B50" i="1"/>
  <c r="G49" i="1"/>
  <c r="F49" i="1"/>
  <c r="C49" i="1"/>
  <c r="B49" i="1"/>
  <c r="H48" i="1"/>
  <c r="D48" i="1"/>
  <c r="H47" i="1"/>
  <c r="D47" i="1"/>
  <c r="H46" i="1"/>
  <c r="D46" i="1"/>
  <c r="D45" i="1"/>
  <c r="H44" i="1"/>
  <c r="G33" i="1"/>
  <c r="F33" i="1"/>
  <c r="C33" i="1"/>
  <c r="B33" i="1"/>
  <c r="G32" i="1"/>
  <c r="F32" i="1"/>
  <c r="C32" i="1"/>
  <c r="B32" i="1"/>
  <c r="G31" i="1"/>
  <c r="F31" i="1"/>
  <c r="C31" i="1"/>
  <c r="B31" i="1"/>
  <c r="D30" i="1"/>
  <c r="D29" i="1"/>
  <c r="D28" i="1"/>
  <c r="D27" i="1"/>
  <c r="H57" i="2" l="1"/>
  <c r="H58" i="2" s="1"/>
  <c r="D139" i="1"/>
  <c r="I137" i="1" s="1"/>
  <c r="J137" i="1" s="1"/>
  <c r="D177" i="1"/>
  <c r="D178" i="1" s="1"/>
  <c r="D15" i="1"/>
  <c r="D16" i="1" s="1"/>
  <c r="D141" i="1"/>
  <c r="D142" i="1" s="1"/>
  <c r="D176" i="1"/>
  <c r="D33" i="1"/>
  <c r="D34" i="1" s="1"/>
  <c r="D31" i="1"/>
  <c r="D215" i="2"/>
  <c r="I207" i="2" s="1"/>
  <c r="D175" i="1"/>
  <c r="I171" i="1" s="1"/>
  <c r="J171" i="1" s="1"/>
  <c r="D14" i="1"/>
  <c r="D51" i="1"/>
  <c r="D52" i="1" s="1"/>
  <c r="D104" i="1"/>
  <c r="D157" i="1"/>
  <c r="I156" i="1" s="1"/>
  <c r="J156" i="1" s="1"/>
  <c r="D249" i="1"/>
  <c r="D250" i="1" s="1"/>
  <c r="D231" i="1"/>
  <c r="D232" i="1" s="1"/>
  <c r="B146" i="1"/>
  <c r="D229" i="1"/>
  <c r="I224" i="1" s="1"/>
  <c r="J224" i="1" s="1"/>
  <c r="D13" i="1"/>
  <c r="I7" i="1" s="1"/>
  <c r="J7" i="1" s="1"/>
  <c r="H155" i="2"/>
  <c r="B262" i="2"/>
  <c r="H196" i="2"/>
  <c r="H176" i="2"/>
  <c r="H177" i="2"/>
  <c r="H178" i="2" s="1"/>
  <c r="H36" i="2"/>
  <c r="H37" i="2"/>
  <c r="H38" i="2" s="1"/>
  <c r="H15" i="2"/>
  <c r="H17" i="2"/>
  <c r="H18" i="2" s="1"/>
  <c r="D275" i="2"/>
  <c r="I270" i="2" s="1"/>
  <c r="J270" i="2" s="1"/>
  <c r="D255" i="2"/>
  <c r="I254" i="2" s="1"/>
  <c r="J254" i="2" s="1"/>
  <c r="D177" i="2"/>
  <c r="D178" i="2" s="1"/>
  <c r="D116" i="2"/>
  <c r="D57" i="2"/>
  <c r="D58" i="2" s="1"/>
  <c r="D117" i="2"/>
  <c r="D118" i="2" s="1"/>
  <c r="B282" i="2"/>
  <c r="H35" i="2"/>
  <c r="B122" i="2"/>
  <c r="H175" i="2"/>
  <c r="H197" i="2"/>
  <c r="H198" i="2" s="1"/>
  <c r="D257" i="2"/>
  <c r="D258" i="2" s="1"/>
  <c r="D277" i="2"/>
  <c r="D278" i="2" s="1"/>
  <c r="D17" i="2"/>
  <c r="D18" i="2" s="1"/>
  <c r="H16" i="2"/>
  <c r="H55" i="2"/>
  <c r="B182" i="2"/>
  <c r="B222" i="2"/>
  <c r="H195" i="2"/>
  <c r="D37" i="2"/>
  <c r="D38" i="2" s="1"/>
  <c r="H56" i="2"/>
  <c r="H115" i="2"/>
  <c r="H217" i="2"/>
  <c r="H218" i="2" s="1"/>
  <c r="D115" i="2"/>
  <c r="D157" i="2"/>
  <c r="D158" i="2" s="1"/>
  <c r="D197" i="2"/>
  <c r="D198" i="2" s="1"/>
  <c r="H229" i="1"/>
  <c r="H139" i="1"/>
  <c r="H156" i="2"/>
  <c r="H157" i="2"/>
  <c r="H158" i="2" s="1"/>
  <c r="B162" i="2"/>
  <c r="D216" i="2"/>
  <c r="D217" i="2"/>
  <c r="D218" i="2" s="1"/>
  <c r="D256" i="2"/>
  <c r="D276" i="2"/>
  <c r="B62" i="2"/>
  <c r="B202" i="2"/>
  <c r="H215" i="2"/>
  <c r="H255" i="2"/>
  <c r="H275" i="2"/>
  <c r="D15" i="2"/>
  <c r="H216" i="2"/>
  <c r="H256" i="2"/>
  <c r="H257" i="2"/>
  <c r="H258" i="2" s="1"/>
  <c r="H276" i="2"/>
  <c r="H277" i="2"/>
  <c r="H278" i="2" s="1"/>
  <c r="D16" i="2"/>
  <c r="D155" i="2"/>
  <c r="B42" i="2"/>
  <c r="D35" i="2"/>
  <c r="D55" i="2"/>
  <c r="D156" i="2"/>
  <c r="D175" i="2"/>
  <c r="D195" i="2"/>
  <c r="D36" i="2"/>
  <c r="D56" i="2"/>
  <c r="H116" i="2"/>
  <c r="H117" i="2"/>
  <c r="H118" i="2" s="1"/>
  <c r="D176" i="2"/>
  <c r="D196" i="2"/>
  <c r="B254" i="1"/>
  <c r="B200" i="1"/>
  <c r="H195" i="1"/>
  <c r="H196" i="1" s="1"/>
  <c r="H157" i="1"/>
  <c r="B164" i="1"/>
  <c r="H103" i="1"/>
  <c r="B110" i="1"/>
  <c r="B56" i="1"/>
  <c r="H31" i="1"/>
  <c r="H15" i="1"/>
  <c r="H16" i="1" s="1"/>
  <c r="H14" i="1"/>
  <c r="D247" i="1"/>
  <c r="I246" i="1" s="1"/>
  <c r="J246" i="1" s="1"/>
  <c r="D248" i="1"/>
  <c r="H247" i="1"/>
  <c r="H248" i="1"/>
  <c r="H249" i="1"/>
  <c r="H250" i="1" s="1"/>
  <c r="D230" i="1"/>
  <c r="H230" i="1"/>
  <c r="H231" i="1"/>
  <c r="H232" i="1" s="1"/>
  <c r="B236" i="1"/>
  <c r="D193" i="1"/>
  <c r="I187" i="1" s="1"/>
  <c r="D194" i="1"/>
  <c r="D195" i="1"/>
  <c r="D196" i="1" s="1"/>
  <c r="H193" i="1"/>
  <c r="H194" i="1"/>
  <c r="H176" i="1"/>
  <c r="H177" i="1"/>
  <c r="H178" i="1" s="1"/>
  <c r="B182" i="1"/>
  <c r="H175" i="1"/>
  <c r="D158" i="1"/>
  <c r="D159" i="1"/>
  <c r="D160" i="1" s="1"/>
  <c r="H158" i="1"/>
  <c r="H159" i="1"/>
  <c r="H160" i="1" s="1"/>
  <c r="D140" i="1"/>
  <c r="H140" i="1"/>
  <c r="H141" i="1"/>
  <c r="H142" i="1" s="1"/>
  <c r="D103" i="1"/>
  <c r="I97" i="1" s="1"/>
  <c r="J97" i="1" s="1"/>
  <c r="D105" i="1"/>
  <c r="D106" i="1" s="1"/>
  <c r="H104" i="1"/>
  <c r="H105" i="1"/>
  <c r="H106" i="1" s="1"/>
  <c r="D49" i="1"/>
  <c r="I43" i="1" s="1"/>
  <c r="J43" i="1" s="1"/>
  <c r="D50" i="1"/>
  <c r="H49" i="1"/>
  <c r="H50" i="1"/>
  <c r="H51" i="1"/>
  <c r="H52" i="1" s="1"/>
  <c r="D32" i="1"/>
  <c r="H32" i="1"/>
  <c r="H33" i="1"/>
  <c r="H34" i="1" s="1"/>
  <c r="I267" i="2" l="1"/>
  <c r="J267" i="2" s="1"/>
  <c r="I213" i="2"/>
  <c r="J213" i="2" s="1"/>
  <c r="I214" i="2"/>
  <c r="J214" i="2" s="1"/>
  <c r="I209" i="2"/>
  <c r="J209" i="2" s="1"/>
  <c r="I210" i="2"/>
  <c r="J210" i="2" s="1"/>
  <c r="I211" i="2"/>
  <c r="J211" i="2" s="1"/>
  <c r="I138" i="1"/>
  <c r="J138" i="1" s="1"/>
  <c r="I133" i="1"/>
  <c r="J133" i="1" s="1"/>
  <c r="I135" i="1"/>
  <c r="J135" i="1" s="1"/>
  <c r="I136" i="1"/>
  <c r="J136" i="1" s="1"/>
  <c r="I134" i="1"/>
  <c r="J134" i="1" s="1"/>
  <c r="I242" i="1"/>
  <c r="J242" i="1" s="1"/>
  <c r="I155" i="1"/>
  <c r="J155" i="1" s="1"/>
  <c r="I169" i="1"/>
  <c r="J169" i="1" s="1"/>
  <c r="I170" i="1"/>
  <c r="J170" i="1" s="1"/>
  <c r="I151" i="1"/>
  <c r="J151" i="1" s="1"/>
  <c r="I174" i="1"/>
  <c r="J174" i="1" s="1"/>
  <c r="I154" i="1"/>
  <c r="J154" i="1" s="1"/>
  <c r="I152" i="1"/>
  <c r="J152" i="1" s="1"/>
  <c r="I190" i="1"/>
  <c r="J190" i="1" s="1"/>
  <c r="I191" i="1"/>
  <c r="J191" i="1" s="1"/>
  <c r="I9" i="1"/>
  <c r="J9" i="1" s="1"/>
  <c r="I8" i="1"/>
  <c r="J8" i="1" s="1"/>
  <c r="I11" i="1"/>
  <c r="J11" i="1" s="1"/>
  <c r="I228" i="1"/>
  <c r="J228" i="1" s="1"/>
  <c r="I100" i="1"/>
  <c r="J100" i="1" s="1"/>
  <c r="I99" i="1"/>
  <c r="J99" i="1" s="1"/>
  <c r="I188" i="1"/>
  <c r="J188" i="1" s="1"/>
  <c r="I192" i="1"/>
  <c r="J192" i="1" s="1"/>
  <c r="I46" i="1"/>
  <c r="J46" i="1" s="1"/>
  <c r="I227" i="1"/>
  <c r="J227" i="1" s="1"/>
  <c r="I47" i="1"/>
  <c r="J47" i="1" s="1"/>
  <c r="I173" i="1"/>
  <c r="I44" i="1"/>
  <c r="J44" i="1" s="1"/>
  <c r="I101" i="1"/>
  <c r="J101" i="1" s="1"/>
  <c r="I226" i="1"/>
  <c r="J226" i="1" s="1"/>
  <c r="I48" i="1"/>
  <c r="J48" i="1" s="1"/>
  <c r="I29" i="1"/>
  <c r="J29" i="1" s="1"/>
  <c r="I28" i="1"/>
  <c r="J28" i="1" s="1"/>
  <c r="I27" i="1"/>
  <c r="J27" i="1" s="1"/>
  <c r="I25" i="1"/>
  <c r="J25" i="1" s="1"/>
  <c r="I30" i="1"/>
  <c r="J30" i="1" s="1"/>
  <c r="I12" i="1"/>
  <c r="J12" i="1" s="1"/>
  <c r="I10" i="1"/>
  <c r="J10" i="1" s="1"/>
  <c r="I223" i="1"/>
  <c r="J223" i="1" s="1"/>
  <c r="I241" i="1"/>
  <c r="I244" i="1"/>
  <c r="J244" i="1" s="1"/>
  <c r="I245" i="1"/>
  <c r="J245" i="1" s="1"/>
  <c r="I98" i="1"/>
  <c r="J98" i="1" s="1"/>
  <c r="I247" i="2"/>
  <c r="J247" i="2" s="1"/>
  <c r="I273" i="2"/>
  <c r="J273" i="2" s="1"/>
  <c r="I268" i="2"/>
  <c r="J268" i="2" s="1"/>
  <c r="I269" i="2"/>
  <c r="J269" i="2" s="1"/>
  <c r="I251" i="2"/>
  <c r="J251" i="2" s="1"/>
  <c r="I250" i="2"/>
  <c r="J250" i="2" s="1"/>
  <c r="I249" i="2"/>
  <c r="J249" i="2" s="1"/>
  <c r="I189" i="2"/>
  <c r="J189" i="2" s="1"/>
  <c r="I188" i="2"/>
  <c r="J188" i="2" s="1"/>
  <c r="I170" i="2"/>
  <c r="J170" i="2" s="1"/>
  <c r="I171" i="2"/>
  <c r="J171" i="2" s="1"/>
  <c r="I169" i="2"/>
  <c r="J169" i="2" s="1"/>
  <c r="I168" i="2"/>
  <c r="J168" i="2" s="1"/>
  <c r="I149" i="2"/>
  <c r="J149" i="2" s="1"/>
  <c r="I153" i="2"/>
  <c r="J153" i="2" s="1"/>
  <c r="I150" i="2"/>
  <c r="J150" i="2" s="1"/>
  <c r="I152" i="2"/>
  <c r="J152" i="2" s="1"/>
  <c r="I151" i="2"/>
  <c r="J151" i="2" s="1"/>
  <c r="I114" i="2"/>
  <c r="J114" i="2" s="1"/>
  <c r="I108" i="2"/>
  <c r="J108" i="2" s="1"/>
  <c r="I107" i="2"/>
  <c r="J107" i="2" s="1"/>
  <c r="I109" i="2"/>
  <c r="J109" i="2" s="1"/>
  <c r="I49" i="2"/>
  <c r="J49" i="2" s="1"/>
  <c r="I50" i="2"/>
  <c r="J50" i="2" s="1"/>
  <c r="I48" i="2"/>
  <c r="J48" i="2" s="1"/>
  <c r="I28" i="2"/>
  <c r="J28" i="2" s="1"/>
  <c r="I29" i="2"/>
  <c r="J29" i="2" s="1"/>
  <c r="I9" i="2"/>
  <c r="J9" i="2" s="1"/>
  <c r="I8" i="2"/>
  <c r="J8" i="2" s="1"/>
  <c r="I252" i="2"/>
  <c r="J252" i="2" s="1"/>
  <c r="I253" i="2"/>
  <c r="J253" i="2" s="1"/>
  <c r="I274" i="2"/>
  <c r="J274" i="2" s="1"/>
  <c r="I111" i="2"/>
  <c r="I113" i="2"/>
  <c r="J113" i="2" s="1"/>
  <c r="J207" i="2"/>
  <c r="I27" i="2"/>
  <c r="I33" i="2"/>
  <c r="J33" i="2" s="1"/>
  <c r="I31" i="2"/>
  <c r="J31" i="2" s="1"/>
  <c r="I34" i="2"/>
  <c r="J34" i="2" s="1"/>
  <c r="I10" i="2"/>
  <c r="J10" i="2" s="1"/>
  <c r="I14" i="2"/>
  <c r="J14" i="2" s="1"/>
  <c r="I12" i="2"/>
  <c r="J12" i="2" s="1"/>
  <c r="I187" i="2"/>
  <c r="I193" i="2"/>
  <c r="J193" i="2" s="1"/>
  <c r="I191" i="2"/>
  <c r="J191" i="2" s="1"/>
  <c r="I194" i="2"/>
  <c r="J194" i="2" s="1"/>
  <c r="I174" i="2"/>
  <c r="J174" i="2" s="1"/>
  <c r="I167" i="2"/>
  <c r="I11" i="2"/>
  <c r="J11" i="2" s="1"/>
  <c r="I7" i="2"/>
  <c r="I47" i="2"/>
  <c r="I51" i="2"/>
  <c r="J51" i="2" s="1"/>
  <c r="I54" i="2"/>
  <c r="J54" i="2" s="1"/>
  <c r="I148" i="2"/>
  <c r="J148" i="2" s="1"/>
  <c r="J187" i="1"/>
  <c r="I217" i="2" l="1"/>
  <c r="I215" i="2"/>
  <c r="B224" i="2" s="1"/>
  <c r="I216" i="2"/>
  <c r="I140" i="1"/>
  <c r="I248" i="1"/>
  <c r="I141" i="1"/>
  <c r="I249" i="1"/>
  <c r="J241" i="1"/>
  <c r="J249" i="1" s="1"/>
  <c r="J250" i="1" s="1"/>
  <c r="I103" i="1"/>
  <c r="B112" i="1" s="1"/>
  <c r="I194" i="1"/>
  <c r="I175" i="1"/>
  <c r="B184" i="1" s="1"/>
  <c r="I159" i="1"/>
  <c r="I139" i="1"/>
  <c r="I247" i="1"/>
  <c r="B256" i="1" s="1"/>
  <c r="I177" i="1"/>
  <c r="I195" i="1"/>
  <c r="I32" i="1"/>
  <c r="I49" i="1"/>
  <c r="B58" i="1" s="1"/>
  <c r="I157" i="1"/>
  <c r="B166" i="1" s="1"/>
  <c r="I104" i="1"/>
  <c r="I158" i="1"/>
  <c r="I105" i="1"/>
  <c r="J13" i="1"/>
  <c r="J14" i="1"/>
  <c r="I31" i="1"/>
  <c r="B40" i="1" s="1"/>
  <c r="I33" i="1"/>
  <c r="J15" i="1"/>
  <c r="J16" i="1" s="1"/>
  <c r="I50" i="1"/>
  <c r="I230" i="1"/>
  <c r="I51" i="1"/>
  <c r="I231" i="1"/>
  <c r="I15" i="1"/>
  <c r="I229" i="1"/>
  <c r="B238" i="1" s="1"/>
  <c r="I193" i="1"/>
  <c r="J173" i="1"/>
  <c r="J175" i="1" s="1"/>
  <c r="I176" i="1"/>
  <c r="I14" i="1"/>
  <c r="I13" i="1"/>
  <c r="I277" i="2"/>
  <c r="I117" i="2"/>
  <c r="I276" i="2"/>
  <c r="I275" i="2"/>
  <c r="I255" i="2"/>
  <c r="B264" i="2" s="1"/>
  <c r="I256" i="2"/>
  <c r="I257" i="2"/>
  <c r="J111" i="2"/>
  <c r="J115" i="2" s="1"/>
  <c r="I115" i="2"/>
  <c r="B124" i="2" s="1"/>
  <c r="I116" i="2"/>
  <c r="J47" i="2"/>
  <c r="I57" i="2"/>
  <c r="I56" i="2"/>
  <c r="I55" i="2"/>
  <c r="I177" i="2"/>
  <c r="I176" i="2"/>
  <c r="J167" i="2"/>
  <c r="I175" i="2"/>
  <c r="J7" i="2"/>
  <c r="I15" i="2"/>
  <c r="I17" i="2"/>
  <c r="I16" i="2"/>
  <c r="I35" i="2"/>
  <c r="J27" i="2"/>
  <c r="I37" i="2"/>
  <c r="I36" i="2"/>
  <c r="J217" i="2"/>
  <c r="J218" i="2" s="1"/>
  <c r="J216" i="2"/>
  <c r="J215" i="2"/>
  <c r="J257" i="2"/>
  <c r="J258" i="2" s="1"/>
  <c r="J256" i="2"/>
  <c r="J255" i="2"/>
  <c r="I157" i="2"/>
  <c r="I156" i="2"/>
  <c r="I155" i="2"/>
  <c r="J277" i="2"/>
  <c r="J278" i="2" s="1"/>
  <c r="J276" i="2"/>
  <c r="J275" i="2"/>
  <c r="J187" i="2"/>
  <c r="I197" i="2"/>
  <c r="I196" i="2"/>
  <c r="I195" i="2"/>
  <c r="J231" i="1"/>
  <c r="J232" i="1" s="1"/>
  <c r="J230" i="1"/>
  <c r="J229" i="1"/>
  <c r="J195" i="1"/>
  <c r="J196" i="1" s="1"/>
  <c r="J193" i="1"/>
  <c r="J194" i="1"/>
  <c r="J159" i="1"/>
  <c r="J160" i="1" s="1"/>
  <c r="J158" i="1"/>
  <c r="J157" i="1"/>
  <c r="J141" i="1"/>
  <c r="J142" i="1" s="1"/>
  <c r="J140" i="1"/>
  <c r="J139" i="1"/>
  <c r="J105" i="1"/>
  <c r="J106" i="1" s="1"/>
  <c r="J104" i="1"/>
  <c r="J103" i="1"/>
  <c r="J50" i="1"/>
  <c r="J49" i="1"/>
  <c r="J51" i="1"/>
  <c r="J52" i="1" s="1"/>
  <c r="J33" i="1"/>
  <c r="J34" i="1" s="1"/>
  <c r="J32" i="1"/>
  <c r="J31" i="1"/>
  <c r="B223" i="2" l="1"/>
  <c r="B183" i="1"/>
  <c r="B148" i="1"/>
  <c r="J247" i="1"/>
  <c r="B39" i="1"/>
  <c r="B202" i="1"/>
  <c r="J248" i="1"/>
  <c r="B147" i="1"/>
  <c r="B165" i="1"/>
  <c r="B255" i="1"/>
  <c r="J177" i="1"/>
  <c r="J178" i="1" s="1"/>
  <c r="B237" i="1"/>
  <c r="B57" i="1"/>
  <c r="B111" i="1"/>
  <c r="B201" i="1"/>
  <c r="J176" i="1"/>
  <c r="B263" i="2"/>
  <c r="B283" i="2"/>
  <c r="B284" i="2"/>
  <c r="B123" i="2"/>
  <c r="J117" i="2"/>
  <c r="J118" i="2" s="1"/>
  <c r="J116" i="2"/>
  <c r="J157" i="2"/>
  <c r="J158" i="2" s="1"/>
  <c r="J156" i="2"/>
  <c r="J155" i="2"/>
  <c r="B204" i="2"/>
  <c r="B203" i="2"/>
  <c r="J37" i="2"/>
  <c r="J38" i="2" s="1"/>
  <c r="J36" i="2"/>
  <c r="J35" i="2"/>
  <c r="J177" i="2"/>
  <c r="J178" i="2" s="1"/>
  <c r="J176" i="2"/>
  <c r="J175" i="2"/>
  <c r="B44" i="2"/>
  <c r="B43" i="2"/>
  <c r="B64" i="2"/>
  <c r="B63" i="2"/>
  <c r="J16" i="2"/>
  <c r="J17" i="2"/>
  <c r="J18" i="2" s="1"/>
  <c r="J15" i="2"/>
  <c r="J197" i="2"/>
  <c r="J198" i="2" s="1"/>
  <c r="J196" i="2"/>
  <c r="J195" i="2"/>
  <c r="B164" i="2"/>
  <c r="B163" i="2"/>
  <c r="B184" i="2"/>
  <c r="B183" i="2"/>
  <c r="J57" i="2"/>
  <c r="J58" i="2" s="1"/>
  <c r="J56" i="2"/>
  <c r="J55" i="2"/>
</calcChain>
</file>

<file path=xl/sharedStrings.xml><?xml version="1.0" encoding="utf-8"?>
<sst xmlns="http://schemas.openxmlformats.org/spreadsheetml/2006/main" count="650" uniqueCount="34">
  <si>
    <t>PPIA</t>
  </si>
  <si>
    <t>∆Ct</t>
  </si>
  <si>
    <t>∆∆Ct</t>
  </si>
  <si>
    <t>Fold ∆</t>
  </si>
  <si>
    <t>Average</t>
  </si>
  <si>
    <t>Median</t>
  </si>
  <si>
    <t>SD</t>
  </si>
  <si>
    <t>SEM</t>
  </si>
  <si>
    <t>P value</t>
  </si>
  <si>
    <t>Ct</t>
  </si>
  <si>
    <t>Relative Fold</t>
  </si>
  <si>
    <t>Fold Incr</t>
  </si>
  <si>
    <t>Shh</t>
  </si>
  <si>
    <t>Ihh</t>
  </si>
  <si>
    <t>Sox9(FB)</t>
  </si>
  <si>
    <t>Hyt+ SOC</t>
  </si>
  <si>
    <t>Hyt+ FH</t>
  </si>
  <si>
    <t>Hyt#15 - 10d SOC</t>
  </si>
  <si>
    <t>Hyt#19 - 10d FH</t>
  </si>
  <si>
    <t>Hyt#19&amp; 20 - 21d FH</t>
  </si>
  <si>
    <t>Hyt#19 - 21d SOC</t>
  </si>
  <si>
    <t>Source Data for Figure 3I</t>
  </si>
  <si>
    <t>Alpl</t>
  </si>
  <si>
    <t>Ibsp</t>
  </si>
  <si>
    <t>Col2a1</t>
  </si>
  <si>
    <t>Col10a1</t>
  </si>
  <si>
    <t>Tnfrsf11b</t>
  </si>
  <si>
    <t>Sp7</t>
  </si>
  <si>
    <t>Sp7(SC)</t>
  </si>
  <si>
    <t>Tnfsf11</t>
  </si>
  <si>
    <t>Acp5</t>
  </si>
  <si>
    <t>Vegfa</t>
  </si>
  <si>
    <t>Mmp13</t>
  </si>
  <si>
    <t>Bmp2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</si>
</sst>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5" xfId="2" applyFont="1" applyBorder="1"/>
    <xf numFmtId="0" fontId="2" fillId="0" borderId="8" xfId="2" applyFont="1" applyBorder="1"/>
    <xf numFmtId="0" fontId="2" fillId="0" borderId="11" xfId="2" applyFont="1" applyBorder="1"/>
    <xf numFmtId="2" fontId="2" fillId="0" borderId="16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/>
    <xf numFmtId="0" fontId="2" fillId="0" borderId="5" xfId="0" applyFont="1" applyBorder="1" applyAlignment="1">
      <alignment horizontal="center" vertical="center"/>
    </xf>
    <xf numFmtId="0" fontId="2" fillId="0" borderId="8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/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2" fontId="2" fillId="2" borderId="15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164" fontId="2" fillId="0" borderId="5" xfId="2" applyNumberFormat="1" applyFont="1" applyBorder="1"/>
    <xf numFmtId="164" fontId="2" fillId="0" borderId="14" xfId="2" applyNumberFormat="1" applyFont="1" applyBorder="1"/>
    <xf numFmtId="164" fontId="2" fillId="0" borderId="8" xfId="2" applyNumberFormat="1" applyFont="1" applyBorder="1"/>
    <xf numFmtId="164" fontId="2" fillId="0" borderId="11" xfId="2" applyNumberFormat="1" applyFont="1" applyBorder="1"/>
    <xf numFmtId="164" fontId="2" fillId="0" borderId="8" xfId="0" applyNumberFormat="1" applyFont="1" applyBorder="1"/>
    <xf numFmtId="164" fontId="2" fillId="0" borderId="11" xfId="0" applyNumberFormat="1" applyFont="1" applyBorder="1"/>
    <xf numFmtId="164" fontId="2" fillId="0" borderId="5" xfId="0" applyNumberFormat="1" applyFont="1" applyBorder="1"/>
    <xf numFmtId="164" fontId="2" fillId="0" borderId="2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2" fillId="0" borderId="0" xfId="2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2" fillId="0" borderId="14" xfId="0" applyNumberFormat="1" applyFont="1" applyBorder="1"/>
    <xf numFmtId="164" fontId="2" fillId="0" borderId="0" xfId="0" applyNumberFormat="1" applyFont="1"/>
    <xf numFmtId="165" fontId="2" fillId="2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/>
    <xf numFmtId="2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64" fontId="2" fillId="0" borderId="5" xfId="0" applyNumberFormat="1" applyFont="1" applyFill="1" applyBorder="1"/>
    <xf numFmtId="164" fontId="2" fillId="0" borderId="5" xfId="0" applyNumberFormat="1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/>
    <xf numFmtId="2" fontId="2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64" fontId="2" fillId="0" borderId="8" xfId="0" applyNumberFormat="1" applyFont="1" applyFill="1" applyBorder="1"/>
    <xf numFmtId="164" fontId="2" fillId="0" borderId="8" xfId="0" applyNumberFormat="1" applyFont="1" applyFill="1" applyBorder="1" applyAlignment="1">
      <alignment horizontal="center" vertical="center"/>
    </xf>
    <xf numFmtId="164" fontId="1" fillId="0" borderId="9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64" fontId="2" fillId="0" borderId="11" xfId="0" applyNumberFormat="1" applyFont="1" applyFill="1" applyBorder="1"/>
    <xf numFmtId="2" fontId="2" fillId="0" borderId="16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/>
    <xf numFmtId="164" fontId="2" fillId="0" borderId="16" xfId="0" applyNumberFormat="1" applyFont="1" applyFill="1" applyBorder="1" applyAlignment="1">
      <alignment horizontal="center" vertical="center"/>
    </xf>
    <xf numFmtId="164" fontId="1" fillId="0" borderId="17" xfId="0" applyNumberFormat="1" applyFont="1" applyFill="1" applyBorder="1" applyAlignment="1">
      <alignment horizontal="center" vertical="center"/>
    </xf>
    <xf numFmtId="2" fontId="2" fillId="0" borderId="14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>
      <alignment horizontal="center" vertical="center"/>
    </xf>
    <xf numFmtId="2" fontId="2" fillId="0" borderId="11" xfId="0" applyNumberFormat="1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2" fillId="0" borderId="0" xfId="0" applyFont="1" applyFill="1"/>
    <xf numFmtId="0" fontId="1" fillId="0" borderId="0" xfId="0" applyFont="1"/>
    <xf numFmtId="0" fontId="1" fillId="0" borderId="0" xfId="0" applyFont="1" applyBorder="1"/>
  </cellXfs>
  <cellStyles count="3">
    <cellStyle name="Normal" xfId="0" builtinId="0"/>
    <cellStyle name="Normal 30" xfId="2" xr:uid="{20CA3B5A-68BB-4031-91B1-E5FA0A986430}"/>
    <cellStyle name="Normal 38" xfId="1" xr:uid="{01B8D0B8-C172-40A2-A8D9-ADA2405871B9}"/>
  </cellStyles>
  <dxfs count="0"/>
  <tableStyles count="0" defaultTableStyle="TableStyleMedium2" defaultPivotStyle="PivotStyleLight16"/>
  <colors>
    <mruColors>
      <color rgb="FFFF3399"/>
      <color rgb="FF663300"/>
      <color rgb="FF800000"/>
      <color rgb="FF0000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59819-DF00-4873-AC96-6AFD749DB2B1}">
  <dimension ref="A1:O274"/>
  <sheetViews>
    <sheetView tabSelected="1" workbookViewId="0">
      <selection activeCell="B96" sqref="B96"/>
    </sheetView>
  </sheetViews>
  <sheetFormatPr baseColWidth="10" defaultColWidth="9.1640625" defaultRowHeight="13" x14ac:dyDescent="0.15"/>
  <cols>
    <col min="1" max="1" width="13.1640625" style="34" customWidth="1"/>
    <col min="2" max="4" width="10.6640625" style="34" customWidth="1"/>
    <col min="5" max="5" width="12.6640625" style="34" bestFit="1" customWidth="1"/>
    <col min="6" max="9" width="10.6640625" style="34" customWidth="1"/>
    <col min="10" max="10" width="12.5" style="34" bestFit="1" customWidth="1"/>
    <col min="11" max="11" width="10.1640625" style="34" customWidth="1"/>
    <col min="12" max="12" width="9.1640625" style="35"/>
    <col min="13" max="16384" width="9.1640625" style="34"/>
  </cols>
  <sheetData>
    <row r="1" spans="1:12" s="108" customFormat="1" x14ac:dyDescent="0.15">
      <c r="A1" s="108" t="s">
        <v>21</v>
      </c>
      <c r="L1" s="109"/>
    </row>
    <row r="3" spans="1:12" x14ac:dyDescent="0.15">
      <c r="A3" s="34" t="s">
        <v>17</v>
      </c>
    </row>
    <row r="4" spans="1:12" x14ac:dyDescent="0.15">
      <c r="A4" s="34" t="s">
        <v>18</v>
      </c>
    </row>
    <row r="5" spans="1:12" ht="14" thickBot="1" x14ac:dyDescent="0.2"/>
    <row r="6" spans="1:12" s="6" customFormat="1" ht="14" thickBot="1" x14ac:dyDescent="0.2">
      <c r="A6" s="1" t="s">
        <v>15</v>
      </c>
      <c r="B6" s="2" t="s">
        <v>12</v>
      </c>
      <c r="C6" s="2" t="s">
        <v>0</v>
      </c>
      <c r="D6" s="3" t="s">
        <v>1</v>
      </c>
      <c r="E6" s="4" t="s">
        <v>16</v>
      </c>
      <c r="F6" s="2" t="s">
        <v>12</v>
      </c>
      <c r="G6" s="2" t="s">
        <v>0</v>
      </c>
      <c r="H6" s="3" t="s">
        <v>1</v>
      </c>
      <c r="I6" s="2" t="s">
        <v>2</v>
      </c>
      <c r="J6" s="5" t="s">
        <v>3</v>
      </c>
      <c r="L6" s="35"/>
    </row>
    <row r="7" spans="1:12" x14ac:dyDescent="0.15">
      <c r="A7" s="36">
        <v>1</v>
      </c>
      <c r="B7" s="37"/>
      <c r="C7" s="37"/>
      <c r="D7" s="7"/>
      <c r="E7" s="38">
        <v>1</v>
      </c>
      <c r="F7" s="59">
        <v>29.153289999999998</v>
      </c>
      <c r="G7" s="8">
        <v>15.643039999999999</v>
      </c>
      <c r="H7" s="7">
        <f>F7-G7</f>
        <v>13.510249999999999</v>
      </c>
      <c r="I7" s="8">
        <f>H7-$D$13</f>
        <v>0.85219445610046307</v>
      </c>
      <c r="J7" s="9">
        <f>POWER(2,-I7)</f>
        <v>0.55394150495416816</v>
      </c>
      <c r="K7" s="6"/>
    </row>
    <row r="8" spans="1:12" s="6" customFormat="1" x14ac:dyDescent="0.15">
      <c r="A8" s="16">
        <v>2</v>
      </c>
      <c r="B8" s="39"/>
      <c r="C8" s="39"/>
      <c r="D8" s="10"/>
      <c r="E8" s="17">
        <v>2</v>
      </c>
      <c r="F8" s="57">
        <v>27.732869999999998</v>
      </c>
      <c r="G8" s="11">
        <v>16.221219999999999</v>
      </c>
      <c r="H8" s="10">
        <f t="shared" ref="H8:H12" si="0">F8-G8</f>
        <v>11.511649999999999</v>
      </c>
      <c r="I8" s="11">
        <f t="shared" ref="I8:I12" si="1">H8-$D$13</f>
        <v>-1.1464055438995366</v>
      </c>
      <c r="J8" s="12">
        <f t="shared" ref="J8:J12" si="2">POWER(2,-I8)</f>
        <v>2.2136168700021357</v>
      </c>
      <c r="L8" s="35"/>
    </row>
    <row r="9" spans="1:12" s="6" customFormat="1" x14ac:dyDescent="0.15">
      <c r="A9" s="16">
        <v>3</v>
      </c>
      <c r="B9" s="57">
        <v>26.783548355102539</v>
      </c>
      <c r="C9" s="57">
        <v>15.797056198120117</v>
      </c>
      <c r="D9" s="10">
        <f t="shared" ref="D9:D12" si="3">B9-C9</f>
        <v>10.986492156982422</v>
      </c>
      <c r="E9" s="17">
        <v>3</v>
      </c>
      <c r="F9" s="57">
        <v>28.572520000000001</v>
      </c>
      <c r="G9" s="11">
        <v>15.80627</v>
      </c>
      <c r="H9" s="10">
        <f t="shared" si="0"/>
        <v>12.766250000000001</v>
      </c>
      <c r="I9" s="11">
        <f t="shared" si="1"/>
        <v>0.10819445610046508</v>
      </c>
      <c r="J9" s="12">
        <f t="shared" si="2"/>
        <v>0.92774841989760193</v>
      </c>
      <c r="L9" s="35"/>
    </row>
    <row r="10" spans="1:12" s="6" customFormat="1" x14ac:dyDescent="0.15">
      <c r="A10" s="16">
        <v>4</v>
      </c>
      <c r="B10" s="57">
        <v>29.279623031616211</v>
      </c>
      <c r="C10" s="57">
        <v>15.861594200134277</v>
      </c>
      <c r="D10" s="10">
        <f t="shared" si="3"/>
        <v>13.418028831481934</v>
      </c>
      <c r="E10" s="17">
        <v>4</v>
      </c>
      <c r="F10" s="57">
        <v>28.46247</v>
      </c>
      <c r="G10" s="11">
        <v>16.228750000000002</v>
      </c>
      <c r="H10" s="10">
        <f t="shared" si="0"/>
        <v>12.233719999999998</v>
      </c>
      <c r="I10" s="11">
        <f t="shared" si="1"/>
        <v>-0.42433554389953798</v>
      </c>
      <c r="J10" s="12">
        <f t="shared" si="2"/>
        <v>1.3419543020759377</v>
      </c>
      <c r="L10" s="35"/>
    </row>
    <row r="11" spans="1:12" s="6" customFormat="1" x14ac:dyDescent="0.15">
      <c r="A11" s="16">
        <v>5</v>
      </c>
      <c r="B11" s="57">
        <v>29.216316223144531</v>
      </c>
      <c r="C11" s="57">
        <v>15.658347129821777</v>
      </c>
      <c r="D11" s="10">
        <f t="shared" si="3"/>
        <v>13.557969093322754</v>
      </c>
      <c r="E11" s="17">
        <v>5</v>
      </c>
      <c r="F11" s="57">
        <v>28.970870000000001</v>
      </c>
      <c r="G11" s="11">
        <v>15.53436</v>
      </c>
      <c r="H11" s="10">
        <f t="shared" si="0"/>
        <v>13.436510000000002</v>
      </c>
      <c r="I11" s="11">
        <f t="shared" si="1"/>
        <v>0.77845445610046582</v>
      </c>
      <c r="J11" s="12">
        <f t="shared" si="2"/>
        <v>0.58299101090381766</v>
      </c>
      <c r="L11" s="35"/>
    </row>
    <row r="12" spans="1:12" s="6" customFormat="1" ht="14" thickBot="1" x14ac:dyDescent="0.2">
      <c r="A12" s="40">
        <v>6</v>
      </c>
      <c r="B12" s="58">
        <v>28.437656402587891</v>
      </c>
      <c r="C12" s="58">
        <v>15.767924308776855</v>
      </c>
      <c r="D12" s="13">
        <f t="shared" si="3"/>
        <v>12.669732093811035</v>
      </c>
      <c r="E12" s="19">
        <v>6</v>
      </c>
      <c r="F12" s="58">
        <v>28.660150000000002</v>
      </c>
      <c r="G12" s="14">
        <v>16.189309999999999</v>
      </c>
      <c r="H12" s="13">
        <f t="shared" si="0"/>
        <v>12.470840000000003</v>
      </c>
      <c r="I12" s="14">
        <f t="shared" si="1"/>
        <v>-0.18721554389953354</v>
      </c>
      <c r="J12" s="15">
        <f t="shared" si="2"/>
        <v>1.1385641219996243</v>
      </c>
      <c r="L12" s="35"/>
    </row>
    <row r="13" spans="1:12" s="6" customFormat="1" x14ac:dyDescent="0.15">
      <c r="A13" s="42" t="s">
        <v>4</v>
      </c>
      <c r="B13" s="30">
        <f>AVERAGE(B7:B12)</f>
        <v>28.429286003112793</v>
      </c>
      <c r="C13" s="30">
        <f>AVERAGE(C7:C12)</f>
        <v>15.771230459213257</v>
      </c>
      <c r="D13" s="30">
        <f>AVERAGE(D7:D12)</f>
        <v>12.658055543899536</v>
      </c>
      <c r="E13" s="43" t="s">
        <v>4</v>
      </c>
      <c r="F13" s="30">
        <f>AVERAGE(F7:F12)</f>
        <v>28.592028333333332</v>
      </c>
      <c r="G13" s="30">
        <f>AVERAGE(G7:G12)</f>
        <v>15.937158333333334</v>
      </c>
      <c r="H13" s="30">
        <f>AVERAGE(H7:H12)</f>
        <v>12.654870000000003</v>
      </c>
      <c r="I13" s="30">
        <f>AVERAGE(I7:I12)</f>
        <v>-3.1855438995356997E-3</v>
      </c>
      <c r="J13" s="49">
        <f>AVERAGE(J7:J12)</f>
        <v>1.1264693716388809</v>
      </c>
      <c r="K13" s="44"/>
      <c r="L13" s="35"/>
    </row>
    <row r="14" spans="1:12" s="6" customFormat="1" x14ac:dyDescent="0.15">
      <c r="A14" s="16" t="s">
        <v>5</v>
      </c>
      <c r="B14" s="10">
        <f>MEDIAN(B7:B12)</f>
        <v>28.826986312866211</v>
      </c>
      <c r="C14" s="10">
        <f>MEDIAN(C7:C12)</f>
        <v>15.782490253448486</v>
      </c>
      <c r="D14" s="10">
        <f>MEDIAN(D7:D12)</f>
        <v>13.043880462646484</v>
      </c>
      <c r="E14" s="17" t="s">
        <v>5</v>
      </c>
      <c r="F14" s="10">
        <f>MEDIAN(F7:F12)</f>
        <v>28.616334999999999</v>
      </c>
      <c r="G14" s="10">
        <f>MEDIAN(G7:G12)</f>
        <v>15.997789999999998</v>
      </c>
      <c r="H14" s="10">
        <f>MEDIAN(H7:H12)</f>
        <v>12.618545000000001</v>
      </c>
      <c r="I14" s="10">
        <f>MEDIAN(I7:I12)</f>
        <v>-3.9510543899534234E-2</v>
      </c>
      <c r="J14" s="18">
        <f>MEDIAN(J7:J12)</f>
        <v>1.0331562709486131</v>
      </c>
      <c r="L14" s="35"/>
    </row>
    <row r="15" spans="1:12" s="6" customFormat="1" x14ac:dyDescent="0.15">
      <c r="A15" s="16" t="s">
        <v>6</v>
      </c>
      <c r="B15" s="10">
        <f>STDEV(B7:B12)</f>
        <v>1.1620401741409982</v>
      </c>
      <c r="C15" s="10">
        <f>STDEV(C7:C12)</f>
        <v>8.482560766761417E-2</v>
      </c>
      <c r="D15" s="10">
        <f>STDEV(D7:D12)</f>
        <v>1.1806303814169137</v>
      </c>
      <c r="E15" s="17" t="s">
        <v>6</v>
      </c>
      <c r="F15" s="10">
        <f>STDEV(F7:F12)</f>
        <v>0.49365883095176888</v>
      </c>
      <c r="G15" s="10">
        <f>STDEV(G7:G12)</f>
        <v>0.31470018769722208</v>
      </c>
      <c r="H15" s="10">
        <f>STDEV(H7:H12)</f>
        <v>0.75805380682376422</v>
      </c>
      <c r="I15" s="10">
        <f>STDEV(I7:I12)</f>
        <v>0.75805380682376411</v>
      </c>
      <c r="J15" s="18">
        <f>STDEV(J7:J12)</f>
        <v>0.6149986381786573</v>
      </c>
      <c r="L15" s="35"/>
    </row>
    <row r="16" spans="1:12" s="6" customFormat="1" ht="14" thickBot="1" x14ac:dyDescent="0.2">
      <c r="A16" s="40" t="s">
        <v>7</v>
      </c>
      <c r="B16" s="13"/>
      <c r="C16" s="13"/>
      <c r="D16" s="14">
        <f>D15/(SQRT(4))</f>
        <v>0.59031519070845684</v>
      </c>
      <c r="E16" s="19"/>
      <c r="F16" s="19"/>
      <c r="G16" s="19"/>
      <c r="H16" s="14">
        <f>H15/(SQRT(6))</f>
        <v>0.30947417071542521</v>
      </c>
      <c r="I16" s="19"/>
      <c r="J16" s="45">
        <f>J15/(SQRT(6))</f>
        <v>0.25107214267404071</v>
      </c>
      <c r="L16" s="35"/>
    </row>
    <row r="17" spans="1:15" s="6" customFormat="1" x14ac:dyDescent="0.15">
      <c r="B17" s="6" t="s">
        <v>8</v>
      </c>
      <c r="L17" s="35"/>
    </row>
    <row r="18" spans="1:15" s="6" customFormat="1" x14ac:dyDescent="0.15">
      <c r="A18" s="6" t="s">
        <v>12</v>
      </c>
      <c r="B18" s="6">
        <v>0.3465711977274511</v>
      </c>
      <c r="D18" s="20"/>
      <c r="F18" s="22"/>
      <c r="G18" s="23"/>
      <c r="H18" s="20"/>
      <c r="L18" s="35"/>
    </row>
    <row r="19" spans="1:15" s="6" customFormat="1" x14ac:dyDescent="0.15">
      <c r="A19" s="6" t="s">
        <v>0</v>
      </c>
      <c r="B19" s="6">
        <v>9.0712766030267025E-2</v>
      </c>
      <c r="D19" s="20"/>
      <c r="H19" s="20"/>
      <c r="L19" s="35"/>
    </row>
    <row r="20" spans="1:15" s="6" customFormat="1" x14ac:dyDescent="0.15">
      <c r="A20" s="6" t="s">
        <v>9</v>
      </c>
      <c r="B20" s="33">
        <v>0.14881757979474539</v>
      </c>
      <c r="D20" s="20"/>
      <c r="H20" s="20"/>
      <c r="L20" s="35"/>
    </row>
    <row r="21" spans="1:15" s="6" customFormat="1" x14ac:dyDescent="0.15">
      <c r="A21" s="21" t="s">
        <v>10</v>
      </c>
      <c r="B21" s="21">
        <v>0.10886266354543299</v>
      </c>
      <c r="C21" s="21"/>
      <c r="D21" s="20"/>
      <c r="H21" s="20"/>
      <c r="L21" s="35"/>
      <c r="N21" s="34"/>
      <c r="O21" s="34"/>
    </row>
    <row r="22" spans="1:15" s="6" customFormat="1" x14ac:dyDescent="0.15">
      <c r="A22" s="21" t="s">
        <v>11</v>
      </c>
      <c r="B22" s="21">
        <v>1.818695670413168</v>
      </c>
      <c r="C22" s="21"/>
      <c r="D22" s="20"/>
      <c r="H22" s="20"/>
      <c r="I22" s="46"/>
      <c r="L22" s="35"/>
      <c r="N22" s="34"/>
      <c r="O22" s="34"/>
    </row>
    <row r="23" spans="1:15" s="6" customFormat="1" ht="14" thickBot="1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5"/>
      <c r="N23" s="34"/>
      <c r="O23" s="34"/>
    </row>
    <row r="24" spans="1:15" s="6" customFormat="1" ht="14" thickBot="1" x14ac:dyDescent="0.2">
      <c r="A24" s="1" t="s">
        <v>15</v>
      </c>
      <c r="B24" s="2" t="s">
        <v>13</v>
      </c>
      <c r="C24" s="2" t="s">
        <v>0</v>
      </c>
      <c r="D24" s="3" t="s">
        <v>1</v>
      </c>
      <c r="E24" s="4" t="s">
        <v>16</v>
      </c>
      <c r="F24" s="2" t="s">
        <v>13</v>
      </c>
      <c r="G24" s="2" t="s">
        <v>0</v>
      </c>
      <c r="H24" s="3" t="s">
        <v>1</v>
      </c>
      <c r="I24" s="2" t="s">
        <v>2</v>
      </c>
      <c r="J24" s="5" t="s">
        <v>3</v>
      </c>
      <c r="L24" s="35"/>
    </row>
    <row r="25" spans="1:15" s="6" customFormat="1" x14ac:dyDescent="0.15">
      <c r="A25" s="36">
        <v>1</v>
      </c>
      <c r="B25" s="37"/>
      <c r="C25" s="37"/>
      <c r="D25" s="7"/>
      <c r="E25" s="38">
        <v>1</v>
      </c>
      <c r="F25" s="59">
        <v>23.438549999999999</v>
      </c>
      <c r="G25" s="8">
        <v>15.643039999999999</v>
      </c>
      <c r="H25" s="7">
        <f>F25-G25</f>
        <v>7.7955100000000002</v>
      </c>
      <c r="I25" s="8">
        <f>H25-$D$31</f>
        <v>1.9866170346832481</v>
      </c>
      <c r="J25" s="9">
        <f>POWER(2,-I25)</f>
        <v>0.25232988087418451</v>
      </c>
      <c r="L25" s="35"/>
    </row>
    <row r="26" spans="1:15" s="6" customFormat="1" x14ac:dyDescent="0.15">
      <c r="A26" s="16">
        <v>2</v>
      </c>
      <c r="B26" s="39"/>
      <c r="C26" s="39"/>
      <c r="D26" s="10"/>
      <c r="E26" s="17">
        <v>2</v>
      </c>
      <c r="F26" s="57"/>
      <c r="G26" s="11"/>
      <c r="H26" s="10"/>
      <c r="I26" s="11"/>
      <c r="J26" s="12"/>
      <c r="L26" s="35"/>
    </row>
    <row r="27" spans="1:15" s="6" customFormat="1" x14ac:dyDescent="0.15">
      <c r="A27" s="16">
        <v>3</v>
      </c>
      <c r="B27" s="57">
        <v>21.769956588745099</v>
      </c>
      <c r="C27" s="57">
        <v>15.797056198120117</v>
      </c>
      <c r="D27" s="10">
        <f t="shared" ref="D27:D30" si="4">B27-C27</f>
        <v>5.9729003906249822</v>
      </c>
      <c r="E27" s="17">
        <v>3</v>
      </c>
      <c r="F27" s="57">
        <v>23.99127</v>
      </c>
      <c r="G27" s="11">
        <v>15.80627</v>
      </c>
      <c r="H27" s="10">
        <f t="shared" ref="H27:H30" si="5">F27-G27</f>
        <v>8.1850000000000005</v>
      </c>
      <c r="I27" s="11">
        <f t="shared" ref="I27:I30" si="6">H27-$D$31</f>
        <v>2.3761070346832485</v>
      </c>
      <c r="J27" s="12">
        <f t="shared" ref="J27:J30" si="7">POWER(2,-I27)</f>
        <v>0.19262848530015689</v>
      </c>
      <c r="L27" s="35"/>
    </row>
    <row r="28" spans="1:15" s="6" customFormat="1" x14ac:dyDescent="0.15">
      <c r="A28" s="16">
        <v>4</v>
      </c>
      <c r="B28" s="57">
        <v>21.567533493041992</v>
      </c>
      <c r="C28" s="57">
        <v>15.861594200134277</v>
      </c>
      <c r="D28" s="10">
        <f t="shared" si="4"/>
        <v>5.7059392929077148</v>
      </c>
      <c r="E28" s="17">
        <v>4</v>
      </c>
      <c r="F28" s="57">
        <v>24.591660000000001</v>
      </c>
      <c r="G28" s="11">
        <v>16.228750000000002</v>
      </c>
      <c r="H28" s="10">
        <f t="shared" si="5"/>
        <v>8.3629099999999994</v>
      </c>
      <c r="I28" s="11">
        <f t="shared" si="6"/>
        <v>2.5540170346832474</v>
      </c>
      <c r="J28" s="12">
        <f t="shared" si="7"/>
        <v>0.17028024372694817</v>
      </c>
      <c r="L28" s="35"/>
    </row>
    <row r="29" spans="1:15" s="6" customFormat="1" x14ac:dyDescent="0.15">
      <c r="A29" s="16">
        <v>5</v>
      </c>
      <c r="B29" s="57">
        <v>21.326383590698242</v>
      </c>
      <c r="C29" s="57">
        <v>15.658347129821777</v>
      </c>
      <c r="D29" s="10">
        <f t="shared" si="4"/>
        <v>5.6680364608764648</v>
      </c>
      <c r="E29" s="17">
        <v>5</v>
      </c>
      <c r="F29" s="57">
        <v>23.846129999999999</v>
      </c>
      <c r="G29" s="11">
        <v>15.53436</v>
      </c>
      <c r="H29" s="10">
        <f t="shared" si="5"/>
        <v>8.3117699999999992</v>
      </c>
      <c r="I29" s="11">
        <f t="shared" si="6"/>
        <v>2.5028770346832472</v>
      </c>
      <c r="J29" s="12">
        <f t="shared" si="7"/>
        <v>0.1764245169871744</v>
      </c>
      <c r="L29" s="35"/>
    </row>
    <row r="30" spans="1:15" s="6" customFormat="1" ht="14" thickBot="1" x14ac:dyDescent="0.2">
      <c r="A30" s="40">
        <v>6</v>
      </c>
      <c r="B30" s="58">
        <v>21.656620025634702</v>
      </c>
      <c r="C30" s="58">
        <v>15.767924308776855</v>
      </c>
      <c r="D30" s="13">
        <f t="shared" si="4"/>
        <v>5.8886957168578462</v>
      </c>
      <c r="E30" s="19">
        <v>6</v>
      </c>
      <c r="F30" s="58">
        <v>23.912369999999999</v>
      </c>
      <c r="G30" s="14">
        <v>16.189309999999999</v>
      </c>
      <c r="H30" s="13">
        <f t="shared" si="5"/>
        <v>7.7230600000000003</v>
      </c>
      <c r="I30" s="14">
        <f t="shared" si="6"/>
        <v>1.9141670346832482</v>
      </c>
      <c r="J30" s="15">
        <f t="shared" si="7"/>
        <v>0.26532508122203541</v>
      </c>
      <c r="L30" s="35"/>
    </row>
    <row r="31" spans="1:15" s="6" customFormat="1" x14ac:dyDescent="0.15">
      <c r="A31" s="42" t="s">
        <v>4</v>
      </c>
      <c r="B31" s="30">
        <f>AVERAGE(B25:B30)</f>
        <v>21.580123424530008</v>
      </c>
      <c r="C31" s="30">
        <f>AVERAGE(C25:C30)</f>
        <v>15.771230459213257</v>
      </c>
      <c r="D31" s="30">
        <f>AVERAGE(D25:D30)</f>
        <v>5.808892965316752</v>
      </c>
      <c r="E31" s="43" t="s">
        <v>4</v>
      </c>
      <c r="F31" s="30">
        <f>AVERAGE(F25:F30)</f>
        <v>23.955995999999999</v>
      </c>
      <c r="G31" s="30">
        <f>AVERAGE(G25:G30)</f>
        <v>15.880345999999999</v>
      </c>
      <c r="H31" s="30">
        <f>AVERAGE(H25:H30)</f>
        <v>8.0756500000000013</v>
      </c>
      <c r="I31" s="30">
        <f>AVERAGE(I25:I30)</f>
        <v>2.2667570346832475</v>
      </c>
      <c r="J31" s="49">
        <f>AVERAGE(J25:J30)</f>
        <v>0.21139764162209987</v>
      </c>
      <c r="K31" s="44"/>
      <c r="L31" s="35"/>
    </row>
    <row r="32" spans="1:15" s="6" customFormat="1" x14ac:dyDescent="0.15">
      <c r="A32" s="16" t="s">
        <v>5</v>
      </c>
      <c r="B32" s="10">
        <f>MEDIAN(B25:B30)</f>
        <v>21.612076759338347</v>
      </c>
      <c r="C32" s="10">
        <f>MEDIAN(C25:C30)</f>
        <v>15.782490253448486</v>
      </c>
      <c r="D32" s="10">
        <f>MEDIAN(D25:D30)</f>
        <v>5.7973175048827805</v>
      </c>
      <c r="E32" s="17" t="s">
        <v>5</v>
      </c>
      <c r="F32" s="10">
        <f>MEDIAN(F25:F30)</f>
        <v>23.912369999999999</v>
      </c>
      <c r="G32" s="10">
        <f>MEDIAN(G25:G30)</f>
        <v>15.80627</v>
      </c>
      <c r="H32" s="10">
        <f>MEDIAN(H25:H30)</f>
        <v>8.1850000000000005</v>
      </c>
      <c r="I32" s="10">
        <f>MEDIAN(I25:I30)</f>
        <v>2.3761070346832485</v>
      </c>
      <c r="J32" s="18">
        <f>MEDIAN(J25:J30)</f>
        <v>0.19262848530015689</v>
      </c>
      <c r="L32" s="35"/>
    </row>
    <row r="33" spans="1:12" s="6" customFormat="1" x14ac:dyDescent="0.15">
      <c r="A33" s="16" t="s">
        <v>6</v>
      </c>
      <c r="B33" s="10">
        <f>STDEV(B25:B30)</f>
        <v>0.18835318762396844</v>
      </c>
      <c r="C33" s="10">
        <f>STDEV(C25:C30)</f>
        <v>8.482560766761417E-2</v>
      </c>
      <c r="D33" s="10">
        <f>STDEV(D25:D30)</f>
        <v>0.14572454404961929</v>
      </c>
      <c r="E33" s="17" t="s">
        <v>6</v>
      </c>
      <c r="F33" s="10">
        <f>STDEV(F25:F30)</f>
        <v>0.41443850711535068</v>
      </c>
      <c r="G33" s="10">
        <f>STDEV(G25:G30)</f>
        <v>0.31557558687262283</v>
      </c>
      <c r="H33" s="10">
        <f>STDEV(H25:H30)</f>
        <v>0.29708017108181384</v>
      </c>
      <c r="I33" s="10">
        <f>STDEV(I25:I30)</f>
        <v>0.29708017108181406</v>
      </c>
      <c r="J33" s="18">
        <f>STDEV(J25:J30)</f>
        <v>4.4299147952952776E-2</v>
      </c>
      <c r="L33" s="35"/>
    </row>
    <row r="34" spans="1:12" s="6" customFormat="1" ht="14" thickBot="1" x14ac:dyDescent="0.2">
      <c r="A34" s="40" t="s">
        <v>7</v>
      </c>
      <c r="B34" s="13"/>
      <c r="C34" s="13"/>
      <c r="D34" s="14">
        <f>D33/(SQRT(4))</f>
        <v>7.2862272024809646E-2</v>
      </c>
      <c r="E34" s="19"/>
      <c r="F34" s="19"/>
      <c r="G34" s="19"/>
      <c r="H34" s="14">
        <f>H33/(SQRT(6))</f>
        <v>0.12128247197486246</v>
      </c>
      <c r="I34" s="19"/>
      <c r="J34" s="45">
        <f>J33/(SQRT(6))</f>
        <v>1.808505142079871E-2</v>
      </c>
      <c r="K34" s="101"/>
      <c r="L34" s="35"/>
    </row>
    <row r="35" spans="1:12" s="6" customFormat="1" x14ac:dyDescent="0.15">
      <c r="B35" s="6" t="s">
        <v>8</v>
      </c>
      <c r="K35" s="101"/>
      <c r="L35" s="35"/>
    </row>
    <row r="36" spans="1:12" s="6" customFormat="1" x14ac:dyDescent="0.15">
      <c r="A36" s="6" t="s">
        <v>13</v>
      </c>
      <c r="B36" s="6">
        <f>TTEST(B25:B30,F25:F30,2,2)</f>
        <v>1.530533229565368E-5</v>
      </c>
      <c r="D36" s="20"/>
      <c r="F36" s="22"/>
      <c r="G36" s="23"/>
      <c r="H36" s="20"/>
      <c r="K36" s="101"/>
      <c r="L36" s="35"/>
    </row>
    <row r="37" spans="1:12" s="6" customFormat="1" x14ac:dyDescent="0.15">
      <c r="A37" s="6" t="s">
        <v>0</v>
      </c>
      <c r="B37" s="6">
        <f>TTEST(C25:C30,G25:G30,2,2)</f>
        <v>0.52788398047618257</v>
      </c>
      <c r="D37" s="20"/>
      <c r="H37" s="20"/>
      <c r="K37" s="101"/>
      <c r="L37" s="35"/>
    </row>
    <row r="38" spans="1:12" s="6" customFormat="1" x14ac:dyDescent="0.15">
      <c r="A38" s="6" t="s">
        <v>9</v>
      </c>
      <c r="B38" s="33">
        <f>TTEST(D27:D30,H25:H30,2,2)</f>
        <v>2.4176495128618352E-6</v>
      </c>
      <c r="D38" s="20"/>
      <c r="H38" s="20"/>
      <c r="K38" s="101"/>
      <c r="L38" s="35"/>
    </row>
    <row r="39" spans="1:12" s="6" customFormat="1" x14ac:dyDescent="0.15">
      <c r="A39" s="21" t="s">
        <v>10</v>
      </c>
      <c r="B39" s="21">
        <f>POWER(-(-I31-I33),2)</f>
        <v>6.5732612176651974</v>
      </c>
      <c r="C39" s="21"/>
      <c r="D39" s="20"/>
      <c r="H39" s="20"/>
      <c r="K39" s="101"/>
      <c r="L39" s="35"/>
    </row>
    <row r="40" spans="1:12" s="6" customFormat="1" x14ac:dyDescent="0.15">
      <c r="A40" s="21" t="s">
        <v>11</v>
      </c>
      <c r="B40" s="21">
        <f>POWER(2,-I31)</f>
        <v>0.20779645760372595</v>
      </c>
      <c r="C40" s="21"/>
      <c r="D40" s="20"/>
      <c r="H40" s="20"/>
      <c r="I40" s="46"/>
      <c r="K40" s="101"/>
      <c r="L40" s="35"/>
    </row>
    <row r="41" spans="1:12" ht="14" thickBot="1" x14ac:dyDescent="0.2">
      <c r="K41" s="107"/>
    </row>
    <row r="42" spans="1:12" ht="14" thickBot="1" x14ac:dyDescent="0.2">
      <c r="A42" s="1" t="s">
        <v>15</v>
      </c>
      <c r="B42" s="2" t="s">
        <v>29</v>
      </c>
      <c r="C42" s="2" t="s">
        <v>0</v>
      </c>
      <c r="D42" s="3" t="s">
        <v>1</v>
      </c>
      <c r="E42" s="4" t="s">
        <v>16</v>
      </c>
      <c r="F42" s="2" t="s">
        <v>29</v>
      </c>
      <c r="G42" s="2" t="s">
        <v>0</v>
      </c>
      <c r="H42" s="3" t="s">
        <v>1</v>
      </c>
      <c r="I42" s="2" t="s">
        <v>2</v>
      </c>
      <c r="J42" s="5" t="s">
        <v>3</v>
      </c>
      <c r="K42" s="101"/>
    </row>
    <row r="43" spans="1:12" x14ac:dyDescent="0.15">
      <c r="A43" s="36">
        <v>1</v>
      </c>
      <c r="B43" s="24"/>
      <c r="C43" s="37"/>
      <c r="D43" s="7"/>
      <c r="E43" s="38">
        <v>1</v>
      </c>
      <c r="F43" s="53">
        <v>23.970369999999999</v>
      </c>
      <c r="G43" s="59">
        <v>15.643039999999999</v>
      </c>
      <c r="H43" s="7">
        <f>F43-G43</f>
        <v>8.3273299999999999</v>
      </c>
      <c r="I43" s="8">
        <f>H43-$D$49</f>
        <v>1.0219808884429931</v>
      </c>
      <c r="J43" s="9">
        <f>POWER(2,-I43)</f>
        <v>0.49243974481387331</v>
      </c>
      <c r="K43" s="6"/>
    </row>
    <row r="44" spans="1:12" x14ac:dyDescent="0.15">
      <c r="A44" s="16">
        <v>2</v>
      </c>
      <c r="B44" s="25"/>
      <c r="C44" s="39"/>
      <c r="D44" s="10"/>
      <c r="E44" s="17">
        <v>2</v>
      </c>
      <c r="F44" s="55">
        <v>24.32694</v>
      </c>
      <c r="G44" s="57">
        <v>16.221219999999999</v>
      </c>
      <c r="H44" s="10">
        <f t="shared" ref="H44:H48" si="8">F44-G44</f>
        <v>8.1057200000000016</v>
      </c>
      <c r="I44" s="11">
        <f t="shared" ref="I44:I48" si="9">H44-$D$49</f>
        <v>0.80037088844299475</v>
      </c>
      <c r="J44" s="12">
        <f t="shared" ref="J44:J48" si="10">POWER(2,-I44)</f>
        <v>0.57420154262979284</v>
      </c>
      <c r="K44" s="6"/>
    </row>
    <row r="45" spans="1:12" x14ac:dyDescent="0.15">
      <c r="A45" s="16">
        <v>3</v>
      </c>
      <c r="B45" s="55">
        <v>22.807350158691406</v>
      </c>
      <c r="C45" s="57">
        <v>15.797056198120117</v>
      </c>
      <c r="D45" s="10">
        <f t="shared" ref="D45:D48" si="11">B45-C45</f>
        <v>7.0102939605712891</v>
      </c>
      <c r="E45" s="17">
        <v>3</v>
      </c>
      <c r="F45" s="55"/>
      <c r="G45" s="57"/>
      <c r="H45" s="10"/>
      <c r="I45" s="11"/>
      <c r="J45" s="12"/>
      <c r="K45" s="6"/>
    </row>
    <row r="46" spans="1:12" x14ac:dyDescent="0.15">
      <c r="A46" s="16">
        <v>4</v>
      </c>
      <c r="B46" s="55">
        <v>23.308507919311523</v>
      </c>
      <c r="C46" s="57">
        <v>15.861594200134277</v>
      </c>
      <c r="D46" s="10">
        <f t="shared" si="11"/>
        <v>7.4469137191772461</v>
      </c>
      <c r="E46" s="17">
        <v>4</v>
      </c>
      <c r="F46" s="55">
        <v>24.57912</v>
      </c>
      <c r="G46" s="57">
        <v>16.228750000000002</v>
      </c>
      <c r="H46" s="10">
        <f t="shared" si="8"/>
        <v>8.3503699999999981</v>
      </c>
      <c r="I46" s="11">
        <f t="shared" si="9"/>
        <v>1.0450208884429912</v>
      </c>
      <c r="J46" s="12">
        <f t="shared" si="10"/>
        <v>0.48463789145841607</v>
      </c>
      <c r="K46" s="6"/>
    </row>
    <row r="47" spans="1:12" x14ac:dyDescent="0.15">
      <c r="A47" s="16">
        <v>5</v>
      </c>
      <c r="B47" s="55">
        <v>22.88319206237793</v>
      </c>
      <c r="C47" s="57">
        <v>15.658347129821777</v>
      </c>
      <c r="D47" s="10">
        <f t="shared" si="11"/>
        <v>7.2248449325561523</v>
      </c>
      <c r="E47" s="17">
        <v>5</v>
      </c>
      <c r="F47" s="55">
        <v>24.52289</v>
      </c>
      <c r="G47" s="57">
        <v>15.53436</v>
      </c>
      <c r="H47" s="10">
        <f t="shared" si="8"/>
        <v>8.9885300000000008</v>
      </c>
      <c r="I47" s="11">
        <f t="shared" si="9"/>
        <v>1.683180888442994</v>
      </c>
      <c r="J47" s="12">
        <f t="shared" si="10"/>
        <v>0.31139530798022286</v>
      </c>
      <c r="K47" s="6"/>
    </row>
    <row r="48" spans="1:12" ht="14" thickBot="1" x14ac:dyDescent="0.2">
      <c r="A48" s="40">
        <v>6</v>
      </c>
      <c r="B48" s="56">
        <v>23.307268142700195</v>
      </c>
      <c r="C48" s="58">
        <v>15.767924308776855</v>
      </c>
      <c r="D48" s="13">
        <f t="shared" si="11"/>
        <v>7.5393438339233398</v>
      </c>
      <c r="E48" s="19">
        <v>6</v>
      </c>
      <c r="F48" s="56">
        <v>24.646039999999999</v>
      </c>
      <c r="G48" s="58">
        <v>16.189309999999999</v>
      </c>
      <c r="H48" s="13">
        <f t="shared" si="8"/>
        <v>8.4567300000000003</v>
      </c>
      <c r="I48" s="14">
        <f t="shared" si="9"/>
        <v>1.1513808884429935</v>
      </c>
      <c r="J48" s="15">
        <f t="shared" si="10"/>
        <v>0.45019411769580397</v>
      </c>
      <c r="K48" s="6"/>
    </row>
    <row r="49" spans="1:12" x14ac:dyDescent="0.15">
      <c r="A49" s="42" t="s">
        <v>4</v>
      </c>
      <c r="B49" s="30">
        <f>AVERAGE(B43:B48)</f>
        <v>23.076579570770264</v>
      </c>
      <c r="C49" s="30">
        <f>AVERAGE(C43:C48)</f>
        <v>15.771230459213257</v>
      </c>
      <c r="D49" s="30">
        <f>AVERAGE(D43:D48)</f>
        <v>7.3053491115570068</v>
      </c>
      <c r="E49" s="43" t="s">
        <v>4</v>
      </c>
      <c r="F49" s="30">
        <f>AVERAGE(F43:F48)</f>
        <v>24.409072000000002</v>
      </c>
      <c r="G49" s="30">
        <f>AVERAGE(G43:G48)</f>
        <v>15.963335999999998</v>
      </c>
      <c r="H49" s="30">
        <f>AVERAGE(H43:H48)</f>
        <v>8.4457360000000001</v>
      </c>
      <c r="I49" s="30">
        <f>AVERAGE(I43:I48)</f>
        <v>1.1403868884429933</v>
      </c>
      <c r="J49" s="49">
        <f>AVERAGE(J43:J48)</f>
        <v>0.46257372091562177</v>
      </c>
      <c r="K49" s="44"/>
    </row>
    <row r="50" spans="1:12" x14ac:dyDescent="0.15">
      <c r="A50" s="16" t="s">
        <v>5</v>
      </c>
      <c r="B50" s="10">
        <f>MEDIAN(B43:B48)</f>
        <v>23.095230102539062</v>
      </c>
      <c r="C50" s="10">
        <f>MEDIAN(C43:C48)</f>
        <v>15.782490253448486</v>
      </c>
      <c r="D50" s="10">
        <f>MEDIAN(D43:D48)</f>
        <v>7.3358793258666992</v>
      </c>
      <c r="E50" s="17" t="s">
        <v>5</v>
      </c>
      <c r="F50" s="10">
        <f>MEDIAN(F43:F48)</f>
        <v>24.52289</v>
      </c>
      <c r="G50" s="10">
        <f>MEDIAN(G43:G48)</f>
        <v>16.189309999999999</v>
      </c>
      <c r="H50" s="10">
        <f>MEDIAN(H43:H48)</f>
        <v>8.3503699999999981</v>
      </c>
      <c r="I50" s="10">
        <f>MEDIAN(I43:I48)</f>
        <v>1.0450208884429912</v>
      </c>
      <c r="J50" s="18">
        <f>MEDIAN(J43:J48)</f>
        <v>0.48463789145841607</v>
      </c>
      <c r="K50" s="6"/>
    </row>
    <row r="51" spans="1:12" x14ac:dyDescent="0.15">
      <c r="A51" s="16" t="s">
        <v>6</v>
      </c>
      <c r="B51" s="10">
        <f>STDEV(B43:B48)</f>
        <v>0.26888112665058861</v>
      </c>
      <c r="C51" s="10">
        <f>STDEV(C43:C48)</f>
        <v>8.482560766761417E-2</v>
      </c>
      <c r="D51" s="10">
        <f>STDEV(D43:D48)</f>
        <v>0.23687727707667242</v>
      </c>
      <c r="E51" s="17" t="s">
        <v>6</v>
      </c>
      <c r="F51" s="10">
        <f>STDEV(F43:F48)</f>
        <v>0.27259392999478194</v>
      </c>
      <c r="G51" s="10">
        <f>STDEV(G43:G48)</f>
        <v>0.34446441533197619</v>
      </c>
      <c r="H51" s="10">
        <f>STDEV(H43:H48)</f>
        <v>0.32919284983121982</v>
      </c>
      <c r="I51" s="10">
        <f>STDEV(I43:I48)</f>
        <v>0.32919284983121938</v>
      </c>
      <c r="J51" s="18">
        <f>STDEV(J43:J48)</f>
        <v>9.5978831910257079E-2</v>
      </c>
      <c r="K51" s="6"/>
    </row>
    <row r="52" spans="1:12" ht="14" thickBot="1" x14ac:dyDescent="0.2">
      <c r="A52" s="40" t="s">
        <v>7</v>
      </c>
      <c r="B52" s="13"/>
      <c r="C52" s="13"/>
      <c r="D52" s="14">
        <f>D51/(SQRT(6))</f>
        <v>9.6704743416286335E-2</v>
      </c>
      <c r="E52" s="19"/>
      <c r="F52" s="19"/>
      <c r="G52" s="19"/>
      <c r="H52" s="14">
        <f>H51/(SQRT(6))</f>
        <v>0.13439241817652267</v>
      </c>
      <c r="I52" s="19"/>
      <c r="J52" s="45">
        <f>J51/(SQRT(6))</f>
        <v>3.9183194048080919E-2</v>
      </c>
      <c r="K52" s="6"/>
    </row>
    <row r="53" spans="1:12" x14ac:dyDescent="0.15">
      <c r="A53" s="6"/>
      <c r="B53" s="6" t="s">
        <v>8</v>
      </c>
      <c r="C53" s="6"/>
      <c r="D53" s="6"/>
      <c r="E53" s="6"/>
      <c r="F53" s="6"/>
      <c r="G53" s="6"/>
      <c r="H53" s="6"/>
      <c r="I53" s="6"/>
      <c r="J53" s="6"/>
      <c r="K53" s="6"/>
    </row>
    <row r="54" spans="1:12" x14ac:dyDescent="0.15">
      <c r="A54" s="6" t="s">
        <v>29</v>
      </c>
      <c r="B54" s="6">
        <f>TTEST(B43:B48,F43:F48,2,2)</f>
        <v>1.5869054099901519E-4</v>
      </c>
      <c r="C54" s="6"/>
      <c r="D54" s="20"/>
      <c r="E54" s="6"/>
      <c r="F54" s="22"/>
      <c r="G54" s="23"/>
      <c r="H54" s="20"/>
      <c r="I54" s="6"/>
      <c r="J54" s="6"/>
      <c r="K54" s="6"/>
    </row>
    <row r="55" spans="1:12" x14ac:dyDescent="0.15">
      <c r="A55" s="6" t="s">
        <v>0</v>
      </c>
      <c r="B55" s="6">
        <f>TTEST(C43:C48,G43:G48,2,2)</f>
        <v>0.31777570189687104</v>
      </c>
      <c r="C55" s="6"/>
      <c r="D55" s="20"/>
      <c r="E55" s="6"/>
      <c r="F55" s="6"/>
      <c r="G55" s="6"/>
      <c r="H55" s="20"/>
      <c r="I55" s="6"/>
      <c r="J55" s="6"/>
      <c r="K55" s="6"/>
    </row>
    <row r="56" spans="1:12" x14ac:dyDescent="0.15">
      <c r="A56" s="6" t="s">
        <v>9</v>
      </c>
      <c r="B56" s="33">
        <f>TTEST(D43:D48,H43:H48,2,2)</f>
        <v>6.6499604301689197E-4</v>
      </c>
      <c r="C56" s="6"/>
      <c r="D56" s="20"/>
      <c r="E56" s="6"/>
      <c r="F56" s="6"/>
      <c r="G56" s="6"/>
      <c r="H56" s="20"/>
      <c r="I56" s="6"/>
      <c r="J56" s="6"/>
      <c r="K56" s="6"/>
    </row>
    <row r="57" spans="1:12" x14ac:dyDescent="0.15">
      <c r="A57" s="21" t="s">
        <v>10</v>
      </c>
      <c r="B57" s="21">
        <f>POWER(-(-I49-I51),2)</f>
        <v>2.1596646071461034</v>
      </c>
      <c r="C57" s="21"/>
      <c r="D57" s="20"/>
      <c r="E57" s="6"/>
      <c r="F57" s="6"/>
      <c r="G57" s="6"/>
      <c r="H57" s="20"/>
      <c r="I57" s="6"/>
      <c r="J57" s="6"/>
      <c r="K57" s="6"/>
    </row>
    <row r="58" spans="1:12" x14ac:dyDescent="0.15">
      <c r="A58" s="21" t="s">
        <v>11</v>
      </c>
      <c r="B58" s="21">
        <f>POWER(2,-I49)</f>
        <v>0.45363790897991724</v>
      </c>
      <c r="C58" s="21"/>
      <c r="D58" s="20"/>
      <c r="E58" s="6"/>
      <c r="F58" s="6"/>
      <c r="G58" s="6"/>
      <c r="H58" s="20"/>
      <c r="I58" s="46"/>
      <c r="J58" s="6"/>
      <c r="K58" s="6"/>
    </row>
    <row r="59" spans="1:12" ht="14" thickBot="1" x14ac:dyDescent="0.2"/>
    <row r="60" spans="1:12" s="6" customFormat="1" ht="14" thickBot="1" x14ac:dyDescent="0.2">
      <c r="A60" s="1" t="s">
        <v>15</v>
      </c>
      <c r="B60" s="2" t="s">
        <v>26</v>
      </c>
      <c r="C60" s="2" t="s">
        <v>0</v>
      </c>
      <c r="D60" s="3" t="s">
        <v>1</v>
      </c>
      <c r="E60" s="4" t="s">
        <v>16</v>
      </c>
      <c r="F60" s="2" t="s">
        <v>26</v>
      </c>
      <c r="G60" s="2" t="s">
        <v>0</v>
      </c>
      <c r="H60" s="3" t="s">
        <v>1</v>
      </c>
      <c r="I60" s="2" t="s">
        <v>2</v>
      </c>
      <c r="J60" s="5" t="s">
        <v>3</v>
      </c>
      <c r="L60" s="35"/>
    </row>
    <row r="61" spans="1:12" s="6" customFormat="1" x14ac:dyDescent="0.15">
      <c r="A61" s="36">
        <v>1</v>
      </c>
      <c r="B61" s="24"/>
      <c r="C61" s="37"/>
      <c r="D61" s="7"/>
      <c r="E61" s="38">
        <v>1</v>
      </c>
      <c r="F61" s="53">
        <v>19.869440000000001</v>
      </c>
      <c r="G61" s="59">
        <v>15.643039999999999</v>
      </c>
      <c r="H61" s="7">
        <f t="shared" ref="H61:H62" si="12">F61-G61</f>
        <v>4.2264000000000017</v>
      </c>
      <c r="I61" s="8">
        <f>H61-$D$67</f>
        <v>-0.92076696739196517</v>
      </c>
      <c r="J61" s="9">
        <f t="shared" ref="J61:J62" si="13">POWER(2,-I61)</f>
        <v>1.8931214496388</v>
      </c>
      <c r="L61" s="35"/>
    </row>
    <row r="62" spans="1:12" s="6" customFormat="1" x14ac:dyDescent="0.15">
      <c r="A62" s="16">
        <v>2</v>
      </c>
      <c r="B62" s="25"/>
      <c r="C62" s="39"/>
      <c r="D62" s="10"/>
      <c r="E62" s="17">
        <v>2</v>
      </c>
      <c r="F62" s="55">
        <v>20.610040000000001</v>
      </c>
      <c r="G62" s="57">
        <v>16.221219999999999</v>
      </c>
      <c r="H62" s="10">
        <f t="shared" si="12"/>
        <v>4.3888200000000026</v>
      </c>
      <c r="I62" s="11">
        <f t="shared" ref="I62:I66" si="14">H62-$D$67</f>
        <v>-0.75834696739196428</v>
      </c>
      <c r="J62" s="12">
        <f t="shared" si="13"/>
        <v>1.6915513430399041</v>
      </c>
      <c r="L62" s="35"/>
    </row>
    <row r="63" spans="1:12" s="6" customFormat="1" x14ac:dyDescent="0.15">
      <c r="A63" s="16">
        <v>3</v>
      </c>
      <c r="B63" s="55">
        <v>21.335912704467773</v>
      </c>
      <c r="C63" s="57">
        <v>15.797056198120117</v>
      </c>
      <c r="D63" s="10">
        <f t="shared" ref="D63:D66" si="15">B63-C63</f>
        <v>5.5388565063476562</v>
      </c>
      <c r="E63" s="17">
        <v>3</v>
      </c>
      <c r="F63" s="55"/>
      <c r="G63" s="57"/>
      <c r="H63" s="10"/>
      <c r="I63" s="11"/>
      <c r="J63" s="12"/>
      <c r="L63" s="35"/>
    </row>
    <row r="64" spans="1:12" s="6" customFormat="1" x14ac:dyDescent="0.15">
      <c r="A64" s="16">
        <v>4</v>
      </c>
      <c r="B64" s="55">
        <v>20.718147277832031</v>
      </c>
      <c r="C64" s="57">
        <v>15.861594200134277</v>
      </c>
      <c r="D64" s="10">
        <f t="shared" si="15"/>
        <v>4.8565530776977539</v>
      </c>
      <c r="E64" s="17">
        <v>4</v>
      </c>
      <c r="F64" s="55">
        <v>21.218710000000002</v>
      </c>
      <c r="G64" s="57">
        <v>16.228750000000002</v>
      </c>
      <c r="H64" s="10">
        <f t="shared" ref="H64:H66" si="16">F64-G64</f>
        <v>4.98996</v>
      </c>
      <c r="I64" s="11">
        <f t="shared" si="14"/>
        <v>-0.15720696739196693</v>
      </c>
      <c r="J64" s="12">
        <f t="shared" ref="J64:J66" si="17">POWER(2,-I64)</f>
        <v>1.1151261819888678</v>
      </c>
      <c r="L64" s="35"/>
    </row>
    <row r="65" spans="1:12" s="6" customFormat="1" x14ac:dyDescent="0.15">
      <c r="A65" s="16">
        <v>5</v>
      </c>
      <c r="B65" s="55">
        <v>20.974399566650391</v>
      </c>
      <c r="C65" s="57">
        <v>15.658347129821777</v>
      </c>
      <c r="D65" s="10">
        <f t="shared" si="15"/>
        <v>5.3160524368286133</v>
      </c>
      <c r="E65" s="17">
        <v>5</v>
      </c>
      <c r="F65" s="55">
        <v>19.749179999999999</v>
      </c>
      <c r="G65" s="57">
        <v>15.53436</v>
      </c>
      <c r="H65" s="10">
        <f t="shared" si="16"/>
        <v>4.2148199999999996</v>
      </c>
      <c r="I65" s="11">
        <f t="shared" si="14"/>
        <v>-0.93234696739196732</v>
      </c>
      <c r="J65" s="12">
        <f t="shared" si="17"/>
        <v>1.9083780098081955</v>
      </c>
      <c r="L65" s="35"/>
    </row>
    <row r="66" spans="1:12" s="6" customFormat="1" ht="14" thickBot="1" x14ac:dyDescent="0.2">
      <c r="A66" s="40">
        <v>6</v>
      </c>
      <c r="B66" s="56">
        <v>20.6451301574707</v>
      </c>
      <c r="C66" s="58">
        <v>15.767924308776855</v>
      </c>
      <c r="D66" s="13">
        <f t="shared" si="15"/>
        <v>4.8772058486938441</v>
      </c>
      <c r="E66" s="19">
        <v>6</v>
      </c>
      <c r="F66" s="56">
        <v>20.225380000000001</v>
      </c>
      <c r="G66" s="58">
        <v>16.189309999999999</v>
      </c>
      <c r="H66" s="13">
        <f t="shared" si="16"/>
        <v>4.0360700000000023</v>
      </c>
      <c r="I66" s="14">
        <f t="shared" si="14"/>
        <v>-1.1110969673919646</v>
      </c>
      <c r="J66" s="15">
        <f t="shared" si="17"/>
        <v>2.1600983007703509</v>
      </c>
      <c r="L66" s="35"/>
    </row>
    <row r="67" spans="1:12" s="6" customFormat="1" x14ac:dyDescent="0.15">
      <c r="A67" s="42" t="s">
        <v>4</v>
      </c>
      <c r="B67" s="30">
        <f>AVERAGE(B61:B66)</f>
        <v>20.918397426605225</v>
      </c>
      <c r="C67" s="30">
        <f>AVERAGE(C61:C66)</f>
        <v>15.771230459213257</v>
      </c>
      <c r="D67" s="30">
        <f>AVERAGE(D61:D66)</f>
        <v>5.1471669673919669</v>
      </c>
      <c r="E67" s="43" t="s">
        <v>4</v>
      </c>
      <c r="F67" s="30">
        <f>AVERAGE(F61:F66)</f>
        <v>20.33455</v>
      </c>
      <c r="G67" s="30">
        <f>AVERAGE(G61:G66)</f>
        <v>15.963335999999998</v>
      </c>
      <c r="H67" s="30">
        <f>AVERAGE(H61:H66)</f>
        <v>4.371214000000001</v>
      </c>
      <c r="I67" s="30">
        <f>AVERAGE(I61:I66)</f>
        <v>-0.77595296739196562</v>
      </c>
      <c r="J67" s="49">
        <f>AVERAGE(J61:J66)</f>
        <v>1.7536550570492235</v>
      </c>
      <c r="K67" s="44"/>
      <c r="L67" s="35"/>
    </row>
    <row r="68" spans="1:12" s="6" customFormat="1" x14ac:dyDescent="0.15">
      <c r="A68" s="16" t="s">
        <v>5</v>
      </c>
      <c r="B68" s="10">
        <f>MEDIAN(B61:B66)</f>
        <v>20.846273422241211</v>
      </c>
      <c r="C68" s="10">
        <f>MEDIAN(C61:C66)</f>
        <v>15.782490253448486</v>
      </c>
      <c r="D68" s="10">
        <f>MEDIAN(D61:D66)</f>
        <v>5.0966291427612287</v>
      </c>
      <c r="E68" s="17" t="s">
        <v>5</v>
      </c>
      <c r="F68" s="10">
        <f>MEDIAN(F61:F66)</f>
        <v>20.225380000000001</v>
      </c>
      <c r="G68" s="10">
        <f>MEDIAN(G61:G66)</f>
        <v>16.189309999999999</v>
      </c>
      <c r="H68" s="10">
        <f>MEDIAN(H61:H66)</f>
        <v>4.2264000000000017</v>
      </c>
      <c r="I68" s="10">
        <f>MEDIAN(I61:I66)</f>
        <v>-0.92076696739196517</v>
      </c>
      <c r="J68" s="18">
        <f>MEDIAN(J61:J66)</f>
        <v>1.8931214496388</v>
      </c>
      <c r="L68" s="35"/>
    </row>
    <row r="69" spans="1:12" s="6" customFormat="1" x14ac:dyDescent="0.15">
      <c r="A69" s="16" t="s">
        <v>6</v>
      </c>
      <c r="B69" s="10">
        <f>STDEV(B61:B66)</f>
        <v>0.31210594857206569</v>
      </c>
      <c r="C69" s="10">
        <f>STDEV(C61:C66)</f>
        <v>8.482560766761417E-2</v>
      </c>
      <c r="D69" s="10">
        <f>STDEV(D61:D66)</f>
        <v>0.33629274707517309</v>
      </c>
      <c r="E69" s="17" t="s">
        <v>6</v>
      </c>
      <c r="F69" s="10">
        <f>STDEV(F61:F66)</f>
        <v>0.59760712085784318</v>
      </c>
      <c r="G69" s="10">
        <f>STDEV(G61:G66)</f>
        <v>0.34446441533197619</v>
      </c>
      <c r="H69" s="10">
        <f>STDEV(H61:H66)</f>
        <v>0.36773232871206679</v>
      </c>
      <c r="I69" s="10">
        <f>STDEV(I61:I66)</f>
        <v>0.3677323287120669</v>
      </c>
      <c r="J69" s="18">
        <f>STDEV(J61:J66)</f>
        <v>0.3937518802236234</v>
      </c>
      <c r="L69" s="35"/>
    </row>
    <row r="70" spans="1:12" s="6" customFormat="1" ht="14" thickBot="1" x14ac:dyDescent="0.2">
      <c r="A70" s="40" t="s">
        <v>7</v>
      </c>
      <c r="B70" s="13"/>
      <c r="C70" s="13"/>
      <c r="D70" s="14">
        <f>D69/(SQRT(6))</f>
        <v>0.13729093908883569</v>
      </c>
      <c r="E70" s="19"/>
      <c r="F70" s="19"/>
      <c r="G70" s="19"/>
      <c r="H70" s="14">
        <f>H69/(SQRT(6))</f>
        <v>0.15012609454499662</v>
      </c>
      <c r="I70" s="19"/>
      <c r="J70" s="45">
        <f>J69/(SQRT(6))</f>
        <v>0.16074853196822603</v>
      </c>
      <c r="L70" s="35"/>
    </row>
    <row r="71" spans="1:12" s="6" customFormat="1" x14ac:dyDescent="0.15">
      <c r="B71" s="6" t="s">
        <v>8</v>
      </c>
      <c r="L71" s="35"/>
    </row>
    <row r="72" spans="1:12" s="6" customFormat="1" x14ac:dyDescent="0.15">
      <c r="A72" s="6" t="s">
        <v>26</v>
      </c>
      <c r="B72" s="6">
        <f>TTEST(B61:B66,F61:F66,2,2)</f>
        <v>0.12261935853626203</v>
      </c>
      <c r="D72" s="20"/>
      <c r="F72" s="22"/>
      <c r="G72" s="23"/>
      <c r="H72" s="20"/>
      <c r="L72" s="35"/>
    </row>
    <row r="73" spans="1:12" s="6" customFormat="1" x14ac:dyDescent="0.15">
      <c r="A73" s="6" t="s">
        <v>0</v>
      </c>
      <c r="B73" s="6">
        <f>TTEST(C61:C66,G61:G66,2,2)</f>
        <v>0.31777570189687104</v>
      </c>
      <c r="D73" s="20"/>
      <c r="H73" s="20"/>
      <c r="L73" s="35"/>
    </row>
    <row r="74" spans="1:12" s="6" customFormat="1" x14ac:dyDescent="0.15">
      <c r="A74" s="6" t="s">
        <v>9</v>
      </c>
      <c r="B74" s="33">
        <f>TTEST(D61:D66,H61:H66,2,2)</f>
        <v>1.3825178092941839E-2</v>
      </c>
      <c r="D74" s="20"/>
      <c r="H74" s="20"/>
      <c r="L74" s="35"/>
    </row>
    <row r="75" spans="1:12" s="6" customFormat="1" x14ac:dyDescent="0.15">
      <c r="A75" s="21" t="s">
        <v>10</v>
      </c>
      <c r="B75" s="21">
        <f>POWER(-(-I67-I69),2)</f>
        <v>0.16664408984422441</v>
      </c>
      <c r="C75" s="21"/>
      <c r="D75" s="20"/>
      <c r="H75" s="20"/>
      <c r="L75" s="35"/>
    </row>
    <row r="76" spans="1:12" s="6" customFormat="1" x14ac:dyDescent="0.15">
      <c r="A76" s="21" t="s">
        <v>11</v>
      </c>
      <c r="B76" s="21">
        <f>POWER(2,-I67)</f>
        <v>1.7123207456368608</v>
      </c>
      <c r="C76" s="21"/>
      <c r="D76" s="20"/>
      <c r="H76" s="20"/>
      <c r="I76" s="46"/>
      <c r="L76" s="35"/>
    </row>
    <row r="77" spans="1:12" s="6" customFormat="1" ht="14" thickBot="1" x14ac:dyDescent="0.2">
      <c r="A77" s="21"/>
      <c r="B77" s="21"/>
      <c r="C77" s="21"/>
      <c r="D77" s="20"/>
      <c r="H77" s="20"/>
      <c r="I77" s="46"/>
      <c r="L77" s="35"/>
    </row>
    <row r="78" spans="1:12" ht="14" thickBot="1" x14ac:dyDescent="0.2">
      <c r="A78" s="1" t="s">
        <v>15</v>
      </c>
      <c r="B78" s="2" t="s">
        <v>33</v>
      </c>
      <c r="C78" s="2" t="s">
        <v>0</v>
      </c>
      <c r="D78" s="3" t="s">
        <v>1</v>
      </c>
      <c r="E78" s="4" t="s">
        <v>16</v>
      </c>
      <c r="F78" s="2" t="s">
        <v>33</v>
      </c>
      <c r="G78" s="2" t="s">
        <v>0</v>
      </c>
      <c r="H78" s="3" t="s">
        <v>1</v>
      </c>
      <c r="I78" s="2" t="s">
        <v>2</v>
      </c>
      <c r="J78" s="5" t="s">
        <v>3</v>
      </c>
      <c r="K78" s="6"/>
    </row>
    <row r="79" spans="1:12" s="6" customFormat="1" x14ac:dyDescent="0.15">
      <c r="A79" s="36">
        <v>1</v>
      </c>
      <c r="B79" s="59">
        <v>23.124099999999999</v>
      </c>
      <c r="C79" s="59">
        <v>15.65296</v>
      </c>
      <c r="D79" s="7">
        <f t="shared" ref="D79:D84" si="18">B79-C79</f>
        <v>7.4711399999999983</v>
      </c>
      <c r="E79" s="38">
        <v>1</v>
      </c>
      <c r="F79" s="59">
        <v>22.665970000000002</v>
      </c>
      <c r="G79" s="59">
        <v>15.583360000000001</v>
      </c>
      <c r="H79" s="7">
        <f t="shared" ref="H79:H83" si="19">F79-G79</f>
        <v>7.0826100000000007</v>
      </c>
      <c r="I79" s="8">
        <f>H79-$D$85</f>
        <v>-0.41058333333333241</v>
      </c>
      <c r="J79" s="9">
        <f t="shared" ref="J79:J83" si="20">POWER(2,-I79)</f>
        <v>1.3292231580380041</v>
      </c>
      <c r="L79" s="35"/>
    </row>
    <row r="80" spans="1:12" s="6" customFormat="1" x14ac:dyDescent="0.15">
      <c r="A80" s="16">
        <v>2</v>
      </c>
      <c r="B80" s="57">
        <v>22.868819999999999</v>
      </c>
      <c r="C80" s="57">
        <v>15.64813</v>
      </c>
      <c r="D80" s="10">
        <f t="shared" si="18"/>
        <v>7.2206899999999994</v>
      </c>
      <c r="E80" s="17">
        <v>2</v>
      </c>
      <c r="F80" s="57">
        <v>24.110849999999999</v>
      </c>
      <c r="G80" s="57">
        <v>16.00478</v>
      </c>
      <c r="H80" s="10">
        <f t="shared" si="19"/>
        <v>8.106069999999999</v>
      </c>
      <c r="I80" s="11">
        <f t="shared" ref="I80:I83" si="21">H80-$D$85</f>
        <v>0.61287666666666585</v>
      </c>
      <c r="J80" s="12">
        <f t="shared" si="20"/>
        <v>0.65389157186131752</v>
      </c>
      <c r="L80" s="35"/>
    </row>
    <row r="81" spans="1:12" s="6" customFormat="1" x14ac:dyDescent="0.15">
      <c r="A81" s="16">
        <v>3</v>
      </c>
      <c r="B81" s="57">
        <v>23.00705</v>
      </c>
      <c r="C81" s="57">
        <v>15.719390000000001</v>
      </c>
      <c r="D81" s="10">
        <f t="shared" si="18"/>
        <v>7.2876599999999989</v>
      </c>
      <c r="E81" s="17">
        <v>3</v>
      </c>
      <c r="F81" s="57">
        <v>23.743379999999998</v>
      </c>
      <c r="G81" s="57">
        <v>15.671150000000001</v>
      </c>
      <c r="H81" s="10">
        <f t="shared" si="19"/>
        <v>8.0722299999999976</v>
      </c>
      <c r="I81" s="11">
        <f t="shared" si="21"/>
        <v>0.57903666666666442</v>
      </c>
      <c r="J81" s="12">
        <f t="shared" si="20"/>
        <v>0.66941061493673926</v>
      </c>
      <c r="L81" s="35"/>
    </row>
    <row r="82" spans="1:12" s="6" customFormat="1" x14ac:dyDescent="0.15">
      <c r="A82" s="16">
        <v>4</v>
      </c>
      <c r="B82" s="57">
        <v>23.454560000000001</v>
      </c>
      <c r="C82" s="57">
        <v>15.65926</v>
      </c>
      <c r="D82" s="10">
        <f t="shared" si="18"/>
        <v>7.795300000000001</v>
      </c>
      <c r="E82" s="17">
        <v>4</v>
      </c>
      <c r="F82" s="57">
        <v>24.09215</v>
      </c>
      <c r="G82" s="57">
        <v>15.99905</v>
      </c>
      <c r="H82" s="10">
        <f t="shared" si="19"/>
        <v>8.0930999999999997</v>
      </c>
      <c r="I82" s="11">
        <f t="shared" si="21"/>
        <v>0.59990666666666659</v>
      </c>
      <c r="J82" s="12">
        <f t="shared" si="20"/>
        <v>0.65979663871588135</v>
      </c>
      <c r="L82" s="35"/>
    </row>
    <row r="83" spans="1:12" s="6" customFormat="1" x14ac:dyDescent="0.15">
      <c r="A83" s="16">
        <v>5</v>
      </c>
      <c r="B83" s="57">
        <v>23.283829999999998</v>
      </c>
      <c r="C83" s="57">
        <v>15.55241</v>
      </c>
      <c r="D83" s="10">
        <f t="shared" si="18"/>
        <v>7.7314199999999982</v>
      </c>
      <c r="E83" s="17">
        <v>5</v>
      </c>
      <c r="F83" s="57">
        <v>22.861999999999998</v>
      </c>
      <c r="G83" s="57">
        <v>15.52018</v>
      </c>
      <c r="H83" s="10">
        <f t="shared" si="19"/>
        <v>7.3418199999999985</v>
      </c>
      <c r="I83" s="11">
        <f t="shared" si="21"/>
        <v>-0.15137333333333469</v>
      </c>
      <c r="J83" s="12">
        <f t="shared" si="20"/>
        <v>1.1106261986817532</v>
      </c>
      <c r="L83" s="35"/>
    </row>
    <row r="84" spans="1:12" s="6" customFormat="1" ht="14" thickBot="1" x14ac:dyDescent="0.2">
      <c r="A84" s="40">
        <v>6</v>
      </c>
      <c r="B84" s="58">
        <v>23.164300000000001</v>
      </c>
      <c r="C84" s="58">
        <v>15.711349999999999</v>
      </c>
      <c r="D84" s="13">
        <f t="shared" si="18"/>
        <v>7.4529500000000013</v>
      </c>
      <c r="E84" s="19">
        <v>6</v>
      </c>
      <c r="F84" s="58"/>
      <c r="G84" s="58"/>
      <c r="H84" s="13"/>
      <c r="I84" s="14"/>
      <c r="J84" s="15"/>
      <c r="L84" s="35"/>
    </row>
    <row r="85" spans="1:12" s="6" customFormat="1" x14ac:dyDescent="0.15">
      <c r="A85" s="42" t="s">
        <v>4</v>
      </c>
      <c r="B85" s="30">
        <f>AVERAGE(B79:B84)</f>
        <v>23.150443333333332</v>
      </c>
      <c r="C85" s="30">
        <f>AVERAGE(C79:C84)</f>
        <v>15.657249999999999</v>
      </c>
      <c r="D85" s="30">
        <f>AVERAGE(D79:D84)</f>
        <v>7.4931933333333332</v>
      </c>
      <c r="E85" s="43" t="s">
        <v>4</v>
      </c>
      <c r="F85" s="30">
        <f>AVERAGE(F79:F84)</f>
        <v>23.494869999999999</v>
      </c>
      <c r="G85" s="30">
        <f>AVERAGE(G79:G84)</f>
        <v>15.755704</v>
      </c>
      <c r="H85" s="30">
        <f>AVERAGE(H79:H84)</f>
        <v>7.7391659999999991</v>
      </c>
      <c r="I85" s="30">
        <f>AVERAGE(I79:I84)</f>
        <v>0.24597266666666595</v>
      </c>
      <c r="J85" s="49">
        <f>AVERAGE(J79:J84)</f>
        <v>0.88458963644673894</v>
      </c>
      <c r="K85" s="44"/>
      <c r="L85" s="35"/>
    </row>
    <row r="86" spans="1:12" s="6" customFormat="1" x14ac:dyDescent="0.15">
      <c r="A86" s="16" t="s">
        <v>5</v>
      </c>
      <c r="B86" s="10">
        <f>MEDIAN(B79:B84)</f>
        <v>23.144199999999998</v>
      </c>
      <c r="C86" s="10">
        <f>MEDIAN(C79:C84)</f>
        <v>15.65611</v>
      </c>
      <c r="D86" s="10">
        <f>MEDIAN(D79:D84)</f>
        <v>7.4620449999999998</v>
      </c>
      <c r="E86" s="17" t="s">
        <v>5</v>
      </c>
      <c r="F86" s="10">
        <f>MEDIAN(F79:F84)</f>
        <v>23.743379999999998</v>
      </c>
      <c r="G86" s="10">
        <f>MEDIAN(G79:G84)</f>
        <v>15.671150000000001</v>
      </c>
      <c r="H86" s="10">
        <f>MEDIAN(H79:H84)</f>
        <v>8.0722299999999976</v>
      </c>
      <c r="I86" s="10">
        <f>MEDIAN(I79:I84)</f>
        <v>0.57903666666666442</v>
      </c>
      <c r="J86" s="18">
        <f>MEDIAN(J79:J84)</f>
        <v>0.66941061493673926</v>
      </c>
      <c r="L86" s="35"/>
    </row>
    <row r="87" spans="1:12" s="6" customFormat="1" x14ac:dyDescent="0.15">
      <c r="A87" s="16" t="s">
        <v>6</v>
      </c>
      <c r="B87" s="10">
        <f>STDEV(B79:B84)</f>
        <v>0.20544501850049021</v>
      </c>
      <c r="C87" s="10">
        <f>STDEV(C79:C84)</f>
        <v>5.9808417133376812E-2</v>
      </c>
      <c r="D87" s="10">
        <f>STDEV(D79:D84)</f>
        <v>0.23092348340233126</v>
      </c>
      <c r="E87" s="17" t="s">
        <v>6</v>
      </c>
      <c r="F87" s="10">
        <f>STDEV(F79:F84)</f>
        <v>0.68657330741152445</v>
      </c>
      <c r="G87" s="10">
        <f>STDEV(G79:G84)</f>
        <v>0.23107332024705923</v>
      </c>
      <c r="H87" s="10">
        <f>STDEV(H79:H84)</f>
        <v>0.48983902318006417</v>
      </c>
      <c r="I87" s="10">
        <f>STDEV(I79:I84)</f>
        <v>0.48983902318006417</v>
      </c>
      <c r="J87" s="18">
        <f>STDEV(J79:J84)</f>
        <v>0.31577167230451536</v>
      </c>
      <c r="L87" s="35"/>
    </row>
    <row r="88" spans="1:12" s="6" customFormat="1" ht="14" thickBot="1" x14ac:dyDescent="0.2">
      <c r="A88" s="40" t="s">
        <v>7</v>
      </c>
      <c r="B88" s="13"/>
      <c r="C88" s="13"/>
      <c r="D88" s="14">
        <f>D87/(SQRT(6))</f>
        <v>9.427411732696199E-2</v>
      </c>
      <c r="E88" s="19"/>
      <c r="F88" s="19"/>
      <c r="G88" s="19"/>
      <c r="H88" s="14">
        <f>H87/(SQRT(6))</f>
        <v>0.19997594381574979</v>
      </c>
      <c r="I88" s="19"/>
      <c r="J88" s="45">
        <f>J87/(SQRT(6))</f>
        <v>0.12891324539523358</v>
      </c>
      <c r="L88" s="35"/>
    </row>
    <row r="89" spans="1:12" s="6" customFormat="1" x14ac:dyDescent="0.15">
      <c r="B89" s="6" t="s">
        <v>8</v>
      </c>
      <c r="L89" s="35"/>
    </row>
    <row r="90" spans="1:12" s="6" customFormat="1" x14ac:dyDescent="0.15">
      <c r="A90" s="6" t="s">
        <v>33</v>
      </c>
      <c r="B90" s="6">
        <f>TTEST(B79:B84,F79:F84,2,2)</f>
        <v>0.26881792812362026</v>
      </c>
      <c r="D90" s="20"/>
      <c r="F90" s="22"/>
      <c r="G90" s="23"/>
      <c r="L90" s="35"/>
    </row>
    <row r="91" spans="1:12" s="6" customFormat="1" x14ac:dyDescent="0.15">
      <c r="A91" s="6" t="s">
        <v>0</v>
      </c>
      <c r="B91" s="6">
        <f>TTEST(C79:C84,G79:G84,2,2)</f>
        <v>0.33713046536702163</v>
      </c>
      <c r="D91" s="20"/>
      <c r="J91" s="34"/>
      <c r="L91" s="35"/>
    </row>
    <row r="92" spans="1:12" s="6" customFormat="1" x14ac:dyDescent="0.15">
      <c r="A92" s="6" t="s">
        <v>9</v>
      </c>
      <c r="B92" s="33">
        <f>TTEST(D79:D84,H79:H84,2,2)</f>
        <v>0.29971109290813763</v>
      </c>
      <c r="D92" s="20"/>
      <c r="J92" s="34"/>
      <c r="L92" s="35"/>
    </row>
    <row r="93" spans="1:12" s="6" customFormat="1" x14ac:dyDescent="0.15">
      <c r="A93" s="21" t="s">
        <v>10</v>
      </c>
      <c r="B93" s="21">
        <f>POWER(-(-I85-I87),2)</f>
        <v>0.54141884291510067</v>
      </c>
      <c r="C93" s="21"/>
      <c r="D93" s="20"/>
      <c r="H93" s="20"/>
      <c r="L93" s="35"/>
    </row>
    <row r="94" spans="1:12" s="6" customFormat="1" x14ac:dyDescent="0.15">
      <c r="A94" s="21" t="s">
        <v>11</v>
      </c>
      <c r="B94" s="21">
        <f>POWER(2,-I85)</f>
        <v>0.84324708627740808</v>
      </c>
      <c r="C94" s="21"/>
      <c r="D94" s="20"/>
      <c r="H94" s="20"/>
      <c r="I94" s="46"/>
      <c r="L94" s="35"/>
    </row>
    <row r="95" spans="1:12" s="6" customFormat="1" ht="14" thickBot="1" x14ac:dyDescent="0.2">
      <c r="A95" s="21"/>
      <c r="B95" s="21"/>
      <c r="C95" s="21"/>
      <c r="D95" s="20"/>
      <c r="H95" s="20"/>
      <c r="I95" s="46"/>
      <c r="L95" s="35"/>
    </row>
    <row r="96" spans="1:12" ht="14" thickBot="1" x14ac:dyDescent="0.2">
      <c r="A96" s="1" t="s">
        <v>15</v>
      </c>
      <c r="B96" s="2" t="s">
        <v>31</v>
      </c>
      <c r="C96" s="2" t="s">
        <v>0</v>
      </c>
      <c r="D96" s="3" t="s">
        <v>1</v>
      </c>
      <c r="E96" s="4" t="s">
        <v>16</v>
      </c>
      <c r="F96" s="2" t="s">
        <v>31</v>
      </c>
      <c r="G96" s="2" t="s">
        <v>0</v>
      </c>
      <c r="H96" s="3" t="s">
        <v>1</v>
      </c>
      <c r="I96" s="2" t="s">
        <v>2</v>
      </c>
      <c r="J96" s="5" t="s">
        <v>3</v>
      </c>
      <c r="K96" s="6"/>
    </row>
    <row r="97" spans="1:11" x14ac:dyDescent="0.15">
      <c r="A97" s="36">
        <v>1</v>
      </c>
      <c r="B97" s="37"/>
      <c r="C97" s="37"/>
      <c r="D97" s="7"/>
      <c r="E97" s="38">
        <v>1</v>
      </c>
      <c r="F97" s="59">
        <v>21.324010000000001</v>
      </c>
      <c r="G97" s="59">
        <v>15.643039999999999</v>
      </c>
      <c r="H97" s="7">
        <f t="shared" ref="H97" si="22">F97-G97</f>
        <v>5.6809700000000021</v>
      </c>
      <c r="I97" s="8">
        <f>H97-$D$103</f>
        <v>0.1659288871002218</v>
      </c>
      <c r="J97" s="9">
        <f t="shared" ref="J97" si="23">POWER(2,-I97)</f>
        <v>0.89135443119468838</v>
      </c>
      <c r="K97" s="6"/>
    </row>
    <row r="98" spans="1:11" x14ac:dyDescent="0.15">
      <c r="A98" s="16">
        <v>2</v>
      </c>
      <c r="B98" s="39"/>
      <c r="C98" s="39"/>
      <c r="D98" s="10"/>
      <c r="E98" s="17">
        <v>2</v>
      </c>
      <c r="F98" s="57">
        <v>21.926279999999998</v>
      </c>
      <c r="G98" s="57">
        <v>16.221219999999999</v>
      </c>
      <c r="H98" s="10">
        <f t="shared" ref="H98:H101" si="24">F98-G98</f>
        <v>5.7050599999999996</v>
      </c>
      <c r="I98" s="11">
        <f>H98-$D$103</f>
        <v>0.1900188871002193</v>
      </c>
      <c r="J98" s="12">
        <f t="shared" ref="J98:J101" si="25">POWER(2,-I98)</f>
        <v>0.87659424527205676</v>
      </c>
      <c r="K98" s="6"/>
    </row>
    <row r="99" spans="1:11" x14ac:dyDescent="0.15">
      <c r="A99" s="16">
        <v>3</v>
      </c>
      <c r="B99" s="57">
        <v>21.525381088256836</v>
      </c>
      <c r="C99" s="57">
        <v>15.797056198120117</v>
      </c>
      <c r="D99" s="10">
        <f t="shared" ref="D99:D102" si="26">B99-C99</f>
        <v>5.7283248901367188</v>
      </c>
      <c r="E99" s="17">
        <v>3</v>
      </c>
      <c r="F99" s="57">
        <v>21.413959999999999</v>
      </c>
      <c r="G99" s="57">
        <v>15.80627</v>
      </c>
      <c r="H99" s="10">
        <f t="shared" si="24"/>
        <v>5.6076899999999998</v>
      </c>
      <c r="I99" s="11">
        <f t="shared" ref="I99:I101" si="27">H99-$D$103</f>
        <v>9.2648887100219568E-2</v>
      </c>
      <c r="J99" s="12">
        <f t="shared" si="25"/>
        <v>0.9377993036379163</v>
      </c>
      <c r="K99" s="6"/>
    </row>
    <row r="100" spans="1:11" x14ac:dyDescent="0.15">
      <c r="A100" s="16">
        <v>4</v>
      </c>
      <c r="B100" s="57">
        <v>21.486480712890625</v>
      </c>
      <c r="C100" s="57">
        <v>15.861594200134277</v>
      </c>
      <c r="D100" s="10">
        <f t="shared" si="26"/>
        <v>5.6248865127563477</v>
      </c>
      <c r="E100" s="17">
        <v>4</v>
      </c>
      <c r="F100" s="57">
        <v>21.816420000000001</v>
      </c>
      <c r="G100" s="57">
        <v>16.228750000000002</v>
      </c>
      <c r="H100" s="10">
        <f t="shared" si="24"/>
        <v>5.5876699999999992</v>
      </c>
      <c r="I100" s="11">
        <f t="shared" si="27"/>
        <v>7.2628887100218975E-2</v>
      </c>
      <c r="J100" s="12">
        <f t="shared" si="25"/>
        <v>0.95090367629682526</v>
      </c>
      <c r="K100" s="6"/>
    </row>
    <row r="101" spans="1:11" x14ac:dyDescent="0.15">
      <c r="A101" s="16">
        <v>5</v>
      </c>
      <c r="B101" s="57">
        <v>20.962682723999023</v>
      </c>
      <c r="C101" s="57">
        <v>15.658347129821777</v>
      </c>
      <c r="D101" s="10">
        <f t="shared" si="26"/>
        <v>5.3043355941772461</v>
      </c>
      <c r="E101" s="17">
        <v>5</v>
      </c>
      <c r="F101" s="57">
        <v>21.71443</v>
      </c>
      <c r="G101" s="57">
        <v>15.53436</v>
      </c>
      <c r="H101" s="10">
        <f t="shared" si="24"/>
        <v>6.1800700000000006</v>
      </c>
      <c r="I101" s="11">
        <f t="shared" si="27"/>
        <v>0.66502888710022035</v>
      </c>
      <c r="J101" s="12">
        <f t="shared" si="25"/>
        <v>0.63067607625450972</v>
      </c>
      <c r="K101" s="6"/>
    </row>
    <row r="102" spans="1:11" ht="14" thickBot="1" x14ac:dyDescent="0.2">
      <c r="A102" s="40">
        <v>6</v>
      </c>
      <c r="B102" s="58">
        <v>21.170541763305664</v>
      </c>
      <c r="C102" s="58">
        <v>15.767924308776855</v>
      </c>
      <c r="D102" s="13">
        <f t="shared" si="26"/>
        <v>5.4026174545288086</v>
      </c>
      <c r="E102" s="19">
        <v>6</v>
      </c>
      <c r="F102" s="41"/>
      <c r="G102" s="41"/>
      <c r="H102" s="13"/>
      <c r="I102" s="14"/>
      <c r="J102" s="15"/>
      <c r="K102" s="6"/>
    </row>
    <row r="103" spans="1:11" x14ac:dyDescent="0.15">
      <c r="A103" s="42" t="s">
        <v>4</v>
      </c>
      <c r="B103" s="30">
        <f>AVERAGE(B97:B102)</f>
        <v>21.286271572113037</v>
      </c>
      <c r="C103" s="30">
        <f>AVERAGE(C97:C102)</f>
        <v>15.771230459213257</v>
      </c>
      <c r="D103" s="30">
        <f>AVERAGE(D97:D102)</f>
        <v>5.5150411128997803</v>
      </c>
      <c r="E103" s="43" t="s">
        <v>4</v>
      </c>
      <c r="F103" s="30">
        <f>AVERAGE(F97:F102)</f>
        <v>21.639019999999999</v>
      </c>
      <c r="G103" s="30">
        <f>AVERAGE(G97:G102)</f>
        <v>15.886728</v>
      </c>
      <c r="H103" s="30">
        <f>AVERAGE(H97:H102)</f>
        <v>5.7522920000000006</v>
      </c>
      <c r="I103" s="30">
        <f>AVERAGE(I97:I102)</f>
        <v>0.23725088710021999</v>
      </c>
      <c r="J103" s="49">
        <f>AVERAGE(J97:J102)</f>
        <v>0.85746554653119933</v>
      </c>
      <c r="K103" s="44"/>
    </row>
    <row r="104" spans="1:11" x14ac:dyDescent="0.15">
      <c r="A104" s="16" t="s">
        <v>5</v>
      </c>
      <c r="B104" s="10">
        <f>MEDIAN(B97:B102)</f>
        <v>21.328511238098145</v>
      </c>
      <c r="C104" s="10">
        <f>MEDIAN(C97:C102)</f>
        <v>15.782490253448486</v>
      </c>
      <c r="D104" s="10">
        <f>MEDIAN(D97:D102)</f>
        <v>5.5137519836425781</v>
      </c>
      <c r="E104" s="17" t="s">
        <v>5</v>
      </c>
      <c r="F104" s="10">
        <f>MEDIAN(F97:F102)</f>
        <v>21.71443</v>
      </c>
      <c r="G104" s="10">
        <f>MEDIAN(G97:G102)</f>
        <v>15.80627</v>
      </c>
      <c r="H104" s="10">
        <f>MEDIAN(H97:H102)</f>
        <v>5.6809700000000021</v>
      </c>
      <c r="I104" s="10">
        <f>MEDIAN(I97:I102)</f>
        <v>0.1659288871002218</v>
      </c>
      <c r="J104" s="18">
        <f>MEDIAN(J97:J102)</f>
        <v>0.89135443119468838</v>
      </c>
      <c r="K104" s="6"/>
    </row>
    <row r="105" spans="1:11" x14ac:dyDescent="0.15">
      <c r="A105" s="16" t="s">
        <v>6</v>
      </c>
      <c r="B105" s="10">
        <f>STDEV(B97:B102)</f>
        <v>0.26793045865906256</v>
      </c>
      <c r="C105" s="10">
        <f>STDEV(C97:C102)</f>
        <v>8.482560766761417E-2</v>
      </c>
      <c r="D105" s="10">
        <f>STDEV(D97:D102)</f>
        <v>0.19544127513889376</v>
      </c>
      <c r="E105" s="17" t="s">
        <v>6</v>
      </c>
      <c r="F105" s="10">
        <f>STDEV(F97:F102)</f>
        <v>0.25959537717378506</v>
      </c>
      <c r="G105" s="10">
        <f>STDEV(G97:G102)</f>
        <v>0.32360642958692937</v>
      </c>
      <c r="H105" s="10">
        <f>STDEV(H97:H102)</f>
        <v>0.24409109369249862</v>
      </c>
      <c r="I105" s="10">
        <f>STDEV(I97:I102)</f>
        <v>0.24409109369249862</v>
      </c>
      <c r="J105" s="18">
        <f>STDEV(J97:J102)</f>
        <v>0.13051055902935016</v>
      </c>
      <c r="K105" s="6"/>
    </row>
    <row r="106" spans="1:11" ht="14" thickBot="1" x14ac:dyDescent="0.2">
      <c r="A106" s="40" t="s">
        <v>7</v>
      </c>
      <c r="B106" s="13"/>
      <c r="C106" s="13"/>
      <c r="D106" s="14">
        <f>D105/(SQRT(6))</f>
        <v>7.9788566461530874E-2</v>
      </c>
      <c r="E106" s="19"/>
      <c r="F106" s="19"/>
      <c r="G106" s="19"/>
      <c r="H106" s="14">
        <f>H105/(SQRT(6))</f>
        <v>9.9649771717417193E-2</v>
      </c>
      <c r="I106" s="19"/>
      <c r="J106" s="45">
        <f>J105/(SQRT(6))</f>
        <v>5.3280712611215288E-2</v>
      </c>
      <c r="K106" s="6"/>
    </row>
    <row r="107" spans="1:11" x14ac:dyDescent="0.15">
      <c r="A107" s="6"/>
      <c r="B107" s="6" t="s">
        <v>8</v>
      </c>
      <c r="C107" s="6"/>
      <c r="D107" s="6"/>
      <c r="E107" s="6"/>
      <c r="F107" s="6"/>
      <c r="G107" s="6"/>
      <c r="H107" s="6"/>
      <c r="I107" s="6"/>
      <c r="J107" s="6"/>
      <c r="K107" s="6"/>
    </row>
    <row r="108" spans="1:11" x14ac:dyDescent="0.15">
      <c r="A108" s="6" t="s">
        <v>31</v>
      </c>
      <c r="B108" s="6">
        <f>TTEST(B97:B102,F97:F102,2,2)</f>
        <v>8.5885252495722098E-2</v>
      </c>
      <c r="C108" s="6"/>
      <c r="D108" s="20"/>
      <c r="E108" s="6"/>
      <c r="F108" s="22"/>
      <c r="G108" s="23"/>
      <c r="H108" s="20"/>
      <c r="I108" s="6"/>
      <c r="J108" s="6"/>
      <c r="K108" s="6"/>
    </row>
    <row r="109" spans="1:11" x14ac:dyDescent="0.15">
      <c r="A109" s="6" t="s">
        <v>0</v>
      </c>
      <c r="B109" s="6">
        <f>TTEST(C97:C102,G97:G102,2,2)</f>
        <v>0.51456593250341798</v>
      </c>
      <c r="C109" s="6"/>
      <c r="D109" s="20"/>
      <c r="E109" s="6"/>
      <c r="F109" s="6"/>
      <c r="G109" s="6"/>
      <c r="H109" s="20"/>
      <c r="I109" s="6"/>
      <c r="J109" s="6"/>
      <c r="K109" s="6"/>
    </row>
    <row r="110" spans="1:11" x14ac:dyDescent="0.15">
      <c r="A110" s="6" t="s">
        <v>9</v>
      </c>
      <c r="B110" s="33">
        <f>TTEST(D97:D102,H97:H102,2,2)</f>
        <v>0.15922870383115084</v>
      </c>
      <c r="C110" s="6"/>
      <c r="D110" s="20"/>
      <c r="E110" s="6"/>
      <c r="F110" s="6"/>
      <c r="G110" s="6"/>
      <c r="H110" s="20"/>
      <c r="I110" s="6"/>
      <c r="J110" s="6"/>
      <c r="K110" s="6"/>
    </row>
    <row r="111" spans="1:11" x14ac:dyDescent="0.15">
      <c r="A111" s="21" t="s">
        <v>10</v>
      </c>
      <c r="B111" s="21">
        <f>POWER(-(-I103-I105),2)</f>
        <v>0.23169010247345789</v>
      </c>
      <c r="C111" s="21"/>
      <c r="D111" s="20"/>
      <c r="E111" s="6"/>
      <c r="F111" s="6"/>
      <c r="G111" s="6"/>
      <c r="H111" s="20"/>
      <c r="I111" s="6"/>
      <c r="J111" s="6"/>
      <c r="K111" s="6"/>
    </row>
    <row r="112" spans="1:11" x14ac:dyDescent="0.15">
      <c r="A112" s="21" t="s">
        <v>11</v>
      </c>
      <c r="B112" s="21">
        <f>POWER(2,-I103)</f>
        <v>0.84836035758053052</v>
      </c>
      <c r="C112" s="21"/>
      <c r="D112" s="20"/>
      <c r="E112" s="6"/>
      <c r="F112" s="6"/>
      <c r="G112" s="6"/>
      <c r="H112" s="20"/>
      <c r="I112" s="46"/>
      <c r="J112" s="6"/>
      <c r="K112" s="6"/>
    </row>
    <row r="113" spans="1:12" s="6" customFormat="1" ht="14" thickBot="1" x14ac:dyDescent="0.2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5"/>
    </row>
    <row r="114" spans="1:12" s="6" customFormat="1" ht="14" thickBot="1" x14ac:dyDescent="0.2">
      <c r="A114" s="70" t="s">
        <v>15</v>
      </c>
      <c r="B114" s="71" t="s">
        <v>14</v>
      </c>
      <c r="C114" s="71" t="s">
        <v>0</v>
      </c>
      <c r="D114" s="72" t="s">
        <v>1</v>
      </c>
      <c r="E114" s="73" t="s">
        <v>16</v>
      </c>
      <c r="F114" s="71" t="s">
        <v>14</v>
      </c>
      <c r="G114" s="71" t="s">
        <v>0</v>
      </c>
      <c r="H114" s="72" t="s">
        <v>1</v>
      </c>
      <c r="I114" s="71" t="s">
        <v>2</v>
      </c>
      <c r="J114" s="74" t="s">
        <v>3</v>
      </c>
      <c r="K114" s="34"/>
      <c r="L114" s="35"/>
    </row>
    <row r="115" spans="1:12" s="6" customFormat="1" x14ac:dyDescent="0.15">
      <c r="A115" s="75">
        <v>1</v>
      </c>
      <c r="B115" s="76"/>
      <c r="C115" s="76"/>
      <c r="D115" s="77"/>
      <c r="E115" s="78">
        <v>1</v>
      </c>
      <c r="F115" s="79">
        <v>18.899809999999999</v>
      </c>
      <c r="G115" s="79">
        <v>15.583360000000001</v>
      </c>
      <c r="H115" s="77">
        <f t="shared" ref="H115:H119" si="28">F115-G115</f>
        <v>3.3164499999999979</v>
      </c>
      <c r="I115" s="80">
        <f>H115-$D$121</f>
        <v>0.13582193870545467</v>
      </c>
      <c r="J115" s="81">
        <f t="shared" ref="J115:J119" si="29">POWER(2,-I115)</f>
        <v>0.91015115044703521</v>
      </c>
      <c r="K115" s="34"/>
      <c r="L115" s="35"/>
    </row>
    <row r="116" spans="1:12" s="6" customFormat="1" x14ac:dyDescent="0.15">
      <c r="A116" s="82">
        <v>2</v>
      </c>
      <c r="B116" s="83"/>
      <c r="C116" s="83"/>
      <c r="D116" s="84"/>
      <c r="E116" s="85">
        <v>2</v>
      </c>
      <c r="F116" s="86">
        <v>19.434069999999998</v>
      </c>
      <c r="G116" s="86">
        <v>16.00478</v>
      </c>
      <c r="H116" s="84">
        <f t="shared" si="28"/>
        <v>3.4292899999999982</v>
      </c>
      <c r="I116" s="87">
        <f t="shared" ref="I116:I119" si="30">H116-$D$121</f>
        <v>0.24866193870545494</v>
      </c>
      <c r="J116" s="88">
        <f t="shared" si="29"/>
        <v>0.84167668610686641</v>
      </c>
      <c r="K116" s="34"/>
      <c r="L116" s="35"/>
    </row>
    <row r="117" spans="1:12" s="6" customFormat="1" x14ac:dyDescent="0.15">
      <c r="A117" s="82">
        <v>3</v>
      </c>
      <c r="B117" s="86">
        <v>19.039739608764599</v>
      </c>
      <c r="C117" s="86">
        <v>15.797056198120117</v>
      </c>
      <c r="D117" s="84">
        <f t="shared" ref="D117:D120" si="31">B117-C117</f>
        <v>3.2426834106444815</v>
      </c>
      <c r="E117" s="85">
        <v>3</v>
      </c>
      <c r="F117" s="86">
        <v>20.225940000000001</v>
      </c>
      <c r="G117" s="86">
        <v>15.671150000000001</v>
      </c>
      <c r="H117" s="84">
        <f t="shared" si="28"/>
        <v>4.5547900000000006</v>
      </c>
      <c r="I117" s="87">
        <f t="shared" si="30"/>
        <v>1.3741619387054573</v>
      </c>
      <c r="J117" s="88">
        <f t="shared" si="29"/>
        <v>0.38577673891497344</v>
      </c>
      <c r="K117" s="34"/>
      <c r="L117" s="35"/>
    </row>
    <row r="118" spans="1:12" s="6" customFormat="1" x14ac:dyDescent="0.15">
      <c r="A118" s="82">
        <v>4</v>
      </c>
      <c r="B118" s="86">
        <v>19.182430267333984</v>
      </c>
      <c r="C118" s="86">
        <v>15.861594200134277</v>
      </c>
      <c r="D118" s="84">
        <f t="shared" si="31"/>
        <v>3.320836067199707</v>
      </c>
      <c r="E118" s="85">
        <v>4</v>
      </c>
      <c r="F118" s="86">
        <v>20.01783</v>
      </c>
      <c r="G118" s="86">
        <v>15.99905</v>
      </c>
      <c r="H118" s="84">
        <f t="shared" si="28"/>
        <v>4.0187799999999996</v>
      </c>
      <c r="I118" s="87">
        <f t="shared" si="30"/>
        <v>0.83815193870545635</v>
      </c>
      <c r="J118" s="88">
        <f t="shared" si="29"/>
        <v>0.55935963796022037</v>
      </c>
      <c r="K118" s="34"/>
      <c r="L118" s="35"/>
    </row>
    <row r="119" spans="1:12" s="6" customFormat="1" x14ac:dyDescent="0.15">
      <c r="A119" s="82">
        <v>5</v>
      </c>
      <c r="B119" s="86">
        <v>18.758838653564453</v>
      </c>
      <c r="C119" s="86">
        <v>15.658347129821777</v>
      </c>
      <c r="D119" s="84">
        <f t="shared" si="31"/>
        <v>3.1004915237426758</v>
      </c>
      <c r="E119" s="85">
        <v>5</v>
      </c>
      <c r="F119" s="86">
        <v>18.746690000000001</v>
      </c>
      <c r="G119" s="86">
        <v>15.52018</v>
      </c>
      <c r="H119" s="84">
        <f t="shared" si="28"/>
        <v>3.2265100000000011</v>
      </c>
      <c r="I119" s="87">
        <f t="shared" si="30"/>
        <v>4.588193870545787E-2</v>
      </c>
      <c r="J119" s="88">
        <f t="shared" si="29"/>
        <v>0.9686974582289688</v>
      </c>
      <c r="K119" s="34"/>
      <c r="L119" s="35"/>
    </row>
    <row r="120" spans="1:12" s="6" customFormat="1" ht="14" thickBot="1" x14ac:dyDescent="0.2">
      <c r="A120" s="89">
        <v>6</v>
      </c>
      <c r="B120" s="90">
        <v>18.826425552368164</v>
      </c>
      <c r="C120" s="90">
        <v>15.767924308776855</v>
      </c>
      <c r="D120" s="91">
        <f t="shared" si="31"/>
        <v>3.0585012435913086</v>
      </c>
      <c r="E120" s="92">
        <v>6</v>
      </c>
      <c r="F120" s="93"/>
      <c r="G120" s="93"/>
      <c r="H120" s="91"/>
      <c r="I120" s="94"/>
      <c r="J120" s="95"/>
      <c r="K120" s="34"/>
      <c r="L120" s="35"/>
    </row>
    <row r="121" spans="1:12" s="6" customFormat="1" x14ac:dyDescent="0.15">
      <c r="A121" s="75" t="s">
        <v>4</v>
      </c>
      <c r="B121" s="77">
        <f>AVERAGE(B115:B120)</f>
        <v>18.951858520507798</v>
      </c>
      <c r="C121" s="96">
        <f>AVERAGE(C115:C120)</f>
        <v>15.771230459213257</v>
      </c>
      <c r="D121" s="77">
        <f>AVERAGE(D115:D120)</f>
        <v>3.1806280612945432</v>
      </c>
      <c r="E121" s="78" t="s">
        <v>4</v>
      </c>
      <c r="F121" s="77">
        <f>AVERAGE(F115:F120)</f>
        <v>19.464867999999999</v>
      </c>
      <c r="G121" s="96">
        <f>AVERAGE(G115:G120)</f>
        <v>15.755704</v>
      </c>
      <c r="H121" s="77">
        <f>AVERAGE(H115:H120)</f>
        <v>3.7091639999999999</v>
      </c>
      <c r="I121" s="77">
        <f>AVERAGE(I115:I120)</f>
        <v>0.52853593870545623</v>
      </c>
      <c r="J121" s="47">
        <f>AVERAGE(J115:J120)</f>
        <v>0.73313233433161284</v>
      </c>
      <c r="K121" s="34"/>
      <c r="L121" s="35"/>
    </row>
    <row r="122" spans="1:12" s="6" customFormat="1" x14ac:dyDescent="0.15">
      <c r="A122" s="82" t="s">
        <v>5</v>
      </c>
      <c r="B122" s="84">
        <f>MEDIAN(B115:B120)</f>
        <v>18.933082580566381</v>
      </c>
      <c r="C122" s="84">
        <f>MEDIAN(C115:C120)</f>
        <v>15.782490253448486</v>
      </c>
      <c r="D122" s="84">
        <f>MEDIAN(D115:D120)</f>
        <v>3.1715874671935786</v>
      </c>
      <c r="E122" s="85" t="s">
        <v>5</v>
      </c>
      <c r="F122" s="84">
        <f>MEDIAN(F115:F120)</f>
        <v>19.434069999999998</v>
      </c>
      <c r="G122" s="84">
        <f>MEDIAN(G115:G120)</f>
        <v>15.671150000000001</v>
      </c>
      <c r="H122" s="84">
        <f>MEDIAN(H115:H120)</f>
        <v>3.4292899999999982</v>
      </c>
      <c r="I122" s="84">
        <f>MEDIAN(I115:I120)</f>
        <v>0.24866193870545494</v>
      </c>
      <c r="J122" s="97">
        <f>MEDIAN(J115:J120)</f>
        <v>0.84167668610686641</v>
      </c>
      <c r="K122" s="34"/>
      <c r="L122" s="35"/>
    </row>
    <row r="123" spans="1:12" s="6" customFormat="1" x14ac:dyDescent="0.15">
      <c r="A123" s="82" t="s">
        <v>6</v>
      </c>
      <c r="B123" s="84">
        <f>STDEV(B115:B120)</f>
        <v>0.19483028053395904</v>
      </c>
      <c r="C123" s="84">
        <f>STDEV(C115:C120)</f>
        <v>8.482560766761417E-2</v>
      </c>
      <c r="D123" s="84">
        <f>STDEV(D115:D120)</f>
        <v>0.12226470675814601</v>
      </c>
      <c r="E123" s="85" t="s">
        <v>6</v>
      </c>
      <c r="F123" s="84">
        <f>STDEV(F115:F120)</f>
        <v>0.65593754704239993</v>
      </c>
      <c r="G123" s="84">
        <f>STDEV(G115:G120)</f>
        <v>0.23107332024705923</v>
      </c>
      <c r="H123" s="84">
        <f>STDEV(H115:H120)</f>
        <v>0.56490132428592821</v>
      </c>
      <c r="I123" s="84">
        <f>STDEV(I115:I120)</f>
        <v>0.56490132428593287</v>
      </c>
      <c r="J123" s="97">
        <f>STDEV(J115:J120)</f>
        <v>0.24973051717272382</v>
      </c>
      <c r="K123" s="34"/>
      <c r="L123" s="35"/>
    </row>
    <row r="124" spans="1:12" s="6" customFormat="1" ht="14" thickBot="1" x14ac:dyDescent="0.2">
      <c r="A124" s="89" t="s">
        <v>7</v>
      </c>
      <c r="B124" s="98"/>
      <c r="C124" s="98"/>
      <c r="D124" s="99">
        <f>D123/(SQRT(6))</f>
        <v>4.9914357518078628E-2</v>
      </c>
      <c r="E124" s="92"/>
      <c r="F124" s="92"/>
      <c r="G124" s="92"/>
      <c r="H124" s="99">
        <f>H123/(SQRT(6))</f>
        <v>0.23061999992050253</v>
      </c>
      <c r="I124" s="92"/>
      <c r="J124" s="100">
        <f>J123/(SQRT(6))</f>
        <v>0.1019520567124209</v>
      </c>
      <c r="K124" s="34"/>
      <c r="L124" s="35"/>
    </row>
    <row r="125" spans="1:12" s="6" customFormat="1" x14ac:dyDescent="0.15">
      <c r="A125" s="101"/>
      <c r="B125" s="101" t="s">
        <v>8</v>
      </c>
      <c r="C125" s="101"/>
      <c r="D125" s="101"/>
      <c r="E125" s="101"/>
      <c r="F125" s="101"/>
      <c r="G125" s="101"/>
      <c r="H125" s="101"/>
      <c r="I125" s="101"/>
      <c r="J125" s="101"/>
      <c r="K125" s="34"/>
      <c r="L125" s="35"/>
    </row>
    <row r="126" spans="1:12" s="6" customFormat="1" x14ac:dyDescent="0.15">
      <c r="A126" s="101" t="s">
        <v>14</v>
      </c>
      <c r="B126" s="101">
        <f>TTEST(B115:B120,F115:F120,2,2)</f>
        <v>0.17889641782971885</v>
      </c>
      <c r="C126" s="101"/>
      <c r="D126" s="102"/>
      <c r="E126" s="101"/>
      <c r="F126" s="103"/>
      <c r="G126" s="104"/>
      <c r="H126" s="102"/>
      <c r="I126" s="101"/>
      <c r="J126" s="101"/>
      <c r="K126" s="34"/>
      <c r="L126" s="35"/>
    </row>
    <row r="127" spans="1:12" s="6" customFormat="1" x14ac:dyDescent="0.15">
      <c r="A127" s="101" t="s">
        <v>0</v>
      </c>
      <c r="B127" s="101">
        <f>TTEST(C115:C120,G115:G120,2,2)</f>
        <v>0.90306230273116284</v>
      </c>
      <c r="C127" s="101"/>
      <c r="D127" s="102"/>
      <c r="E127" s="101"/>
      <c r="F127" s="101"/>
      <c r="G127" s="101"/>
      <c r="H127" s="102"/>
      <c r="I127" s="101"/>
      <c r="J127" s="101"/>
      <c r="K127" s="34"/>
      <c r="L127" s="35"/>
    </row>
    <row r="128" spans="1:12" s="6" customFormat="1" x14ac:dyDescent="0.15">
      <c r="A128" s="101" t="s">
        <v>9</v>
      </c>
      <c r="B128" s="33">
        <f>TTEST(D115:D120,H115:H120,2,2)</f>
        <v>0.11263666358120454</v>
      </c>
      <c r="C128" s="101"/>
      <c r="D128" s="102"/>
      <c r="E128" s="101"/>
      <c r="F128" s="101"/>
      <c r="G128" s="101"/>
      <c r="H128" s="102"/>
      <c r="I128" s="101"/>
      <c r="J128" s="101"/>
      <c r="K128" s="34"/>
      <c r="L128" s="35"/>
    </row>
    <row r="129" spans="1:12" s="6" customFormat="1" x14ac:dyDescent="0.15">
      <c r="A129" s="105" t="s">
        <v>10</v>
      </c>
      <c r="B129" s="105">
        <f>POWER(-(-I121-I123),2)</f>
        <v>1.1956050480981002</v>
      </c>
      <c r="C129" s="105"/>
      <c r="D129" s="102"/>
      <c r="E129" s="101"/>
      <c r="F129" s="101"/>
      <c r="G129" s="101"/>
      <c r="H129" s="102"/>
      <c r="I129" s="101"/>
      <c r="J129" s="101"/>
      <c r="K129" s="34"/>
      <c r="L129" s="35"/>
    </row>
    <row r="130" spans="1:12" s="6" customFormat="1" x14ac:dyDescent="0.15">
      <c r="A130" s="105" t="s">
        <v>11</v>
      </c>
      <c r="B130" s="105">
        <f>POWER(2,-I121)</f>
        <v>0.69325790222705996</v>
      </c>
      <c r="C130" s="105"/>
      <c r="D130" s="102"/>
      <c r="E130" s="101"/>
      <c r="F130" s="101"/>
      <c r="G130" s="101"/>
      <c r="H130" s="102"/>
      <c r="I130" s="106"/>
      <c r="J130" s="101"/>
      <c r="K130" s="34"/>
      <c r="L130" s="35"/>
    </row>
    <row r="131" spans="1:12" ht="14" thickBot="1" x14ac:dyDescent="0.2"/>
    <row r="132" spans="1:12" ht="14" thickBot="1" x14ac:dyDescent="0.2">
      <c r="A132" s="1" t="s">
        <v>15</v>
      </c>
      <c r="B132" s="2" t="s">
        <v>27</v>
      </c>
      <c r="C132" s="2" t="s">
        <v>0</v>
      </c>
      <c r="D132" s="3" t="s">
        <v>1</v>
      </c>
      <c r="E132" s="4" t="s">
        <v>16</v>
      </c>
      <c r="F132" s="2" t="s">
        <v>28</v>
      </c>
      <c r="G132" s="2" t="s">
        <v>0</v>
      </c>
      <c r="H132" s="3" t="s">
        <v>1</v>
      </c>
      <c r="I132" s="2" t="s">
        <v>2</v>
      </c>
      <c r="J132" s="5" t="s">
        <v>3</v>
      </c>
      <c r="K132" s="6"/>
    </row>
    <row r="133" spans="1:12" x14ac:dyDescent="0.15">
      <c r="A133" s="36">
        <v>1</v>
      </c>
      <c r="B133" s="59">
        <v>22.367349624633789</v>
      </c>
      <c r="C133" s="53">
        <v>16.031166076660156</v>
      </c>
      <c r="D133" s="7">
        <f t="shared" ref="D133:D138" si="32">B133-C133</f>
        <v>6.3361835479736328</v>
      </c>
      <c r="E133" s="38">
        <v>1</v>
      </c>
      <c r="F133" s="59">
        <v>22.004079999999998</v>
      </c>
      <c r="G133" s="53">
        <v>15.643039999999999</v>
      </c>
      <c r="H133" s="7">
        <f t="shared" ref="H133:H138" si="33">F133-G133</f>
        <v>6.3610399999999991</v>
      </c>
      <c r="I133" s="8">
        <f>H133-$D$139</f>
        <v>0.2168564596557605</v>
      </c>
      <c r="J133" s="9">
        <f t="shared" ref="J133:J138" si="34">POWER(2,-I133)</f>
        <v>0.86043823529782615</v>
      </c>
      <c r="K133" s="6"/>
    </row>
    <row r="134" spans="1:12" x14ac:dyDescent="0.15">
      <c r="A134" s="16">
        <v>2</v>
      </c>
      <c r="B134" s="57"/>
      <c r="C134" s="55"/>
      <c r="D134" s="10"/>
      <c r="E134" s="17">
        <v>2</v>
      </c>
      <c r="F134" s="57">
        <v>23.609629999999999</v>
      </c>
      <c r="G134" s="55">
        <v>16.221219999999999</v>
      </c>
      <c r="H134" s="10">
        <f t="shared" si="33"/>
        <v>7.3884100000000004</v>
      </c>
      <c r="I134" s="11">
        <f t="shared" ref="I134:I138" si="35">H134-$D$139</f>
        <v>1.2442264596557617</v>
      </c>
      <c r="J134" s="12">
        <f t="shared" si="34"/>
        <v>0.42213417616346499</v>
      </c>
      <c r="K134" s="6"/>
    </row>
    <row r="135" spans="1:12" x14ac:dyDescent="0.15">
      <c r="A135" s="16">
        <v>3</v>
      </c>
      <c r="B135" s="57">
        <v>21.932464599609375</v>
      </c>
      <c r="C135" s="55">
        <v>16.20488166809082</v>
      </c>
      <c r="D135" s="10">
        <f t="shared" si="32"/>
        <v>5.7275829315185547</v>
      </c>
      <c r="E135" s="17">
        <v>3</v>
      </c>
      <c r="F135" s="57">
        <v>22.141950000000001</v>
      </c>
      <c r="G135" s="55">
        <v>15.80627</v>
      </c>
      <c r="H135" s="10">
        <f t="shared" si="33"/>
        <v>6.3356800000000018</v>
      </c>
      <c r="I135" s="11">
        <f t="shared" si="35"/>
        <v>0.19149645965576312</v>
      </c>
      <c r="J135" s="12">
        <f t="shared" si="34"/>
        <v>0.87569691872918087</v>
      </c>
      <c r="K135" s="6"/>
    </row>
    <row r="136" spans="1:12" x14ac:dyDescent="0.15">
      <c r="A136" s="16">
        <v>4</v>
      </c>
      <c r="B136" s="57">
        <v>22.162490844726562</v>
      </c>
      <c r="C136" s="55">
        <v>15.829394340515137</v>
      </c>
      <c r="D136" s="10">
        <f t="shared" si="32"/>
        <v>6.3330965042114258</v>
      </c>
      <c r="E136" s="17">
        <v>4</v>
      </c>
      <c r="F136" s="57">
        <v>23.506550000000001</v>
      </c>
      <c r="G136" s="55">
        <v>16.228750000000002</v>
      </c>
      <c r="H136" s="10">
        <f t="shared" si="33"/>
        <v>7.2777999999999992</v>
      </c>
      <c r="I136" s="11">
        <f t="shared" si="35"/>
        <v>1.1336164596557605</v>
      </c>
      <c r="J136" s="12">
        <f t="shared" si="34"/>
        <v>0.45577179110273813</v>
      </c>
      <c r="K136" s="6"/>
    </row>
    <row r="137" spans="1:12" x14ac:dyDescent="0.15">
      <c r="A137" s="16">
        <v>5</v>
      </c>
      <c r="B137" s="57">
        <v>21.790168762207031</v>
      </c>
      <c r="C137" s="55">
        <v>15.951169013977051</v>
      </c>
      <c r="D137" s="10">
        <f t="shared" si="32"/>
        <v>5.8389997482299805</v>
      </c>
      <c r="E137" s="17">
        <v>5</v>
      </c>
      <c r="F137" s="57">
        <v>23.143450000000001</v>
      </c>
      <c r="G137" s="55">
        <v>15.53436</v>
      </c>
      <c r="H137" s="10">
        <f t="shared" ref="H137" si="36">F137-G137</f>
        <v>7.6090900000000019</v>
      </c>
      <c r="I137" s="11">
        <f t="shared" si="35"/>
        <v>1.4649064596557633</v>
      </c>
      <c r="J137" s="12">
        <f t="shared" ref="J137" si="37">POWER(2,-I137)</f>
        <v>0.36225902574757018</v>
      </c>
      <c r="K137" s="6"/>
    </row>
    <row r="138" spans="1:12" ht="14" thickBot="1" x14ac:dyDescent="0.2">
      <c r="A138" s="40">
        <v>6</v>
      </c>
      <c r="B138" s="58">
        <v>22.476499557495117</v>
      </c>
      <c r="C138" s="56">
        <v>15.99144458770752</v>
      </c>
      <c r="D138" s="13">
        <f t="shared" si="32"/>
        <v>6.4850549697875977</v>
      </c>
      <c r="E138" s="19">
        <v>6</v>
      </c>
      <c r="F138" s="58">
        <v>23.323969999999999</v>
      </c>
      <c r="G138" s="56">
        <v>16.189309999999999</v>
      </c>
      <c r="H138" s="13">
        <f t="shared" si="33"/>
        <v>7.1346600000000002</v>
      </c>
      <c r="I138" s="14">
        <f t="shared" si="35"/>
        <v>0.99047645965576159</v>
      </c>
      <c r="J138" s="15">
        <f t="shared" si="34"/>
        <v>0.50331152559045267</v>
      </c>
      <c r="K138" s="6"/>
    </row>
    <row r="139" spans="1:12" x14ac:dyDescent="0.15">
      <c r="A139" s="42" t="s">
        <v>4</v>
      </c>
      <c r="B139" s="30">
        <f>AVERAGE(B133:B138)</f>
        <v>22.145794677734376</v>
      </c>
      <c r="C139" s="30">
        <f>AVERAGE(C133:C138)</f>
        <v>16.001611137390135</v>
      </c>
      <c r="D139" s="30">
        <f>AVERAGE(D133:D138)</f>
        <v>6.1441835403442386</v>
      </c>
      <c r="E139" s="43" t="s">
        <v>4</v>
      </c>
      <c r="F139" s="30">
        <f>AVERAGE(F133:F138)</f>
        <v>22.954938333333335</v>
      </c>
      <c r="G139" s="30">
        <f>AVERAGE(G133:G138)</f>
        <v>15.937158333333334</v>
      </c>
      <c r="H139" s="30">
        <f>AVERAGE(H133:H138)</f>
        <v>7.0177799999999992</v>
      </c>
      <c r="I139" s="30">
        <f>AVERAGE(I133:I138)</f>
        <v>0.87359645965576183</v>
      </c>
      <c r="J139" s="49">
        <f>AVERAGE(J133:J138)</f>
        <v>0.57993527877187223</v>
      </c>
      <c r="K139" s="44"/>
    </row>
    <row r="140" spans="1:12" x14ac:dyDescent="0.15">
      <c r="A140" s="16" t="s">
        <v>5</v>
      </c>
      <c r="B140" s="10">
        <f>MEDIAN(B133:B138)</f>
        <v>22.162490844726562</v>
      </c>
      <c r="C140" s="10">
        <f>MEDIAN(C133:C138)</f>
        <v>15.99144458770752</v>
      </c>
      <c r="D140" s="10">
        <f>MEDIAN(D133:D138)</f>
        <v>6.3330965042114258</v>
      </c>
      <c r="E140" s="17" t="s">
        <v>5</v>
      </c>
      <c r="F140" s="10">
        <f>MEDIAN(F133:F138)</f>
        <v>23.233710000000002</v>
      </c>
      <c r="G140" s="10">
        <f>MEDIAN(G133:G138)</f>
        <v>15.997789999999998</v>
      </c>
      <c r="H140" s="10">
        <f>MEDIAN(H133:H138)</f>
        <v>7.2062299999999997</v>
      </c>
      <c r="I140" s="10">
        <f>MEDIAN(I133:I138)</f>
        <v>1.0620464596557611</v>
      </c>
      <c r="J140" s="18">
        <f>MEDIAN(J133:J138)</f>
        <v>0.4795416583465954</v>
      </c>
      <c r="K140" s="6"/>
    </row>
    <row r="141" spans="1:12" x14ac:dyDescent="0.15">
      <c r="A141" s="16" t="s">
        <v>6</v>
      </c>
      <c r="B141" s="10">
        <f>STDEV(B133:B138)</f>
        <v>0.28753720977157032</v>
      </c>
      <c r="C141" s="10">
        <f>STDEV(C133:C138)</f>
        <v>0.13647233672007233</v>
      </c>
      <c r="D141" s="10">
        <f>STDEV(D133:D138)</f>
        <v>0.33743097683107753</v>
      </c>
      <c r="E141" s="17" t="s">
        <v>6</v>
      </c>
      <c r="F141" s="10">
        <f>STDEV(F133:F138)</f>
        <v>0.70280854133730242</v>
      </c>
      <c r="G141" s="10">
        <f>STDEV(G133:G138)</f>
        <v>0.31470018769722208</v>
      </c>
      <c r="H141" s="10">
        <f>STDEV(H133:H138)</f>
        <v>0.54126763904744957</v>
      </c>
      <c r="I141" s="10">
        <f>STDEV(I133:I138)</f>
        <v>0.54126763904744968</v>
      </c>
      <c r="J141" s="18">
        <f>STDEV(J133:J138)</f>
        <v>0.22791611028048764</v>
      </c>
      <c r="K141" s="6"/>
    </row>
    <row r="142" spans="1:12" ht="14" thickBot="1" x14ac:dyDescent="0.2">
      <c r="A142" s="40" t="s">
        <v>7</v>
      </c>
      <c r="B142" s="13"/>
      <c r="C142" s="13"/>
      <c r="D142" s="14">
        <f>D141/(SQRT(5))</f>
        <v>0.15090372038168917</v>
      </c>
      <c r="E142" s="19"/>
      <c r="F142" s="19"/>
      <c r="G142" s="19"/>
      <c r="H142" s="14">
        <f>H141/(SQRT(6))</f>
        <v>0.22097158832453256</v>
      </c>
      <c r="I142" s="19"/>
      <c r="J142" s="45">
        <f>J141/(SQRT(5))</f>
        <v>0.1019271831509018</v>
      </c>
      <c r="K142" s="6"/>
    </row>
    <row r="143" spans="1:12" x14ac:dyDescent="0.15">
      <c r="A143" s="6"/>
      <c r="B143" s="6" t="s">
        <v>8</v>
      </c>
      <c r="C143" s="6"/>
      <c r="D143" s="6"/>
      <c r="E143" s="6"/>
      <c r="F143" s="6"/>
      <c r="G143" s="6"/>
      <c r="H143" s="6"/>
      <c r="I143" s="6"/>
      <c r="J143" s="6"/>
      <c r="K143" s="6"/>
    </row>
    <row r="144" spans="1:12" x14ac:dyDescent="0.15">
      <c r="A144" s="6" t="s">
        <v>27</v>
      </c>
      <c r="B144" s="6">
        <f>TTEST(B133:B138,F133:F138,2,2)</f>
        <v>4.0191809245268717E-2</v>
      </c>
      <c r="C144" s="6"/>
      <c r="D144" s="20"/>
      <c r="E144" s="6"/>
      <c r="F144" s="22"/>
      <c r="G144" s="23"/>
      <c r="H144" s="20"/>
      <c r="I144" s="6"/>
      <c r="J144" s="6"/>
      <c r="K144" s="6"/>
    </row>
    <row r="145" spans="1:12" x14ac:dyDescent="0.15">
      <c r="A145" s="6" t="s">
        <v>0</v>
      </c>
      <c r="B145" s="6">
        <f>TTEST(C133:C138,G133:G138,2,2)</f>
        <v>0.68217416727951474</v>
      </c>
      <c r="C145" s="6"/>
      <c r="D145" s="20"/>
      <c r="E145" s="6"/>
      <c r="F145" s="6"/>
      <c r="G145" s="6"/>
      <c r="H145" s="20"/>
      <c r="I145" s="6"/>
      <c r="J145" s="6"/>
      <c r="K145" s="6"/>
    </row>
    <row r="146" spans="1:12" x14ac:dyDescent="0.15">
      <c r="A146" s="6" t="s">
        <v>9</v>
      </c>
      <c r="B146" s="33">
        <f>TTEST(D133:D138,H133:H138,2,2)</f>
        <v>1.2253409810511212E-2</v>
      </c>
      <c r="C146" s="6"/>
      <c r="D146" s="20"/>
      <c r="E146" s="6"/>
      <c r="F146" s="6"/>
      <c r="G146" s="6"/>
      <c r="H146" s="20"/>
      <c r="I146" s="6"/>
      <c r="J146" s="6"/>
      <c r="K146" s="6"/>
    </row>
    <row r="147" spans="1:12" x14ac:dyDescent="0.15">
      <c r="A147" s="21" t="s">
        <v>10</v>
      </c>
      <c r="B147" s="21">
        <f>POWER(-(-I139-I141),2)</f>
        <v>2.0018404177992508</v>
      </c>
      <c r="C147" s="21"/>
      <c r="D147" s="20"/>
      <c r="E147" s="6"/>
      <c r="F147" s="6"/>
      <c r="G147" s="6"/>
      <c r="H147" s="20"/>
      <c r="I147" s="6"/>
      <c r="J147" s="6"/>
      <c r="K147" s="6"/>
    </row>
    <row r="148" spans="1:12" x14ac:dyDescent="0.15">
      <c r="A148" s="21" t="s">
        <v>11</v>
      </c>
      <c r="B148" s="21">
        <f>POWER(2,-I139)</f>
        <v>0.54578458013996911</v>
      </c>
      <c r="C148" s="21"/>
      <c r="D148" s="20"/>
      <c r="E148" s="6"/>
      <c r="F148" s="6"/>
      <c r="G148" s="6"/>
      <c r="H148" s="20"/>
      <c r="I148" s="46"/>
      <c r="J148" s="6"/>
      <c r="K148" s="6"/>
    </row>
    <row r="149" spans="1:12" s="6" customFormat="1" ht="14" thickBot="1" x14ac:dyDescent="0.2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5"/>
    </row>
    <row r="150" spans="1:12" s="6" customFormat="1" ht="14" thickBot="1" x14ac:dyDescent="0.2">
      <c r="A150" s="1" t="s">
        <v>15</v>
      </c>
      <c r="B150" s="2" t="s">
        <v>24</v>
      </c>
      <c r="C150" s="2" t="s">
        <v>0</v>
      </c>
      <c r="D150" s="3" t="s">
        <v>1</v>
      </c>
      <c r="E150" s="4" t="s">
        <v>16</v>
      </c>
      <c r="F150" s="2" t="s">
        <v>24</v>
      </c>
      <c r="G150" s="2" t="s">
        <v>0</v>
      </c>
      <c r="H150" s="3" t="s">
        <v>1</v>
      </c>
      <c r="I150" s="2" t="s">
        <v>2</v>
      </c>
      <c r="J150" s="5" t="s">
        <v>3</v>
      </c>
      <c r="K150" s="34"/>
      <c r="L150" s="35"/>
    </row>
    <row r="151" spans="1:12" s="6" customFormat="1" x14ac:dyDescent="0.15">
      <c r="A151" s="36">
        <v>1</v>
      </c>
      <c r="B151" s="37"/>
      <c r="C151" s="37"/>
      <c r="D151" s="7"/>
      <c r="E151" s="38">
        <v>1</v>
      </c>
      <c r="F151" s="59">
        <v>13.8735</v>
      </c>
      <c r="G151" s="59">
        <v>15.643039999999999</v>
      </c>
      <c r="H151" s="7">
        <f t="shared" ref="H151:H156" si="38">F151-G151</f>
        <v>-1.7695399999999992</v>
      </c>
      <c r="I151" s="8">
        <f>H151-$D$157</f>
        <v>-5.1729130783080279E-2</v>
      </c>
      <c r="J151" s="9">
        <f t="shared" ref="J151:J156" si="39">POWER(2,-I151)</f>
        <v>1.0365064763431859</v>
      </c>
      <c r="K151" s="34"/>
      <c r="L151" s="35"/>
    </row>
    <row r="152" spans="1:12" s="6" customFormat="1" x14ac:dyDescent="0.15">
      <c r="A152" s="16">
        <v>2</v>
      </c>
      <c r="B152" s="39"/>
      <c r="C152" s="39"/>
      <c r="D152" s="10"/>
      <c r="E152" s="17">
        <v>2</v>
      </c>
      <c r="F152" s="57">
        <v>13.954549999999999</v>
      </c>
      <c r="G152" s="57">
        <v>16.221219999999999</v>
      </c>
      <c r="H152" s="10">
        <f t="shared" si="38"/>
        <v>-2.2666699999999995</v>
      </c>
      <c r="I152" s="11">
        <f t="shared" ref="I152:I156" si="40">H152-$D$157</f>
        <v>-0.54885913078308057</v>
      </c>
      <c r="J152" s="12">
        <f t="shared" si="39"/>
        <v>1.4629283688683943</v>
      </c>
      <c r="K152" s="34"/>
      <c r="L152" s="35"/>
    </row>
    <row r="153" spans="1:12" s="6" customFormat="1" x14ac:dyDescent="0.15">
      <c r="A153" s="16">
        <v>3</v>
      </c>
      <c r="B153" s="57">
        <v>14.054040908813477</v>
      </c>
      <c r="C153" s="57">
        <v>15.797056198120117</v>
      </c>
      <c r="D153" s="10">
        <f t="shared" ref="D153:D156" si="41">B153-C153</f>
        <v>-1.7430152893066406</v>
      </c>
      <c r="E153" s="17">
        <v>3</v>
      </c>
      <c r="F153" s="57"/>
      <c r="G153" s="57"/>
      <c r="H153" s="10"/>
      <c r="I153" s="11"/>
      <c r="J153" s="12"/>
      <c r="K153" s="34"/>
      <c r="L153" s="35"/>
    </row>
    <row r="154" spans="1:12" s="6" customFormat="1" x14ac:dyDescent="0.15">
      <c r="A154" s="16">
        <v>4</v>
      </c>
      <c r="B154" s="57">
        <v>14.099702835083008</v>
      </c>
      <c r="C154" s="57">
        <v>15.861594200134277</v>
      </c>
      <c r="D154" s="10">
        <f t="shared" si="41"/>
        <v>-1.7618913650512695</v>
      </c>
      <c r="E154" s="17">
        <v>4</v>
      </c>
      <c r="F154" s="57">
        <v>14.22368</v>
      </c>
      <c r="G154" s="57">
        <v>16.228750000000002</v>
      </c>
      <c r="H154" s="10">
        <f t="shared" si="38"/>
        <v>-2.0050700000000017</v>
      </c>
      <c r="I154" s="11">
        <f t="shared" si="40"/>
        <v>-0.28725913078308274</v>
      </c>
      <c r="J154" s="12">
        <f t="shared" si="39"/>
        <v>1.2203196792494286</v>
      </c>
      <c r="K154" s="34"/>
      <c r="L154" s="35"/>
    </row>
    <row r="155" spans="1:12" s="6" customFormat="1" x14ac:dyDescent="0.15">
      <c r="A155" s="16">
        <v>5</v>
      </c>
      <c r="B155" s="57">
        <v>14.050718307495117</v>
      </c>
      <c r="C155" s="57">
        <v>15.658347129821777</v>
      </c>
      <c r="D155" s="10">
        <f t="shared" si="41"/>
        <v>-1.6076288223266602</v>
      </c>
      <c r="E155" s="17">
        <v>5</v>
      </c>
      <c r="F155" s="57">
        <v>13.934950000000001</v>
      </c>
      <c r="G155" s="57">
        <v>15.53436</v>
      </c>
      <c r="H155" s="10">
        <f t="shared" si="38"/>
        <v>-1.5994099999999989</v>
      </c>
      <c r="I155" s="11">
        <f t="shared" si="40"/>
        <v>0.11840086921692006</v>
      </c>
      <c r="J155" s="12">
        <f t="shared" si="39"/>
        <v>0.92120818246826197</v>
      </c>
      <c r="K155" s="34"/>
      <c r="L155" s="35"/>
    </row>
    <row r="156" spans="1:12" s="6" customFormat="1" ht="14" thickBot="1" x14ac:dyDescent="0.2">
      <c r="A156" s="40">
        <v>6</v>
      </c>
      <c r="B156" s="58">
        <v>14.00921630859375</v>
      </c>
      <c r="C156" s="58">
        <v>15.767924308776855</v>
      </c>
      <c r="D156" s="13">
        <f t="shared" si="41"/>
        <v>-1.7587080001831055</v>
      </c>
      <c r="E156" s="19">
        <v>6</v>
      </c>
      <c r="F156" s="58">
        <v>13.94408</v>
      </c>
      <c r="G156" s="58">
        <v>16.189309999999999</v>
      </c>
      <c r="H156" s="13">
        <f t="shared" si="38"/>
        <v>-2.2452299999999994</v>
      </c>
      <c r="I156" s="14">
        <f t="shared" si="40"/>
        <v>-0.52741913078308045</v>
      </c>
      <c r="J156" s="15">
        <f t="shared" si="39"/>
        <v>1.4413484275837418</v>
      </c>
      <c r="K156" s="34"/>
      <c r="L156" s="35"/>
    </row>
    <row r="157" spans="1:12" s="6" customFormat="1" x14ac:dyDescent="0.15">
      <c r="A157" s="42" t="s">
        <v>4</v>
      </c>
      <c r="B157" s="30">
        <f>AVERAGE(B151:B156)</f>
        <v>14.053419589996338</v>
      </c>
      <c r="C157" s="30">
        <f>AVERAGE(C151:C156)</f>
        <v>15.771230459213257</v>
      </c>
      <c r="D157" s="30">
        <f>AVERAGE(D151:D156)</f>
        <v>-1.7178108692169189</v>
      </c>
      <c r="E157" s="43" t="s">
        <v>4</v>
      </c>
      <c r="F157" s="30">
        <f>AVERAGE(F151:F156)</f>
        <v>13.986151999999999</v>
      </c>
      <c r="G157" s="30">
        <f>AVERAGE(G151:G156)</f>
        <v>15.963335999999998</v>
      </c>
      <c r="H157" s="30">
        <f>AVERAGE(H151:H156)</f>
        <v>-1.9771839999999998</v>
      </c>
      <c r="I157" s="30">
        <f>AVERAGE(I151:I156)</f>
        <v>-0.25937313078308077</v>
      </c>
      <c r="J157" s="49">
        <f>AVERAGE(J151:J156)</f>
        <v>1.2164622269026026</v>
      </c>
      <c r="K157" s="34"/>
      <c r="L157" s="35"/>
    </row>
    <row r="158" spans="1:12" s="6" customFormat="1" x14ac:dyDescent="0.15">
      <c r="A158" s="16" t="s">
        <v>5</v>
      </c>
      <c r="B158" s="10">
        <f>MEDIAN(B151:B156)</f>
        <v>14.052379608154297</v>
      </c>
      <c r="C158" s="10">
        <f>MEDIAN(C151:C156)</f>
        <v>15.782490253448486</v>
      </c>
      <c r="D158" s="10">
        <f>MEDIAN(D151:D156)</f>
        <v>-1.750861644744873</v>
      </c>
      <c r="E158" s="17" t="s">
        <v>5</v>
      </c>
      <c r="F158" s="10">
        <f>MEDIAN(F151:F156)</f>
        <v>13.94408</v>
      </c>
      <c r="G158" s="10">
        <f>MEDIAN(G151:G156)</f>
        <v>16.189309999999999</v>
      </c>
      <c r="H158" s="10">
        <f>MEDIAN(H151:H156)</f>
        <v>-2.0050700000000017</v>
      </c>
      <c r="I158" s="10">
        <f>MEDIAN(I151:I156)</f>
        <v>-0.28725913078308274</v>
      </c>
      <c r="J158" s="18">
        <f>MEDIAN(J151:J156)</f>
        <v>1.2203196792494286</v>
      </c>
      <c r="K158" s="34"/>
      <c r="L158" s="35"/>
    </row>
    <row r="159" spans="1:12" s="6" customFormat="1" x14ac:dyDescent="0.15">
      <c r="A159" s="16" t="s">
        <v>6</v>
      </c>
      <c r="B159" s="10">
        <f>STDEV(B151:B156)</f>
        <v>3.6985365694794561E-2</v>
      </c>
      <c r="C159" s="10">
        <f>STDEV(C151:C156)</f>
        <v>8.482560766761417E-2</v>
      </c>
      <c r="D159" s="10">
        <f>STDEV(D151:D156)</f>
        <v>7.3916646035143224E-2</v>
      </c>
      <c r="E159" s="17" t="s">
        <v>6</v>
      </c>
      <c r="F159" s="10">
        <f>STDEV(F151:F156)</f>
        <v>0.13647381459459537</v>
      </c>
      <c r="G159" s="10">
        <f>STDEV(G151:G156)</f>
        <v>0.34446441533197619</v>
      </c>
      <c r="H159" s="10">
        <f>STDEV(H151:H156)</f>
        <v>0.29251395570126271</v>
      </c>
      <c r="I159" s="10">
        <f>STDEV(I151:I156)</f>
        <v>0.29251395570126248</v>
      </c>
      <c r="J159" s="18">
        <f>STDEV(J151:J156)</f>
        <v>0.24025677162420675</v>
      </c>
      <c r="K159" s="34"/>
      <c r="L159" s="35"/>
    </row>
    <row r="160" spans="1:12" s="6" customFormat="1" ht="14" thickBot="1" x14ac:dyDescent="0.2">
      <c r="A160" s="40" t="s">
        <v>7</v>
      </c>
      <c r="B160" s="13"/>
      <c r="C160" s="13"/>
      <c r="D160" s="14">
        <f>D159/(SQRT(6))</f>
        <v>3.0176344380669701E-2</v>
      </c>
      <c r="E160" s="19"/>
      <c r="F160" s="19"/>
      <c r="G160" s="19"/>
      <c r="H160" s="14">
        <f>H159/(SQRT(6))</f>
        <v>0.11941832235186267</v>
      </c>
      <c r="I160" s="19"/>
      <c r="J160" s="45">
        <f>J159/(SQRT(6))</f>
        <v>9.8084416287949172E-2</v>
      </c>
      <c r="K160" s="34"/>
      <c r="L160" s="35"/>
    </row>
    <row r="161" spans="1:12" s="6" customFormat="1" x14ac:dyDescent="0.15">
      <c r="B161" s="6" t="s">
        <v>8</v>
      </c>
      <c r="K161" s="34"/>
      <c r="L161" s="35"/>
    </row>
    <row r="162" spans="1:12" s="6" customFormat="1" x14ac:dyDescent="0.15">
      <c r="A162" s="6" t="s">
        <v>24</v>
      </c>
      <c r="B162" s="6">
        <f>TTEST(B151:B156,F151:F156,2,2)</f>
        <v>0.37551062083393877</v>
      </c>
      <c r="D162" s="20"/>
      <c r="F162" s="22"/>
      <c r="G162" s="23"/>
      <c r="H162" s="20"/>
      <c r="K162" s="34"/>
      <c r="L162" s="35"/>
    </row>
    <row r="163" spans="1:12" s="6" customFormat="1" x14ac:dyDescent="0.15">
      <c r="A163" s="6" t="s">
        <v>0</v>
      </c>
      <c r="B163" s="6">
        <f>TTEST(C151:C156,G151:G156,2,2)</f>
        <v>0.31777570189687104</v>
      </c>
      <c r="D163" s="20"/>
      <c r="H163" s="20"/>
      <c r="K163" s="34"/>
      <c r="L163" s="35"/>
    </row>
    <row r="164" spans="1:12" s="6" customFormat="1" x14ac:dyDescent="0.15">
      <c r="A164" s="6" t="s">
        <v>9</v>
      </c>
      <c r="B164" s="33">
        <f>TTEST(D151:D156,H151:H156,2,2)</f>
        <v>0.13135746234892171</v>
      </c>
      <c r="D164" s="20"/>
      <c r="H164" s="20"/>
      <c r="K164" s="34"/>
      <c r="L164" s="35"/>
    </row>
    <row r="165" spans="1:12" s="6" customFormat="1" x14ac:dyDescent="0.15">
      <c r="A165" s="21" t="s">
        <v>10</v>
      </c>
      <c r="B165" s="21">
        <f>POWER(-(-I157-I159),2)</f>
        <v>1.0983142762575739E-3</v>
      </c>
      <c r="C165" s="21"/>
      <c r="D165" s="20"/>
      <c r="H165" s="20"/>
      <c r="K165" s="34"/>
      <c r="L165" s="35"/>
    </row>
    <row r="166" spans="1:12" x14ac:dyDescent="0.15">
      <c r="A166" s="21" t="s">
        <v>11</v>
      </c>
      <c r="B166" s="21">
        <f>POWER(2,-I157)</f>
        <v>1.1969584980236241</v>
      </c>
      <c r="C166" s="21"/>
      <c r="D166" s="20"/>
      <c r="E166" s="6"/>
      <c r="F166" s="6"/>
      <c r="G166" s="6"/>
      <c r="H166" s="20"/>
      <c r="I166" s="46"/>
      <c r="J166" s="6"/>
    </row>
    <row r="167" spans="1:12" s="6" customFormat="1" ht="14" thickBot="1" x14ac:dyDescent="0.2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L167" s="35"/>
    </row>
    <row r="168" spans="1:12" s="6" customFormat="1" ht="14" thickBot="1" x14ac:dyDescent="0.2">
      <c r="A168" s="1" t="s">
        <v>15</v>
      </c>
      <c r="B168" s="2" t="s">
        <v>25</v>
      </c>
      <c r="C168" s="2" t="s">
        <v>0</v>
      </c>
      <c r="D168" s="3" t="s">
        <v>1</v>
      </c>
      <c r="E168" s="4" t="s">
        <v>16</v>
      </c>
      <c r="F168" s="2" t="s">
        <v>25</v>
      </c>
      <c r="G168" s="2" t="s">
        <v>0</v>
      </c>
      <c r="H168" s="3" t="s">
        <v>1</v>
      </c>
      <c r="I168" s="2" t="s">
        <v>2</v>
      </c>
      <c r="J168" s="5" t="s">
        <v>3</v>
      </c>
      <c r="L168" s="35"/>
    </row>
    <row r="169" spans="1:12" s="6" customFormat="1" x14ac:dyDescent="0.15">
      <c r="A169" s="36">
        <v>1</v>
      </c>
      <c r="B169" s="37"/>
      <c r="C169" s="37"/>
      <c r="D169" s="7"/>
      <c r="E169" s="38">
        <v>1</v>
      </c>
      <c r="F169" s="59">
        <v>15.49316</v>
      </c>
      <c r="G169" s="59">
        <v>15.643039999999999</v>
      </c>
      <c r="H169" s="7">
        <f t="shared" ref="H169:H174" si="42">F169-G169</f>
        <v>-0.14987999999999957</v>
      </c>
      <c r="I169" s="8">
        <f>H169-$D$175</f>
        <v>4.3516949768089397E-2</v>
      </c>
      <c r="J169" s="9">
        <f t="shared" ref="J169:J174" si="43">POWER(2,-I169)</f>
        <v>0.97028673212367345</v>
      </c>
      <c r="L169" s="35"/>
    </row>
    <row r="170" spans="1:12" s="6" customFormat="1" x14ac:dyDescent="0.15">
      <c r="A170" s="16">
        <v>2</v>
      </c>
      <c r="B170" s="39"/>
      <c r="C170" s="39"/>
      <c r="D170" s="10"/>
      <c r="E170" s="17">
        <v>2</v>
      </c>
      <c r="F170" s="57">
        <v>15.945</v>
      </c>
      <c r="G170" s="57">
        <v>16.221219999999999</v>
      </c>
      <c r="H170" s="10">
        <f t="shared" si="42"/>
        <v>-0.27621999999999858</v>
      </c>
      <c r="I170" s="11">
        <f t="shared" ref="I170:I174" si="44">H170-$D$175</f>
        <v>-8.2823050231909612E-2</v>
      </c>
      <c r="J170" s="12">
        <f t="shared" si="43"/>
        <v>1.0590884271569361</v>
      </c>
      <c r="L170" s="35"/>
    </row>
    <row r="171" spans="1:12" s="6" customFormat="1" x14ac:dyDescent="0.15">
      <c r="A171" s="16">
        <v>3</v>
      </c>
      <c r="B171" s="57">
        <v>15.615540504455566</v>
      </c>
      <c r="C171" s="57">
        <v>15.797056198120117</v>
      </c>
      <c r="D171" s="10">
        <f t="shared" ref="D171:D174" si="45">B171-C171</f>
        <v>-0.18151569366455078</v>
      </c>
      <c r="E171" s="17">
        <v>3</v>
      </c>
      <c r="F171" s="57">
        <v>15.740819999999999</v>
      </c>
      <c r="G171" s="57">
        <v>15.80627</v>
      </c>
      <c r="H171" s="10">
        <f t="shared" si="42"/>
        <v>-6.545000000000023E-2</v>
      </c>
      <c r="I171" s="11">
        <f t="shared" si="44"/>
        <v>0.12794694976808874</v>
      </c>
      <c r="J171" s="12">
        <f t="shared" si="43"/>
        <v>0.91513281842427485</v>
      </c>
      <c r="L171" s="35"/>
    </row>
    <row r="172" spans="1:12" s="6" customFormat="1" x14ac:dyDescent="0.15">
      <c r="A172" s="16">
        <v>4</v>
      </c>
      <c r="B172" s="57">
        <v>15.639739036560059</v>
      </c>
      <c r="C172" s="57">
        <v>15.861594200134277</v>
      </c>
      <c r="D172" s="10">
        <f t="shared" si="45"/>
        <v>-0.22185516357421875</v>
      </c>
      <c r="E172" s="17">
        <v>4</v>
      </c>
      <c r="F172" s="57"/>
      <c r="G172" s="57"/>
      <c r="H172" s="10"/>
      <c r="I172" s="11"/>
      <c r="J172" s="12"/>
      <c r="L172" s="35"/>
    </row>
    <row r="173" spans="1:12" s="6" customFormat="1" x14ac:dyDescent="0.15">
      <c r="A173" s="16">
        <v>5</v>
      </c>
      <c r="B173" s="57">
        <v>15.479628562927246</v>
      </c>
      <c r="C173" s="57">
        <v>15.658347129821777</v>
      </c>
      <c r="D173" s="10">
        <f t="shared" si="45"/>
        <v>-0.17871856689453125</v>
      </c>
      <c r="E173" s="17">
        <v>5</v>
      </c>
      <c r="F173" s="57">
        <v>15.888859999999999</v>
      </c>
      <c r="G173" s="57">
        <v>15.53436</v>
      </c>
      <c r="H173" s="10">
        <f t="shared" si="42"/>
        <v>0.35449999999999982</v>
      </c>
      <c r="I173" s="11">
        <f t="shared" si="44"/>
        <v>0.54789694976808878</v>
      </c>
      <c r="J173" s="12">
        <f t="shared" si="43"/>
        <v>0.68401650880628473</v>
      </c>
      <c r="L173" s="35"/>
    </row>
    <row r="174" spans="1:12" s="6" customFormat="1" ht="14" thickBot="1" x14ac:dyDescent="0.2">
      <c r="A174" s="40">
        <v>6</v>
      </c>
      <c r="B174" s="58">
        <v>15.5764259338378</v>
      </c>
      <c r="C174" s="58">
        <v>15.767924308776855</v>
      </c>
      <c r="D174" s="13">
        <f t="shared" si="45"/>
        <v>-0.19149837493905508</v>
      </c>
      <c r="E174" s="19">
        <v>6</v>
      </c>
      <c r="F174" s="58">
        <v>15.878159999999999</v>
      </c>
      <c r="G174" s="58">
        <v>16.189309999999999</v>
      </c>
      <c r="H174" s="13">
        <f t="shared" si="42"/>
        <v>-0.31114999999999959</v>
      </c>
      <c r="I174" s="14">
        <f t="shared" si="44"/>
        <v>-0.11775305023191063</v>
      </c>
      <c r="J174" s="15">
        <f t="shared" si="43"/>
        <v>1.0850436263163559</v>
      </c>
      <c r="K174" s="44"/>
      <c r="L174" s="35"/>
    </row>
    <row r="175" spans="1:12" s="6" customFormat="1" x14ac:dyDescent="0.15">
      <c r="A175" s="42" t="s">
        <v>4</v>
      </c>
      <c r="B175" s="30">
        <f>AVERAGE(B169:B174)</f>
        <v>15.577833509445167</v>
      </c>
      <c r="C175" s="30">
        <f>AVERAGE(C169:C174)</f>
        <v>15.771230459213257</v>
      </c>
      <c r="D175" s="30">
        <f>AVERAGE(D169:D174)</f>
        <v>-0.19339694976808897</v>
      </c>
      <c r="E175" s="43" t="s">
        <v>4</v>
      </c>
      <c r="F175" s="30">
        <f>AVERAGE(F169:F174)</f>
        <v>15.789199999999999</v>
      </c>
      <c r="G175" s="30">
        <f>AVERAGE(G169:G174)</f>
        <v>15.87884</v>
      </c>
      <c r="H175" s="30">
        <f>AVERAGE(H169:H174)</f>
        <v>-8.9639999999999637E-2</v>
      </c>
      <c r="I175" s="30">
        <f>AVERAGE(I169:I174)</f>
        <v>0.10375694976808933</v>
      </c>
      <c r="J175" s="49">
        <f>AVERAGE(J169:J174)</f>
        <v>0.94271362256550506</v>
      </c>
      <c r="L175" s="35"/>
    </row>
    <row r="176" spans="1:12" s="6" customFormat="1" x14ac:dyDescent="0.15">
      <c r="A176" s="16" t="s">
        <v>5</v>
      </c>
      <c r="B176" s="10">
        <f>MEDIAN(B169:B174)</f>
        <v>15.595983219146683</v>
      </c>
      <c r="C176" s="10">
        <f>MEDIAN(C169:C174)</f>
        <v>15.782490253448486</v>
      </c>
      <c r="D176" s="10">
        <f>MEDIAN(D169:D174)</f>
        <v>-0.18650703430180293</v>
      </c>
      <c r="E176" s="17" t="s">
        <v>5</v>
      </c>
      <c r="F176" s="10">
        <f>MEDIAN(F169:F174)</f>
        <v>15.878159999999999</v>
      </c>
      <c r="G176" s="10">
        <f>MEDIAN(G169:G174)</f>
        <v>15.80627</v>
      </c>
      <c r="H176" s="10">
        <f>MEDIAN(H169:H174)</f>
        <v>-0.14987999999999957</v>
      </c>
      <c r="I176" s="10">
        <f>MEDIAN(I169:I174)</f>
        <v>4.3516949768089397E-2</v>
      </c>
      <c r="J176" s="18">
        <f>MEDIAN(J169:J174)</f>
        <v>0.97028673212367345</v>
      </c>
      <c r="L176" s="35"/>
    </row>
    <row r="177" spans="1:12" s="6" customFormat="1" x14ac:dyDescent="0.15">
      <c r="A177" s="16" t="s">
        <v>6</v>
      </c>
      <c r="B177" s="10">
        <f>STDEV(B169:B174)</f>
        <v>7.0475301938019444E-2</v>
      </c>
      <c r="C177" s="10">
        <f>STDEV(C169:C174)</f>
        <v>8.482560766761417E-2</v>
      </c>
      <c r="D177" s="10">
        <f>STDEV(D169:D174)</f>
        <v>1.9749208336854524E-2</v>
      </c>
      <c r="E177" s="17" t="s">
        <v>6</v>
      </c>
      <c r="F177" s="10">
        <f>STDEV(F169:F174)</f>
        <v>0.18172777938444093</v>
      </c>
      <c r="G177" s="10">
        <f>STDEV(G169:G174)</f>
        <v>0.31350845307582992</v>
      </c>
      <c r="H177" s="10">
        <f>STDEV(H169:H174)</f>
        <v>0.26709227328771562</v>
      </c>
      <c r="I177" s="10">
        <f>STDEV(I169:I174)</f>
        <v>0.26709227328771562</v>
      </c>
      <c r="J177" s="18">
        <f>STDEV(J169:J174)</f>
        <v>0.15987971956016281</v>
      </c>
      <c r="L177" s="35"/>
    </row>
    <row r="178" spans="1:12" s="6" customFormat="1" ht="14" thickBot="1" x14ac:dyDescent="0.2">
      <c r="A178" s="40" t="s">
        <v>7</v>
      </c>
      <c r="B178" s="13"/>
      <c r="C178" s="13"/>
      <c r="D178" s="14">
        <f>D177/(SQRT(6))</f>
        <v>8.0625805415355314E-3</v>
      </c>
      <c r="E178" s="19"/>
      <c r="F178" s="19"/>
      <c r="G178" s="19"/>
      <c r="H178" s="14">
        <f>H177/(SQRT(6))</f>
        <v>0.10903996396581682</v>
      </c>
      <c r="I178" s="19"/>
      <c r="J178" s="45">
        <f>J177/(SQRT(6))</f>
        <v>6.5270622190278307E-2</v>
      </c>
      <c r="L178" s="35"/>
    </row>
    <row r="179" spans="1:12" s="6" customFormat="1" x14ac:dyDescent="0.15">
      <c r="B179" s="6" t="s">
        <v>8</v>
      </c>
      <c r="L179" s="35"/>
    </row>
    <row r="180" spans="1:12" s="6" customFormat="1" x14ac:dyDescent="0.15">
      <c r="A180" s="6" t="s">
        <v>25</v>
      </c>
      <c r="B180" s="6">
        <f>TTEST(B169:B174,F169:F174,2,2)</f>
        <v>6.6195243836393761E-2</v>
      </c>
      <c r="D180" s="20"/>
      <c r="F180" s="22"/>
      <c r="G180" s="23"/>
      <c r="H180" s="20"/>
      <c r="L180" s="35"/>
    </row>
    <row r="181" spans="1:12" s="6" customFormat="1" x14ac:dyDescent="0.15">
      <c r="A181" s="6" t="s">
        <v>0</v>
      </c>
      <c r="B181" s="6">
        <f>TTEST(C169:C174,G169:G174,2,2)</f>
        <v>0.53094783897227327</v>
      </c>
      <c r="D181" s="20"/>
      <c r="H181" s="20"/>
      <c r="L181" s="35"/>
    </row>
    <row r="182" spans="1:12" s="6" customFormat="1" x14ac:dyDescent="0.15">
      <c r="A182" s="6" t="s">
        <v>9</v>
      </c>
      <c r="B182" s="33">
        <f>TTEST(D169:D174,H169:H174,2,2)</f>
        <v>0.46954903410998294</v>
      </c>
      <c r="D182" s="20"/>
      <c r="H182" s="20"/>
      <c r="L182" s="35"/>
    </row>
    <row r="183" spans="1:12" s="6" customFormat="1" x14ac:dyDescent="0.15">
      <c r="A183" s="21" t="s">
        <v>10</v>
      </c>
      <c r="B183" s="21">
        <f>POWER(-(-I175-I177),2)</f>
        <v>0.13752914624109416</v>
      </c>
      <c r="C183" s="21"/>
      <c r="D183" s="20"/>
      <c r="H183" s="20"/>
      <c r="L183" s="35"/>
    </row>
    <row r="184" spans="1:12" x14ac:dyDescent="0.15">
      <c r="A184" s="21" t="s">
        <v>11</v>
      </c>
      <c r="B184" s="21">
        <f>POWER(2,-I175)</f>
        <v>0.93060642337358834</v>
      </c>
      <c r="C184" s="21"/>
      <c r="D184" s="20"/>
      <c r="E184" s="6"/>
      <c r="F184" s="6"/>
      <c r="G184" s="6"/>
      <c r="H184" s="20"/>
      <c r="I184" s="46"/>
      <c r="J184" s="6"/>
    </row>
    <row r="185" spans="1:12" s="6" customFormat="1" ht="14" thickBot="1" x14ac:dyDescent="0.2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L185" s="35"/>
    </row>
    <row r="186" spans="1:12" s="6" customFormat="1" ht="14" thickBot="1" x14ac:dyDescent="0.2">
      <c r="A186" s="1" t="s">
        <v>15</v>
      </c>
      <c r="B186" s="2" t="s">
        <v>23</v>
      </c>
      <c r="C186" s="2" t="s">
        <v>0</v>
      </c>
      <c r="D186" s="3" t="s">
        <v>1</v>
      </c>
      <c r="E186" s="4" t="s">
        <v>16</v>
      </c>
      <c r="F186" s="2" t="s">
        <v>23</v>
      </c>
      <c r="G186" s="2" t="s">
        <v>0</v>
      </c>
      <c r="H186" s="3" t="s">
        <v>1</v>
      </c>
      <c r="I186" s="2" t="s">
        <v>2</v>
      </c>
      <c r="J186" s="5" t="s">
        <v>3</v>
      </c>
      <c r="L186" s="35"/>
    </row>
    <row r="187" spans="1:12" s="6" customFormat="1" x14ac:dyDescent="0.15">
      <c r="A187" s="36">
        <v>1</v>
      </c>
      <c r="B187" s="59">
        <v>15.994479999999999</v>
      </c>
      <c r="C187" s="59">
        <v>15.65296</v>
      </c>
      <c r="D187" s="7">
        <f t="shared" ref="D187:D192" si="46">B187-C187</f>
        <v>0.34151999999999916</v>
      </c>
      <c r="E187" s="38">
        <v>1</v>
      </c>
      <c r="F187" s="59">
        <v>15.585889999999999</v>
      </c>
      <c r="G187" s="59">
        <v>15.643039999999999</v>
      </c>
      <c r="H187" s="7">
        <f t="shared" ref="H187:H192" si="47">F187-G187</f>
        <v>-5.7150000000000034E-2</v>
      </c>
      <c r="I187" s="8">
        <f>H187-$D$193</f>
        <v>-0.13969999999999977</v>
      </c>
      <c r="J187" s="9">
        <f t="shared" ref="J187:J192" si="48">POWER(2,-I187)</f>
        <v>1.1016760049712784</v>
      </c>
      <c r="L187" s="35"/>
    </row>
    <row r="188" spans="1:12" s="6" customFormat="1" x14ac:dyDescent="0.15">
      <c r="A188" s="16">
        <v>2</v>
      </c>
      <c r="B188" s="57">
        <v>15.983309999999999</v>
      </c>
      <c r="C188" s="57">
        <v>15.64813</v>
      </c>
      <c r="D188" s="10">
        <f t="shared" si="46"/>
        <v>0.33517999999999937</v>
      </c>
      <c r="E188" s="17">
        <v>2</v>
      </c>
      <c r="F188" s="57">
        <v>17.148610000000001</v>
      </c>
      <c r="G188" s="57">
        <v>16.221219999999999</v>
      </c>
      <c r="H188" s="10">
        <f t="shared" si="47"/>
        <v>0.9273900000000026</v>
      </c>
      <c r="I188" s="11">
        <f t="shared" ref="I188:I192" si="49">H188-$D$193</f>
        <v>0.84484000000000281</v>
      </c>
      <c r="J188" s="12">
        <f t="shared" si="48"/>
        <v>0.55677255374256396</v>
      </c>
      <c r="L188" s="35"/>
    </row>
    <row r="189" spans="1:12" s="6" customFormat="1" x14ac:dyDescent="0.15">
      <c r="A189" s="16">
        <v>3</v>
      </c>
      <c r="B189" s="57">
        <v>15.63968</v>
      </c>
      <c r="C189" s="57">
        <v>15.719390000000001</v>
      </c>
      <c r="D189" s="10">
        <f t="shared" si="46"/>
        <v>-7.9710000000000392E-2</v>
      </c>
      <c r="E189" s="17">
        <v>3</v>
      </c>
      <c r="F189" s="57"/>
      <c r="G189" s="57"/>
      <c r="H189" s="10"/>
      <c r="I189" s="11"/>
      <c r="J189" s="12"/>
      <c r="L189" s="35"/>
    </row>
    <row r="190" spans="1:12" s="6" customFormat="1" x14ac:dyDescent="0.15">
      <c r="A190" s="16">
        <v>4</v>
      </c>
      <c r="B190" s="57">
        <v>15.652620000000001</v>
      </c>
      <c r="C190" s="57">
        <v>15.65926</v>
      </c>
      <c r="D190" s="10">
        <f t="shared" si="46"/>
        <v>-6.6399999999990911E-3</v>
      </c>
      <c r="E190" s="17">
        <v>4</v>
      </c>
      <c r="F190" s="57">
        <v>16.906369999999999</v>
      </c>
      <c r="G190" s="57">
        <v>16.228750000000002</v>
      </c>
      <c r="H190" s="10">
        <f t="shared" si="47"/>
        <v>0.67761999999999745</v>
      </c>
      <c r="I190" s="11">
        <f t="shared" si="49"/>
        <v>0.59506999999999766</v>
      </c>
      <c r="J190" s="12">
        <f t="shared" si="48"/>
        <v>0.66201233337965937</v>
      </c>
      <c r="L190" s="35"/>
    </row>
    <row r="191" spans="1:12" s="6" customFormat="1" x14ac:dyDescent="0.15">
      <c r="A191" s="16">
        <v>5</v>
      </c>
      <c r="B191" s="57">
        <v>15.58611</v>
      </c>
      <c r="C191" s="57">
        <v>15.55241</v>
      </c>
      <c r="D191" s="10">
        <f t="shared" si="46"/>
        <v>3.3699999999999619E-2</v>
      </c>
      <c r="E191" s="17">
        <v>5</v>
      </c>
      <c r="F191" s="57">
        <v>16.40334</v>
      </c>
      <c r="G191" s="57">
        <v>15.53436</v>
      </c>
      <c r="H191" s="10">
        <f t="shared" si="47"/>
        <v>0.86898000000000053</v>
      </c>
      <c r="I191" s="11">
        <f t="shared" si="49"/>
        <v>0.78643000000000074</v>
      </c>
      <c r="J191" s="12">
        <f t="shared" si="48"/>
        <v>0.57977699705762098</v>
      </c>
      <c r="L191" s="35"/>
    </row>
    <row r="192" spans="1:12" s="6" customFormat="1" ht="14" thickBot="1" x14ac:dyDescent="0.2">
      <c r="A192" s="40">
        <v>6</v>
      </c>
      <c r="B192" s="58">
        <v>15.582599999999999</v>
      </c>
      <c r="C192" s="58">
        <v>15.711349999999999</v>
      </c>
      <c r="D192" s="13">
        <f t="shared" si="46"/>
        <v>-0.12875000000000014</v>
      </c>
      <c r="E192" s="19">
        <v>6</v>
      </c>
      <c r="F192" s="58">
        <v>16.388909999999999</v>
      </c>
      <c r="G192" s="58">
        <v>16.189309999999999</v>
      </c>
      <c r="H192" s="13">
        <f t="shared" si="47"/>
        <v>0.19960000000000022</v>
      </c>
      <c r="I192" s="14">
        <f t="shared" si="49"/>
        <v>0.11705000000000047</v>
      </c>
      <c r="J192" s="15">
        <f t="shared" si="48"/>
        <v>0.92207116080759022</v>
      </c>
      <c r="K192" s="44"/>
      <c r="L192" s="35"/>
    </row>
    <row r="193" spans="1:12" s="6" customFormat="1" x14ac:dyDescent="0.15">
      <c r="A193" s="42" t="s">
        <v>4</v>
      </c>
      <c r="B193" s="30">
        <f>AVERAGE(B187:B192)</f>
        <v>15.739800000000001</v>
      </c>
      <c r="C193" s="30">
        <f>AVERAGE(C187:C192)</f>
        <v>15.657249999999999</v>
      </c>
      <c r="D193" s="30">
        <f>AVERAGE(D187:D192)</f>
        <v>8.2549999999999749E-2</v>
      </c>
      <c r="E193" s="43" t="s">
        <v>4</v>
      </c>
      <c r="F193" s="30">
        <f>AVERAGE(F187:F192)</f>
        <v>16.486623999999999</v>
      </c>
      <c r="G193" s="30">
        <f>AVERAGE(G187:G192)</f>
        <v>15.963335999999998</v>
      </c>
      <c r="H193" s="30">
        <f>AVERAGE(H187:H192)</f>
        <v>0.5232880000000002</v>
      </c>
      <c r="I193" s="30">
        <f>AVERAGE(I187:I192)</f>
        <v>0.44073800000000035</v>
      </c>
      <c r="J193" s="49">
        <f>AVERAGE(J187:J192)</f>
        <v>0.76446180999174251</v>
      </c>
      <c r="L193" s="35"/>
    </row>
    <row r="194" spans="1:12" s="6" customFormat="1" x14ac:dyDescent="0.15">
      <c r="A194" s="16" t="s">
        <v>5</v>
      </c>
      <c r="B194" s="10">
        <f>MEDIAN(B187:B192)</f>
        <v>15.64615</v>
      </c>
      <c r="C194" s="10">
        <f>MEDIAN(C187:C192)</f>
        <v>15.65611</v>
      </c>
      <c r="D194" s="10">
        <f>MEDIAN(D187:D192)</f>
        <v>1.3530000000000264E-2</v>
      </c>
      <c r="E194" s="17" t="s">
        <v>5</v>
      </c>
      <c r="F194" s="10">
        <f>MEDIAN(F187:F192)</f>
        <v>16.40334</v>
      </c>
      <c r="G194" s="10">
        <f>MEDIAN(G187:G192)</f>
        <v>16.189309999999999</v>
      </c>
      <c r="H194" s="10">
        <f>MEDIAN(H187:H192)</f>
        <v>0.67761999999999745</v>
      </c>
      <c r="I194" s="10">
        <f>MEDIAN(I187:I192)</f>
        <v>0.59506999999999766</v>
      </c>
      <c r="J194" s="18">
        <f>MEDIAN(J187:J192)</f>
        <v>0.66201233337965937</v>
      </c>
      <c r="L194" s="35"/>
    </row>
    <row r="195" spans="1:12" s="6" customFormat="1" x14ac:dyDescent="0.15">
      <c r="A195" s="16" t="s">
        <v>6</v>
      </c>
      <c r="B195" s="10">
        <f>STDEV(B187:B192)</f>
        <v>0.19499530527681919</v>
      </c>
      <c r="C195" s="10">
        <f>STDEV(C187:C192)</f>
        <v>5.9808417133376812E-2</v>
      </c>
      <c r="D195" s="10">
        <f>STDEV(D187:D192)</f>
        <v>0.20601191907265914</v>
      </c>
      <c r="E195" s="17" t="s">
        <v>6</v>
      </c>
      <c r="F195" s="10">
        <f>STDEV(F187:F192)</f>
        <v>0.60046193841075446</v>
      </c>
      <c r="G195" s="10">
        <f>STDEV(G187:G192)</f>
        <v>0.34446441533197619</v>
      </c>
      <c r="H195" s="10">
        <f>STDEV(H187:H192)</f>
        <v>0.43252223777512339</v>
      </c>
      <c r="I195" s="10">
        <f>STDEV(I187:I192)</f>
        <v>0.4325222377751235</v>
      </c>
      <c r="J195" s="18">
        <f>STDEV(J187:J192)</f>
        <v>0.23785148901585013</v>
      </c>
      <c r="L195" s="35"/>
    </row>
    <row r="196" spans="1:12" s="6" customFormat="1" ht="14" thickBot="1" x14ac:dyDescent="0.2">
      <c r="A196" s="40" t="s">
        <v>7</v>
      </c>
      <c r="B196" s="13"/>
      <c r="C196" s="13"/>
      <c r="D196" s="14">
        <f>D195/(SQRT(6))</f>
        <v>8.4104013776592795E-2</v>
      </c>
      <c r="E196" s="19"/>
      <c r="F196" s="19"/>
      <c r="G196" s="19"/>
      <c r="H196" s="14">
        <f>H195/(SQRT(6))</f>
        <v>0.17657646415929862</v>
      </c>
      <c r="I196" s="19"/>
      <c r="J196" s="45">
        <f>J195/(SQRT(6))</f>
        <v>9.7102463775005116E-2</v>
      </c>
      <c r="L196" s="35"/>
    </row>
    <row r="197" spans="1:12" s="6" customFormat="1" x14ac:dyDescent="0.15">
      <c r="B197" s="6" t="s">
        <v>8</v>
      </c>
      <c r="L197" s="35"/>
    </row>
    <row r="198" spans="1:12" s="6" customFormat="1" x14ac:dyDescent="0.15">
      <c r="A198" s="6" t="s">
        <v>23</v>
      </c>
      <c r="B198" s="6">
        <f>TTEST(B187:B192,F187:F192,2,2)</f>
        <v>1.7710213564835854E-2</v>
      </c>
      <c r="D198" s="20"/>
      <c r="F198" s="22"/>
      <c r="G198" s="23"/>
      <c r="L198" s="35"/>
    </row>
    <row r="199" spans="1:12" s="6" customFormat="1" x14ac:dyDescent="0.15">
      <c r="A199" s="6" t="s">
        <v>0</v>
      </c>
      <c r="B199" s="6">
        <f>TTEST(C187:C192,G187:G192,2,2)</f>
        <v>5.8986905727454124E-2</v>
      </c>
      <c r="D199" s="20"/>
      <c r="J199" s="34"/>
      <c r="L199" s="35"/>
    </row>
    <row r="200" spans="1:12" s="6" customFormat="1" x14ac:dyDescent="0.15">
      <c r="A200" s="6" t="s">
        <v>9</v>
      </c>
      <c r="B200" s="33">
        <f>TTEST(D187:D192,H187:H192,2,2)</f>
        <v>5.2868826321442283E-2</v>
      </c>
      <c r="D200" s="20"/>
      <c r="J200" s="34"/>
      <c r="L200" s="35"/>
    </row>
    <row r="201" spans="1:12" s="6" customFormat="1" x14ac:dyDescent="0.15">
      <c r="A201" s="21" t="s">
        <v>10</v>
      </c>
      <c r="B201" s="21">
        <f>POWER(-(-I193-I195),2)</f>
        <v>0.76258344287906588</v>
      </c>
      <c r="C201" s="21"/>
      <c r="D201" s="20"/>
      <c r="H201" s="20"/>
      <c r="L201" s="35"/>
    </row>
    <row r="202" spans="1:12" x14ac:dyDescent="0.15">
      <c r="A202" s="21" t="s">
        <v>11</v>
      </c>
      <c r="B202" s="21">
        <f>POWER(2,-I193)</f>
        <v>0.73675762930582167</v>
      </c>
      <c r="C202" s="21"/>
      <c r="D202" s="20"/>
      <c r="E202" s="6"/>
      <c r="F202" s="6"/>
      <c r="G202" s="6"/>
      <c r="H202" s="20"/>
      <c r="I202" s="46"/>
      <c r="J202" s="6"/>
    </row>
    <row r="203" spans="1:12" s="6" customFormat="1" ht="14" thickBot="1" x14ac:dyDescent="0.2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L203" s="35"/>
    </row>
    <row r="204" spans="1:12" s="6" customFormat="1" ht="14" thickBot="1" x14ac:dyDescent="0.2">
      <c r="A204" s="1" t="s">
        <v>15</v>
      </c>
      <c r="B204" s="2" t="s">
        <v>32</v>
      </c>
      <c r="C204" s="2" t="s">
        <v>0</v>
      </c>
      <c r="D204" s="3" t="s">
        <v>1</v>
      </c>
      <c r="E204" s="4" t="s">
        <v>16</v>
      </c>
      <c r="F204" s="2" t="s">
        <v>32</v>
      </c>
      <c r="G204" s="2" t="s">
        <v>0</v>
      </c>
      <c r="H204" s="3" t="s">
        <v>1</v>
      </c>
      <c r="I204" s="2" t="s">
        <v>2</v>
      </c>
      <c r="J204" s="5" t="s">
        <v>3</v>
      </c>
      <c r="L204" s="35"/>
    </row>
    <row r="205" spans="1:12" s="6" customFormat="1" x14ac:dyDescent="0.15">
      <c r="A205" s="36">
        <v>1</v>
      </c>
      <c r="B205" s="37"/>
      <c r="C205" s="37"/>
      <c r="D205" s="7"/>
      <c r="E205" s="38">
        <v>1</v>
      </c>
      <c r="F205" s="59">
        <v>16.91217</v>
      </c>
      <c r="G205" s="59">
        <v>15.643039999999999</v>
      </c>
      <c r="H205" s="7">
        <f t="shared" ref="H205:H206" si="50">F205-G205</f>
        <v>1.2691300000000005</v>
      </c>
      <c r="I205" s="8">
        <f>H205-$D$211</f>
        <v>0.34192953956604732</v>
      </c>
      <c r="J205" s="9">
        <f t="shared" ref="J205:J206" si="51">POWER(2,-I205)</f>
        <v>0.78898537352409703</v>
      </c>
      <c r="L205" s="35"/>
    </row>
    <row r="206" spans="1:12" s="6" customFormat="1" x14ac:dyDescent="0.15">
      <c r="A206" s="16">
        <v>2</v>
      </c>
      <c r="B206" s="39"/>
      <c r="C206" s="39"/>
      <c r="D206" s="10"/>
      <c r="E206" s="17">
        <v>2</v>
      </c>
      <c r="F206" s="57">
        <v>18.632529999999999</v>
      </c>
      <c r="G206" s="57">
        <v>16.221219999999999</v>
      </c>
      <c r="H206" s="10">
        <f t="shared" si="50"/>
        <v>2.4113100000000003</v>
      </c>
      <c r="I206" s="11">
        <f t="shared" ref="I206:I210" si="52">H206-$D$211</f>
        <v>1.4841095395660471</v>
      </c>
      <c r="J206" s="12">
        <f t="shared" si="51"/>
        <v>0.35746910398856169</v>
      </c>
      <c r="L206" s="35"/>
    </row>
    <row r="207" spans="1:12" s="6" customFormat="1" x14ac:dyDescent="0.15">
      <c r="A207" s="16">
        <v>3</v>
      </c>
      <c r="B207" s="57">
        <v>16.710126495361301</v>
      </c>
      <c r="C207" s="57">
        <v>15.797056198120117</v>
      </c>
      <c r="D207" s="10">
        <f t="shared" ref="D207:D210" si="53">B207-C207</f>
        <v>0.91307029724118394</v>
      </c>
      <c r="E207" s="17">
        <v>3</v>
      </c>
      <c r="F207" s="57"/>
      <c r="G207" s="57"/>
      <c r="H207" s="10"/>
      <c r="I207" s="11"/>
      <c r="J207" s="12"/>
      <c r="L207" s="35"/>
    </row>
    <row r="208" spans="1:12" s="6" customFormat="1" x14ac:dyDescent="0.15">
      <c r="A208" s="16">
        <v>4</v>
      </c>
      <c r="B208" s="57">
        <v>16.755609512329102</v>
      </c>
      <c r="C208" s="57">
        <v>15.861594200134277</v>
      </c>
      <c r="D208" s="10">
        <f t="shared" si="53"/>
        <v>0.89401531219482422</v>
      </c>
      <c r="E208" s="17">
        <v>4</v>
      </c>
      <c r="F208" s="57">
        <v>18.476749999999999</v>
      </c>
      <c r="G208" s="57">
        <v>16.228750000000002</v>
      </c>
      <c r="H208" s="10">
        <f t="shared" ref="H208:H210" si="54">F208-G208</f>
        <v>2.2479999999999976</v>
      </c>
      <c r="I208" s="11">
        <f t="shared" si="52"/>
        <v>1.3207995395660443</v>
      </c>
      <c r="J208" s="12">
        <f t="shared" ref="J208:J210" si="55">POWER(2,-I208)</f>
        <v>0.40031302439210714</v>
      </c>
      <c r="L208" s="35"/>
    </row>
    <row r="209" spans="1:12" s="6" customFormat="1" x14ac:dyDescent="0.15">
      <c r="A209" s="16">
        <v>5</v>
      </c>
      <c r="B209" s="57">
        <v>16.619230270385742</v>
      </c>
      <c r="C209" s="57">
        <v>15.658347129821777</v>
      </c>
      <c r="D209" s="10">
        <f t="shared" si="53"/>
        <v>0.96088314056396484</v>
      </c>
      <c r="E209" s="17">
        <v>5</v>
      </c>
      <c r="F209" s="57">
        <v>18.184629999999999</v>
      </c>
      <c r="G209" s="57">
        <v>15.53436</v>
      </c>
      <c r="H209" s="10">
        <f t="shared" si="54"/>
        <v>2.650269999999999</v>
      </c>
      <c r="I209" s="11">
        <f t="shared" si="52"/>
        <v>1.7230695395660458</v>
      </c>
      <c r="J209" s="12">
        <f t="shared" si="55"/>
        <v>0.30290356445427902</v>
      </c>
      <c r="L209" s="35"/>
    </row>
    <row r="210" spans="1:12" s="6" customFormat="1" ht="14" thickBot="1" x14ac:dyDescent="0.2">
      <c r="A210" s="40">
        <v>6</v>
      </c>
      <c r="B210" s="58">
        <v>16.708757400512695</v>
      </c>
      <c r="C210" s="58">
        <v>15.767924308776855</v>
      </c>
      <c r="D210" s="13">
        <f t="shared" si="53"/>
        <v>0.94083309173583984</v>
      </c>
      <c r="E210" s="19">
        <v>6</v>
      </c>
      <c r="F210" s="58">
        <v>18.169029999999999</v>
      </c>
      <c r="G210" s="58">
        <v>16.189309999999999</v>
      </c>
      <c r="H210" s="13">
        <f t="shared" si="54"/>
        <v>1.9797200000000004</v>
      </c>
      <c r="I210" s="14">
        <f t="shared" si="52"/>
        <v>1.0525195395660472</v>
      </c>
      <c r="J210" s="15">
        <f t="shared" si="55"/>
        <v>0.48212543927358681</v>
      </c>
      <c r="K210" s="44"/>
      <c r="L210" s="35"/>
    </row>
    <row r="211" spans="1:12" s="6" customFormat="1" x14ac:dyDescent="0.15">
      <c r="A211" s="42" t="s">
        <v>4</v>
      </c>
      <c r="B211" s="30">
        <f>AVERAGE(B205:B210)</f>
        <v>16.698430919647208</v>
      </c>
      <c r="C211" s="30">
        <f>AVERAGE(C205:C210)</f>
        <v>15.771230459213257</v>
      </c>
      <c r="D211" s="30">
        <f>AVERAGE(D205:D210)</f>
        <v>0.92720046043395321</v>
      </c>
      <c r="E211" s="43" t="s">
        <v>4</v>
      </c>
      <c r="F211" s="30">
        <f>AVERAGE(F205:F210)</f>
        <v>18.075022000000001</v>
      </c>
      <c r="G211" s="30">
        <f>AVERAGE(G205:G210)</f>
        <v>15.963335999999998</v>
      </c>
      <c r="H211" s="30">
        <f>AVERAGE(H205:H210)</f>
        <v>2.1116859999999997</v>
      </c>
      <c r="I211" s="30">
        <f>AVERAGE(I205:I210)</f>
        <v>1.1844855395660463</v>
      </c>
      <c r="J211" s="49">
        <f>AVERAGE(J205:J210)</f>
        <v>0.46635930112652629</v>
      </c>
      <c r="L211" s="35"/>
    </row>
    <row r="212" spans="1:12" s="6" customFormat="1" x14ac:dyDescent="0.15">
      <c r="A212" s="16" t="s">
        <v>5</v>
      </c>
      <c r="B212" s="10">
        <f>MEDIAN(B205:B210)</f>
        <v>16.709441947936998</v>
      </c>
      <c r="C212" s="10">
        <f>MEDIAN(C205:C210)</f>
        <v>15.782490253448486</v>
      </c>
      <c r="D212" s="10">
        <f>MEDIAN(D205:D210)</f>
        <v>0.92695169448851189</v>
      </c>
      <c r="E212" s="17" t="s">
        <v>5</v>
      </c>
      <c r="F212" s="10">
        <f>MEDIAN(F205:F210)</f>
        <v>18.184629999999999</v>
      </c>
      <c r="G212" s="10">
        <f>MEDIAN(G205:G210)</f>
        <v>16.189309999999999</v>
      </c>
      <c r="H212" s="10">
        <f>MEDIAN(H205:H210)</f>
        <v>2.2479999999999976</v>
      </c>
      <c r="I212" s="10">
        <f>MEDIAN(I205:I210)</f>
        <v>1.3207995395660443</v>
      </c>
      <c r="J212" s="18">
        <f>MEDIAN(J205:J210)</f>
        <v>0.40031302439210714</v>
      </c>
      <c r="L212" s="35"/>
    </row>
    <row r="213" spans="1:12" s="6" customFormat="1" x14ac:dyDescent="0.15">
      <c r="A213" s="16" t="s">
        <v>6</v>
      </c>
      <c r="B213" s="10">
        <f>STDEV(B205:B210)</f>
        <v>5.7112628500968675E-2</v>
      </c>
      <c r="C213" s="10">
        <f>STDEV(C205:C210)</f>
        <v>8.482560766761417E-2</v>
      </c>
      <c r="D213" s="10">
        <f>STDEV(D205:D210)</f>
        <v>2.9559471987058661E-2</v>
      </c>
      <c r="E213" s="17" t="s">
        <v>6</v>
      </c>
      <c r="F213" s="10">
        <f>STDEV(F205:F210)</f>
        <v>0.67920481956476109</v>
      </c>
      <c r="G213" s="10">
        <f>STDEV(G205:G210)</f>
        <v>0.34446441533197619</v>
      </c>
      <c r="H213" s="10">
        <f>STDEV(H205:H210)</f>
        <v>0.53050551630496645</v>
      </c>
      <c r="I213" s="10">
        <f>STDEV(I205:I210)</f>
        <v>0.53050551630496701</v>
      </c>
      <c r="J213" s="18">
        <f>STDEV(J205:J210)</f>
        <v>0.19188089877385286</v>
      </c>
      <c r="L213" s="35"/>
    </row>
    <row r="214" spans="1:12" s="6" customFormat="1" ht="14" thickBot="1" x14ac:dyDescent="0.2">
      <c r="A214" s="40" t="s">
        <v>7</v>
      </c>
      <c r="B214" s="13"/>
      <c r="C214" s="13"/>
      <c r="D214" s="14">
        <f>D213/(SQRT(6))</f>
        <v>1.2067603905731148E-2</v>
      </c>
      <c r="E214" s="19"/>
      <c r="F214" s="19"/>
      <c r="G214" s="19"/>
      <c r="H214" s="14">
        <f>H213/(SQRT(6))</f>
        <v>0.21657797011315158</v>
      </c>
      <c r="I214" s="19"/>
      <c r="J214" s="45">
        <f>J213/(SQRT(6))</f>
        <v>7.8335048897094986E-2</v>
      </c>
      <c r="L214" s="35"/>
    </row>
    <row r="215" spans="1:12" s="6" customFormat="1" x14ac:dyDescent="0.15">
      <c r="B215" s="6" t="s">
        <v>8</v>
      </c>
      <c r="L215" s="35"/>
    </row>
    <row r="216" spans="1:12" s="6" customFormat="1" x14ac:dyDescent="0.15">
      <c r="A216" s="6" t="s">
        <v>32</v>
      </c>
      <c r="B216" s="6">
        <f>TTEST(B205:B210,F205:F210,2,2)</f>
        <v>5.2813825516452107E-3</v>
      </c>
      <c r="D216" s="20"/>
      <c r="F216" s="22"/>
      <c r="G216" s="23"/>
      <c r="H216" s="20"/>
      <c r="L216" s="35"/>
    </row>
    <row r="217" spans="1:12" s="6" customFormat="1" x14ac:dyDescent="0.15">
      <c r="A217" s="6" t="s">
        <v>0</v>
      </c>
      <c r="B217" s="6">
        <f>TTEST(C205:C210,G205:G210,2,2)</f>
        <v>0.31777570189687104</v>
      </c>
      <c r="D217" s="20"/>
      <c r="H217" s="20"/>
      <c r="L217" s="35"/>
    </row>
    <row r="218" spans="1:12" s="6" customFormat="1" x14ac:dyDescent="0.15">
      <c r="A218" s="6" t="s">
        <v>9</v>
      </c>
      <c r="B218" s="33">
        <f>TTEST(D205:D210,H205:H210,2,2)</f>
        <v>3.1648183503088447E-3</v>
      </c>
      <c r="D218" s="20"/>
      <c r="H218" s="20"/>
      <c r="L218" s="35"/>
    </row>
    <row r="219" spans="1:12" s="6" customFormat="1" x14ac:dyDescent="0.15">
      <c r="A219" s="21" t="s">
        <v>10</v>
      </c>
      <c r="B219" s="21">
        <f>POWER(-(-I211-I213),2)</f>
        <v>2.9411943217175729</v>
      </c>
      <c r="C219" s="21"/>
      <c r="D219" s="20"/>
      <c r="H219" s="20"/>
      <c r="L219" s="35"/>
    </row>
    <row r="220" spans="1:12" s="6" customFormat="1" x14ac:dyDescent="0.15">
      <c r="A220" s="21" t="s">
        <v>11</v>
      </c>
      <c r="B220" s="21">
        <f>POWER(2,-I211)</f>
        <v>0.43998140595135976</v>
      </c>
      <c r="C220" s="21"/>
      <c r="D220" s="20"/>
      <c r="H220" s="20"/>
      <c r="I220" s="46"/>
      <c r="K220" s="34"/>
      <c r="L220" s="35"/>
    </row>
    <row r="221" spans="1:12" ht="14" thickBot="1" x14ac:dyDescent="0.2">
      <c r="K221" s="6"/>
    </row>
    <row r="222" spans="1:12" s="6" customFormat="1" ht="14" thickBot="1" x14ac:dyDescent="0.2">
      <c r="A222" s="1" t="s">
        <v>15</v>
      </c>
      <c r="B222" s="2" t="s">
        <v>22</v>
      </c>
      <c r="C222" s="2" t="s">
        <v>0</v>
      </c>
      <c r="D222" s="3" t="s">
        <v>1</v>
      </c>
      <c r="E222" s="4" t="s">
        <v>16</v>
      </c>
      <c r="F222" s="2" t="s">
        <v>22</v>
      </c>
      <c r="G222" s="2" t="s">
        <v>0</v>
      </c>
      <c r="H222" s="3" t="s">
        <v>1</v>
      </c>
      <c r="I222" s="2" t="s">
        <v>2</v>
      </c>
      <c r="J222" s="5" t="s">
        <v>3</v>
      </c>
      <c r="L222" s="35"/>
    </row>
    <row r="223" spans="1:12" s="6" customFormat="1" x14ac:dyDescent="0.15">
      <c r="A223" s="36">
        <v>1</v>
      </c>
      <c r="B223" s="37"/>
      <c r="C223" s="37"/>
      <c r="D223" s="7"/>
      <c r="E223" s="38">
        <v>1</v>
      </c>
      <c r="F223" s="59">
        <v>17.87687</v>
      </c>
      <c r="G223" s="59">
        <v>15.643039999999999</v>
      </c>
      <c r="H223" s="7">
        <f t="shared" ref="H223:H226" si="56">F223-G223</f>
        <v>2.2338300000000011</v>
      </c>
      <c r="I223" s="8">
        <f>H223-$D$229</f>
        <v>0.31411578758239855</v>
      </c>
      <c r="J223" s="9">
        <f t="shared" ref="J223:J228" si="57">POWER(2,-I223)</f>
        <v>0.80434381345723238</v>
      </c>
      <c r="L223" s="35"/>
    </row>
    <row r="224" spans="1:12" s="6" customFormat="1" x14ac:dyDescent="0.15">
      <c r="A224" s="16">
        <v>2</v>
      </c>
      <c r="B224" s="39"/>
      <c r="C224" s="39"/>
      <c r="D224" s="10"/>
      <c r="E224" s="17">
        <v>2</v>
      </c>
      <c r="F224" s="57">
        <v>18.525480000000002</v>
      </c>
      <c r="G224" s="57">
        <v>16.221219999999999</v>
      </c>
      <c r="H224" s="10">
        <f t="shared" si="56"/>
        <v>2.3042600000000029</v>
      </c>
      <c r="I224" s="11">
        <f t="shared" ref="I224:I228" si="58">H224-$D$229</f>
        <v>0.38454578758240032</v>
      </c>
      <c r="J224" s="12">
        <f t="shared" si="57"/>
        <v>0.76602013134400526</v>
      </c>
      <c r="L224" s="35"/>
    </row>
    <row r="225" spans="1:12" s="6" customFormat="1" x14ac:dyDescent="0.15">
      <c r="A225" s="16">
        <v>3</v>
      </c>
      <c r="B225" s="57">
        <v>17.718433380126953</v>
      </c>
      <c r="C225" s="57">
        <v>15.797056198120117</v>
      </c>
      <c r="D225" s="10">
        <f t="shared" ref="D225:D228" si="59">B225-C225</f>
        <v>1.9213771820068359</v>
      </c>
      <c r="E225" s="17">
        <v>3</v>
      </c>
      <c r="F225" s="57"/>
      <c r="G225" s="57"/>
      <c r="H225" s="10"/>
      <c r="I225" s="11"/>
      <c r="J225" s="12"/>
      <c r="L225" s="35"/>
    </row>
    <row r="226" spans="1:12" s="6" customFormat="1" x14ac:dyDescent="0.15">
      <c r="A226" s="16">
        <v>4</v>
      </c>
      <c r="B226" s="57">
        <v>17.881631851196289</v>
      </c>
      <c r="C226" s="57">
        <v>15.861594200134277</v>
      </c>
      <c r="D226" s="10">
        <f t="shared" si="59"/>
        <v>2.0200376510620117</v>
      </c>
      <c r="E226" s="17">
        <v>4</v>
      </c>
      <c r="F226" s="57">
        <v>19.540649999999999</v>
      </c>
      <c r="G226" s="57">
        <v>16.228750000000002</v>
      </c>
      <c r="H226" s="10">
        <f t="shared" si="56"/>
        <v>3.3118999999999978</v>
      </c>
      <c r="I226" s="11">
        <f t="shared" si="58"/>
        <v>1.3921857875823953</v>
      </c>
      <c r="J226" s="12">
        <f t="shared" si="57"/>
        <v>0.38098714161064851</v>
      </c>
      <c r="L226" s="35"/>
    </row>
    <row r="227" spans="1:12" s="6" customFormat="1" x14ac:dyDescent="0.15">
      <c r="A227" s="16">
        <v>5</v>
      </c>
      <c r="B227" s="57">
        <v>17.638116836547852</v>
      </c>
      <c r="C227" s="57">
        <v>15.658347129821777</v>
      </c>
      <c r="D227" s="10">
        <f t="shared" si="59"/>
        <v>1.9797697067260742</v>
      </c>
      <c r="E227" s="17">
        <v>5</v>
      </c>
      <c r="F227" s="57">
        <v>18.14574</v>
      </c>
      <c r="G227" s="57">
        <v>15.53436</v>
      </c>
      <c r="H227" s="10">
        <f>F227-G227</f>
        <v>2.6113800000000005</v>
      </c>
      <c r="I227" s="11">
        <f t="shared" si="58"/>
        <v>0.69166578758239794</v>
      </c>
      <c r="J227" s="12">
        <f t="shared" si="57"/>
        <v>0.61913855745126345</v>
      </c>
      <c r="L227" s="35"/>
    </row>
    <row r="228" spans="1:12" s="6" customFormat="1" ht="14" thickBot="1" x14ac:dyDescent="0.2">
      <c r="A228" s="40">
        <v>6</v>
      </c>
      <c r="B228" s="58">
        <v>17.525596618652344</v>
      </c>
      <c r="C228" s="58">
        <v>15.767924308776855</v>
      </c>
      <c r="D228" s="27">
        <f t="shared" si="59"/>
        <v>1.7576723098754883</v>
      </c>
      <c r="E228" s="19">
        <v>6</v>
      </c>
      <c r="F228" s="58">
        <v>18.509599999999999</v>
      </c>
      <c r="G228" s="58">
        <v>16.189309999999999</v>
      </c>
      <c r="H228" s="27">
        <f t="shared" ref="H228" si="60">F228-G228</f>
        <v>2.32029</v>
      </c>
      <c r="I228" s="28">
        <f t="shared" si="58"/>
        <v>0.40057578758239742</v>
      </c>
      <c r="J228" s="29">
        <f t="shared" si="57"/>
        <v>0.75755587816610426</v>
      </c>
      <c r="K228" s="44"/>
      <c r="L228" s="35"/>
    </row>
    <row r="229" spans="1:12" s="6" customFormat="1" x14ac:dyDescent="0.15">
      <c r="A229" s="36" t="s">
        <v>4</v>
      </c>
      <c r="B229" s="7">
        <f>AVERAGE(B223:B228)</f>
        <v>17.690944671630859</v>
      </c>
      <c r="C229" s="30">
        <f>AVERAGE(C223:C228)</f>
        <v>15.771230459213257</v>
      </c>
      <c r="D229" s="7">
        <f>AVERAGE(D223:D228)</f>
        <v>1.9197142124176025</v>
      </c>
      <c r="E229" s="38" t="s">
        <v>4</v>
      </c>
      <c r="F229" s="7">
        <f>AVERAGE(F223:F228)</f>
        <v>18.519668000000003</v>
      </c>
      <c r="G229" s="30">
        <f>AVERAGE(G223:G228)</f>
        <v>15.963335999999998</v>
      </c>
      <c r="H229" s="7">
        <f>AVERAGE(H223:H228)</f>
        <v>2.5563320000000003</v>
      </c>
      <c r="I229" s="7">
        <f>AVERAGE(I223:I228)</f>
        <v>0.63661778758239795</v>
      </c>
      <c r="J229" s="47">
        <f>AVERAGE(J223:J228)</f>
        <v>0.66560910440585075</v>
      </c>
      <c r="L229" s="35"/>
    </row>
    <row r="230" spans="1:12" s="6" customFormat="1" x14ac:dyDescent="0.15">
      <c r="A230" s="16" t="s">
        <v>5</v>
      </c>
      <c r="B230" s="10">
        <f>MEDIAN(B223:B228)</f>
        <v>17.678275108337402</v>
      </c>
      <c r="C230" s="10">
        <f>MEDIAN(C223:C228)</f>
        <v>15.782490253448486</v>
      </c>
      <c r="D230" s="10">
        <f>MEDIAN(D223:D228)</f>
        <v>1.9505734443664551</v>
      </c>
      <c r="E230" s="17" t="s">
        <v>5</v>
      </c>
      <c r="F230" s="10">
        <f>MEDIAN(F223:F228)</f>
        <v>18.509599999999999</v>
      </c>
      <c r="G230" s="10">
        <f>MEDIAN(G223:G228)</f>
        <v>16.189309999999999</v>
      </c>
      <c r="H230" s="10">
        <f>MEDIAN(H223:H228)</f>
        <v>2.32029</v>
      </c>
      <c r="I230" s="10">
        <f>MEDIAN(I223:I228)</f>
        <v>0.40057578758239742</v>
      </c>
      <c r="J230" s="18">
        <f>MEDIAN(J223:J228)</f>
        <v>0.75755587816610426</v>
      </c>
      <c r="L230" s="35"/>
    </row>
    <row r="231" spans="1:12" s="6" customFormat="1" x14ac:dyDescent="0.15">
      <c r="A231" s="16" t="s">
        <v>6</v>
      </c>
      <c r="B231" s="10">
        <f>STDEV(B223:B228)</f>
        <v>0.14971972518536664</v>
      </c>
      <c r="C231" s="10">
        <f>STDEV(C223:C228)</f>
        <v>8.482560766761417E-2</v>
      </c>
      <c r="D231" s="10">
        <f>STDEV(D223:D228)</f>
        <v>0.11537157128945902</v>
      </c>
      <c r="E231" s="17" t="s">
        <v>6</v>
      </c>
      <c r="F231" s="10">
        <f>STDEV(F223:F228)</f>
        <v>0.631575570751434</v>
      </c>
      <c r="G231" s="10">
        <f>STDEV(G223:G228)</f>
        <v>0.34446441533197619</v>
      </c>
      <c r="H231" s="10">
        <f>STDEV(H223:H228)</f>
        <v>0.44642382997550567</v>
      </c>
      <c r="I231" s="10">
        <f>STDEV(I223:I228)</f>
        <v>0.446423829975505</v>
      </c>
      <c r="J231" s="18">
        <f>STDEV(J223:J228)</f>
        <v>0.17389154412371358</v>
      </c>
      <c r="L231" s="35"/>
    </row>
    <row r="232" spans="1:12" s="6" customFormat="1" ht="14" thickBot="1" x14ac:dyDescent="0.2">
      <c r="A232" s="40" t="s">
        <v>7</v>
      </c>
      <c r="B232" s="13"/>
      <c r="C232" s="13"/>
      <c r="D232" s="14">
        <f>D231/(SQRT(4))</f>
        <v>5.7685785644729509E-2</v>
      </c>
      <c r="E232" s="19"/>
      <c r="F232" s="19"/>
      <c r="G232" s="19"/>
      <c r="H232" s="14">
        <f>H231/(SQRT(6))</f>
        <v>0.18225176540983046</v>
      </c>
      <c r="I232" s="19"/>
      <c r="J232" s="45">
        <f>J231/(SQRT(6))</f>
        <v>7.0990925614627484E-2</v>
      </c>
      <c r="L232" s="35"/>
    </row>
    <row r="233" spans="1:12" s="6" customFormat="1" x14ac:dyDescent="0.15">
      <c r="B233" s="6" t="s">
        <v>8</v>
      </c>
      <c r="L233" s="35"/>
    </row>
    <row r="234" spans="1:12" s="6" customFormat="1" x14ac:dyDescent="0.15">
      <c r="A234" s="6" t="s">
        <v>22</v>
      </c>
      <c r="B234" s="6">
        <f>TTEST(B223:B228,F223:F228,2,2)</f>
        <v>3.8962513587479403E-2</v>
      </c>
      <c r="D234" s="20"/>
      <c r="F234" s="22"/>
      <c r="G234" s="23"/>
      <c r="H234" s="20"/>
      <c r="L234" s="35"/>
    </row>
    <row r="235" spans="1:12" s="6" customFormat="1" x14ac:dyDescent="0.15">
      <c r="A235" s="6" t="s">
        <v>0</v>
      </c>
      <c r="B235" s="6">
        <f>TTEST(C223:C228,G223:G228,2,2)</f>
        <v>0.31777570189687104</v>
      </c>
      <c r="D235" s="20"/>
      <c r="H235" s="20"/>
      <c r="L235" s="35"/>
    </row>
    <row r="236" spans="1:12" s="6" customFormat="1" x14ac:dyDescent="0.15">
      <c r="A236" s="6" t="s">
        <v>9</v>
      </c>
      <c r="B236" s="33">
        <f>TTEST(D223:D228,H223:H228,2,2)</f>
        <v>2.8739562852605403E-2</v>
      </c>
      <c r="D236" s="20"/>
      <c r="H236" s="20"/>
      <c r="L236" s="35"/>
    </row>
    <row r="237" spans="1:12" s="6" customFormat="1" x14ac:dyDescent="0.15">
      <c r="A237" s="21" t="s">
        <v>10</v>
      </c>
      <c r="B237" s="21">
        <f>POWER(-(-I229-I231),2)</f>
        <v>1.172979145362439</v>
      </c>
      <c r="C237" s="21"/>
      <c r="D237" s="20"/>
      <c r="H237" s="20"/>
      <c r="L237" s="35"/>
    </row>
    <row r="238" spans="1:12" s="6" customFormat="1" x14ac:dyDescent="0.15">
      <c r="A238" s="21" t="s">
        <v>11</v>
      </c>
      <c r="B238" s="21">
        <f>POWER(2,-I229)</f>
        <v>0.64321912683998683</v>
      </c>
      <c r="C238" s="21"/>
      <c r="D238" s="20"/>
      <c r="H238" s="20"/>
      <c r="I238" s="46"/>
      <c r="K238" s="34"/>
      <c r="L238" s="35"/>
    </row>
    <row r="239" spans="1:12" ht="14" thickBot="1" x14ac:dyDescent="0.2">
      <c r="K239" s="6"/>
    </row>
    <row r="240" spans="1:12" s="6" customFormat="1" ht="14" thickBot="1" x14ac:dyDescent="0.2">
      <c r="A240" s="1" t="s">
        <v>15</v>
      </c>
      <c r="B240" s="2" t="s">
        <v>30</v>
      </c>
      <c r="C240" s="2" t="s">
        <v>0</v>
      </c>
      <c r="D240" s="3" t="s">
        <v>1</v>
      </c>
      <c r="E240" s="4" t="s">
        <v>16</v>
      </c>
      <c r="F240" s="2" t="s">
        <v>30</v>
      </c>
      <c r="G240" s="2" t="s">
        <v>0</v>
      </c>
      <c r="H240" s="3" t="s">
        <v>1</v>
      </c>
      <c r="I240" s="2" t="s">
        <v>2</v>
      </c>
      <c r="J240" s="5" t="s">
        <v>3</v>
      </c>
      <c r="L240" s="35"/>
    </row>
    <row r="241" spans="1:12" s="6" customFormat="1" x14ac:dyDescent="0.15">
      <c r="A241" s="36">
        <v>1</v>
      </c>
      <c r="B241" s="37"/>
      <c r="C241" s="37"/>
      <c r="D241" s="7"/>
      <c r="E241" s="38">
        <v>1</v>
      </c>
      <c r="F241" s="59">
        <v>15.856059999999999</v>
      </c>
      <c r="G241" s="59">
        <v>15.643039999999999</v>
      </c>
      <c r="H241" s="7">
        <f t="shared" ref="H241:H246" si="61">F241-G241</f>
        <v>0.21302000000000021</v>
      </c>
      <c r="I241" s="8">
        <f>H241-$D$247</f>
        <v>-0.87926119850157924</v>
      </c>
      <c r="J241" s="9">
        <f t="shared" ref="J241:J246" si="62">POWER(2,-I241)</f>
        <v>1.8394330896885187</v>
      </c>
      <c r="L241" s="35"/>
    </row>
    <row r="242" spans="1:12" s="6" customFormat="1" x14ac:dyDescent="0.15">
      <c r="A242" s="16">
        <v>2</v>
      </c>
      <c r="B242" s="39"/>
      <c r="C242" s="39"/>
      <c r="D242" s="10"/>
      <c r="E242" s="17">
        <v>2</v>
      </c>
      <c r="F242" s="57">
        <v>17.537870000000002</v>
      </c>
      <c r="G242" s="57">
        <v>16.221219999999999</v>
      </c>
      <c r="H242" s="10">
        <f t="shared" si="61"/>
        <v>1.3166500000000028</v>
      </c>
      <c r="I242" s="11">
        <f t="shared" ref="I242:I246" si="63">H242-$D$247</f>
        <v>0.22436880149842331</v>
      </c>
      <c r="J242" s="12">
        <f t="shared" si="62"/>
        <v>0.85596944192423785</v>
      </c>
      <c r="L242" s="35"/>
    </row>
    <row r="243" spans="1:12" s="6" customFormat="1" x14ac:dyDescent="0.15">
      <c r="A243" s="16">
        <v>3</v>
      </c>
      <c r="B243" s="57">
        <v>16.9200328826904</v>
      </c>
      <c r="C243" s="57">
        <v>15.797056198120117</v>
      </c>
      <c r="D243" s="10">
        <f t="shared" ref="D243:D246" si="64">B243-C243</f>
        <v>1.1229766845702827</v>
      </c>
      <c r="E243" s="17">
        <v>3</v>
      </c>
      <c r="F243" s="57"/>
      <c r="G243" s="57"/>
      <c r="H243" s="10"/>
      <c r="I243" s="11"/>
      <c r="J243" s="12"/>
      <c r="L243" s="35"/>
    </row>
    <row r="244" spans="1:12" s="6" customFormat="1" x14ac:dyDescent="0.15">
      <c r="A244" s="16">
        <v>4</v>
      </c>
      <c r="B244" s="57">
        <v>16.912984848022461</v>
      </c>
      <c r="C244" s="57">
        <v>15.861594200134277</v>
      </c>
      <c r="D244" s="10">
        <f t="shared" si="64"/>
        <v>1.0513906478881836</v>
      </c>
      <c r="E244" s="17">
        <v>4</v>
      </c>
      <c r="F244" s="57">
        <v>16.715890000000002</v>
      </c>
      <c r="G244" s="57">
        <v>16.228750000000002</v>
      </c>
      <c r="H244" s="10">
        <f t="shared" si="61"/>
        <v>0.48714000000000013</v>
      </c>
      <c r="I244" s="11">
        <f t="shared" si="63"/>
        <v>-0.60514119850157932</v>
      </c>
      <c r="J244" s="12">
        <f t="shared" si="62"/>
        <v>1.5211276207594857</v>
      </c>
      <c r="L244" s="35"/>
    </row>
    <row r="245" spans="1:12" s="6" customFormat="1" x14ac:dyDescent="0.15">
      <c r="A245" s="16">
        <v>5</v>
      </c>
      <c r="B245" s="57">
        <v>16.661579132080078</v>
      </c>
      <c r="C245" s="57">
        <v>15.658347129821777</v>
      </c>
      <c r="D245" s="10">
        <f t="shared" si="64"/>
        <v>1.0032320022583008</v>
      </c>
      <c r="E245" s="17">
        <v>5</v>
      </c>
      <c r="F245" s="57">
        <v>16.886749999999999</v>
      </c>
      <c r="G245" s="57">
        <v>15.53436</v>
      </c>
      <c r="H245" s="10">
        <f t="shared" si="61"/>
        <v>1.3523899999999998</v>
      </c>
      <c r="I245" s="11">
        <f t="shared" si="63"/>
        <v>0.26010880149842031</v>
      </c>
      <c r="J245" s="12">
        <f t="shared" si="62"/>
        <v>0.83502494327029142</v>
      </c>
      <c r="L245" s="35"/>
    </row>
    <row r="246" spans="1:12" s="6" customFormat="1" ht="14" thickBot="1" x14ac:dyDescent="0.2">
      <c r="A246" s="40">
        <v>6</v>
      </c>
      <c r="B246" s="58">
        <v>16.959449768066406</v>
      </c>
      <c r="C246" s="58">
        <v>15.767924308776855</v>
      </c>
      <c r="D246" s="13">
        <f t="shared" si="64"/>
        <v>1.1915254592895508</v>
      </c>
      <c r="E246" s="19">
        <v>6</v>
      </c>
      <c r="F246" s="58">
        <v>16.704519999999999</v>
      </c>
      <c r="G246" s="58">
        <v>16.189309999999999</v>
      </c>
      <c r="H246" s="13">
        <f t="shared" si="61"/>
        <v>0.51520999999999972</v>
      </c>
      <c r="I246" s="14">
        <f t="shared" si="63"/>
        <v>-0.57707119850157973</v>
      </c>
      <c r="J246" s="15">
        <f t="shared" si="62"/>
        <v>1.4918176476281564</v>
      </c>
      <c r="K246" s="44"/>
      <c r="L246" s="35"/>
    </row>
    <row r="247" spans="1:12" s="6" customFormat="1" x14ac:dyDescent="0.15">
      <c r="A247" s="42" t="s">
        <v>4</v>
      </c>
      <c r="B247" s="30">
        <f>AVERAGE(B241:B246)</f>
        <v>16.863511657714838</v>
      </c>
      <c r="C247" s="30">
        <f>AVERAGE(C241:C246)</f>
        <v>15.771230459213257</v>
      </c>
      <c r="D247" s="30">
        <f>AVERAGE(D241:D246)</f>
        <v>1.0922811985015795</v>
      </c>
      <c r="E247" s="43" t="s">
        <v>4</v>
      </c>
      <c r="F247" s="30">
        <f>AVERAGE(F241:F246)</f>
        <v>16.740217999999999</v>
      </c>
      <c r="G247" s="30">
        <f>AVERAGE(G241:G246)</f>
        <v>15.963335999999998</v>
      </c>
      <c r="H247" s="30">
        <f>AVERAGE(H241:H246)</f>
        <v>0.77688200000000052</v>
      </c>
      <c r="I247" s="30">
        <f>AVERAGE(I241:I246)</f>
        <v>-0.31539919850157894</v>
      </c>
      <c r="J247" s="49">
        <f>AVERAGE(J241:J246)</f>
        <v>1.3086745486541382</v>
      </c>
      <c r="L247" s="35"/>
    </row>
    <row r="248" spans="1:12" s="6" customFormat="1" x14ac:dyDescent="0.15">
      <c r="A248" s="16" t="s">
        <v>5</v>
      </c>
      <c r="B248" s="10">
        <f>MEDIAN(B241:B246)</f>
        <v>16.91650886535643</v>
      </c>
      <c r="C248" s="10">
        <f>MEDIAN(C241:C246)</f>
        <v>15.782490253448486</v>
      </c>
      <c r="D248" s="10">
        <f>MEDIAN(D241:D246)</f>
        <v>1.0871836662292331</v>
      </c>
      <c r="E248" s="17" t="s">
        <v>5</v>
      </c>
      <c r="F248" s="10">
        <f>MEDIAN(F241:F246)</f>
        <v>16.715890000000002</v>
      </c>
      <c r="G248" s="10">
        <f>MEDIAN(G241:G246)</f>
        <v>16.189309999999999</v>
      </c>
      <c r="H248" s="10">
        <f>MEDIAN(H241:H246)</f>
        <v>0.51520999999999972</v>
      </c>
      <c r="I248" s="10">
        <f>MEDIAN(I241:I246)</f>
        <v>-0.57707119850157973</v>
      </c>
      <c r="J248" s="18">
        <f>MEDIAN(J241:J246)</f>
        <v>1.4918176476281564</v>
      </c>
      <c r="L248" s="35"/>
    </row>
    <row r="249" spans="1:12" s="6" customFormat="1" x14ac:dyDescent="0.15">
      <c r="A249" s="16" t="s">
        <v>6</v>
      </c>
      <c r="B249" s="10">
        <f>STDEV(B241:B246)</f>
        <v>0.1361654769744213</v>
      </c>
      <c r="C249" s="10">
        <f>STDEV(C241:C246)</f>
        <v>8.482560766761417E-2</v>
      </c>
      <c r="D249" s="10">
        <f>STDEV(D241:D246)</f>
        <v>8.2448837965099026E-2</v>
      </c>
      <c r="E249" s="17" t="s">
        <v>6</v>
      </c>
      <c r="F249" s="10">
        <f>STDEV(F241:F246)</f>
        <v>0.600275334300853</v>
      </c>
      <c r="G249" s="10">
        <f>STDEV(G241:G246)</f>
        <v>0.34446441533197619</v>
      </c>
      <c r="H249" s="10">
        <f>STDEV(H241:H246)</f>
        <v>0.5227145418581739</v>
      </c>
      <c r="I249" s="10">
        <f>STDEV(I241:I246)</f>
        <v>0.5227145418581739</v>
      </c>
      <c r="J249" s="18">
        <f>STDEV(J241:J246)</f>
        <v>0.44431638327023043</v>
      </c>
      <c r="L249" s="35"/>
    </row>
    <row r="250" spans="1:12" s="6" customFormat="1" ht="14" thickBot="1" x14ac:dyDescent="0.2">
      <c r="A250" s="40" t="s">
        <v>7</v>
      </c>
      <c r="B250" s="13"/>
      <c r="C250" s="13"/>
      <c r="D250" s="14">
        <f>D249/(SQRT(6))</f>
        <v>3.3659597149983726E-2</v>
      </c>
      <c r="E250" s="19"/>
      <c r="F250" s="19"/>
      <c r="G250" s="19"/>
      <c r="H250" s="14">
        <f>H249/(SQRT(6))</f>
        <v>0.21339731811420087</v>
      </c>
      <c r="I250" s="19"/>
      <c r="J250" s="45">
        <f>J249/(SQRT(6))</f>
        <v>0.18139140389515815</v>
      </c>
      <c r="L250" s="35"/>
    </row>
    <row r="251" spans="1:12" s="6" customFormat="1" x14ac:dyDescent="0.15">
      <c r="B251" s="6" t="s">
        <v>8</v>
      </c>
      <c r="L251" s="35"/>
    </row>
    <row r="252" spans="1:12" s="6" customFormat="1" x14ac:dyDescent="0.15">
      <c r="A252" s="6" t="s">
        <v>30</v>
      </c>
      <c r="B252" s="6">
        <f>TTEST(B241:B246,F241:F246,2,2)</f>
        <v>0.70287767658227185</v>
      </c>
      <c r="D252" s="20"/>
      <c r="F252" s="22"/>
      <c r="G252" s="23"/>
      <c r="H252" s="20"/>
      <c r="L252" s="35"/>
    </row>
    <row r="253" spans="1:12" s="6" customFormat="1" x14ac:dyDescent="0.15">
      <c r="A253" s="6" t="s">
        <v>0</v>
      </c>
      <c r="B253" s="6">
        <f>TTEST(C241:C246,G241:G246,2,2)</f>
        <v>0.31777570189687104</v>
      </c>
      <c r="D253" s="20"/>
      <c r="H253" s="20"/>
      <c r="L253" s="35"/>
    </row>
    <row r="254" spans="1:12" s="6" customFormat="1" x14ac:dyDescent="0.15">
      <c r="A254" s="6" t="s">
        <v>9</v>
      </c>
      <c r="B254" s="33">
        <f>TTEST(D241:D246,H241:H246,2,2)</f>
        <v>0.27693458415891126</v>
      </c>
      <c r="D254" s="20"/>
      <c r="H254" s="20"/>
      <c r="L254" s="35"/>
    </row>
    <row r="255" spans="1:12" s="6" customFormat="1" x14ac:dyDescent="0.15">
      <c r="A255" s="21" t="s">
        <v>10</v>
      </c>
      <c r="B255" s="21">
        <f>POWER(-(-I247-I249),2)</f>
        <v>4.2979651591062859E-2</v>
      </c>
      <c r="C255" s="21"/>
      <c r="D255" s="20"/>
      <c r="H255" s="20"/>
      <c r="L255" s="35"/>
    </row>
    <row r="256" spans="1:12" s="6" customFormat="1" x14ac:dyDescent="0.15">
      <c r="A256" s="21" t="s">
        <v>11</v>
      </c>
      <c r="B256" s="21">
        <f>POWER(2,-I247)</f>
        <v>1.2443559230759944</v>
      </c>
      <c r="C256" s="21"/>
      <c r="D256" s="20"/>
      <c r="H256" s="20"/>
      <c r="I256" s="46"/>
      <c r="K256" s="34"/>
      <c r="L256" s="35"/>
    </row>
    <row r="257" spans="1:12" x14ac:dyDescent="0.15">
      <c r="K257" s="6"/>
    </row>
    <row r="258" spans="1:12" s="6" customFormat="1" x14ac:dyDescent="0.15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L258" s="35"/>
    </row>
    <row r="259" spans="1:12" x14ac:dyDescent="0.15">
      <c r="K259" s="6"/>
    </row>
    <row r="260" spans="1:12" x14ac:dyDescent="0.15">
      <c r="K260" s="6"/>
    </row>
    <row r="261" spans="1:12" x14ac:dyDescent="0.15">
      <c r="K261" s="6"/>
    </row>
    <row r="262" spans="1:12" x14ac:dyDescent="0.15">
      <c r="K262" s="6"/>
    </row>
    <row r="263" spans="1:12" x14ac:dyDescent="0.15">
      <c r="K263" s="6"/>
    </row>
    <row r="264" spans="1:12" x14ac:dyDescent="0.15">
      <c r="K264" s="6"/>
    </row>
    <row r="265" spans="1:12" x14ac:dyDescent="0.15">
      <c r="K265" s="44"/>
    </row>
    <row r="266" spans="1:12" x14ac:dyDescent="0.15">
      <c r="K266" s="6"/>
    </row>
    <row r="267" spans="1:12" x14ac:dyDescent="0.15">
      <c r="K267" s="6"/>
    </row>
    <row r="268" spans="1:12" x14ac:dyDescent="0.15">
      <c r="K268" s="6"/>
    </row>
    <row r="269" spans="1:12" x14ac:dyDescent="0.15">
      <c r="K269" s="6"/>
    </row>
    <row r="270" spans="1:12" x14ac:dyDescent="0.15">
      <c r="K270" s="6"/>
    </row>
    <row r="271" spans="1:12" x14ac:dyDescent="0.15">
      <c r="K271" s="6"/>
    </row>
    <row r="272" spans="1:12" x14ac:dyDescent="0.15">
      <c r="K272" s="6"/>
    </row>
    <row r="273" spans="11:11" x14ac:dyDescent="0.15">
      <c r="K273" s="6"/>
    </row>
    <row r="274" spans="11:11" x14ac:dyDescent="0.15">
      <c r="K274" s="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E7941-BEE6-412A-8D8D-215E2E3539B2}">
  <dimension ref="A1:O303"/>
  <sheetViews>
    <sheetView topLeftCell="A248" workbookViewId="0">
      <selection activeCell="G273" sqref="G273"/>
    </sheetView>
  </sheetViews>
  <sheetFormatPr baseColWidth="10" defaultColWidth="9.1640625" defaultRowHeight="13" x14ac:dyDescent="0.15"/>
  <cols>
    <col min="1" max="1" width="13.1640625" style="34" customWidth="1"/>
    <col min="2" max="4" width="10.6640625" style="34" customWidth="1"/>
    <col min="5" max="5" width="12.6640625" style="34" bestFit="1" customWidth="1"/>
    <col min="6" max="9" width="10.6640625" style="34" customWidth="1"/>
    <col min="10" max="10" width="12.5" style="34" bestFit="1" customWidth="1"/>
    <col min="11" max="11" width="9.5" style="34" customWidth="1"/>
    <col min="12" max="12" width="9.1640625" style="35"/>
    <col min="13" max="16384" width="9.1640625" style="34"/>
  </cols>
  <sheetData>
    <row r="1" spans="1:12" s="108" customFormat="1" x14ac:dyDescent="0.15">
      <c r="A1" s="108" t="s">
        <v>21</v>
      </c>
      <c r="L1" s="109"/>
    </row>
    <row r="3" spans="1:12" x14ac:dyDescent="0.15">
      <c r="A3" s="34" t="s">
        <v>20</v>
      </c>
    </row>
    <row r="4" spans="1:12" x14ac:dyDescent="0.15">
      <c r="A4" s="34" t="s">
        <v>19</v>
      </c>
    </row>
    <row r="5" spans="1:12" ht="14" thickBot="1" x14ac:dyDescent="0.2"/>
    <row r="6" spans="1:12" s="6" customFormat="1" ht="14" thickBot="1" x14ac:dyDescent="0.2">
      <c r="A6" s="1" t="s">
        <v>15</v>
      </c>
      <c r="B6" s="2" t="s">
        <v>12</v>
      </c>
      <c r="C6" s="50" t="s">
        <v>0</v>
      </c>
      <c r="D6" s="52" t="s">
        <v>1</v>
      </c>
      <c r="E6" s="51" t="s">
        <v>16</v>
      </c>
      <c r="F6" s="2" t="s">
        <v>12</v>
      </c>
      <c r="G6" s="2" t="s">
        <v>0</v>
      </c>
      <c r="H6" s="3" t="s">
        <v>1</v>
      </c>
      <c r="I6" s="2" t="s">
        <v>2</v>
      </c>
      <c r="J6" s="5" t="s">
        <v>3</v>
      </c>
      <c r="L6" s="35"/>
    </row>
    <row r="7" spans="1:12" x14ac:dyDescent="0.15">
      <c r="A7" s="36">
        <v>171</v>
      </c>
      <c r="B7" s="59">
        <v>24.698060000000002</v>
      </c>
      <c r="C7" s="59">
        <v>14.91879</v>
      </c>
      <c r="D7" s="30">
        <f t="shared" ref="D7:D10" si="0">B7-C7</f>
        <v>9.7792700000000021</v>
      </c>
      <c r="E7" s="38">
        <v>171</v>
      </c>
      <c r="F7" s="59">
        <v>25.323108673095703</v>
      </c>
      <c r="G7" s="59">
        <v>15.724020957946777</v>
      </c>
      <c r="H7" s="7">
        <f t="shared" ref="H7:H14" si="1">F7-G7</f>
        <v>9.5990877151489258</v>
      </c>
      <c r="I7" s="8">
        <f>H7-$D$15</f>
        <v>-0.20488025647844665</v>
      </c>
      <c r="J7" s="9">
        <f t="shared" ref="J7:J14" si="2">POWER(2,-I7)</f>
        <v>1.1525906779356896</v>
      </c>
      <c r="K7" s="6"/>
    </row>
    <row r="8" spans="1:12" x14ac:dyDescent="0.15">
      <c r="A8" s="42">
        <v>172</v>
      </c>
      <c r="B8" s="67">
        <v>24.50816</v>
      </c>
      <c r="C8" s="67">
        <v>14.964969999999999</v>
      </c>
      <c r="D8" s="10">
        <f t="shared" si="0"/>
        <v>9.5431900000000009</v>
      </c>
      <c r="E8" s="43">
        <v>172</v>
      </c>
      <c r="F8" s="67">
        <v>25.252887725830078</v>
      </c>
      <c r="G8" s="67">
        <v>15.691242218017578</v>
      </c>
      <c r="H8" s="30">
        <f t="shared" ref="H8:H9" si="3">F8-G8</f>
        <v>9.5616455078125</v>
      </c>
      <c r="I8" s="31">
        <f t="shared" ref="I8:I9" si="4">H8-$D$15</f>
        <v>-0.24232246381487244</v>
      </c>
      <c r="J8" s="32">
        <f t="shared" ref="J8:J9" si="5">POWER(2,-I8)</f>
        <v>1.1828953654187839</v>
      </c>
      <c r="K8" s="6"/>
    </row>
    <row r="9" spans="1:12" x14ac:dyDescent="0.15">
      <c r="A9" s="42">
        <v>174</v>
      </c>
      <c r="B9" s="67">
        <v>24.651589999999999</v>
      </c>
      <c r="C9" s="67">
        <v>14.934570000000001</v>
      </c>
      <c r="D9" s="10">
        <f t="shared" si="0"/>
        <v>9.717019999999998</v>
      </c>
      <c r="E9" s="43">
        <v>174</v>
      </c>
      <c r="F9" s="67">
        <v>24.878684997558594</v>
      </c>
      <c r="G9" s="67">
        <v>15.593318939208984</v>
      </c>
      <c r="H9" s="30">
        <f t="shared" si="3"/>
        <v>9.2853660583496094</v>
      </c>
      <c r="I9" s="31">
        <f t="shared" si="4"/>
        <v>-0.51860191327776306</v>
      </c>
      <c r="J9" s="32">
        <f t="shared" si="5"/>
        <v>1.4325663039584904</v>
      </c>
      <c r="K9" s="6"/>
    </row>
    <row r="10" spans="1:12" s="6" customFormat="1" x14ac:dyDescent="0.15">
      <c r="A10" s="16">
        <v>179</v>
      </c>
      <c r="B10" s="57">
        <v>24.197399999999998</v>
      </c>
      <c r="C10" s="57">
        <v>14.728389999999999</v>
      </c>
      <c r="D10" s="10">
        <f t="shared" si="0"/>
        <v>9.469009999999999</v>
      </c>
      <c r="E10" s="17">
        <v>179</v>
      </c>
      <c r="F10" s="57">
        <v>26.415714263916016</v>
      </c>
      <c r="G10" s="57">
        <v>16.69523811340332</v>
      </c>
      <c r="H10" s="10">
        <f t="shared" si="1"/>
        <v>9.7204761505126953</v>
      </c>
      <c r="I10" s="11">
        <f t="shared" ref="I10:I14" si="6">H10-$D$15</f>
        <v>-8.3491821114677123E-2</v>
      </c>
      <c r="J10" s="12">
        <f t="shared" si="2"/>
        <v>1.059579488450793</v>
      </c>
      <c r="L10" s="35"/>
    </row>
    <row r="11" spans="1:12" s="6" customFormat="1" x14ac:dyDescent="0.15">
      <c r="A11" s="16">
        <v>180</v>
      </c>
      <c r="B11" s="57">
        <v>26.015000000000001</v>
      </c>
      <c r="C11" s="57">
        <v>15.41642</v>
      </c>
      <c r="D11" s="10">
        <f t="shared" ref="D11:D14" si="7">B11-C11</f>
        <v>10.59858</v>
      </c>
      <c r="E11" s="17">
        <v>180</v>
      </c>
      <c r="F11" s="57">
        <v>25.400789260864258</v>
      </c>
      <c r="G11" s="57">
        <v>15.504251480102539</v>
      </c>
      <c r="H11" s="10">
        <f t="shared" si="1"/>
        <v>9.8965377807617188</v>
      </c>
      <c r="I11" s="11">
        <f t="shared" si="6"/>
        <v>9.2569809134346315E-2</v>
      </c>
      <c r="J11" s="12">
        <f t="shared" si="2"/>
        <v>0.93785070832962036</v>
      </c>
      <c r="L11" s="35"/>
    </row>
    <row r="12" spans="1:12" s="6" customFormat="1" x14ac:dyDescent="0.15">
      <c r="A12" s="16">
        <v>181</v>
      </c>
      <c r="B12" s="57">
        <v>24.781230000000001</v>
      </c>
      <c r="C12" s="57">
        <v>14.736944198608398</v>
      </c>
      <c r="D12" s="10">
        <f t="shared" si="7"/>
        <v>10.044285801391602</v>
      </c>
      <c r="E12" s="17">
        <v>181</v>
      </c>
      <c r="F12" s="57">
        <v>24.849481582641602</v>
      </c>
      <c r="G12" s="57">
        <v>16.253612518310547</v>
      </c>
      <c r="H12" s="10">
        <f t="shared" si="1"/>
        <v>8.5958690643310547</v>
      </c>
      <c r="I12" s="11">
        <f t="shared" si="6"/>
        <v>-1.2080989072963177</v>
      </c>
      <c r="J12" s="12">
        <f t="shared" si="2"/>
        <v>2.3103299536930026</v>
      </c>
      <c r="L12" s="35"/>
    </row>
    <row r="13" spans="1:12" s="6" customFormat="1" x14ac:dyDescent="0.15">
      <c r="A13" s="16">
        <v>182</v>
      </c>
      <c r="B13" s="57"/>
      <c r="C13" s="57"/>
      <c r="D13" s="10"/>
      <c r="E13" s="17">
        <v>182</v>
      </c>
      <c r="F13" s="57"/>
      <c r="G13" s="57"/>
      <c r="H13" s="10"/>
      <c r="I13" s="11"/>
      <c r="J13" s="12"/>
      <c r="L13" s="35"/>
    </row>
    <row r="14" spans="1:12" s="6" customFormat="1" ht="14" thickBot="1" x14ac:dyDescent="0.2">
      <c r="A14" s="40">
        <v>183</v>
      </c>
      <c r="B14" s="58">
        <v>24.596579999999999</v>
      </c>
      <c r="C14" s="58">
        <v>15.12016</v>
      </c>
      <c r="D14" s="13">
        <f t="shared" si="7"/>
        <v>9.4764199999999992</v>
      </c>
      <c r="E14" s="19">
        <v>183</v>
      </c>
      <c r="F14" s="58">
        <v>24.456501007080078</v>
      </c>
      <c r="G14" s="58">
        <v>15.694356918334961</v>
      </c>
      <c r="H14" s="13">
        <f t="shared" si="1"/>
        <v>8.7621440887451172</v>
      </c>
      <c r="I14" s="14">
        <f t="shared" si="6"/>
        <v>-1.0418238828822552</v>
      </c>
      <c r="J14" s="15">
        <f t="shared" si="2"/>
        <v>2.0588288198263753</v>
      </c>
      <c r="L14" s="35"/>
    </row>
    <row r="15" spans="1:12" s="6" customFormat="1" x14ac:dyDescent="0.15">
      <c r="A15" s="42" t="s">
        <v>4</v>
      </c>
      <c r="B15" s="30">
        <f>AVERAGE(B7:B14)</f>
        <v>24.778288571428568</v>
      </c>
      <c r="C15" s="30">
        <f>AVERAGE(C7:C14)</f>
        <v>14.974320599801199</v>
      </c>
      <c r="D15" s="30">
        <f>AVERAGE(D7:D14)</f>
        <v>9.8039679716273724</v>
      </c>
      <c r="E15" s="43" t="s">
        <v>4</v>
      </c>
      <c r="F15" s="30">
        <f>AVERAGE(F7:F14)</f>
        <v>25.22530964442662</v>
      </c>
      <c r="G15" s="30">
        <f>AVERAGE(G7:G14)</f>
        <v>15.8794344493321</v>
      </c>
      <c r="H15" s="30">
        <f>AVERAGE(H7:H14)</f>
        <v>9.3458751950945178</v>
      </c>
      <c r="I15" s="30">
        <f>AVERAGE(I7:I14)</f>
        <v>-0.45809277653285513</v>
      </c>
      <c r="J15" s="49">
        <f>AVERAGE(J7:J14)</f>
        <v>1.4478059025161081</v>
      </c>
      <c r="K15" s="44"/>
      <c r="L15" s="35"/>
    </row>
    <row r="16" spans="1:12" s="6" customFormat="1" x14ac:dyDescent="0.15">
      <c r="A16" s="16" t="s">
        <v>5</v>
      </c>
      <c r="B16" s="10">
        <f>MEDIAN(B7:B14)</f>
        <v>24.651589999999999</v>
      </c>
      <c r="C16" s="10">
        <f>MEDIAN(C7:C14)</f>
        <v>14.934570000000001</v>
      </c>
      <c r="D16" s="10">
        <f>MEDIAN(D7:D14)</f>
        <v>9.717019999999998</v>
      </c>
      <c r="E16" s="17" t="s">
        <v>5</v>
      </c>
      <c r="F16" s="10">
        <f>MEDIAN(F7:F14)</f>
        <v>25.252887725830078</v>
      </c>
      <c r="G16" s="10">
        <f>MEDIAN(G7:G14)</f>
        <v>15.694356918334961</v>
      </c>
      <c r="H16" s="10">
        <f>MEDIAN(H7:H14)</f>
        <v>9.5616455078125</v>
      </c>
      <c r="I16" s="10">
        <f>MEDIAN(I7:I14)</f>
        <v>-0.24232246381487244</v>
      </c>
      <c r="J16" s="18">
        <f>MEDIAN(J7:J14)</f>
        <v>1.1828953654187839</v>
      </c>
      <c r="L16" s="35"/>
    </row>
    <row r="17" spans="1:15" s="6" customFormat="1" x14ac:dyDescent="0.15">
      <c r="A17" s="16" t="s">
        <v>6</v>
      </c>
      <c r="B17" s="10">
        <f>STDEV(B7:B14)</f>
        <v>0.5766818799080532</v>
      </c>
      <c r="C17" s="10">
        <f>STDEV(C7:C14)</f>
        <v>0.2374523171374931</v>
      </c>
      <c r="D17" s="10">
        <f>STDEV(D7:D14)</f>
        <v>0.40513794800242403</v>
      </c>
      <c r="E17" s="17" t="s">
        <v>6</v>
      </c>
      <c r="F17" s="10">
        <f>STDEV(F7:F14)</f>
        <v>0.6205701079342848</v>
      </c>
      <c r="G17" s="10">
        <f>STDEV(G7:G14)</f>
        <v>0.43243353108909494</v>
      </c>
      <c r="H17" s="10">
        <f>STDEV(H7:H14)</f>
        <v>0.49348102353736445</v>
      </c>
      <c r="I17" s="10">
        <f>STDEV(I7:I14)</f>
        <v>0.4934810235373645</v>
      </c>
      <c r="J17" s="18">
        <f>STDEV(J7:J14)</f>
        <v>0.53003658047443591</v>
      </c>
      <c r="L17" s="35"/>
    </row>
    <row r="18" spans="1:15" s="6" customFormat="1" ht="14" thickBot="1" x14ac:dyDescent="0.2">
      <c r="A18" s="40" t="s">
        <v>7</v>
      </c>
      <c r="B18" s="13"/>
      <c r="C18" s="13"/>
      <c r="D18" s="14">
        <f>D17/(SQRT(4))</f>
        <v>0.20256897400121202</v>
      </c>
      <c r="E18" s="19"/>
      <c r="F18" s="19"/>
      <c r="G18" s="19"/>
      <c r="H18" s="14">
        <f>H17/(SQRT(6))</f>
        <v>0.20146278423548641</v>
      </c>
      <c r="I18" s="19"/>
      <c r="J18" s="45">
        <f>J17/(SQRT(6))</f>
        <v>0.21638652786200024</v>
      </c>
      <c r="L18" s="35"/>
    </row>
    <row r="19" spans="1:15" s="6" customFormat="1" x14ac:dyDescent="0.15">
      <c r="B19" s="6" t="s">
        <v>8</v>
      </c>
      <c r="L19" s="35"/>
    </row>
    <row r="20" spans="1:15" s="6" customFormat="1" x14ac:dyDescent="0.15">
      <c r="A20" s="6" t="s">
        <v>12</v>
      </c>
      <c r="B20" s="6">
        <v>0.3465711977274511</v>
      </c>
      <c r="D20" s="20"/>
      <c r="F20" s="22"/>
      <c r="G20" s="23"/>
      <c r="H20" s="20"/>
      <c r="L20" s="35"/>
    </row>
    <row r="21" spans="1:15" s="6" customFormat="1" x14ac:dyDescent="0.15">
      <c r="A21" s="6" t="s">
        <v>0</v>
      </c>
      <c r="B21" s="6">
        <v>9.0712766030267025E-2</v>
      </c>
      <c r="D21" s="20"/>
      <c r="H21" s="20"/>
      <c r="L21" s="35"/>
    </row>
    <row r="22" spans="1:15" s="6" customFormat="1" x14ac:dyDescent="0.15">
      <c r="A22" s="6" t="s">
        <v>9</v>
      </c>
      <c r="B22" s="33">
        <v>0.14881757979474539</v>
      </c>
      <c r="D22" s="20"/>
      <c r="H22" s="20"/>
      <c r="L22" s="35"/>
    </row>
    <row r="23" spans="1:15" s="6" customFormat="1" x14ac:dyDescent="0.15">
      <c r="A23" s="21" t="s">
        <v>10</v>
      </c>
      <c r="B23" s="21">
        <v>0.10886266354543299</v>
      </c>
      <c r="C23" s="21"/>
      <c r="D23" s="20"/>
      <c r="H23" s="20"/>
      <c r="L23" s="35"/>
      <c r="N23" s="34"/>
      <c r="O23" s="34"/>
    </row>
    <row r="24" spans="1:15" s="6" customFormat="1" x14ac:dyDescent="0.15">
      <c r="A24" s="21" t="s">
        <v>11</v>
      </c>
      <c r="B24" s="21">
        <v>1.818695670413168</v>
      </c>
      <c r="C24" s="21"/>
      <c r="D24" s="20"/>
      <c r="H24" s="20"/>
      <c r="I24" s="46"/>
      <c r="L24" s="35"/>
      <c r="N24" s="34"/>
      <c r="O24" s="34"/>
    </row>
    <row r="25" spans="1:15" s="6" customFormat="1" ht="14" thickBot="1" x14ac:dyDescent="0.2">
      <c r="A25" s="34"/>
      <c r="B25" s="34"/>
      <c r="C25" s="34"/>
      <c r="D25" s="34"/>
      <c r="E25" s="34"/>
      <c r="F25" s="68"/>
      <c r="G25" s="68"/>
      <c r="H25" s="34"/>
      <c r="I25" s="34"/>
      <c r="J25" s="34"/>
      <c r="K25" s="34"/>
      <c r="L25" s="35"/>
      <c r="N25" s="34"/>
      <c r="O25" s="34"/>
    </row>
    <row r="26" spans="1:15" s="6" customFormat="1" ht="14" thickBot="1" x14ac:dyDescent="0.2">
      <c r="A26" s="1" t="s">
        <v>15</v>
      </c>
      <c r="B26" s="2" t="s">
        <v>13</v>
      </c>
      <c r="C26" s="50" t="s">
        <v>0</v>
      </c>
      <c r="D26" s="52" t="s">
        <v>1</v>
      </c>
      <c r="E26" s="51" t="s">
        <v>16</v>
      </c>
      <c r="F26" s="60" t="s">
        <v>13</v>
      </c>
      <c r="G26" s="60" t="s">
        <v>0</v>
      </c>
      <c r="H26" s="3" t="s">
        <v>1</v>
      </c>
      <c r="I26" s="2" t="s">
        <v>2</v>
      </c>
      <c r="J26" s="5" t="s">
        <v>3</v>
      </c>
      <c r="L26" s="35"/>
    </row>
    <row r="27" spans="1:15" s="6" customFormat="1" x14ac:dyDescent="0.15">
      <c r="A27" s="36">
        <v>171</v>
      </c>
      <c r="B27" s="59">
        <v>21.284009999999999</v>
      </c>
      <c r="C27" s="59">
        <v>14.91879</v>
      </c>
      <c r="D27" s="30">
        <f t="shared" ref="D27:D30" si="8">B27-C27</f>
        <v>6.365219999999999</v>
      </c>
      <c r="E27" s="38">
        <v>171</v>
      </c>
      <c r="F27" s="59">
        <v>20.411106109619141</v>
      </c>
      <c r="G27" s="59">
        <v>15.724020957946777</v>
      </c>
      <c r="H27" s="7">
        <f t="shared" ref="H27:H34" si="9">F27-G27</f>
        <v>4.6870851516723633</v>
      </c>
      <c r="I27" s="8">
        <f>H27-$D$35</f>
        <v>-1.4420558149943021</v>
      </c>
      <c r="J27" s="9">
        <f t="shared" ref="J27:J34" si="10">POWER(2,-I27)</f>
        <v>2.7170776853821206</v>
      </c>
      <c r="L27" s="35"/>
    </row>
    <row r="28" spans="1:15" s="6" customFormat="1" x14ac:dyDescent="0.15">
      <c r="A28" s="42">
        <v>172</v>
      </c>
      <c r="B28" s="67">
        <v>21.33342</v>
      </c>
      <c r="C28" s="67">
        <v>14.964969999999999</v>
      </c>
      <c r="D28" s="10">
        <f t="shared" si="8"/>
        <v>6.3684500000000011</v>
      </c>
      <c r="E28" s="43">
        <v>172</v>
      </c>
      <c r="F28" s="67">
        <v>19.985723495483398</v>
      </c>
      <c r="G28" s="67">
        <v>15.691242218017578</v>
      </c>
      <c r="H28" s="30">
        <f t="shared" ref="H28:H29" si="11">F28-G28</f>
        <v>4.2944812774658203</v>
      </c>
      <c r="I28" s="31">
        <f t="shared" ref="I28:I29" si="12">H28-$D$35</f>
        <v>-1.8346596892008451</v>
      </c>
      <c r="J28" s="32">
        <f t="shared" ref="J28:J29" si="13">POWER(2,-I28)</f>
        <v>3.5668726050144377</v>
      </c>
      <c r="L28" s="35"/>
    </row>
    <row r="29" spans="1:15" s="6" customFormat="1" x14ac:dyDescent="0.15">
      <c r="A29" s="42">
        <v>174</v>
      </c>
      <c r="B29" s="67">
        <v>20.777239999999999</v>
      </c>
      <c r="C29" s="67">
        <v>14.934570000000001</v>
      </c>
      <c r="D29" s="10">
        <f t="shared" si="8"/>
        <v>5.8426699999999983</v>
      </c>
      <c r="E29" s="43">
        <v>174</v>
      </c>
      <c r="F29" s="67">
        <v>20.387323379516602</v>
      </c>
      <c r="G29" s="67">
        <v>15.593318939208984</v>
      </c>
      <c r="H29" s="30">
        <f t="shared" si="11"/>
        <v>4.7940044403076172</v>
      </c>
      <c r="I29" s="31">
        <f t="shared" si="12"/>
        <v>-1.3351365263590482</v>
      </c>
      <c r="J29" s="32">
        <f t="shared" si="13"/>
        <v>2.5229935644645769</v>
      </c>
      <c r="L29" s="35"/>
    </row>
    <row r="30" spans="1:15" s="6" customFormat="1" x14ac:dyDescent="0.15">
      <c r="A30" s="16">
        <v>179</v>
      </c>
      <c r="B30" s="57">
        <v>20.817329999999998</v>
      </c>
      <c r="C30" s="57">
        <v>14.728389999999999</v>
      </c>
      <c r="D30" s="10">
        <f t="shared" si="8"/>
        <v>6.0889399999999991</v>
      </c>
      <c r="E30" s="17">
        <v>179</v>
      </c>
      <c r="F30" s="57"/>
      <c r="G30" s="57"/>
      <c r="H30" s="10"/>
      <c r="I30" s="11"/>
      <c r="J30" s="12"/>
      <c r="L30" s="35"/>
    </row>
    <row r="31" spans="1:15" s="6" customFormat="1" x14ac:dyDescent="0.15">
      <c r="A31" s="16">
        <v>180</v>
      </c>
      <c r="B31" s="57"/>
      <c r="C31" s="57"/>
      <c r="D31" s="10"/>
      <c r="E31" s="17">
        <v>180</v>
      </c>
      <c r="F31" s="57">
        <v>19.961936950683594</v>
      </c>
      <c r="G31" s="57">
        <v>15.504251480102539</v>
      </c>
      <c r="H31" s="10">
        <f t="shared" si="9"/>
        <v>4.4576854705810547</v>
      </c>
      <c r="I31" s="11">
        <f t="shared" ref="I31:I34" si="14">H31-$D$35</f>
        <v>-1.6714554960856107</v>
      </c>
      <c r="J31" s="12">
        <f t="shared" si="10"/>
        <v>3.1853579361393924</v>
      </c>
      <c r="L31" s="35"/>
    </row>
    <row r="32" spans="1:15" s="6" customFormat="1" x14ac:dyDescent="0.15">
      <c r="A32" s="16">
        <v>181</v>
      </c>
      <c r="B32" s="57">
        <v>20.69801</v>
      </c>
      <c r="C32" s="57">
        <v>14.7369442</v>
      </c>
      <c r="D32" s="10">
        <f t="shared" ref="D32:D34" si="15">B32-C32</f>
        <v>5.9610658000000001</v>
      </c>
      <c r="E32" s="17">
        <v>181</v>
      </c>
      <c r="F32" s="57"/>
      <c r="G32" s="57"/>
      <c r="H32" s="10"/>
      <c r="I32" s="11"/>
      <c r="J32" s="12"/>
      <c r="L32" s="35"/>
    </row>
    <row r="33" spans="1:12" s="6" customFormat="1" x14ac:dyDescent="0.15">
      <c r="A33" s="16">
        <v>182</v>
      </c>
      <c r="B33" s="57"/>
      <c r="C33" s="57"/>
      <c r="D33" s="10"/>
      <c r="E33" s="17">
        <v>182</v>
      </c>
      <c r="F33" s="57">
        <v>20.322198867797852</v>
      </c>
      <c r="G33" s="57">
        <v>16.172897338867188</v>
      </c>
      <c r="H33" s="10">
        <f t="shared" si="9"/>
        <v>4.1493015289306641</v>
      </c>
      <c r="I33" s="11">
        <f t="shared" si="14"/>
        <v>-1.9798394377360014</v>
      </c>
      <c r="J33" s="12">
        <f t="shared" si="10"/>
        <v>3.9444917981114176</v>
      </c>
      <c r="L33" s="35"/>
    </row>
    <row r="34" spans="1:12" s="6" customFormat="1" ht="14" thickBot="1" x14ac:dyDescent="0.2">
      <c r="A34" s="40">
        <v>183</v>
      </c>
      <c r="B34" s="58">
        <v>21.268660000000001</v>
      </c>
      <c r="C34" s="58">
        <v>15.12016</v>
      </c>
      <c r="D34" s="13">
        <f t="shared" si="15"/>
        <v>6.1485000000000003</v>
      </c>
      <c r="E34" s="19">
        <v>183</v>
      </c>
      <c r="F34" s="58">
        <v>19.894992828369141</v>
      </c>
      <c r="G34" s="58">
        <v>15.694356918334961</v>
      </c>
      <c r="H34" s="13">
        <f t="shared" si="9"/>
        <v>4.2006359100341797</v>
      </c>
      <c r="I34" s="14">
        <f t="shared" si="14"/>
        <v>-1.9285050566324857</v>
      </c>
      <c r="J34" s="15">
        <f t="shared" si="10"/>
        <v>3.8066054831404417</v>
      </c>
      <c r="L34" s="35"/>
    </row>
    <row r="35" spans="1:12" s="6" customFormat="1" x14ac:dyDescent="0.15">
      <c r="A35" s="42" t="s">
        <v>4</v>
      </c>
      <c r="B35" s="30">
        <f>AVERAGE(B27:B34)</f>
        <v>21.029778333333329</v>
      </c>
      <c r="C35" s="30">
        <f>AVERAGE(C27:C34)</f>
        <v>14.900637366666666</v>
      </c>
      <c r="D35" s="30">
        <f>AVERAGE(D27:D34)</f>
        <v>6.1291409666666654</v>
      </c>
      <c r="E35" s="43" t="s">
        <v>4</v>
      </c>
      <c r="F35" s="30">
        <f>AVERAGE(F27:F34)</f>
        <v>20.160546938578289</v>
      </c>
      <c r="G35" s="30">
        <f>AVERAGE(G27:G34)</f>
        <v>15.730014642079672</v>
      </c>
      <c r="H35" s="30">
        <f>AVERAGE(H27:H34)</f>
        <v>4.4305322964986162</v>
      </c>
      <c r="I35" s="30">
        <f>AVERAGE(I27:I34)</f>
        <v>-1.6986086701680485</v>
      </c>
      <c r="J35" s="49">
        <f>AVERAGE(J27:J34)</f>
        <v>3.2905665120420644</v>
      </c>
      <c r="K35" s="44"/>
      <c r="L35" s="35"/>
    </row>
    <row r="36" spans="1:12" s="6" customFormat="1" x14ac:dyDescent="0.15">
      <c r="A36" s="16" t="s">
        <v>5</v>
      </c>
      <c r="B36" s="10">
        <f>MEDIAN(B27:B34)</f>
        <v>21.042994999999998</v>
      </c>
      <c r="C36" s="10">
        <f>MEDIAN(C27:C34)</f>
        <v>14.926680000000001</v>
      </c>
      <c r="D36" s="10">
        <f>MEDIAN(D27:D34)</f>
        <v>6.1187199999999997</v>
      </c>
      <c r="E36" s="17" t="s">
        <v>5</v>
      </c>
      <c r="F36" s="10">
        <f>MEDIAN(F27:F34)</f>
        <v>20.153961181640625</v>
      </c>
      <c r="G36" s="10">
        <f>MEDIAN(G27:G34)</f>
        <v>15.69279956817627</v>
      </c>
      <c r="H36" s="10">
        <f>MEDIAN(H27:H34)</f>
        <v>4.3760833740234375</v>
      </c>
      <c r="I36" s="10">
        <f>MEDIAN(I27:I34)</f>
        <v>-1.7530575926432279</v>
      </c>
      <c r="J36" s="18">
        <f>MEDIAN(J27:J34)</f>
        <v>3.3761152705769151</v>
      </c>
      <c r="L36" s="35"/>
    </row>
    <row r="37" spans="1:12" s="6" customFormat="1" x14ac:dyDescent="0.15">
      <c r="A37" s="16" t="s">
        <v>6</v>
      </c>
      <c r="B37" s="10">
        <f>STDEV(B27:B34)</f>
        <v>0.29423683789876964</v>
      </c>
      <c r="C37" s="10">
        <f>STDEV(C27:C34)</f>
        <v>0.14850887118016465</v>
      </c>
      <c r="D37" s="10">
        <f>STDEV(D27:D34)</f>
        <v>0.21227712533385901</v>
      </c>
      <c r="E37" s="17" t="s">
        <v>6</v>
      </c>
      <c r="F37" s="10">
        <f>STDEV(F27:F34)</f>
        <v>0.23700926039874018</v>
      </c>
      <c r="G37" s="10">
        <f>STDEV(G27:G34)</f>
        <v>0.23178028474518569</v>
      </c>
      <c r="H37" s="10">
        <f>STDEV(H27:H34)</f>
        <v>0.26424293163745788</v>
      </c>
      <c r="I37" s="10">
        <f>STDEV(I27:I34)</f>
        <v>0.2642429316374601</v>
      </c>
      <c r="J37" s="18">
        <f>STDEV(J27:J34)</f>
        <v>0.58298989100444532</v>
      </c>
      <c r="L37" s="35"/>
    </row>
    <row r="38" spans="1:12" s="6" customFormat="1" ht="14" thickBot="1" x14ac:dyDescent="0.2">
      <c r="A38" s="40" t="s">
        <v>7</v>
      </c>
      <c r="B38" s="13"/>
      <c r="C38" s="13"/>
      <c r="D38" s="14">
        <f>D37/(SQRT(4))</f>
        <v>0.1061385626669295</v>
      </c>
      <c r="E38" s="19"/>
      <c r="F38" s="19"/>
      <c r="G38" s="19"/>
      <c r="H38" s="14">
        <f>H37/(SQRT(6))</f>
        <v>0.10787672510815161</v>
      </c>
      <c r="I38" s="19"/>
      <c r="J38" s="45">
        <f>J37/(SQRT(6))</f>
        <v>0.23800462636027866</v>
      </c>
      <c r="L38" s="35"/>
    </row>
    <row r="39" spans="1:12" s="6" customFormat="1" x14ac:dyDescent="0.15">
      <c r="B39" s="6" t="s">
        <v>8</v>
      </c>
      <c r="L39" s="35"/>
    </row>
    <row r="40" spans="1:12" s="6" customFormat="1" x14ac:dyDescent="0.15">
      <c r="A40" s="6" t="s">
        <v>13</v>
      </c>
      <c r="B40" s="6">
        <f>TTEST(B27:B34,F27:F34,2,2)</f>
        <v>2.1678525239590216E-4</v>
      </c>
      <c r="D40" s="20"/>
      <c r="F40" s="22"/>
      <c r="G40" s="23"/>
      <c r="H40" s="20"/>
      <c r="L40" s="35"/>
    </row>
    <row r="41" spans="1:12" s="6" customFormat="1" x14ac:dyDescent="0.15">
      <c r="A41" s="6" t="s">
        <v>0</v>
      </c>
      <c r="B41" s="6">
        <f>TTEST(C27:C34,G27:G34,2,2)</f>
        <v>2.3693866718657675E-5</v>
      </c>
      <c r="D41" s="20"/>
      <c r="H41" s="20"/>
      <c r="L41" s="35"/>
    </row>
    <row r="42" spans="1:12" s="6" customFormat="1" x14ac:dyDescent="0.15">
      <c r="A42" s="6" t="s">
        <v>9</v>
      </c>
      <c r="B42" s="33">
        <f>TTEST(D27:D34,H27:H34,2,2)</f>
        <v>2.3593715062072985E-7</v>
      </c>
      <c r="D42" s="20"/>
      <c r="H42" s="20"/>
      <c r="L42" s="35"/>
    </row>
    <row r="43" spans="1:12" s="6" customFormat="1" x14ac:dyDescent="0.15">
      <c r="A43" s="21" t="s">
        <v>10</v>
      </c>
      <c r="B43" s="21">
        <f>POWER(-(-I35-I37),2)</f>
        <v>2.0574050718704</v>
      </c>
      <c r="C43" s="21"/>
      <c r="D43" s="20"/>
      <c r="F43" s="46"/>
      <c r="G43" s="46"/>
      <c r="H43" s="20"/>
      <c r="L43" s="35"/>
    </row>
    <row r="44" spans="1:12" s="6" customFormat="1" x14ac:dyDescent="0.15">
      <c r="A44" s="21" t="s">
        <v>11</v>
      </c>
      <c r="B44" s="21">
        <f>POWER(2,-I35)</f>
        <v>3.2458777628407103</v>
      </c>
      <c r="C44" s="21"/>
      <c r="D44" s="20"/>
      <c r="F44" s="46"/>
      <c r="G44" s="46"/>
      <c r="H44" s="20"/>
      <c r="I44" s="46"/>
      <c r="L44" s="35"/>
    </row>
    <row r="45" spans="1:12" ht="14" thickBot="1" x14ac:dyDescent="0.2">
      <c r="B45" s="68"/>
      <c r="C45" s="68"/>
      <c r="F45" s="68"/>
      <c r="G45" s="68"/>
    </row>
    <row r="46" spans="1:12" ht="14" thickBot="1" x14ac:dyDescent="0.2">
      <c r="A46" s="1" t="s">
        <v>15</v>
      </c>
      <c r="B46" s="60" t="s">
        <v>29</v>
      </c>
      <c r="C46" s="61" t="s">
        <v>0</v>
      </c>
      <c r="D46" s="52" t="s">
        <v>1</v>
      </c>
      <c r="E46" s="51" t="s">
        <v>16</v>
      </c>
      <c r="F46" s="60" t="s">
        <v>29</v>
      </c>
      <c r="G46" s="60" t="s">
        <v>0</v>
      </c>
      <c r="H46" s="3" t="s">
        <v>1</v>
      </c>
      <c r="I46" s="2" t="s">
        <v>2</v>
      </c>
      <c r="J46" s="5" t="s">
        <v>3</v>
      </c>
      <c r="K46" s="6"/>
    </row>
    <row r="47" spans="1:12" x14ac:dyDescent="0.15">
      <c r="A47" s="36">
        <v>171</v>
      </c>
      <c r="B47" s="53">
        <v>22.744140000000002</v>
      </c>
      <c r="C47" s="59">
        <v>14.99338</v>
      </c>
      <c r="D47" s="30">
        <f t="shared" ref="D47:D51" si="16">B47-C47</f>
        <v>7.7507600000000014</v>
      </c>
      <c r="E47" s="38">
        <v>171</v>
      </c>
      <c r="F47" s="53">
        <v>24.363219999999998</v>
      </c>
      <c r="G47" s="59">
        <v>16.177160000000001</v>
      </c>
      <c r="H47" s="7">
        <f t="shared" ref="H47:H54" si="17">F47-G47</f>
        <v>8.1860599999999977</v>
      </c>
      <c r="I47" s="8">
        <f>H47-$D$55</f>
        <v>0.78659285714285421</v>
      </c>
      <c r="J47" s="9">
        <f t="shared" ref="J47:J54" si="18">POWER(2,-I47)</f>
        <v>0.57971155322267398</v>
      </c>
      <c r="K47" s="6"/>
    </row>
    <row r="48" spans="1:12" x14ac:dyDescent="0.15">
      <c r="A48" s="42">
        <v>172</v>
      </c>
      <c r="B48" s="54">
        <v>23.3033</v>
      </c>
      <c r="C48" s="67">
        <v>15.10403</v>
      </c>
      <c r="D48" s="10">
        <f t="shared" si="16"/>
        <v>8.1992700000000003</v>
      </c>
      <c r="E48" s="43">
        <v>172</v>
      </c>
      <c r="F48" s="54">
        <v>23.914580000000001</v>
      </c>
      <c r="G48" s="67">
        <v>15.84308</v>
      </c>
      <c r="H48" s="30">
        <f t="shared" ref="H48:H50" si="19">F48-G48</f>
        <v>8.0715000000000003</v>
      </c>
      <c r="I48" s="31">
        <f t="shared" ref="I48:I50" si="20">H48-$D$55</f>
        <v>0.67203285714285688</v>
      </c>
      <c r="J48" s="32">
        <f t="shared" ref="J48:J50" si="21">POWER(2,-I48)</f>
        <v>0.62762170149726959</v>
      </c>
      <c r="K48" s="6"/>
    </row>
    <row r="49" spans="1:11" x14ac:dyDescent="0.15">
      <c r="A49" s="42">
        <v>174</v>
      </c>
      <c r="B49" s="54">
        <v>21.818149999999999</v>
      </c>
      <c r="C49" s="67">
        <v>14.81973</v>
      </c>
      <c r="D49" s="10">
        <f t="shared" si="16"/>
        <v>6.9984199999999994</v>
      </c>
      <c r="E49" s="43">
        <v>174</v>
      </c>
      <c r="F49" s="54">
        <v>23.961130000000001</v>
      </c>
      <c r="G49" s="67">
        <v>15.748889999999999</v>
      </c>
      <c r="H49" s="30">
        <f t="shared" si="19"/>
        <v>8.2122400000000013</v>
      </c>
      <c r="I49" s="31">
        <f t="shared" si="20"/>
        <v>0.81277285714285785</v>
      </c>
      <c r="J49" s="32">
        <f t="shared" si="21"/>
        <v>0.56928663792345124</v>
      </c>
      <c r="K49" s="6"/>
    </row>
    <row r="50" spans="1:11" x14ac:dyDescent="0.15">
      <c r="A50" s="16">
        <v>179</v>
      </c>
      <c r="B50" s="55">
        <v>21.836659999999998</v>
      </c>
      <c r="C50" s="57">
        <v>14.732749999999999</v>
      </c>
      <c r="D50" s="10">
        <f t="shared" si="16"/>
        <v>7.1039099999999991</v>
      </c>
      <c r="E50" s="17">
        <v>179</v>
      </c>
      <c r="F50" s="55">
        <v>24.444780000000002</v>
      </c>
      <c r="G50" s="57">
        <v>17.014389999999999</v>
      </c>
      <c r="H50" s="10">
        <f t="shared" si="19"/>
        <v>7.4303900000000027</v>
      </c>
      <c r="I50" s="11">
        <f t="shared" si="20"/>
        <v>3.092285714285925E-2</v>
      </c>
      <c r="J50" s="12">
        <f t="shared" si="21"/>
        <v>0.97879398643785476</v>
      </c>
      <c r="K50" s="6"/>
    </row>
    <row r="51" spans="1:11" x14ac:dyDescent="0.15">
      <c r="A51" s="16">
        <v>180</v>
      </c>
      <c r="B51" s="55">
        <v>22.383199999999999</v>
      </c>
      <c r="C51" s="57">
        <v>15.304029999999999</v>
      </c>
      <c r="D51" s="10">
        <f t="shared" si="16"/>
        <v>7.0791699999999995</v>
      </c>
      <c r="E51" s="17">
        <v>180</v>
      </c>
      <c r="F51" s="55">
        <v>23.809180000000001</v>
      </c>
      <c r="G51" s="57">
        <v>15.731680000000001</v>
      </c>
      <c r="H51" s="10">
        <f t="shared" si="17"/>
        <v>8.0775000000000006</v>
      </c>
      <c r="I51" s="11">
        <f t="shared" ref="I51:I54" si="22">H51-$D$55</f>
        <v>0.6780328571428571</v>
      </c>
      <c r="J51" s="12">
        <f t="shared" si="18"/>
        <v>0.62501691647277957</v>
      </c>
      <c r="K51" s="6"/>
    </row>
    <row r="52" spans="1:11" x14ac:dyDescent="0.15">
      <c r="A52" s="16">
        <v>181</v>
      </c>
      <c r="B52" s="55"/>
      <c r="C52" s="57"/>
      <c r="D52" s="10"/>
      <c r="E52" s="17">
        <v>181</v>
      </c>
      <c r="F52" s="55"/>
      <c r="G52" s="57"/>
      <c r="H52" s="10"/>
      <c r="I52" s="11"/>
      <c r="J52" s="12"/>
      <c r="K52" s="6"/>
    </row>
    <row r="53" spans="1:11" x14ac:dyDescent="0.15">
      <c r="A53" s="16">
        <v>182</v>
      </c>
      <c r="B53" s="55">
        <v>22.656040000000001</v>
      </c>
      <c r="C53" s="57">
        <v>15.081659999999999</v>
      </c>
      <c r="D53" s="10">
        <f t="shared" ref="D53:D54" si="23">B53-C53</f>
        <v>7.5743800000000014</v>
      </c>
      <c r="E53" s="17">
        <v>182</v>
      </c>
      <c r="F53" s="55"/>
      <c r="G53" s="57"/>
      <c r="H53" s="10"/>
      <c r="I53" s="11"/>
      <c r="J53" s="12"/>
      <c r="K53" s="6"/>
    </row>
    <row r="54" spans="1:11" ht="14" thickBot="1" x14ac:dyDescent="0.2">
      <c r="A54" s="40">
        <v>183</v>
      </c>
      <c r="B54" s="56">
        <v>22.42342</v>
      </c>
      <c r="C54" s="58">
        <v>15.33306</v>
      </c>
      <c r="D54" s="13">
        <f t="shared" si="23"/>
        <v>7.0903600000000004</v>
      </c>
      <c r="E54" s="19">
        <v>183</v>
      </c>
      <c r="F54" s="56">
        <v>23.771570000000001</v>
      </c>
      <c r="G54" s="58">
        <v>15.822469999999999</v>
      </c>
      <c r="H54" s="13">
        <f t="shared" si="17"/>
        <v>7.9491000000000014</v>
      </c>
      <c r="I54" s="14">
        <f t="shared" si="22"/>
        <v>0.54963285714285792</v>
      </c>
      <c r="J54" s="15">
        <f t="shared" si="18"/>
        <v>0.68319396821512868</v>
      </c>
      <c r="K54" s="6"/>
    </row>
    <row r="55" spans="1:11" x14ac:dyDescent="0.15">
      <c r="A55" s="42" t="s">
        <v>4</v>
      </c>
      <c r="B55" s="30">
        <f>AVERAGE(B47:B54)</f>
        <v>22.45213</v>
      </c>
      <c r="C55" s="30">
        <f>AVERAGE(C47:C54)</f>
        <v>15.052662857142858</v>
      </c>
      <c r="D55" s="30">
        <f>AVERAGE(D47:D54)</f>
        <v>7.3994671428571435</v>
      </c>
      <c r="E55" s="43" t="s">
        <v>4</v>
      </c>
      <c r="F55" s="30">
        <f>AVERAGE(F47:F54)</f>
        <v>24.044076666666665</v>
      </c>
      <c r="G55" s="30">
        <f>AVERAGE(G47:G54)</f>
        <v>16.056278333333335</v>
      </c>
      <c r="H55" s="30">
        <f>AVERAGE(H47:H54)</f>
        <v>7.987798333333334</v>
      </c>
      <c r="I55" s="30">
        <f>AVERAGE(I47:I54)</f>
        <v>0.58833119047619054</v>
      </c>
      <c r="J55" s="49">
        <f>AVERAGE(J47:J54)</f>
        <v>0.67727079396152623</v>
      </c>
      <c r="K55" s="44"/>
    </row>
    <row r="56" spans="1:11" x14ac:dyDescent="0.15">
      <c r="A56" s="16" t="s">
        <v>5</v>
      </c>
      <c r="B56" s="10">
        <f>MEDIAN(B47:B54)</f>
        <v>22.42342</v>
      </c>
      <c r="C56" s="10">
        <f>MEDIAN(C47:C54)</f>
        <v>15.081659999999999</v>
      </c>
      <c r="D56" s="10">
        <f>MEDIAN(D47:D54)</f>
        <v>7.1039099999999991</v>
      </c>
      <c r="E56" s="17" t="s">
        <v>5</v>
      </c>
      <c r="F56" s="10">
        <f>MEDIAN(F47:F54)</f>
        <v>23.937854999999999</v>
      </c>
      <c r="G56" s="10">
        <f>MEDIAN(G47:G54)</f>
        <v>15.832775</v>
      </c>
      <c r="H56" s="10">
        <f>MEDIAN(H47:H54)</f>
        <v>8.0745000000000005</v>
      </c>
      <c r="I56" s="10">
        <f>MEDIAN(I47:I54)</f>
        <v>0.67503285714285699</v>
      </c>
      <c r="J56" s="18">
        <f>MEDIAN(J47:J54)</f>
        <v>0.62631930898502453</v>
      </c>
      <c r="K56" s="6"/>
    </row>
    <row r="57" spans="1:11" x14ac:dyDescent="0.15">
      <c r="A57" s="16" t="s">
        <v>6</v>
      </c>
      <c r="B57" s="10">
        <f>STDEV(B47:B54)</f>
        <v>0.52243804535402483</v>
      </c>
      <c r="C57" s="10">
        <f>STDEV(C47:C54)</f>
        <v>0.2256116963364477</v>
      </c>
      <c r="D57" s="10">
        <f>STDEV(D47:D54)</f>
        <v>0.45460900972573126</v>
      </c>
      <c r="E57" s="17" t="s">
        <v>6</v>
      </c>
      <c r="F57" s="10">
        <f>STDEV(F47:F54)</f>
        <v>0.2882712237228448</v>
      </c>
      <c r="G57" s="10">
        <f>STDEV(G47:G54)</f>
        <v>0.49650012581737202</v>
      </c>
      <c r="H57" s="10">
        <f>STDEV(H47:H54)</f>
        <v>0.28876832211422704</v>
      </c>
      <c r="I57" s="10">
        <f>STDEV(I47:I54)</f>
        <v>0.28876832211422715</v>
      </c>
      <c r="J57" s="18">
        <f>STDEV(J47:J54)</f>
        <v>0.15318302980309978</v>
      </c>
      <c r="K57" s="6"/>
    </row>
    <row r="58" spans="1:11" ht="14" thickBot="1" x14ac:dyDescent="0.2">
      <c r="A58" s="40" t="s">
        <v>7</v>
      </c>
      <c r="B58" s="13"/>
      <c r="C58" s="13"/>
      <c r="D58" s="14">
        <f>D57/(SQRT(6))</f>
        <v>0.18559335104999947</v>
      </c>
      <c r="E58" s="19"/>
      <c r="F58" s="19"/>
      <c r="G58" s="19"/>
      <c r="H58" s="14">
        <f>H57/(SQRT(6))</f>
        <v>0.11788917384325133</v>
      </c>
      <c r="I58" s="19"/>
      <c r="J58" s="45">
        <f>J57/(SQRT(6))</f>
        <v>6.2536710045190472E-2</v>
      </c>
      <c r="K58" s="6"/>
    </row>
    <row r="59" spans="1:11" x14ac:dyDescent="0.15">
      <c r="A59" s="6"/>
      <c r="B59" s="6" t="s">
        <v>8</v>
      </c>
      <c r="C59" s="6"/>
      <c r="D59" s="6"/>
      <c r="E59" s="6"/>
      <c r="F59" s="6"/>
      <c r="G59" s="6"/>
      <c r="H59" s="6"/>
      <c r="I59" s="6"/>
      <c r="J59" s="6"/>
      <c r="K59" s="6"/>
    </row>
    <row r="60" spans="1:11" x14ac:dyDescent="0.15">
      <c r="A60" s="6" t="s">
        <v>29</v>
      </c>
      <c r="B60" s="6">
        <f>TTEST(B47:B54,F47:F54,2,2)</f>
        <v>3.7443432002901002E-5</v>
      </c>
      <c r="C60" s="6"/>
      <c r="D60" s="20"/>
      <c r="E60" s="6"/>
      <c r="F60" s="22"/>
      <c r="G60" s="23"/>
      <c r="H60" s="20"/>
      <c r="I60" s="6"/>
      <c r="J60" s="6"/>
      <c r="K60" s="6"/>
    </row>
    <row r="61" spans="1:11" x14ac:dyDescent="0.15">
      <c r="A61" s="6" t="s">
        <v>0</v>
      </c>
      <c r="B61" s="6">
        <f>TTEST(C47:C54,G47:G54,2,2)</f>
        <v>5.3211547968477096E-4</v>
      </c>
      <c r="C61" s="6"/>
      <c r="D61" s="20"/>
      <c r="E61" s="6"/>
      <c r="F61" s="46"/>
      <c r="G61" s="46"/>
      <c r="H61" s="20"/>
      <c r="I61" s="6"/>
      <c r="J61" s="6"/>
      <c r="K61" s="6"/>
    </row>
    <row r="62" spans="1:11" x14ac:dyDescent="0.15">
      <c r="A62" s="6" t="s">
        <v>9</v>
      </c>
      <c r="B62" s="33">
        <f>TTEST(D47:D54,H47:H54,2,2)</f>
        <v>1.9765253382188774E-2</v>
      </c>
      <c r="C62" s="6"/>
      <c r="D62" s="20"/>
      <c r="E62" s="6"/>
      <c r="F62" s="46"/>
      <c r="G62" s="46"/>
      <c r="H62" s="20"/>
      <c r="I62" s="6"/>
      <c r="J62" s="6"/>
      <c r="K62" s="6"/>
    </row>
    <row r="63" spans="1:11" x14ac:dyDescent="0.15">
      <c r="A63" s="21" t="s">
        <v>10</v>
      </c>
      <c r="B63" s="63">
        <f>POWER(-(-I55-I57),2)</f>
        <v>0.76930355498634839</v>
      </c>
      <c r="C63" s="63"/>
      <c r="D63" s="20"/>
      <c r="E63" s="6"/>
      <c r="F63" s="46"/>
      <c r="G63" s="46"/>
      <c r="H63" s="20"/>
      <c r="I63" s="6"/>
      <c r="J63" s="6"/>
      <c r="K63" s="6"/>
    </row>
    <row r="64" spans="1:11" x14ac:dyDescent="0.15">
      <c r="A64" s="21" t="s">
        <v>11</v>
      </c>
      <c r="B64" s="63">
        <f>POWER(2,-I55)</f>
        <v>0.66511181745394221</v>
      </c>
      <c r="C64" s="63"/>
      <c r="D64" s="20"/>
      <c r="E64" s="6"/>
      <c r="F64" s="46"/>
      <c r="G64" s="46"/>
      <c r="H64" s="20"/>
      <c r="I64" s="46"/>
      <c r="J64" s="6"/>
      <c r="K64" s="6"/>
    </row>
    <row r="65" spans="1:12" ht="14" thickBot="1" x14ac:dyDescent="0.2">
      <c r="A65" s="21"/>
      <c r="B65" s="63"/>
      <c r="C65" s="63"/>
      <c r="D65" s="20"/>
      <c r="E65" s="6"/>
      <c r="F65" s="46"/>
      <c r="G65" s="46"/>
      <c r="H65" s="20"/>
      <c r="I65" s="46"/>
      <c r="J65" s="6"/>
      <c r="K65" s="6"/>
    </row>
    <row r="66" spans="1:12" s="6" customFormat="1" ht="14" thickBot="1" x14ac:dyDescent="0.2">
      <c r="A66" s="1" t="s">
        <v>15</v>
      </c>
      <c r="B66" s="60" t="s">
        <v>26</v>
      </c>
      <c r="C66" s="61" t="s">
        <v>0</v>
      </c>
      <c r="D66" s="52" t="s">
        <v>1</v>
      </c>
      <c r="E66" s="51" t="s">
        <v>16</v>
      </c>
      <c r="F66" s="60" t="s">
        <v>26</v>
      </c>
      <c r="G66" s="60" t="s">
        <v>0</v>
      </c>
      <c r="H66" s="3" t="s">
        <v>1</v>
      </c>
      <c r="I66" s="2" t="s">
        <v>2</v>
      </c>
      <c r="J66" s="5" t="s">
        <v>3</v>
      </c>
      <c r="L66" s="35"/>
    </row>
    <row r="67" spans="1:12" s="6" customFormat="1" x14ac:dyDescent="0.15">
      <c r="A67" s="36">
        <v>171</v>
      </c>
      <c r="B67" s="53">
        <v>20.58578</v>
      </c>
      <c r="C67" s="59">
        <v>14.99338</v>
      </c>
      <c r="D67" s="30">
        <f t="shared" ref="D67:D73" si="24">B67-C67</f>
        <v>5.5923999999999996</v>
      </c>
      <c r="E67" s="38">
        <v>171</v>
      </c>
      <c r="F67" s="53">
        <v>20.699449999999999</v>
      </c>
      <c r="G67" s="59">
        <v>16.177160000000001</v>
      </c>
      <c r="H67" s="7">
        <f t="shared" ref="H67:H70" si="25">F67-G67</f>
        <v>4.5222899999999981</v>
      </c>
      <c r="I67" s="8">
        <f>H67-$D$75</f>
        <v>-1.0792428571428587</v>
      </c>
      <c r="J67" s="9">
        <f t="shared" ref="J67:J70" si="26">POWER(2,-I67)</f>
        <v>2.1129269018902046</v>
      </c>
      <c r="L67" s="35"/>
    </row>
    <row r="68" spans="1:12" s="6" customFormat="1" x14ac:dyDescent="0.15">
      <c r="A68" s="16">
        <v>172</v>
      </c>
      <c r="B68" s="55">
        <v>20.95279</v>
      </c>
      <c r="C68" s="57">
        <v>15.10403</v>
      </c>
      <c r="D68" s="10">
        <f t="shared" si="24"/>
        <v>5.8487600000000004</v>
      </c>
      <c r="E68" s="17">
        <v>172</v>
      </c>
      <c r="F68" s="55">
        <v>20.419740000000001</v>
      </c>
      <c r="G68" s="57">
        <v>15.84308</v>
      </c>
      <c r="H68" s="10">
        <f t="shared" si="25"/>
        <v>4.5766600000000004</v>
      </c>
      <c r="I68" s="11">
        <f t="shared" ref="I68:I74" si="27">H68-$D$75</f>
        <v>-1.0248728571428565</v>
      </c>
      <c r="J68" s="12">
        <f t="shared" si="26"/>
        <v>2.0347800537561191</v>
      </c>
      <c r="L68" s="35"/>
    </row>
    <row r="69" spans="1:12" s="6" customFormat="1" x14ac:dyDescent="0.15">
      <c r="A69" s="16">
        <v>174</v>
      </c>
      <c r="B69" s="55">
        <v>20.451609999999999</v>
      </c>
      <c r="C69" s="57">
        <v>14.81973</v>
      </c>
      <c r="D69" s="10">
        <f t="shared" si="24"/>
        <v>5.6318799999999989</v>
      </c>
      <c r="E69" s="17">
        <v>174</v>
      </c>
      <c r="F69" s="55">
        <v>20.446560000000002</v>
      </c>
      <c r="G69" s="57">
        <v>15.748889999999999</v>
      </c>
      <c r="H69" s="10">
        <f t="shared" si="25"/>
        <v>4.6976700000000022</v>
      </c>
      <c r="I69" s="11">
        <f t="shared" si="27"/>
        <v>-0.90386285714285464</v>
      </c>
      <c r="J69" s="12">
        <f t="shared" si="26"/>
        <v>1.8710691230320893</v>
      </c>
      <c r="L69" s="35"/>
    </row>
    <row r="70" spans="1:12" s="6" customFormat="1" x14ac:dyDescent="0.15">
      <c r="A70" s="16">
        <v>179</v>
      </c>
      <c r="B70" s="55">
        <v>19.845199999999998</v>
      </c>
      <c r="C70" s="57">
        <v>14.732749999999999</v>
      </c>
      <c r="D70" s="10">
        <f t="shared" si="24"/>
        <v>5.1124499999999991</v>
      </c>
      <c r="E70" s="17">
        <v>179</v>
      </c>
      <c r="F70" s="55">
        <v>21.29177</v>
      </c>
      <c r="G70" s="57">
        <v>17.014389999999999</v>
      </c>
      <c r="H70" s="10">
        <f t="shared" si="25"/>
        <v>4.2773800000000008</v>
      </c>
      <c r="I70" s="11">
        <f t="shared" si="27"/>
        <v>-1.324152857142856</v>
      </c>
      <c r="J70" s="12">
        <f t="shared" si="26"/>
        <v>2.503858193283627</v>
      </c>
      <c r="L70" s="35"/>
    </row>
    <row r="71" spans="1:12" s="6" customFormat="1" x14ac:dyDescent="0.15">
      <c r="A71" s="16">
        <v>180</v>
      </c>
      <c r="B71" s="55">
        <v>20.70354</v>
      </c>
      <c r="C71" s="57">
        <v>15.304029999999999</v>
      </c>
      <c r="D71" s="10">
        <f t="shared" si="24"/>
        <v>5.3995100000000011</v>
      </c>
      <c r="E71" s="17">
        <v>180</v>
      </c>
      <c r="F71" s="55"/>
      <c r="G71" s="57"/>
      <c r="H71" s="10"/>
      <c r="I71" s="11"/>
      <c r="J71" s="12"/>
      <c r="L71" s="35"/>
    </row>
    <row r="72" spans="1:12" s="6" customFormat="1" x14ac:dyDescent="0.15">
      <c r="A72" s="16">
        <v>181</v>
      </c>
      <c r="B72" s="55">
        <v>20.620280000000001</v>
      </c>
      <c r="C72" s="57">
        <v>14.7973</v>
      </c>
      <c r="D72" s="10">
        <f t="shared" si="24"/>
        <v>5.8229800000000012</v>
      </c>
      <c r="E72" s="17">
        <v>181</v>
      </c>
      <c r="F72" s="55"/>
      <c r="G72" s="57"/>
      <c r="H72" s="10"/>
      <c r="I72" s="11"/>
      <c r="J72" s="12"/>
      <c r="L72" s="35"/>
    </row>
    <row r="73" spans="1:12" s="6" customFormat="1" x14ac:dyDescent="0.15">
      <c r="A73" s="16">
        <v>182</v>
      </c>
      <c r="B73" s="55">
        <v>20.884409999999999</v>
      </c>
      <c r="C73" s="57">
        <v>15.081659999999999</v>
      </c>
      <c r="D73" s="10">
        <f t="shared" si="24"/>
        <v>5.8027499999999996</v>
      </c>
      <c r="E73" s="17">
        <v>182</v>
      </c>
      <c r="F73" s="55">
        <v>21.609909999999999</v>
      </c>
      <c r="G73" s="57">
        <v>16.698879999999999</v>
      </c>
      <c r="H73" s="10">
        <f t="shared" ref="H73:H74" si="28">F73-G73</f>
        <v>4.9110300000000002</v>
      </c>
      <c r="I73" s="11">
        <f t="shared" si="27"/>
        <v>-0.69050285714285664</v>
      </c>
      <c r="J73" s="12">
        <f t="shared" ref="J73:J74" si="29">POWER(2,-I73)</f>
        <v>1.6138459328953689</v>
      </c>
      <c r="L73" s="35"/>
    </row>
    <row r="74" spans="1:12" s="6" customFormat="1" ht="14" thickBot="1" x14ac:dyDescent="0.2">
      <c r="A74" s="40">
        <v>183</v>
      </c>
      <c r="B74" s="26"/>
      <c r="C74" s="41"/>
      <c r="D74" s="13"/>
      <c r="E74" s="19">
        <v>183</v>
      </c>
      <c r="F74" s="56">
        <v>20.258970000000001</v>
      </c>
      <c r="G74" s="58">
        <v>15.822469999999999</v>
      </c>
      <c r="H74" s="13">
        <f t="shared" si="28"/>
        <v>4.4365000000000023</v>
      </c>
      <c r="I74" s="14">
        <f t="shared" si="27"/>
        <v>-1.1650328571428545</v>
      </c>
      <c r="J74" s="15">
        <f t="shared" si="29"/>
        <v>2.2423832253855198</v>
      </c>
      <c r="L74" s="35"/>
    </row>
    <row r="75" spans="1:12" s="6" customFormat="1" x14ac:dyDescent="0.15">
      <c r="A75" s="42" t="s">
        <v>4</v>
      </c>
      <c r="B75" s="30">
        <f>AVERAGE(B67:B74)</f>
        <v>20.577658571428572</v>
      </c>
      <c r="C75" s="30">
        <f>AVERAGE(C67:C74)</f>
        <v>14.976125714285713</v>
      </c>
      <c r="D75" s="30">
        <f>AVERAGE(D67:D74)</f>
        <v>5.6015328571428569</v>
      </c>
      <c r="E75" s="43" t="s">
        <v>4</v>
      </c>
      <c r="F75" s="30">
        <f>AVERAGE(F67:F74)</f>
        <v>20.787733333333335</v>
      </c>
      <c r="G75" s="30">
        <f>AVERAGE(G67:G74)</f>
        <v>16.217478333333336</v>
      </c>
      <c r="H75" s="30">
        <f>AVERAGE(H67:H74)</f>
        <v>4.5702550000000004</v>
      </c>
      <c r="I75" s="30">
        <f>AVERAGE(I67:I74)</f>
        <v>-1.0312778571428562</v>
      </c>
      <c r="J75" s="49">
        <f>AVERAGE(J67:J74)</f>
        <v>2.0631439050404885</v>
      </c>
      <c r="K75" s="44"/>
      <c r="L75" s="35"/>
    </row>
    <row r="76" spans="1:12" s="6" customFormat="1" x14ac:dyDescent="0.15">
      <c r="A76" s="16" t="s">
        <v>5</v>
      </c>
      <c r="B76" s="10">
        <f>MEDIAN(B67:B74)</f>
        <v>20.620280000000001</v>
      </c>
      <c r="C76" s="10">
        <f>MEDIAN(C67:C74)</f>
        <v>14.99338</v>
      </c>
      <c r="D76" s="10">
        <f>MEDIAN(D67:D74)</f>
        <v>5.6318799999999989</v>
      </c>
      <c r="E76" s="17" t="s">
        <v>5</v>
      </c>
      <c r="F76" s="10">
        <f>MEDIAN(F67:F74)</f>
        <v>20.573005000000002</v>
      </c>
      <c r="G76" s="10">
        <f>MEDIAN(G67:G74)</f>
        <v>16.010120000000001</v>
      </c>
      <c r="H76" s="10">
        <f>MEDIAN(H67:H74)</f>
        <v>4.5494749999999993</v>
      </c>
      <c r="I76" s="10">
        <f>MEDIAN(I67:I74)</f>
        <v>-1.0520578571428576</v>
      </c>
      <c r="J76" s="18">
        <f>MEDIAN(J67:J74)</f>
        <v>2.0738534778231621</v>
      </c>
      <c r="L76" s="35"/>
    </row>
    <row r="77" spans="1:12" s="6" customFormat="1" x14ac:dyDescent="0.15">
      <c r="A77" s="16" t="s">
        <v>6</v>
      </c>
      <c r="B77" s="10">
        <f>STDEV(B67:B74)</f>
        <v>0.3662723273480441</v>
      </c>
      <c r="C77" s="10">
        <f>STDEV(C67:C74)</f>
        <v>0.20452624793712432</v>
      </c>
      <c r="D77" s="10">
        <f>STDEV(D67:D74)</f>
        <v>0.26822505163352972</v>
      </c>
      <c r="E77" s="17" t="s">
        <v>6</v>
      </c>
      <c r="F77" s="10">
        <f>STDEV(F67:F74)</f>
        <v>0.54207571038247571</v>
      </c>
      <c r="G77" s="10">
        <f>STDEV(G67:G74)</f>
        <v>0.52616006284843242</v>
      </c>
      <c r="H77" s="10">
        <f>STDEV(H67:H74)</f>
        <v>0.21834377195148014</v>
      </c>
      <c r="I77" s="10">
        <f>STDEV(I67:I74)</f>
        <v>0.2183437719514798</v>
      </c>
      <c r="J77" s="18">
        <f>STDEV(J67:J74)</f>
        <v>0.30607190733934148</v>
      </c>
      <c r="L77" s="35"/>
    </row>
    <row r="78" spans="1:12" s="6" customFormat="1" ht="14" thickBot="1" x14ac:dyDescent="0.2">
      <c r="A78" s="40" t="s">
        <v>7</v>
      </c>
      <c r="B78" s="13"/>
      <c r="C78" s="13"/>
      <c r="D78" s="14">
        <f>D77/(SQRT(6))</f>
        <v>0.10950241878896991</v>
      </c>
      <c r="E78" s="19"/>
      <c r="F78" s="19"/>
      <c r="G78" s="19"/>
      <c r="H78" s="14">
        <f>H77/(SQRT(6))</f>
        <v>8.913847163262334E-2</v>
      </c>
      <c r="I78" s="19"/>
      <c r="J78" s="45">
        <f>J77/(SQRT(6))</f>
        <v>0.12495333293030006</v>
      </c>
      <c r="L78" s="35"/>
    </row>
    <row r="79" spans="1:12" s="6" customFormat="1" x14ac:dyDescent="0.15">
      <c r="B79" s="46" t="s">
        <v>8</v>
      </c>
      <c r="C79" s="46"/>
      <c r="F79" s="46"/>
      <c r="G79" s="46"/>
      <c r="L79" s="35"/>
    </row>
    <row r="80" spans="1:12" s="6" customFormat="1" x14ac:dyDescent="0.15">
      <c r="A80" s="6" t="s">
        <v>26</v>
      </c>
      <c r="B80" s="66">
        <f>TTEST(B67:B74,F67:F74,2,2)</f>
        <v>0.42394337115743086</v>
      </c>
      <c r="C80" s="46"/>
      <c r="D80" s="20"/>
      <c r="F80" s="64"/>
      <c r="G80" s="65"/>
      <c r="H80" s="20"/>
      <c r="L80" s="35"/>
    </row>
    <row r="81" spans="1:12" s="6" customFormat="1" x14ac:dyDescent="0.15">
      <c r="A81" s="6" t="s">
        <v>0</v>
      </c>
      <c r="B81" s="66">
        <f>TTEST(C67:C74,G67:G74,2,2)</f>
        <v>1.2157237306136413E-4</v>
      </c>
      <c r="C81" s="46"/>
      <c r="D81" s="20"/>
      <c r="F81" s="46"/>
      <c r="G81" s="46"/>
      <c r="H81" s="20"/>
      <c r="L81" s="35"/>
    </row>
    <row r="82" spans="1:12" s="6" customFormat="1" x14ac:dyDescent="0.15">
      <c r="A82" s="6" t="s">
        <v>9</v>
      </c>
      <c r="B82" s="69">
        <f>TTEST(D67:D74,H67:H74,2,2)</f>
        <v>1.1842768528790851E-5</v>
      </c>
      <c r="C82" s="46"/>
      <c r="D82" s="20"/>
      <c r="F82" s="46"/>
      <c r="G82" s="46"/>
      <c r="H82" s="20"/>
      <c r="L82" s="35"/>
    </row>
    <row r="83" spans="1:12" s="6" customFormat="1" x14ac:dyDescent="0.15">
      <c r="A83" s="21" t="s">
        <v>10</v>
      </c>
      <c r="B83" s="62">
        <f>POWER(-(-I75-I77),2)</f>
        <v>0.66086182686594008</v>
      </c>
      <c r="C83" s="63"/>
      <c r="D83" s="20"/>
      <c r="F83" s="46"/>
      <c r="G83" s="46"/>
      <c r="H83" s="20"/>
      <c r="L83" s="35"/>
    </row>
    <row r="84" spans="1:12" s="6" customFormat="1" x14ac:dyDescent="0.15">
      <c r="A84" s="21" t="s">
        <v>11</v>
      </c>
      <c r="B84" s="62">
        <f>POWER(2,-I75)</f>
        <v>2.0438337615177673</v>
      </c>
      <c r="C84" s="63"/>
      <c r="D84" s="20"/>
      <c r="F84" s="46"/>
      <c r="G84" s="46"/>
      <c r="H84" s="20"/>
      <c r="I84" s="46"/>
      <c r="L84" s="35"/>
    </row>
    <row r="85" spans="1:12" ht="14" thickBot="1" x14ac:dyDescent="0.2"/>
    <row r="86" spans="1:12" s="6" customFormat="1" ht="14" thickBot="1" x14ac:dyDescent="0.2">
      <c r="A86" s="1" t="s">
        <v>15</v>
      </c>
      <c r="B86" s="2" t="s">
        <v>33</v>
      </c>
      <c r="C86" s="2" t="s">
        <v>0</v>
      </c>
      <c r="D86" s="3" t="s">
        <v>1</v>
      </c>
      <c r="E86" s="4" t="s">
        <v>16</v>
      </c>
      <c r="F86" s="2" t="s">
        <v>33</v>
      </c>
      <c r="G86" s="2" t="s">
        <v>0</v>
      </c>
      <c r="H86" s="3" t="s">
        <v>1</v>
      </c>
      <c r="I86" s="2" t="s">
        <v>2</v>
      </c>
      <c r="J86" s="5" t="s">
        <v>3</v>
      </c>
      <c r="K86" s="34"/>
      <c r="L86" s="35"/>
    </row>
    <row r="87" spans="1:12" s="6" customFormat="1" x14ac:dyDescent="0.15">
      <c r="A87" s="36">
        <v>171</v>
      </c>
      <c r="B87" s="59">
        <v>24.309170000000002</v>
      </c>
      <c r="C87" s="59">
        <v>14.945040000000001</v>
      </c>
      <c r="D87" s="7">
        <f t="shared" ref="D87:D90" si="30">B87-C87</f>
        <v>9.3641300000000012</v>
      </c>
      <c r="E87" s="38">
        <v>171</v>
      </c>
      <c r="F87" s="37"/>
      <c r="G87" s="37"/>
      <c r="H87" s="7"/>
      <c r="I87" s="8"/>
      <c r="J87" s="9"/>
      <c r="K87" s="34"/>
      <c r="L87" s="35"/>
    </row>
    <row r="88" spans="1:12" s="6" customFormat="1" x14ac:dyDescent="0.15">
      <c r="A88" s="16">
        <v>172</v>
      </c>
      <c r="B88" s="57">
        <v>24.162320000000001</v>
      </c>
      <c r="C88" s="57">
        <v>14.96705</v>
      </c>
      <c r="D88" s="10">
        <f t="shared" si="30"/>
        <v>9.1952700000000007</v>
      </c>
      <c r="E88" s="17">
        <v>172</v>
      </c>
      <c r="F88" s="57">
        <v>24.352920000000001</v>
      </c>
      <c r="G88" s="57">
        <v>15.84442</v>
      </c>
      <c r="H88" s="10">
        <f t="shared" ref="H88:H91" si="31">F88-G88</f>
        <v>8.5085000000000015</v>
      </c>
      <c r="I88" s="11">
        <f>H88-$D$95</f>
        <v>-0.75711142857142733</v>
      </c>
      <c r="J88" s="12">
        <f t="shared" ref="J88:J91" si="32">POWER(2,-I88)</f>
        <v>1.6901033012788533</v>
      </c>
      <c r="K88" s="34"/>
      <c r="L88" s="35"/>
    </row>
    <row r="89" spans="1:12" s="6" customFormat="1" x14ac:dyDescent="0.15">
      <c r="A89" s="16">
        <v>174</v>
      </c>
      <c r="B89" s="57">
        <v>24.12529</v>
      </c>
      <c r="C89" s="57">
        <v>14.8673</v>
      </c>
      <c r="D89" s="10">
        <f t="shared" si="30"/>
        <v>9.2579899999999995</v>
      </c>
      <c r="E89" s="17">
        <v>174</v>
      </c>
      <c r="F89" s="57">
        <v>24.57321</v>
      </c>
      <c r="G89" s="57">
        <v>15.715439999999999</v>
      </c>
      <c r="H89" s="10">
        <f t="shared" si="31"/>
        <v>8.8577700000000004</v>
      </c>
      <c r="I89" s="11">
        <f t="shared" ref="I89:I94" si="33">H89-$D$95</f>
        <v>-0.40784142857142847</v>
      </c>
      <c r="J89" s="12">
        <f t="shared" si="32"/>
        <v>1.3266993106323872</v>
      </c>
      <c r="K89" s="34"/>
      <c r="L89" s="35"/>
    </row>
    <row r="90" spans="1:12" s="6" customFormat="1" x14ac:dyDescent="0.15">
      <c r="A90" s="16">
        <v>179</v>
      </c>
      <c r="B90" s="57">
        <v>24.364170000000001</v>
      </c>
      <c r="C90" s="57">
        <v>14.7334</v>
      </c>
      <c r="D90" s="10">
        <f t="shared" si="30"/>
        <v>9.6307700000000018</v>
      </c>
      <c r="E90" s="17">
        <v>179</v>
      </c>
      <c r="F90" s="57">
        <v>24.95703</v>
      </c>
      <c r="G90" s="57">
        <v>16.961320000000001</v>
      </c>
      <c r="H90" s="10">
        <f t="shared" si="31"/>
        <v>7.995709999999999</v>
      </c>
      <c r="I90" s="11">
        <f t="shared" si="33"/>
        <v>-1.2699014285714298</v>
      </c>
      <c r="J90" s="12">
        <f t="shared" si="32"/>
        <v>2.411450888557741</v>
      </c>
      <c r="K90" s="34"/>
      <c r="L90" s="35"/>
    </row>
    <row r="91" spans="1:12" s="6" customFormat="1" x14ac:dyDescent="0.15">
      <c r="A91" s="16">
        <v>180</v>
      </c>
      <c r="B91" s="57"/>
      <c r="C91" s="57"/>
      <c r="D91" s="10"/>
      <c r="E91" s="17">
        <v>180</v>
      </c>
      <c r="F91" s="57">
        <v>23.633620000000001</v>
      </c>
      <c r="G91" s="57">
        <v>15.77558</v>
      </c>
      <c r="H91" s="10">
        <f t="shared" si="31"/>
        <v>7.8580400000000008</v>
      </c>
      <c r="I91" s="11">
        <f t="shared" si="33"/>
        <v>-1.407571428571428</v>
      </c>
      <c r="J91" s="12">
        <f t="shared" si="32"/>
        <v>2.6529020848707789</v>
      </c>
      <c r="K91" s="34"/>
      <c r="L91" s="35"/>
    </row>
    <row r="92" spans="1:12" s="6" customFormat="1" x14ac:dyDescent="0.15">
      <c r="A92" s="16">
        <v>181</v>
      </c>
      <c r="B92" s="57">
        <v>23.815670000000001</v>
      </c>
      <c r="C92" s="57">
        <v>14.78288</v>
      </c>
      <c r="D92" s="10">
        <f t="shared" ref="D92:D94" si="34">B92-C92</f>
        <v>9.0327900000000003</v>
      </c>
      <c r="E92" s="17">
        <v>181</v>
      </c>
      <c r="F92" s="57"/>
      <c r="G92" s="57"/>
      <c r="H92" s="10"/>
      <c r="I92" s="11"/>
      <c r="J92" s="12"/>
      <c r="K92" s="34"/>
      <c r="L92" s="35"/>
    </row>
    <row r="93" spans="1:12" s="6" customFormat="1" x14ac:dyDescent="0.15">
      <c r="A93" s="16">
        <v>182</v>
      </c>
      <c r="B93" s="57">
        <v>24.280650000000001</v>
      </c>
      <c r="C93" s="57">
        <v>15.131320000000001</v>
      </c>
      <c r="D93" s="10">
        <f t="shared" si="34"/>
        <v>9.1493300000000009</v>
      </c>
      <c r="E93" s="17">
        <v>182</v>
      </c>
      <c r="F93" s="57">
        <v>25.223710000000001</v>
      </c>
      <c r="G93" s="57">
        <v>16.814769999999999</v>
      </c>
      <c r="H93" s="10">
        <f t="shared" ref="H93:H94" si="35">F93-G93</f>
        <v>8.4089400000000012</v>
      </c>
      <c r="I93" s="11">
        <f t="shared" si="33"/>
        <v>-0.85667142857142764</v>
      </c>
      <c r="J93" s="12">
        <f t="shared" ref="J93:J94" si="36">POWER(2,-I93)</f>
        <v>1.8108554996991273</v>
      </c>
      <c r="K93" s="34"/>
      <c r="L93" s="35"/>
    </row>
    <row r="94" spans="1:12" s="6" customFormat="1" ht="14" thickBot="1" x14ac:dyDescent="0.2">
      <c r="A94" s="40">
        <v>183</v>
      </c>
      <c r="B94" s="58">
        <v>24.502510000000001</v>
      </c>
      <c r="C94" s="58">
        <v>15.27351</v>
      </c>
      <c r="D94" s="13">
        <f t="shared" si="34"/>
        <v>9.229000000000001</v>
      </c>
      <c r="E94" s="19">
        <v>183</v>
      </c>
      <c r="F94" s="58">
        <v>23.638480000000001</v>
      </c>
      <c r="G94" s="58">
        <v>15.87331</v>
      </c>
      <c r="H94" s="13">
        <f t="shared" si="35"/>
        <v>7.7651700000000012</v>
      </c>
      <c r="I94" s="14">
        <f t="shared" si="33"/>
        <v>-1.5004414285714276</v>
      </c>
      <c r="J94" s="15">
        <f t="shared" si="36"/>
        <v>2.8292926850631361</v>
      </c>
      <c r="K94" s="34"/>
      <c r="L94" s="35"/>
    </row>
    <row r="95" spans="1:12" s="6" customFormat="1" x14ac:dyDescent="0.15">
      <c r="A95" s="42" t="s">
        <v>4</v>
      </c>
      <c r="B95" s="30">
        <f>AVERAGE(B87:B94)</f>
        <v>24.222825714285712</v>
      </c>
      <c r="C95" s="30">
        <f>AVERAGE(C87:C94)</f>
        <v>14.957214285714286</v>
      </c>
      <c r="D95" s="30">
        <f>AVERAGE(D87:D94)</f>
        <v>9.2656114285714288</v>
      </c>
      <c r="E95" s="43" t="s">
        <v>4</v>
      </c>
      <c r="F95" s="30">
        <f>AVERAGE(F87:F94)</f>
        <v>24.396495000000002</v>
      </c>
      <c r="G95" s="30">
        <f>AVERAGE(G87:G94)</f>
        <v>16.16414</v>
      </c>
      <c r="H95" s="30">
        <f>AVERAGE(H87:H94)</f>
        <v>8.2323550000000001</v>
      </c>
      <c r="I95" s="30">
        <f>AVERAGE(I87:I94)</f>
        <v>-1.0332564285714281</v>
      </c>
      <c r="J95" s="49">
        <f>AVERAGE(J87:J94)</f>
        <v>2.120217295017004</v>
      </c>
      <c r="K95" s="34"/>
      <c r="L95" s="35"/>
    </row>
    <row r="96" spans="1:12" s="6" customFormat="1" x14ac:dyDescent="0.15">
      <c r="A96" s="16" t="s">
        <v>5</v>
      </c>
      <c r="B96" s="10">
        <f>MEDIAN(B87:B94)</f>
        <v>24.280650000000001</v>
      </c>
      <c r="C96" s="10">
        <f>MEDIAN(C87:C94)</f>
        <v>14.945040000000001</v>
      </c>
      <c r="D96" s="10">
        <f>MEDIAN(D87:D94)</f>
        <v>9.229000000000001</v>
      </c>
      <c r="E96" s="17" t="s">
        <v>5</v>
      </c>
      <c r="F96" s="10">
        <f>MEDIAN(F87:F94)</f>
        <v>24.463065</v>
      </c>
      <c r="G96" s="10">
        <f>MEDIAN(G87:G94)</f>
        <v>15.858865</v>
      </c>
      <c r="H96" s="10">
        <f>MEDIAN(H87:H94)</f>
        <v>8.2023250000000001</v>
      </c>
      <c r="I96" s="10">
        <f>MEDIAN(I87:I94)</f>
        <v>-1.0632864285714287</v>
      </c>
      <c r="J96" s="18">
        <f>MEDIAN(J87:J94)</f>
        <v>2.1111531941284341</v>
      </c>
      <c r="K96" s="34"/>
      <c r="L96" s="35"/>
    </row>
    <row r="97" spans="1:12" s="6" customFormat="1" x14ac:dyDescent="0.15">
      <c r="A97" s="16" t="s">
        <v>6</v>
      </c>
      <c r="B97" s="10">
        <f>STDEV(B87:B94)</f>
        <v>0.21907016500481805</v>
      </c>
      <c r="C97" s="10">
        <f>STDEV(C87:C94)</f>
        <v>0.19112412614643426</v>
      </c>
      <c r="D97" s="10">
        <f>STDEV(D87:D94)</f>
        <v>0.19022805562697429</v>
      </c>
      <c r="E97" s="17" t="s">
        <v>6</v>
      </c>
      <c r="F97" s="11">
        <f>STDEV(F87:F94)</f>
        <v>0.66154003962723185</v>
      </c>
      <c r="G97" s="11">
        <f>STDEV(G87:G94)</f>
        <v>0.56531918067583753</v>
      </c>
      <c r="H97" s="10">
        <f>STDEV(H87:H94)</f>
        <v>0.42730706639371185</v>
      </c>
      <c r="I97" s="10">
        <f>STDEV(I87:I94)</f>
        <v>0.42730706639371169</v>
      </c>
      <c r="J97" s="18">
        <f>STDEV(J87:J94)</f>
        <v>0.59694749512344869</v>
      </c>
      <c r="K97" s="34"/>
      <c r="L97" s="35"/>
    </row>
    <row r="98" spans="1:12" s="6" customFormat="1" ht="14" thickBot="1" x14ac:dyDescent="0.2">
      <c r="A98" s="40" t="s">
        <v>7</v>
      </c>
      <c r="B98" s="13"/>
      <c r="C98" s="13"/>
      <c r="D98" s="14">
        <f>D97/(SQRT(6))</f>
        <v>7.7660278507976896E-2</v>
      </c>
      <c r="E98" s="19"/>
      <c r="F98" s="14"/>
      <c r="G98" s="14"/>
      <c r="H98" s="14">
        <f>H97/(SQRT(6))</f>
        <v>0.1744473793583613</v>
      </c>
      <c r="I98" s="19"/>
      <c r="J98" s="45">
        <f>J97/(SQRT(6))</f>
        <v>0.24370279438083314</v>
      </c>
      <c r="K98" s="34"/>
      <c r="L98" s="35"/>
    </row>
    <row r="99" spans="1:12" s="6" customFormat="1" x14ac:dyDescent="0.15">
      <c r="B99" s="46" t="s">
        <v>8</v>
      </c>
      <c r="C99" s="46"/>
      <c r="F99" s="46"/>
      <c r="G99" s="46"/>
      <c r="K99" s="34"/>
      <c r="L99" s="35"/>
    </row>
    <row r="100" spans="1:12" s="6" customFormat="1" x14ac:dyDescent="0.15">
      <c r="A100" s="6" t="s">
        <v>33</v>
      </c>
      <c r="B100" s="46">
        <f>TTEST(B87:B94,F87:F94,2,2)</f>
        <v>0.52410722811022215</v>
      </c>
      <c r="C100" s="46"/>
      <c r="D100" s="20"/>
      <c r="F100" s="64"/>
      <c r="G100" s="65"/>
      <c r="K100" s="34"/>
      <c r="L100" s="35"/>
    </row>
    <row r="101" spans="1:12" s="6" customFormat="1" x14ac:dyDescent="0.15">
      <c r="A101" s="6" t="s">
        <v>0</v>
      </c>
      <c r="B101" s="46">
        <f>TTEST(C87:C94,G87:G94,2,2)</f>
        <v>2.3830913106360566E-4</v>
      </c>
      <c r="C101" s="46"/>
      <c r="D101" s="20"/>
      <c r="F101" s="46"/>
      <c r="G101" s="46"/>
      <c r="J101" s="34"/>
      <c r="K101" s="34"/>
      <c r="L101" s="35"/>
    </row>
    <row r="102" spans="1:12" s="6" customFormat="1" x14ac:dyDescent="0.15">
      <c r="A102" s="6" t="s">
        <v>9</v>
      </c>
      <c r="B102" s="48">
        <f>TTEST(D87:D94,H87:H94,2,2)</f>
        <v>1.2028383502191187E-4</v>
      </c>
      <c r="C102" s="46"/>
      <c r="D102" s="20"/>
      <c r="J102" s="34"/>
      <c r="K102" s="34"/>
      <c r="L102" s="35"/>
    </row>
    <row r="103" spans="1:12" s="6" customFormat="1" x14ac:dyDescent="0.15">
      <c r="A103" s="21" t="s">
        <v>10</v>
      </c>
      <c r="B103" s="21">
        <f>POWER(-(-I95-I97),2)</f>
        <v>0.36717462952358126</v>
      </c>
      <c r="C103" s="21"/>
      <c r="D103" s="20"/>
      <c r="H103" s="20"/>
      <c r="K103" s="34"/>
      <c r="L103" s="35"/>
    </row>
    <row r="104" spans="1:12" s="6" customFormat="1" x14ac:dyDescent="0.15">
      <c r="A104" s="21" t="s">
        <v>11</v>
      </c>
      <c r="B104" s="21">
        <f>POWER(2,-I95)</f>
        <v>2.0466386823114266</v>
      </c>
      <c r="C104" s="21"/>
      <c r="D104" s="20"/>
      <c r="H104" s="20"/>
      <c r="I104" s="46"/>
      <c r="K104" s="34"/>
      <c r="L104" s="35"/>
    </row>
    <row r="105" spans="1:12" s="6" customFormat="1" ht="14" thickBot="1" x14ac:dyDescent="0.2">
      <c r="A105" s="21"/>
      <c r="B105" s="21"/>
      <c r="C105" s="21"/>
      <c r="D105" s="20"/>
      <c r="H105" s="20"/>
      <c r="I105" s="46"/>
      <c r="K105" s="34"/>
      <c r="L105" s="35"/>
    </row>
    <row r="106" spans="1:12" ht="14" thickBot="1" x14ac:dyDescent="0.2">
      <c r="A106" s="1" t="s">
        <v>15</v>
      </c>
      <c r="B106" s="2" t="s">
        <v>31</v>
      </c>
      <c r="C106" s="50" t="s">
        <v>0</v>
      </c>
      <c r="D106" s="52" t="s">
        <v>1</v>
      </c>
      <c r="E106" s="51" t="s">
        <v>16</v>
      </c>
      <c r="F106" s="2" t="s">
        <v>31</v>
      </c>
      <c r="G106" s="2" t="s">
        <v>0</v>
      </c>
      <c r="H106" s="3" t="s">
        <v>1</v>
      </c>
      <c r="I106" s="2" t="s">
        <v>2</v>
      </c>
      <c r="J106" s="5" t="s">
        <v>3</v>
      </c>
      <c r="K106" s="6"/>
    </row>
    <row r="107" spans="1:12" x14ac:dyDescent="0.15">
      <c r="A107" s="36">
        <v>171</v>
      </c>
      <c r="B107" s="59">
        <v>21.840869999999999</v>
      </c>
      <c r="C107" s="59">
        <v>14.99338</v>
      </c>
      <c r="D107" s="30">
        <f t="shared" ref="D107:D110" si="37">B107-C107</f>
        <v>6.8474899999999987</v>
      </c>
      <c r="E107" s="38">
        <v>171</v>
      </c>
      <c r="F107" s="59">
        <v>22.636469999999999</v>
      </c>
      <c r="G107" s="59">
        <v>16.177160000000001</v>
      </c>
      <c r="H107" s="7">
        <f t="shared" ref="H107:H109" si="38">F107-G107</f>
        <v>6.4593099999999986</v>
      </c>
      <c r="I107" s="8">
        <f t="shared" ref="I107:I109" si="39">H107-$D$115</f>
        <v>-0.16970750000000123</v>
      </c>
      <c r="J107" s="9">
        <f t="shared" ref="J107:J109" si="40">POWER(2,-I107)</f>
        <v>1.1248304072088253</v>
      </c>
      <c r="K107" s="6"/>
    </row>
    <row r="108" spans="1:12" x14ac:dyDescent="0.15">
      <c r="A108" s="16">
        <v>172</v>
      </c>
      <c r="B108" s="57">
        <v>22.148720000000001</v>
      </c>
      <c r="C108" s="57">
        <v>15.10403</v>
      </c>
      <c r="D108" s="10">
        <f t="shared" si="37"/>
        <v>7.044690000000001</v>
      </c>
      <c r="E108" s="17">
        <v>172</v>
      </c>
      <c r="F108" s="57">
        <v>21.77017</v>
      </c>
      <c r="G108" s="57">
        <v>15.84308</v>
      </c>
      <c r="H108" s="10">
        <f t="shared" si="38"/>
        <v>5.9270899999999997</v>
      </c>
      <c r="I108" s="11">
        <f t="shared" si="39"/>
        <v>-0.70192750000000004</v>
      </c>
      <c r="J108" s="12">
        <f t="shared" si="40"/>
        <v>1.6266766485511128</v>
      </c>
      <c r="K108" s="6"/>
    </row>
    <row r="109" spans="1:12" x14ac:dyDescent="0.15">
      <c r="A109" s="16">
        <v>174</v>
      </c>
      <c r="B109" s="57">
        <v>21.409800000000001</v>
      </c>
      <c r="C109" s="57">
        <v>14.81973</v>
      </c>
      <c r="D109" s="10">
        <f t="shared" si="37"/>
        <v>6.5900700000000008</v>
      </c>
      <c r="E109" s="17">
        <v>174</v>
      </c>
      <c r="F109" s="57">
        <v>22.126429999999999</v>
      </c>
      <c r="G109" s="57">
        <v>15.748889999999999</v>
      </c>
      <c r="H109" s="10">
        <f t="shared" si="38"/>
        <v>6.3775399999999998</v>
      </c>
      <c r="I109" s="11">
        <f t="shared" si="39"/>
        <v>-0.25147750000000002</v>
      </c>
      <c r="J109" s="12">
        <f t="shared" si="40"/>
        <v>1.1904256355430931</v>
      </c>
      <c r="K109" s="6"/>
    </row>
    <row r="110" spans="1:12" x14ac:dyDescent="0.15">
      <c r="A110" s="16">
        <v>179</v>
      </c>
      <c r="B110" s="57">
        <v>20.88627</v>
      </c>
      <c r="C110" s="57">
        <v>14.732749999999999</v>
      </c>
      <c r="D110" s="10">
        <f t="shared" si="37"/>
        <v>6.1535200000000003</v>
      </c>
      <c r="E110" s="17">
        <v>179</v>
      </c>
      <c r="F110" s="57"/>
      <c r="G110" s="57"/>
      <c r="H110" s="10"/>
      <c r="I110" s="11"/>
      <c r="J110" s="12"/>
      <c r="K110" s="6"/>
    </row>
    <row r="111" spans="1:12" x14ac:dyDescent="0.15">
      <c r="A111" s="16">
        <v>180</v>
      </c>
      <c r="B111" s="57">
        <v>21.651039999999998</v>
      </c>
      <c r="C111" s="57">
        <v>15.304029999999999</v>
      </c>
      <c r="D111" s="10">
        <f t="shared" ref="D111:D114" si="41">B111-C111</f>
        <v>6.3470099999999992</v>
      </c>
      <c r="E111" s="17">
        <v>180</v>
      </c>
      <c r="F111" s="57">
        <v>22.338170000000002</v>
      </c>
      <c r="G111" s="57">
        <v>15.731680000000001</v>
      </c>
      <c r="H111" s="10">
        <f t="shared" ref="H111:H114" si="42">F111-G111</f>
        <v>6.6064900000000009</v>
      </c>
      <c r="I111" s="11">
        <f t="shared" ref="I111:I114" si="43">H111-$D$115</f>
        <v>-2.2527499999998923E-2</v>
      </c>
      <c r="J111" s="12">
        <f t="shared" ref="J111:J114" si="44">POWER(2,-I111)</f>
        <v>1.0157374222735218</v>
      </c>
      <c r="K111" s="6"/>
    </row>
    <row r="112" spans="1:12" x14ac:dyDescent="0.15">
      <c r="A112" s="16">
        <v>181</v>
      </c>
      <c r="B112" s="57">
        <v>21.159300000000002</v>
      </c>
      <c r="C112" s="57">
        <v>14.7973</v>
      </c>
      <c r="D112" s="10">
        <f t="shared" si="41"/>
        <v>6.3620000000000019</v>
      </c>
      <c r="E112" s="17">
        <v>181</v>
      </c>
      <c r="F112" s="57"/>
      <c r="G112" s="57"/>
      <c r="H112" s="10"/>
      <c r="I112" s="11"/>
      <c r="J112" s="12"/>
      <c r="K112" s="6"/>
    </row>
    <row r="113" spans="1:12" x14ac:dyDescent="0.15">
      <c r="A113" s="16">
        <v>182</v>
      </c>
      <c r="B113" s="57">
        <v>21.854980000000001</v>
      </c>
      <c r="C113" s="57">
        <v>15.081659999999999</v>
      </c>
      <c r="D113" s="10">
        <f t="shared" si="41"/>
        <v>6.7733200000000018</v>
      </c>
      <c r="E113" s="17">
        <v>182</v>
      </c>
      <c r="F113" s="57">
        <v>22.71227</v>
      </c>
      <c r="G113" s="57">
        <v>16.698879999999999</v>
      </c>
      <c r="H113" s="10">
        <f t="shared" si="42"/>
        <v>6.0133900000000011</v>
      </c>
      <c r="I113" s="11">
        <f t="shared" si="43"/>
        <v>-0.61562749999999866</v>
      </c>
      <c r="J113" s="12">
        <f t="shared" si="44"/>
        <v>1.5322242929165006</v>
      </c>
      <c r="K113" s="6"/>
    </row>
    <row r="114" spans="1:12" ht="14" thickBot="1" x14ac:dyDescent="0.2">
      <c r="A114" s="40">
        <v>183</v>
      </c>
      <c r="B114" s="58">
        <v>22.2471</v>
      </c>
      <c r="C114" s="58">
        <v>15.33306</v>
      </c>
      <c r="D114" s="13">
        <f t="shared" si="41"/>
        <v>6.91404</v>
      </c>
      <c r="E114" s="19">
        <v>183</v>
      </c>
      <c r="F114" s="58">
        <v>21.676729999999999</v>
      </c>
      <c r="G114" s="58">
        <v>15.822469999999999</v>
      </c>
      <c r="H114" s="13">
        <f t="shared" si="42"/>
        <v>5.85426</v>
      </c>
      <c r="I114" s="14">
        <f t="shared" si="43"/>
        <v>-0.77475749999999977</v>
      </c>
      <c r="J114" s="15">
        <f t="shared" si="44"/>
        <v>1.7109024446968435</v>
      </c>
      <c r="K114" s="6"/>
    </row>
    <row r="115" spans="1:12" x14ac:dyDescent="0.15">
      <c r="A115" s="42" t="s">
        <v>4</v>
      </c>
      <c r="B115" s="30">
        <f>AVERAGE(B107:B114)</f>
        <v>21.649760000000001</v>
      </c>
      <c r="C115" s="30">
        <f>AVERAGE(C107:C114)</f>
        <v>15.020742499999999</v>
      </c>
      <c r="D115" s="30">
        <f>AVERAGE(D107:D114)</f>
        <v>6.6290174999999998</v>
      </c>
      <c r="E115" s="43" t="s">
        <v>4</v>
      </c>
      <c r="F115" s="31">
        <f>AVERAGE(F107:F114)</f>
        <v>22.210040000000003</v>
      </c>
      <c r="G115" s="31">
        <f>AVERAGE(G107:G114)</f>
        <v>16.003693333333334</v>
      </c>
      <c r="H115" s="30">
        <f>AVERAGE(H107:H114)</f>
        <v>6.2063466666666658</v>
      </c>
      <c r="I115" s="30">
        <f>AVERAGE(I107:I114)</f>
        <v>-0.42267083333333311</v>
      </c>
      <c r="J115" s="49">
        <f>AVERAGE(J107:J114)</f>
        <v>1.3667994751983163</v>
      </c>
      <c r="K115" s="44"/>
    </row>
    <row r="116" spans="1:12" x14ac:dyDescent="0.15">
      <c r="A116" s="16" t="s">
        <v>5</v>
      </c>
      <c r="B116" s="10">
        <f>MEDIAN(B107:B114)</f>
        <v>21.745954999999999</v>
      </c>
      <c r="C116" s="10">
        <f>MEDIAN(C107:C114)</f>
        <v>15.037520000000001</v>
      </c>
      <c r="D116" s="10">
        <f>MEDIAN(D107:D114)</f>
        <v>6.6816950000000013</v>
      </c>
      <c r="E116" s="17" t="s">
        <v>5</v>
      </c>
      <c r="F116" s="11">
        <f>MEDIAN(F107:F114)</f>
        <v>22.232300000000002</v>
      </c>
      <c r="G116" s="11">
        <f>MEDIAN(G107:G114)</f>
        <v>15.832775</v>
      </c>
      <c r="H116" s="10">
        <f>MEDIAN(H107:H114)</f>
        <v>6.1954650000000004</v>
      </c>
      <c r="I116" s="10">
        <f>MEDIAN(I107:I114)</f>
        <v>-0.43355249999999934</v>
      </c>
      <c r="J116" s="18">
        <f>MEDIAN(J107:J114)</f>
        <v>1.3613249642297969</v>
      </c>
      <c r="K116" s="6"/>
    </row>
    <row r="117" spans="1:12" x14ac:dyDescent="0.15">
      <c r="A117" s="16" t="s">
        <v>6</v>
      </c>
      <c r="B117" s="11">
        <f>STDEV(B107:B114)</f>
        <v>0.47290362494456961</v>
      </c>
      <c r="C117" s="11">
        <f>STDEV(C107:C114)</f>
        <v>0.22755305200891368</v>
      </c>
      <c r="D117" s="10">
        <f>STDEV(D107:D114)</f>
        <v>0.31645723095140132</v>
      </c>
      <c r="E117" s="17" t="s">
        <v>6</v>
      </c>
      <c r="F117" s="11">
        <f>STDEV(F107:F114)</f>
        <v>0.43252528707579652</v>
      </c>
      <c r="G117" s="11">
        <f>STDEV(G107:G114)</f>
        <v>0.37707551432924735</v>
      </c>
      <c r="H117" s="10">
        <f>STDEV(H107:H114)</f>
        <v>0.31387700601774987</v>
      </c>
      <c r="I117" s="10">
        <f>STDEV(I107:I114)</f>
        <v>0.31387700601774982</v>
      </c>
      <c r="J117" s="18">
        <f>STDEV(J107:J114)</f>
        <v>0.29196222199005001</v>
      </c>
      <c r="K117" s="6"/>
    </row>
    <row r="118" spans="1:12" ht="14" thickBot="1" x14ac:dyDescent="0.2">
      <c r="A118" s="40" t="s">
        <v>7</v>
      </c>
      <c r="B118" s="14"/>
      <c r="C118" s="14"/>
      <c r="D118" s="14">
        <f>D117/(SQRT(6))</f>
        <v>0.12919312354083748</v>
      </c>
      <c r="E118" s="19"/>
      <c r="F118" s="14"/>
      <c r="G118" s="14"/>
      <c r="H118" s="14">
        <f>H117/(SQRT(6))</f>
        <v>0.12813975112266204</v>
      </c>
      <c r="I118" s="19"/>
      <c r="J118" s="45">
        <f>J117/(SQRT(6))</f>
        <v>0.1191930780074688</v>
      </c>
      <c r="K118" s="6"/>
    </row>
    <row r="119" spans="1:12" x14ac:dyDescent="0.15">
      <c r="A119" s="6"/>
      <c r="B119" s="46" t="s">
        <v>8</v>
      </c>
      <c r="C119" s="46"/>
      <c r="D119" s="6"/>
      <c r="E119" s="6"/>
      <c r="F119" s="46"/>
      <c r="G119" s="46"/>
      <c r="H119" s="6"/>
      <c r="I119" s="6"/>
      <c r="J119" s="6"/>
      <c r="K119" s="6"/>
    </row>
    <row r="120" spans="1:12" x14ac:dyDescent="0.15">
      <c r="A120" s="6" t="s">
        <v>31</v>
      </c>
      <c r="B120" s="46">
        <f>TTEST(B107:B114,F107:F114,2,2)</f>
        <v>4.2245176830233891E-2</v>
      </c>
      <c r="C120" s="46"/>
      <c r="D120" s="20"/>
      <c r="E120" s="6"/>
      <c r="F120" s="22"/>
      <c r="G120" s="23"/>
      <c r="H120" s="20"/>
      <c r="I120" s="6"/>
      <c r="J120" s="6"/>
      <c r="K120" s="6"/>
    </row>
    <row r="121" spans="1:12" x14ac:dyDescent="0.15">
      <c r="A121" s="6" t="s">
        <v>0</v>
      </c>
      <c r="B121" s="6">
        <f>TTEST(C107:C114,G107:G114,2,2)</f>
        <v>5.4547328166304614E-5</v>
      </c>
      <c r="C121" s="6"/>
      <c r="D121" s="20"/>
      <c r="E121" s="6"/>
      <c r="F121" s="6"/>
      <c r="G121" s="6"/>
      <c r="H121" s="20"/>
      <c r="I121" s="6"/>
      <c r="J121" s="6"/>
      <c r="K121" s="6"/>
    </row>
    <row r="122" spans="1:12" x14ac:dyDescent="0.15">
      <c r="A122" s="6" t="s">
        <v>9</v>
      </c>
      <c r="B122" s="33">
        <f>TTEST(D107:D114,H107:H114,2,2)</f>
        <v>2.887738654858259E-2</v>
      </c>
      <c r="C122" s="6"/>
      <c r="D122" s="20"/>
      <c r="E122" s="6"/>
      <c r="F122" s="6"/>
      <c r="G122" s="6"/>
      <c r="H122" s="20"/>
      <c r="I122" s="6"/>
      <c r="J122" s="6"/>
      <c r="K122" s="6"/>
    </row>
    <row r="123" spans="1:12" x14ac:dyDescent="0.15">
      <c r="A123" s="21" t="s">
        <v>10</v>
      </c>
      <c r="B123" s="21">
        <f>POWER(-(-I115-I117),2)</f>
        <v>1.1836096861972957E-2</v>
      </c>
      <c r="C123" s="21"/>
      <c r="D123" s="20"/>
      <c r="E123" s="6"/>
      <c r="F123" s="6"/>
      <c r="G123" s="6"/>
      <c r="H123" s="20"/>
      <c r="I123" s="6"/>
      <c r="J123" s="6"/>
      <c r="K123" s="6"/>
    </row>
    <row r="124" spans="1:12" x14ac:dyDescent="0.15">
      <c r="A124" s="21" t="s">
        <v>11</v>
      </c>
      <c r="B124" s="21">
        <f>POWER(2,-I115)</f>
        <v>1.3404067282202374</v>
      </c>
      <c r="C124" s="21"/>
      <c r="D124" s="20"/>
      <c r="E124" s="6"/>
      <c r="F124" s="6"/>
      <c r="G124" s="6"/>
      <c r="H124" s="20"/>
      <c r="I124" s="46"/>
      <c r="J124" s="6"/>
      <c r="K124" s="6"/>
    </row>
    <row r="125" spans="1:12" s="6" customFormat="1" ht="14" thickBot="1" x14ac:dyDescent="0.2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5"/>
    </row>
    <row r="126" spans="1:12" s="6" customFormat="1" ht="14" thickBot="1" x14ac:dyDescent="0.2">
      <c r="A126" s="1" t="s">
        <v>15</v>
      </c>
      <c r="B126" s="2" t="s">
        <v>14</v>
      </c>
      <c r="C126" s="50" t="s">
        <v>0</v>
      </c>
      <c r="D126" s="52" t="s">
        <v>1</v>
      </c>
      <c r="E126" s="51" t="s">
        <v>16</v>
      </c>
      <c r="F126" s="2" t="s">
        <v>14</v>
      </c>
      <c r="G126" s="2" t="s">
        <v>0</v>
      </c>
      <c r="H126" s="3" t="s">
        <v>1</v>
      </c>
      <c r="I126" s="2" t="s">
        <v>2</v>
      </c>
      <c r="J126" s="5" t="s">
        <v>3</v>
      </c>
      <c r="K126" s="34"/>
      <c r="L126" s="35"/>
    </row>
    <row r="127" spans="1:12" s="6" customFormat="1" x14ac:dyDescent="0.15">
      <c r="A127" s="36">
        <v>171</v>
      </c>
      <c r="B127" s="37"/>
      <c r="C127" s="37"/>
      <c r="D127" s="30"/>
      <c r="E127" s="38">
        <v>171</v>
      </c>
      <c r="F127" s="37"/>
      <c r="G127" s="37"/>
      <c r="H127" s="7"/>
      <c r="I127" s="8"/>
      <c r="J127" s="9"/>
      <c r="K127" s="34"/>
      <c r="L127" s="35"/>
    </row>
    <row r="128" spans="1:12" s="6" customFormat="1" x14ac:dyDescent="0.15">
      <c r="A128" s="16">
        <v>172</v>
      </c>
      <c r="B128" s="57">
        <v>20.357859999999999</v>
      </c>
      <c r="C128" s="57">
        <v>14.96705</v>
      </c>
      <c r="D128" s="10">
        <f t="shared" ref="D128:D130" si="45">B128-C128</f>
        <v>5.3908099999999983</v>
      </c>
      <c r="E128" s="17">
        <v>172</v>
      </c>
      <c r="F128" s="57">
        <v>19.774930000000001</v>
      </c>
      <c r="G128" s="57">
        <v>15.84442</v>
      </c>
      <c r="H128" s="10">
        <f t="shared" ref="H128:H129" si="46">F128-G128</f>
        <v>3.9305100000000017</v>
      </c>
      <c r="I128" s="11">
        <f>H128-$D$135</f>
        <v>-1.0414599999999981</v>
      </c>
      <c r="J128" s="12">
        <f t="shared" ref="J128:J129" si="47">POWER(2,-I128)</f>
        <v>2.0583095984580702</v>
      </c>
      <c r="K128" s="34"/>
      <c r="L128" s="35"/>
    </row>
    <row r="129" spans="1:12" s="6" customFormat="1" x14ac:dyDescent="0.15">
      <c r="A129" s="16">
        <v>174</v>
      </c>
      <c r="B129" s="57">
        <v>19.51661</v>
      </c>
      <c r="C129" s="57">
        <v>14.8673</v>
      </c>
      <c r="D129" s="10">
        <f t="shared" si="45"/>
        <v>4.6493099999999998</v>
      </c>
      <c r="E129" s="17">
        <v>174</v>
      </c>
      <c r="F129" s="57">
        <v>20.453189999999999</v>
      </c>
      <c r="G129" s="57">
        <v>15.715439999999999</v>
      </c>
      <c r="H129" s="10">
        <f t="shared" si="46"/>
        <v>4.7377500000000001</v>
      </c>
      <c r="I129" s="11">
        <f t="shared" ref="I129:I134" si="48">H129-$D$135</f>
        <v>-0.23421999999999965</v>
      </c>
      <c r="J129" s="12">
        <f t="shared" si="47"/>
        <v>1.1762706089195576</v>
      </c>
      <c r="K129" s="34"/>
      <c r="L129" s="35"/>
    </row>
    <row r="130" spans="1:12" s="6" customFormat="1" x14ac:dyDescent="0.15">
      <c r="A130" s="16">
        <v>179</v>
      </c>
      <c r="B130" s="57">
        <v>19.34826</v>
      </c>
      <c r="C130" s="57">
        <v>14.7334</v>
      </c>
      <c r="D130" s="10">
        <f t="shared" si="45"/>
        <v>4.6148600000000002</v>
      </c>
      <c r="E130" s="17">
        <v>179</v>
      </c>
      <c r="F130" s="57"/>
      <c r="G130" s="57"/>
      <c r="H130" s="10"/>
      <c r="I130" s="11"/>
      <c r="J130" s="12"/>
      <c r="K130" s="34"/>
      <c r="L130" s="35"/>
    </row>
    <row r="131" spans="1:12" s="6" customFormat="1" x14ac:dyDescent="0.15">
      <c r="A131" s="16">
        <v>180</v>
      </c>
      <c r="B131" s="57"/>
      <c r="C131" s="57"/>
      <c r="D131" s="10"/>
      <c r="E131" s="17">
        <v>180</v>
      </c>
      <c r="F131" s="57">
        <v>20.161180000000002</v>
      </c>
      <c r="G131" s="57">
        <v>15.77558</v>
      </c>
      <c r="H131" s="10">
        <f t="shared" ref="H131" si="49">F131-G131</f>
        <v>4.3856000000000019</v>
      </c>
      <c r="I131" s="11">
        <f t="shared" si="48"/>
        <v>-0.58636999999999784</v>
      </c>
      <c r="J131" s="12">
        <f t="shared" ref="J131" si="50">POWER(2,-I131)</f>
        <v>1.5014641203199595</v>
      </c>
      <c r="K131" s="34"/>
      <c r="L131" s="35"/>
    </row>
    <row r="132" spans="1:12" s="6" customFormat="1" x14ac:dyDescent="0.15">
      <c r="A132" s="16">
        <v>181</v>
      </c>
      <c r="B132" s="57">
        <v>19.46705</v>
      </c>
      <c r="C132" s="57">
        <v>14.78288</v>
      </c>
      <c r="D132" s="10">
        <f t="shared" ref="D132:D134" si="51">B132-C132</f>
        <v>4.6841699999999999</v>
      </c>
      <c r="E132" s="17">
        <v>181</v>
      </c>
      <c r="F132" s="57"/>
      <c r="G132" s="57"/>
      <c r="H132" s="10"/>
      <c r="I132" s="11"/>
      <c r="J132" s="12"/>
      <c r="K132" s="34"/>
      <c r="L132" s="35"/>
    </row>
    <row r="133" spans="1:12" s="6" customFormat="1" x14ac:dyDescent="0.15">
      <c r="A133" s="16">
        <v>182</v>
      </c>
      <c r="B133" s="57">
        <v>20.446760000000001</v>
      </c>
      <c r="C133" s="57">
        <v>15.131320000000001</v>
      </c>
      <c r="D133" s="10">
        <f t="shared" si="51"/>
        <v>5.3154400000000006</v>
      </c>
      <c r="E133" s="17">
        <v>182</v>
      </c>
      <c r="F133" s="57">
        <v>20.528469999999999</v>
      </c>
      <c r="G133" s="57">
        <v>16.814769999999999</v>
      </c>
      <c r="H133" s="10">
        <f t="shared" ref="H133:H134" si="52">F133-G133</f>
        <v>3.7136999999999993</v>
      </c>
      <c r="I133" s="11">
        <f t="shared" si="48"/>
        <v>-1.2582700000000004</v>
      </c>
      <c r="J133" s="12">
        <f t="shared" ref="J133:J134" si="53">POWER(2,-I133)</f>
        <v>2.3920872301635998</v>
      </c>
      <c r="K133" s="34"/>
      <c r="L133" s="35"/>
    </row>
    <row r="134" spans="1:12" s="6" customFormat="1" ht="14" thickBot="1" x14ac:dyDescent="0.2">
      <c r="A134" s="40">
        <v>183</v>
      </c>
      <c r="B134" s="58">
        <v>20.45074</v>
      </c>
      <c r="C134" s="58">
        <v>15.27351</v>
      </c>
      <c r="D134" s="27">
        <f t="shared" si="51"/>
        <v>5.1772299999999998</v>
      </c>
      <c r="E134" s="19">
        <v>183</v>
      </c>
      <c r="F134" s="58">
        <v>19.532589999999999</v>
      </c>
      <c r="G134" s="58">
        <v>15.87331</v>
      </c>
      <c r="H134" s="27">
        <f t="shared" si="52"/>
        <v>3.659279999999999</v>
      </c>
      <c r="I134" s="28">
        <f t="shared" si="48"/>
        <v>-1.3126900000000008</v>
      </c>
      <c r="J134" s="29">
        <f t="shared" si="53"/>
        <v>2.4840427459787522</v>
      </c>
      <c r="K134" s="34"/>
      <c r="L134" s="35"/>
    </row>
    <row r="135" spans="1:12" s="6" customFormat="1" x14ac:dyDescent="0.15">
      <c r="A135" s="36" t="s">
        <v>4</v>
      </c>
      <c r="B135" s="8">
        <f>AVERAGE(B127:B134)</f>
        <v>19.931213333333332</v>
      </c>
      <c r="C135" s="31">
        <f>AVERAGE(C127:C134)</f>
        <v>14.959243333333333</v>
      </c>
      <c r="D135" s="7">
        <f>AVERAGE(D127:D134)</f>
        <v>4.9719699999999998</v>
      </c>
      <c r="E135" s="38" t="s">
        <v>4</v>
      </c>
      <c r="F135" s="8">
        <f>AVERAGE(F127:F134)</f>
        <v>20.090071999999999</v>
      </c>
      <c r="G135" s="31">
        <f>AVERAGE(G127:G134)</f>
        <v>16.004704</v>
      </c>
      <c r="H135" s="7">
        <f>AVERAGE(H127:H134)</f>
        <v>4.0853680000000008</v>
      </c>
      <c r="I135" s="7">
        <f>AVERAGE(I127:I134)</f>
        <v>-0.88660199999999934</v>
      </c>
      <c r="J135" s="47">
        <f>AVERAGE(J127:J134)</f>
        <v>1.922434860767988</v>
      </c>
      <c r="K135" s="34"/>
      <c r="L135" s="35"/>
    </row>
    <row r="136" spans="1:12" s="6" customFormat="1" x14ac:dyDescent="0.15">
      <c r="A136" s="16" t="s">
        <v>5</v>
      </c>
      <c r="B136" s="11">
        <f>MEDIAN(B127:B134)</f>
        <v>19.937235000000001</v>
      </c>
      <c r="C136" s="11">
        <f>MEDIAN(C127:C134)</f>
        <v>14.917175</v>
      </c>
      <c r="D136" s="10">
        <f>MEDIAN(D127:D134)</f>
        <v>4.9306999999999999</v>
      </c>
      <c r="E136" s="17" t="s">
        <v>5</v>
      </c>
      <c r="F136" s="11">
        <f>MEDIAN(F127:F134)</f>
        <v>20.161180000000002</v>
      </c>
      <c r="G136" s="11">
        <f>MEDIAN(G127:G134)</f>
        <v>15.84442</v>
      </c>
      <c r="H136" s="10">
        <f>MEDIAN(H127:H134)</f>
        <v>3.9305100000000017</v>
      </c>
      <c r="I136" s="10">
        <f>MEDIAN(I127:I134)</f>
        <v>-1.0414599999999981</v>
      </c>
      <c r="J136" s="18">
        <f>MEDIAN(J127:J134)</f>
        <v>2.0583095984580702</v>
      </c>
      <c r="K136" s="34"/>
      <c r="L136" s="35"/>
    </row>
    <row r="137" spans="1:12" s="6" customFormat="1" x14ac:dyDescent="0.15">
      <c r="A137" s="16" t="s">
        <v>6</v>
      </c>
      <c r="B137" s="11">
        <f>STDEV(B127:B134)</f>
        <v>0.53756893770628766</v>
      </c>
      <c r="C137" s="11">
        <f>STDEV(C127:C134)</f>
        <v>0.2092833840195315</v>
      </c>
      <c r="D137" s="10">
        <f>STDEV(D127:D134)</f>
        <v>0.36055405192564371</v>
      </c>
      <c r="E137" s="17" t="s">
        <v>6</v>
      </c>
      <c r="F137" s="11">
        <f>STDEV(F127:F134)</f>
        <v>0.42988501267199314</v>
      </c>
      <c r="G137" s="11">
        <f>STDEV(G127:G134)</f>
        <v>0.4569829694091454</v>
      </c>
      <c r="H137" s="10">
        <f>STDEV(H127:H134)</f>
        <v>0.46352200969317175</v>
      </c>
      <c r="I137" s="10">
        <f>STDEV(I127:I134)</f>
        <v>0.46352200969317597</v>
      </c>
      <c r="J137" s="18">
        <f>STDEV(J127:J134)</f>
        <v>0.56754210509046255</v>
      </c>
      <c r="K137" s="34"/>
      <c r="L137" s="35"/>
    </row>
    <row r="138" spans="1:12" s="6" customFormat="1" ht="14" thickBot="1" x14ac:dyDescent="0.2">
      <c r="A138" s="40" t="s">
        <v>7</v>
      </c>
      <c r="B138" s="14"/>
      <c r="C138" s="14"/>
      <c r="D138" s="14">
        <f>D137/(SQRT(6))</f>
        <v>0.14719557531846295</v>
      </c>
      <c r="E138" s="19"/>
      <c r="F138" s="14"/>
      <c r="G138" s="14"/>
      <c r="H138" s="14">
        <f>H137/(SQRT(6))</f>
        <v>0.18923206804961154</v>
      </c>
      <c r="I138" s="19"/>
      <c r="J138" s="45">
        <f>J137/(SQRT(6))</f>
        <v>0.23169809416944345</v>
      </c>
      <c r="K138" s="107"/>
      <c r="L138" s="35"/>
    </row>
    <row r="139" spans="1:12" s="6" customFormat="1" x14ac:dyDescent="0.15">
      <c r="B139" s="6" t="s">
        <v>8</v>
      </c>
      <c r="K139" s="107"/>
      <c r="L139" s="35"/>
    </row>
    <row r="140" spans="1:12" s="6" customFormat="1" x14ac:dyDescent="0.15">
      <c r="A140" s="6" t="s">
        <v>14</v>
      </c>
      <c r="B140" s="6">
        <f>TTEST(B127:B134,F127:F134,2,2)</f>
        <v>0.60724151552745531</v>
      </c>
      <c r="D140" s="20"/>
      <c r="F140" s="22"/>
      <c r="G140" s="23"/>
      <c r="H140" s="20"/>
      <c r="K140" s="107"/>
      <c r="L140" s="35"/>
    </row>
    <row r="141" spans="1:12" s="6" customFormat="1" x14ac:dyDescent="0.15">
      <c r="A141" s="6" t="s">
        <v>0</v>
      </c>
      <c r="B141" s="6">
        <f>TTEST(C127:C134,G127:G134,2,2)</f>
        <v>6.956680994028735E-4</v>
      </c>
      <c r="D141" s="20"/>
      <c r="H141" s="20"/>
      <c r="K141" s="107"/>
      <c r="L141" s="35"/>
    </row>
    <row r="142" spans="1:12" s="6" customFormat="1" x14ac:dyDescent="0.15">
      <c r="A142" s="6" t="s">
        <v>9</v>
      </c>
      <c r="B142" s="33">
        <f>TTEST(D127:D134,H127:H134,2,2)</f>
        <v>5.9746081645610403E-3</v>
      </c>
      <c r="D142" s="20"/>
      <c r="H142" s="20"/>
      <c r="K142" s="107"/>
      <c r="L142" s="35"/>
    </row>
    <row r="143" spans="1:12" s="6" customFormat="1" x14ac:dyDescent="0.15">
      <c r="A143" s="21" t="s">
        <v>10</v>
      </c>
      <c r="B143" s="21">
        <f>POWER(-(-I135-I137),2)</f>
        <v>0.17899667819802176</v>
      </c>
      <c r="C143" s="21"/>
      <c r="D143" s="20"/>
      <c r="H143" s="20"/>
      <c r="K143" s="107"/>
      <c r="L143" s="35"/>
    </row>
    <row r="144" spans="1:12" x14ac:dyDescent="0.15">
      <c r="A144" s="21" t="s">
        <v>11</v>
      </c>
      <c r="B144" s="21">
        <f>POWER(2,-I135)</f>
        <v>1.8488164481086773</v>
      </c>
      <c r="C144" s="21"/>
      <c r="D144" s="20"/>
      <c r="E144" s="6"/>
      <c r="F144" s="6"/>
      <c r="G144" s="6"/>
      <c r="H144" s="20"/>
      <c r="I144" s="46"/>
      <c r="J144" s="6"/>
      <c r="K144" s="107"/>
    </row>
    <row r="145" spans="1:11" ht="14" thickBot="1" x14ac:dyDescent="0.2">
      <c r="A145" s="21"/>
      <c r="B145" s="21"/>
      <c r="C145" s="21"/>
      <c r="D145" s="20"/>
      <c r="E145" s="6"/>
      <c r="F145" s="6"/>
      <c r="G145" s="6"/>
      <c r="H145" s="20"/>
      <c r="I145" s="46"/>
      <c r="J145" s="6"/>
      <c r="K145" s="107"/>
    </row>
    <row r="146" spans="1:11" ht="14" thickBot="1" x14ac:dyDescent="0.2">
      <c r="A146" s="1" t="s">
        <v>15</v>
      </c>
      <c r="B146" s="2" t="s">
        <v>27</v>
      </c>
      <c r="C146" s="2" t="s">
        <v>0</v>
      </c>
      <c r="D146" s="3" t="s">
        <v>1</v>
      </c>
      <c r="E146" s="4" t="s">
        <v>16</v>
      </c>
      <c r="F146" s="2" t="s">
        <v>27</v>
      </c>
      <c r="G146" s="2" t="s">
        <v>0</v>
      </c>
      <c r="H146" s="3" t="s">
        <v>1</v>
      </c>
      <c r="I146" s="2" t="s">
        <v>2</v>
      </c>
      <c r="J146" s="5" t="s">
        <v>3</v>
      </c>
      <c r="K146" s="6"/>
    </row>
    <row r="147" spans="1:11" x14ac:dyDescent="0.15">
      <c r="A147" s="36">
        <v>171</v>
      </c>
      <c r="B147" s="37"/>
      <c r="C147" s="24"/>
      <c r="D147" s="7"/>
      <c r="E147" s="38">
        <v>5</v>
      </c>
      <c r="F147" s="37"/>
      <c r="G147" s="24"/>
      <c r="H147" s="7"/>
      <c r="I147" s="8"/>
      <c r="J147" s="9"/>
      <c r="K147" s="6"/>
    </row>
    <row r="148" spans="1:11" x14ac:dyDescent="0.15">
      <c r="A148" s="16">
        <v>172</v>
      </c>
      <c r="B148" s="57">
        <v>21.607130000000002</v>
      </c>
      <c r="C148" s="55">
        <v>14.964969999999999</v>
      </c>
      <c r="D148" s="10">
        <f t="shared" ref="D148:D154" si="54">B148-C148</f>
        <v>6.6421600000000023</v>
      </c>
      <c r="E148" s="17">
        <v>6</v>
      </c>
      <c r="F148" s="57">
        <v>20.627801895141602</v>
      </c>
      <c r="G148" s="55">
        <v>15.472440719604492</v>
      </c>
      <c r="H148" s="10">
        <f t="shared" ref="H148" si="55">F148-G148</f>
        <v>5.1553611755371094</v>
      </c>
      <c r="I148" s="11">
        <f t="shared" ref="I148:I153" si="56">H148-$D$155</f>
        <v>-1.369253124694823</v>
      </c>
      <c r="J148" s="12">
        <f t="shared" ref="J148" si="57">POWER(2,-I148)</f>
        <v>2.5833679196396013</v>
      </c>
      <c r="K148" s="6"/>
    </row>
    <row r="149" spans="1:11" x14ac:dyDescent="0.15">
      <c r="A149" s="16">
        <v>174</v>
      </c>
      <c r="B149" s="57">
        <v>21.515879999999999</v>
      </c>
      <c r="C149" s="55">
        <v>14.934570000000001</v>
      </c>
      <c r="D149" s="10">
        <f t="shared" si="54"/>
        <v>6.5813099999999984</v>
      </c>
      <c r="E149" s="17">
        <v>8</v>
      </c>
      <c r="F149" s="57">
        <v>21.191070556640625</v>
      </c>
      <c r="G149" s="55">
        <v>15.532818794250488</v>
      </c>
      <c r="H149" s="10">
        <f t="shared" ref="H149:H153" si="58">F149-G149</f>
        <v>5.6582517623901367</v>
      </c>
      <c r="I149" s="11">
        <f t="shared" si="56"/>
        <v>-0.86636253784179562</v>
      </c>
      <c r="J149" s="12">
        <f t="shared" ref="J149:J153" si="59">POWER(2,-I149)</f>
        <v>1.823060624419591</v>
      </c>
      <c r="K149" s="6"/>
    </row>
    <row r="150" spans="1:11" x14ac:dyDescent="0.15">
      <c r="A150" s="16">
        <v>179</v>
      </c>
      <c r="B150" s="57"/>
      <c r="C150" s="55"/>
      <c r="D150" s="10"/>
      <c r="E150" s="17">
        <v>9</v>
      </c>
      <c r="F150" s="57">
        <v>21.271350860595703</v>
      </c>
      <c r="G150" s="55">
        <v>15.588399887084961</v>
      </c>
      <c r="H150" s="10">
        <f t="shared" si="58"/>
        <v>5.6829509735107422</v>
      </c>
      <c r="I150" s="11">
        <f t="shared" si="56"/>
        <v>-0.84166332672119015</v>
      </c>
      <c r="J150" s="12">
        <f t="shared" si="59"/>
        <v>1.7921151349403244</v>
      </c>
      <c r="K150" s="6"/>
    </row>
    <row r="151" spans="1:11" x14ac:dyDescent="0.15">
      <c r="A151" s="16">
        <v>180</v>
      </c>
      <c r="B151" s="57">
        <v>21.512239999999998</v>
      </c>
      <c r="C151" s="55">
        <v>15.41642</v>
      </c>
      <c r="D151" s="10">
        <f t="shared" si="54"/>
        <v>6.095819999999998</v>
      </c>
      <c r="E151" s="17">
        <v>10</v>
      </c>
      <c r="F151" s="57">
        <v>20.821794509887695</v>
      </c>
      <c r="G151" s="55">
        <v>15.678973197937012</v>
      </c>
      <c r="H151" s="10">
        <f t="shared" si="58"/>
        <v>5.1428213119506836</v>
      </c>
      <c r="I151" s="11">
        <f t="shared" si="56"/>
        <v>-1.3817929882812487</v>
      </c>
      <c r="J151" s="12">
        <f t="shared" si="59"/>
        <v>2.6059203494578966</v>
      </c>
      <c r="K151" s="6"/>
    </row>
    <row r="152" spans="1:11" x14ac:dyDescent="0.15">
      <c r="A152" s="16">
        <v>181</v>
      </c>
      <c r="B152" s="57">
        <v>20.95073</v>
      </c>
      <c r="C152" s="55">
        <v>14.736944198608398</v>
      </c>
      <c r="D152" s="10">
        <f t="shared" si="54"/>
        <v>6.2137858013916016</v>
      </c>
      <c r="E152" s="17">
        <v>82</v>
      </c>
      <c r="F152" s="57">
        <v>21.681695938110352</v>
      </c>
      <c r="G152" s="55">
        <v>15.88101863861084</v>
      </c>
      <c r="H152" s="10">
        <f t="shared" si="58"/>
        <v>5.8006772994995117</v>
      </c>
      <c r="I152" s="11">
        <f t="shared" si="56"/>
        <v>-0.72393700073242062</v>
      </c>
      <c r="J152" s="12">
        <f t="shared" si="59"/>
        <v>1.6516832029831745</v>
      </c>
      <c r="K152" s="6"/>
    </row>
    <row r="153" spans="1:11" x14ac:dyDescent="0.15">
      <c r="A153" s="16">
        <v>182</v>
      </c>
      <c r="B153" s="57">
        <v>21.918389999999999</v>
      </c>
      <c r="C153" s="55">
        <v>15.02107</v>
      </c>
      <c r="D153" s="10">
        <f t="shared" si="54"/>
        <v>6.8973199999999988</v>
      </c>
      <c r="E153" s="17">
        <v>83</v>
      </c>
      <c r="F153" s="57">
        <v>21.142711639404201</v>
      </c>
      <c r="G153" s="55">
        <v>15.847835540771484</v>
      </c>
      <c r="H153" s="10">
        <f t="shared" si="58"/>
        <v>5.2948760986327166</v>
      </c>
      <c r="I153" s="11">
        <f t="shared" si="56"/>
        <v>-1.2297382015992158</v>
      </c>
      <c r="J153" s="12">
        <f t="shared" si="59"/>
        <v>2.3452442805084397</v>
      </c>
      <c r="K153" s="6"/>
    </row>
    <row r="154" spans="1:11" ht="14" thickBot="1" x14ac:dyDescent="0.2">
      <c r="A154" s="40">
        <v>183</v>
      </c>
      <c r="B154" s="58">
        <v>21.83745</v>
      </c>
      <c r="C154" s="56">
        <v>15.12016</v>
      </c>
      <c r="D154" s="13">
        <f t="shared" si="54"/>
        <v>6.7172900000000002</v>
      </c>
      <c r="E154" s="19"/>
      <c r="F154" s="58"/>
      <c r="G154" s="56"/>
      <c r="H154" s="13"/>
      <c r="I154" s="14"/>
      <c r="J154" s="15"/>
      <c r="K154" s="6"/>
    </row>
    <row r="155" spans="1:11" x14ac:dyDescent="0.15">
      <c r="A155" s="42" t="s">
        <v>4</v>
      </c>
      <c r="B155" s="31">
        <f>AVERAGE(B147:B154)</f>
        <v>21.556970000000003</v>
      </c>
      <c r="C155" s="31">
        <f>AVERAGE(C147:C154)</f>
        <v>15.032355699768067</v>
      </c>
      <c r="D155" s="30">
        <f>AVERAGE(D147:D154)</f>
        <v>6.5246143002319323</v>
      </c>
      <c r="E155" s="43" t="s">
        <v>4</v>
      </c>
      <c r="F155" s="31">
        <f>AVERAGE(F147:F154)</f>
        <v>21.122737566630029</v>
      </c>
      <c r="G155" s="31">
        <f>AVERAGE(G147:G154)</f>
        <v>15.666914463043213</v>
      </c>
      <c r="H155" s="30">
        <f>AVERAGE(H147:H154)</f>
        <v>5.4558231035868161</v>
      </c>
      <c r="I155" s="30">
        <f>AVERAGE(I147:I154)</f>
        <v>-1.0687911966451156</v>
      </c>
      <c r="J155" s="49">
        <f>AVERAGE(J147:J154)</f>
        <v>2.1335652519915045</v>
      </c>
      <c r="K155" s="44"/>
    </row>
    <row r="156" spans="1:11" x14ac:dyDescent="0.15">
      <c r="A156" s="16" t="s">
        <v>5</v>
      </c>
      <c r="B156" s="11">
        <f>MEDIAN(B147:B154)</f>
        <v>21.561505</v>
      </c>
      <c r="C156" s="11">
        <f>MEDIAN(C147:C154)</f>
        <v>14.99302</v>
      </c>
      <c r="D156" s="10">
        <f>MEDIAN(D147:D154)</f>
        <v>6.6117350000000004</v>
      </c>
      <c r="E156" s="17" t="s">
        <v>5</v>
      </c>
      <c r="F156" s="11">
        <f>MEDIAN(F147:F154)</f>
        <v>21.166891098022411</v>
      </c>
      <c r="G156" s="11">
        <f>MEDIAN(G147:G154)</f>
        <v>15.633686542510986</v>
      </c>
      <c r="H156" s="10">
        <f>MEDIAN(H147:H154)</f>
        <v>5.4765639305114266</v>
      </c>
      <c r="I156" s="10">
        <f>MEDIAN(I147:I154)</f>
        <v>-1.0480503697205057</v>
      </c>
      <c r="J156" s="18">
        <f>MEDIAN(J147:J154)</f>
        <v>2.0841524524640151</v>
      </c>
      <c r="K156" s="6"/>
    </row>
    <row r="157" spans="1:11" x14ac:dyDescent="0.15">
      <c r="A157" s="16" t="s">
        <v>6</v>
      </c>
      <c r="B157" s="10">
        <f>STDEV(B147:B154)</f>
        <v>0.34147491005928959</v>
      </c>
      <c r="C157" s="10">
        <f>STDEV(C147:C154)</f>
        <v>0.22658913455895918</v>
      </c>
      <c r="D157" s="10">
        <f>STDEV(D147:D154)</f>
        <v>0.30774787259365494</v>
      </c>
      <c r="E157" s="17" t="s">
        <v>6</v>
      </c>
      <c r="F157" s="10">
        <f>STDEV(F147:F154)</f>
        <v>0.36745524233880739</v>
      </c>
      <c r="G157" s="10">
        <f>STDEV(G147:G154)</f>
        <v>0.16774067566516654</v>
      </c>
      <c r="H157" s="10">
        <f>STDEV(H147:H154)</f>
        <v>0.2917671255704295</v>
      </c>
      <c r="I157" s="10">
        <f>STDEV(I147:I154)</f>
        <v>0.2917671255704295</v>
      </c>
      <c r="J157" s="18">
        <f>STDEV(J147:J154)</f>
        <v>0.4278928380737409</v>
      </c>
      <c r="K157" s="6"/>
    </row>
    <row r="158" spans="1:11" ht="14" thickBot="1" x14ac:dyDescent="0.2">
      <c r="A158" s="40" t="s">
        <v>7</v>
      </c>
      <c r="B158" s="13"/>
      <c r="C158" s="13"/>
      <c r="D158" s="14">
        <f>D157/(SQRT(5))</f>
        <v>0.13762903261007139</v>
      </c>
      <c r="E158" s="19"/>
      <c r="F158" s="19"/>
      <c r="G158" s="19"/>
      <c r="H158" s="14">
        <f>H157/(SQRT(6))</f>
        <v>0.1191134302276831</v>
      </c>
      <c r="I158" s="19"/>
      <c r="J158" s="45">
        <f>J157/(SQRT(5))</f>
        <v>0.19135949460363896</v>
      </c>
      <c r="K158" s="6"/>
    </row>
    <row r="159" spans="1:11" x14ac:dyDescent="0.15">
      <c r="A159" s="6"/>
      <c r="B159" s="6" t="s">
        <v>8</v>
      </c>
      <c r="C159" s="6"/>
      <c r="D159" s="6"/>
      <c r="E159" s="6"/>
      <c r="F159" s="6"/>
      <c r="G159" s="6"/>
      <c r="H159" s="6"/>
      <c r="I159" s="6"/>
      <c r="J159" s="6"/>
      <c r="K159" s="6"/>
    </row>
    <row r="160" spans="1:11" x14ac:dyDescent="0.15">
      <c r="A160" s="6" t="s">
        <v>27</v>
      </c>
      <c r="B160" s="6">
        <f>TTEST(B147:B154,F147:F154,2,2)</f>
        <v>5.9983089950849638E-2</v>
      </c>
      <c r="C160" s="6"/>
      <c r="D160" s="20"/>
      <c r="E160" s="6"/>
      <c r="F160" s="22"/>
      <c r="G160" s="23"/>
      <c r="H160" s="20"/>
      <c r="I160" s="6"/>
      <c r="J160" s="6"/>
      <c r="K160" s="6"/>
    </row>
    <row r="161" spans="1:12" x14ac:dyDescent="0.15">
      <c r="A161" s="6" t="s">
        <v>0</v>
      </c>
      <c r="B161" s="6">
        <f>TTEST(C147:C154,G147:G154,2,2)</f>
        <v>2.5691627788163539E-4</v>
      </c>
      <c r="C161" s="6"/>
      <c r="D161" s="20"/>
      <c r="E161" s="6"/>
      <c r="F161" s="6"/>
      <c r="G161" s="6"/>
      <c r="H161" s="20"/>
      <c r="I161" s="6"/>
      <c r="J161" s="6"/>
      <c r="K161" s="6"/>
    </row>
    <row r="162" spans="1:12" x14ac:dyDescent="0.15">
      <c r="A162" s="6" t="s">
        <v>9</v>
      </c>
      <c r="B162" s="33">
        <f>TTEST(D147:D154,H147:H154,2,2)</f>
        <v>1.0503798885618855E-4</v>
      </c>
      <c r="C162" s="6"/>
      <c r="D162" s="20"/>
      <c r="E162" s="6"/>
      <c r="F162" s="6"/>
      <c r="G162" s="6"/>
      <c r="H162" s="20"/>
      <c r="I162" s="6"/>
      <c r="J162" s="6"/>
      <c r="K162" s="6"/>
    </row>
    <row r="163" spans="1:12" x14ac:dyDescent="0.15">
      <c r="A163" s="21" t="s">
        <v>10</v>
      </c>
      <c r="B163" s="21">
        <f>POWER(-(-I155-I157),2)</f>
        <v>0.60376640702947881</v>
      </c>
      <c r="C163" s="21"/>
      <c r="D163" s="20"/>
      <c r="E163" s="6"/>
      <c r="F163" s="6"/>
      <c r="G163" s="6"/>
      <c r="H163" s="20"/>
      <c r="I163" s="6"/>
      <c r="J163" s="6"/>
      <c r="K163" s="6"/>
    </row>
    <row r="164" spans="1:12" x14ac:dyDescent="0.15">
      <c r="A164" s="21" t="s">
        <v>11</v>
      </c>
      <c r="B164" s="21">
        <f>POWER(2,-I155)</f>
        <v>2.0976750336152676</v>
      </c>
      <c r="C164" s="21"/>
      <c r="D164" s="20"/>
      <c r="E164" s="6"/>
      <c r="F164" s="6"/>
      <c r="G164" s="6"/>
      <c r="H164" s="20"/>
      <c r="I164" s="46"/>
      <c r="J164" s="6"/>
      <c r="K164" s="6"/>
    </row>
    <row r="165" spans="1:12" s="6" customFormat="1" ht="14" thickBot="1" x14ac:dyDescent="0.2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5"/>
    </row>
    <row r="166" spans="1:12" s="6" customFormat="1" ht="14" thickBot="1" x14ac:dyDescent="0.2">
      <c r="A166" s="1" t="s">
        <v>15</v>
      </c>
      <c r="B166" s="2" t="s">
        <v>24</v>
      </c>
      <c r="C166" s="50" t="s">
        <v>0</v>
      </c>
      <c r="D166" s="52" t="s">
        <v>1</v>
      </c>
      <c r="E166" s="51" t="s">
        <v>16</v>
      </c>
      <c r="F166" s="2" t="s">
        <v>24</v>
      </c>
      <c r="G166" s="2" t="s">
        <v>0</v>
      </c>
      <c r="H166" s="3" t="s">
        <v>1</v>
      </c>
      <c r="I166" s="2" t="s">
        <v>2</v>
      </c>
      <c r="J166" s="5" t="s">
        <v>3</v>
      </c>
      <c r="K166" s="34"/>
      <c r="L166" s="35"/>
    </row>
    <row r="167" spans="1:12" s="6" customFormat="1" x14ac:dyDescent="0.15">
      <c r="A167" s="36">
        <v>171</v>
      </c>
      <c r="B167" s="59">
        <v>14.036</v>
      </c>
      <c r="C167" s="59">
        <v>14.91879</v>
      </c>
      <c r="D167" s="30">
        <f t="shared" ref="D167:D170" si="60">B167-C167</f>
        <v>-0.88278999999999996</v>
      </c>
      <c r="E167" s="38">
        <v>171</v>
      </c>
      <c r="F167" s="59">
        <v>14.103680000000001</v>
      </c>
      <c r="G167" s="59">
        <v>15.724020957946777</v>
      </c>
      <c r="H167" s="7">
        <f t="shared" ref="H167:H174" si="61">F167-G167</f>
        <v>-1.6203409579467767</v>
      </c>
      <c r="I167" s="8">
        <f>H167-$D$175</f>
        <v>-0.78412321528843421</v>
      </c>
      <c r="J167" s="9">
        <f t="shared" ref="J167:J174" si="62">POWER(2,-I167)</f>
        <v>1.722045443978564</v>
      </c>
      <c r="K167" s="34"/>
      <c r="L167" s="35"/>
    </row>
    <row r="168" spans="1:12" s="6" customFormat="1" x14ac:dyDescent="0.15">
      <c r="A168" s="42">
        <v>172</v>
      </c>
      <c r="B168" s="67">
        <v>14.085050000000001</v>
      </c>
      <c r="C168" s="67">
        <v>14.964969999999999</v>
      </c>
      <c r="D168" s="10">
        <f t="shared" si="60"/>
        <v>-0.87991999999999848</v>
      </c>
      <c r="E168" s="43">
        <v>172</v>
      </c>
      <c r="F168" s="67">
        <v>13.936120000000001</v>
      </c>
      <c r="G168" s="67">
        <v>15.691242218017578</v>
      </c>
      <c r="H168" s="30">
        <f t="shared" ref="H168:H169" si="63">F168-G168</f>
        <v>-1.7551222180175774</v>
      </c>
      <c r="I168" s="31">
        <f t="shared" ref="I168:I174" si="64">H168-$D$175</f>
        <v>-0.91890447535923492</v>
      </c>
      <c r="J168" s="32">
        <f t="shared" ref="J168:J169" si="65">POWER(2,-I168)</f>
        <v>1.8906790425147819</v>
      </c>
      <c r="K168" s="34"/>
      <c r="L168" s="35"/>
    </row>
    <row r="169" spans="1:12" s="6" customFormat="1" x14ac:dyDescent="0.15">
      <c r="A169" s="42">
        <v>174</v>
      </c>
      <c r="B169" s="67">
        <v>14.058149999999999</v>
      </c>
      <c r="C169" s="67">
        <v>14.934570000000001</v>
      </c>
      <c r="D169" s="10">
        <f t="shared" si="60"/>
        <v>-0.87642000000000131</v>
      </c>
      <c r="E169" s="43">
        <v>174</v>
      </c>
      <c r="F169" s="67">
        <v>13.982760000000001</v>
      </c>
      <c r="G169" s="67">
        <v>15.593318939208984</v>
      </c>
      <c r="H169" s="30">
        <f t="shared" si="63"/>
        <v>-1.6105589392089836</v>
      </c>
      <c r="I169" s="31">
        <f t="shared" si="64"/>
        <v>-0.77434119655064115</v>
      </c>
      <c r="J169" s="32">
        <f t="shared" si="65"/>
        <v>1.7104088186601503</v>
      </c>
      <c r="K169" s="34"/>
      <c r="L169" s="35"/>
    </row>
    <row r="170" spans="1:12" s="6" customFormat="1" x14ac:dyDescent="0.15">
      <c r="A170" s="16">
        <v>179</v>
      </c>
      <c r="B170" s="57">
        <v>13.97513</v>
      </c>
      <c r="C170" s="57">
        <v>14.728389999999999</v>
      </c>
      <c r="D170" s="10">
        <f t="shared" si="60"/>
        <v>-0.75325999999999915</v>
      </c>
      <c r="E170" s="17">
        <v>179</v>
      </c>
      <c r="F170" s="57">
        <v>14.76981</v>
      </c>
      <c r="G170" s="57">
        <v>16.69523811340332</v>
      </c>
      <c r="H170" s="10">
        <f t="shared" si="61"/>
        <v>-1.9254281134033207</v>
      </c>
      <c r="I170" s="11">
        <f t="shared" si="64"/>
        <v>-1.0892103707449783</v>
      </c>
      <c r="J170" s="12">
        <f t="shared" si="62"/>
        <v>2.1275755617448797</v>
      </c>
      <c r="K170" s="34"/>
      <c r="L170" s="35"/>
    </row>
    <row r="171" spans="1:12" s="6" customFormat="1" x14ac:dyDescent="0.15">
      <c r="A171" s="16">
        <v>180</v>
      </c>
      <c r="B171" s="57"/>
      <c r="C171" s="57"/>
      <c r="D171" s="10"/>
      <c r="E171" s="17">
        <v>180</v>
      </c>
      <c r="F171" s="57">
        <v>13.996930000000001</v>
      </c>
      <c r="G171" s="57">
        <v>15.504251480102539</v>
      </c>
      <c r="H171" s="10">
        <f t="shared" ref="H171" si="66">F171-G171</f>
        <v>-1.5073214801025383</v>
      </c>
      <c r="I171" s="11">
        <f t="shared" si="64"/>
        <v>-0.67110373744419582</v>
      </c>
      <c r="J171" s="12">
        <f t="shared" ref="J171" si="67">POWER(2,-I171)</f>
        <v>1.592290687607878</v>
      </c>
      <c r="K171" s="34"/>
      <c r="L171" s="35"/>
    </row>
    <row r="172" spans="1:12" s="6" customFormat="1" x14ac:dyDescent="0.15">
      <c r="A172" s="16">
        <v>181</v>
      </c>
      <c r="B172" s="57">
        <v>14.062609999999999</v>
      </c>
      <c r="C172" s="57">
        <v>14.736944198608398</v>
      </c>
      <c r="D172" s="10">
        <f t="shared" ref="D172:D174" si="68">B172-C172</f>
        <v>-0.67433419860839905</v>
      </c>
      <c r="E172" s="17">
        <v>181</v>
      </c>
      <c r="F172" s="57"/>
      <c r="G172" s="57"/>
      <c r="H172" s="10"/>
      <c r="I172" s="11"/>
      <c r="J172" s="12"/>
      <c r="K172" s="34"/>
      <c r="L172" s="35"/>
    </row>
    <row r="173" spans="1:12" s="6" customFormat="1" x14ac:dyDescent="0.15">
      <c r="A173" s="16">
        <v>182</v>
      </c>
      <c r="B173" s="57">
        <v>14.222950000000001</v>
      </c>
      <c r="C173" s="57">
        <v>15.02107</v>
      </c>
      <c r="D173" s="10">
        <f t="shared" si="68"/>
        <v>-0.79811999999999905</v>
      </c>
      <c r="E173" s="17">
        <v>182</v>
      </c>
      <c r="F173" s="57"/>
      <c r="G173" s="57"/>
      <c r="H173" s="10"/>
      <c r="I173" s="11"/>
      <c r="J173" s="12"/>
      <c r="K173" s="34"/>
      <c r="L173" s="35"/>
    </row>
    <row r="174" spans="1:12" s="6" customFormat="1" ht="14" thickBot="1" x14ac:dyDescent="0.2">
      <c r="A174" s="40">
        <v>183</v>
      </c>
      <c r="B174" s="58">
        <v>14.13148</v>
      </c>
      <c r="C174" s="58">
        <v>15.12016</v>
      </c>
      <c r="D174" s="13">
        <f t="shared" si="68"/>
        <v>-0.98868000000000045</v>
      </c>
      <c r="E174" s="19">
        <v>183</v>
      </c>
      <c r="F174" s="58">
        <v>13.962249999999999</v>
      </c>
      <c r="G174" s="58">
        <v>15.694356918334961</v>
      </c>
      <c r="H174" s="13">
        <f t="shared" si="61"/>
        <v>-1.7321069183349618</v>
      </c>
      <c r="I174" s="14">
        <f t="shared" si="64"/>
        <v>-0.8958891756766193</v>
      </c>
      <c r="J174" s="15">
        <f t="shared" si="62"/>
        <v>1.8607563711380375</v>
      </c>
      <c r="K174" s="34"/>
      <c r="L174" s="35"/>
    </row>
    <row r="175" spans="1:12" s="6" customFormat="1" x14ac:dyDescent="0.15">
      <c r="A175" s="42" t="s">
        <v>4</v>
      </c>
      <c r="B175" s="30">
        <f>AVERAGE(B167:B174)</f>
        <v>14.081624285714284</v>
      </c>
      <c r="C175" s="30">
        <f>AVERAGE(C167:C174)</f>
        <v>14.917842028372627</v>
      </c>
      <c r="D175" s="30">
        <f>AVERAGE(D167:D174)</f>
        <v>-0.83621774265834248</v>
      </c>
      <c r="E175" s="43" t="s">
        <v>4</v>
      </c>
      <c r="F175" s="30">
        <f>AVERAGE(F167:F174)</f>
        <v>14.125258333333333</v>
      </c>
      <c r="G175" s="30">
        <f>AVERAGE(G167:G174)</f>
        <v>15.817071437835693</v>
      </c>
      <c r="H175" s="30">
        <f>AVERAGE(H167:H174)</f>
        <v>-1.6918131045023597</v>
      </c>
      <c r="I175" s="30">
        <f>AVERAGE(I167:I174)</f>
        <v>-0.85559536184401719</v>
      </c>
      <c r="J175" s="49">
        <f>AVERAGE(J167:J174)</f>
        <v>1.8172926542740486</v>
      </c>
      <c r="K175" s="34"/>
      <c r="L175" s="35"/>
    </row>
    <row r="176" spans="1:12" s="6" customFormat="1" x14ac:dyDescent="0.15">
      <c r="A176" s="16" t="s">
        <v>5</v>
      </c>
      <c r="B176" s="10">
        <f>MEDIAN(B167:B174)</f>
        <v>14.062609999999999</v>
      </c>
      <c r="C176" s="10">
        <f>MEDIAN(C167:C174)</f>
        <v>14.934570000000001</v>
      </c>
      <c r="D176" s="10">
        <f>MEDIAN(D167:D174)</f>
        <v>-0.87642000000000131</v>
      </c>
      <c r="E176" s="17" t="s">
        <v>5</v>
      </c>
      <c r="F176" s="10">
        <f>MEDIAN(F167:F174)</f>
        <v>13.989845000000001</v>
      </c>
      <c r="G176" s="10">
        <f>MEDIAN(G167:G174)</f>
        <v>15.69279956817627</v>
      </c>
      <c r="H176" s="10">
        <f>MEDIAN(H167:H174)</f>
        <v>-1.6762239381408692</v>
      </c>
      <c r="I176" s="10">
        <f>MEDIAN(I167:I174)</f>
        <v>-0.84000619548252675</v>
      </c>
      <c r="J176" s="18">
        <f>MEDIAN(J167:J174)</f>
        <v>1.7914009075583008</v>
      </c>
      <c r="K176" s="34"/>
      <c r="L176" s="35"/>
    </row>
    <row r="177" spans="1:12" s="6" customFormat="1" x14ac:dyDescent="0.15">
      <c r="A177" s="16" t="s">
        <v>6</v>
      </c>
      <c r="B177" s="10">
        <f>STDEV(B167:B174)</f>
        <v>7.8321430412785581E-2</v>
      </c>
      <c r="C177" s="10">
        <f>STDEV(C167:C174)</f>
        <v>0.14300724983505209</v>
      </c>
      <c r="D177" s="10">
        <f>STDEV(D167:D174)</f>
        <v>0.10285874679751597</v>
      </c>
      <c r="E177" s="17" t="s">
        <v>6</v>
      </c>
      <c r="F177" s="10">
        <f>STDEV(F167:F174)</f>
        <v>0.32094592612567385</v>
      </c>
      <c r="G177" s="10">
        <f>STDEV(G167:G174)</f>
        <v>0.43786949067941566</v>
      </c>
      <c r="H177" s="10">
        <f>STDEV(H167:H174)</f>
        <v>0.14557147677723542</v>
      </c>
      <c r="I177" s="10">
        <f>STDEV(I167:I174)</f>
        <v>0.14557147677723581</v>
      </c>
      <c r="J177" s="18">
        <f>STDEV(J167:J174)</f>
        <v>0.18690757594033508</v>
      </c>
      <c r="K177" s="34"/>
      <c r="L177" s="35"/>
    </row>
    <row r="178" spans="1:12" s="6" customFormat="1" ht="14" thickBot="1" x14ac:dyDescent="0.2">
      <c r="A178" s="40" t="s">
        <v>7</v>
      </c>
      <c r="B178" s="13"/>
      <c r="C178" s="13"/>
      <c r="D178" s="14">
        <f>D177/(SQRT(6))</f>
        <v>4.199190753934124E-2</v>
      </c>
      <c r="E178" s="19"/>
      <c r="F178" s="19"/>
      <c r="G178" s="19"/>
      <c r="H178" s="14">
        <f>H177/(SQRT(6))</f>
        <v>5.9429306534606298E-2</v>
      </c>
      <c r="I178" s="19"/>
      <c r="J178" s="45">
        <f>J177/(SQRT(6))</f>
        <v>7.6304698352386457E-2</v>
      </c>
      <c r="K178" s="34"/>
      <c r="L178" s="35"/>
    </row>
    <row r="179" spans="1:12" s="6" customFormat="1" x14ac:dyDescent="0.15">
      <c r="B179" s="6" t="s">
        <v>8</v>
      </c>
      <c r="K179" s="34"/>
      <c r="L179" s="35"/>
    </row>
    <row r="180" spans="1:12" s="6" customFormat="1" x14ac:dyDescent="0.15">
      <c r="A180" s="6" t="s">
        <v>24</v>
      </c>
      <c r="B180" s="6">
        <f>TTEST(B167:B174,F167:F174,2,2)</f>
        <v>0.73282974848963223</v>
      </c>
      <c r="D180" s="20"/>
      <c r="F180" s="22"/>
      <c r="G180" s="23"/>
      <c r="H180" s="20"/>
      <c r="K180" s="34"/>
      <c r="L180" s="35"/>
    </row>
    <row r="181" spans="1:12" s="6" customFormat="1" x14ac:dyDescent="0.15">
      <c r="A181" s="6" t="s">
        <v>0</v>
      </c>
      <c r="B181" s="6">
        <f>TTEST(C167:C174,G167:G174,2,2)</f>
        <v>3.1573704030443765E-4</v>
      </c>
      <c r="D181" s="20"/>
      <c r="H181" s="20"/>
      <c r="K181" s="34"/>
      <c r="L181" s="35"/>
    </row>
    <row r="182" spans="1:12" s="6" customFormat="1" x14ac:dyDescent="0.15">
      <c r="A182" s="6" t="s">
        <v>9</v>
      </c>
      <c r="B182" s="33">
        <f>TTEST(D167:D174,H167:H174,2,2)</f>
        <v>8.3589905491110109E-8</v>
      </c>
      <c r="D182" s="20"/>
      <c r="H182" s="20"/>
      <c r="K182" s="34"/>
      <c r="L182" s="35"/>
    </row>
    <row r="183" spans="1:12" s="6" customFormat="1" x14ac:dyDescent="0.15">
      <c r="A183" s="21" t="s">
        <v>10</v>
      </c>
      <c r="B183" s="21">
        <f>POWER(-(-I175-I177),2)</f>
        <v>0.50413391736532598</v>
      </c>
      <c r="C183" s="21"/>
      <c r="D183" s="20"/>
      <c r="H183" s="20"/>
      <c r="K183" s="34"/>
      <c r="L183" s="35"/>
    </row>
    <row r="184" spans="1:12" x14ac:dyDescent="0.15">
      <c r="A184" s="21" t="s">
        <v>11</v>
      </c>
      <c r="B184" s="21">
        <f>POWER(2,-I175)</f>
        <v>1.8095053357541393</v>
      </c>
      <c r="C184" s="21"/>
      <c r="D184" s="20"/>
      <c r="E184" s="6"/>
      <c r="F184" s="6"/>
      <c r="G184" s="6"/>
      <c r="H184" s="20"/>
      <c r="I184" s="46"/>
      <c r="J184" s="6"/>
    </row>
    <row r="185" spans="1:12" s="6" customFormat="1" ht="14" thickBot="1" x14ac:dyDescent="0.2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L185" s="35"/>
    </row>
    <row r="186" spans="1:12" s="6" customFormat="1" ht="14" thickBot="1" x14ac:dyDescent="0.2">
      <c r="A186" s="1" t="s">
        <v>15</v>
      </c>
      <c r="B186" s="2" t="s">
        <v>25</v>
      </c>
      <c r="C186" s="50" t="s">
        <v>0</v>
      </c>
      <c r="D186" s="52" t="s">
        <v>1</v>
      </c>
      <c r="E186" s="51" t="s">
        <v>16</v>
      </c>
      <c r="F186" s="2" t="s">
        <v>25</v>
      </c>
      <c r="G186" s="2" t="s">
        <v>0</v>
      </c>
      <c r="H186" s="3" t="s">
        <v>1</v>
      </c>
      <c r="I186" s="2" t="s">
        <v>2</v>
      </c>
      <c r="J186" s="5" t="s">
        <v>3</v>
      </c>
      <c r="L186" s="35"/>
    </row>
    <row r="187" spans="1:12" s="6" customFormat="1" x14ac:dyDescent="0.15">
      <c r="A187" s="36">
        <v>171</v>
      </c>
      <c r="B187" s="59">
        <v>15.8849</v>
      </c>
      <c r="C187" s="59">
        <v>14.91879</v>
      </c>
      <c r="D187" s="30">
        <f t="shared" ref="D187:D190" si="69">B187-C187</f>
        <v>0.96611000000000047</v>
      </c>
      <c r="E187" s="38">
        <v>171</v>
      </c>
      <c r="F187" s="59">
        <v>15.26728</v>
      </c>
      <c r="G187" s="59">
        <v>15.724020957946777</v>
      </c>
      <c r="H187" s="7">
        <f t="shared" ref="H187:H194" si="70">F187-G187</f>
        <v>-0.45674095794677783</v>
      </c>
      <c r="I187" s="8">
        <f>H187-$D$195</f>
        <v>-1.2597969248453782</v>
      </c>
      <c r="J187" s="9">
        <f t="shared" ref="J187:J194" si="71">POWER(2,-I187)</f>
        <v>2.3946203164330577</v>
      </c>
      <c r="L187" s="35"/>
    </row>
    <row r="188" spans="1:12" s="6" customFormat="1" x14ac:dyDescent="0.15">
      <c r="A188" s="42">
        <v>172</v>
      </c>
      <c r="B188" s="67"/>
      <c r="C188" s="67"/>
      <c r="D188" s="10"/>
      <c r="E188" s="43">
        <v>172</v>
      </c>
      <c r="F188" s="67">
        <v>14.96062</v>
      </c>
      <c r="G188" s="67">
        <v>15.691242218017578</v>
      </c>
      <c r="H188" s="30">
        <f t="shared" ref="H188:H189" si="72">F188-G188</f>
        <v>-0.73062221801757765</v>
      </c>
      <c r="I188" s="31">
        <f t="shared" ref="I188:I194" si="73">H188-$D$195</f>
        <v>-1.533678184916178</v>
      </c>
      <c r="J188" s="32">
        <f t="shared" ref="J188:J189" si="74">POWER(2,-I188)</f>
        <v>2.895230447512219</v>
      </c>
      <c r="L188" s="35"/>
    </row>
    <row r="189" spans="1:12" s="6" customFormat="1" x14ac:dyDescent="0.15">
      <c r="A189" s="42">
        <v>174</v>
      </c>
      <c r="B189" s="67">
        <v>15.82231</v>
      </c>
      <c r="C189" s="67">
        <v>14.934570000000001</v>
      </c>
      <c r="D189" s="10">
        <f t="shared" si="69"/>
        <v>0.88773999999999909</v>
      </c>
      <c r="E189" s="43">
        <v>174</v>
      </c>
      <c r="F189" s="67">
        <v>15.20308</v>
      </c>
      <c r="G189" s="67">
        <v>15.593318939208984</v>
      </c>
      <c r="H189" s="30">
        <f t="shared" si="72"/>
        <v>-0.39023893920898445</v>
      </c>
      <c r="I189" s="31">
        <f t="shared" si="73"/>
        <v>-1.1932949061075848</v>
      </c>
      <c r="J189" s="32">
        <f t="shared" si="74"/>
        <v>2.2867440640407426</v>
      </c>
      <c r="L189" s="35"/>
    </row>
    <row r="190" spans="1:12" s="6" customFormat="1" x14ac:dyDescent="0.15">
      <c r="A190" s="16">
        <v>179</v>
      </c>
      <c r="B190" s="57">
        <v>15.77196</v>
      </c>
      <c r="C190" s="57">
        <v>14.728389999999999</v>
      </c>
      <c r="D190" s="10">
        <f t="shared" si="69"/>
        <v>1.0435700000000008</v>
      </c>
      <c r="E190" s="17">
        <v>179</v>
      </c>
      <c r="F190" s="57"/>
      <c r="G190" s="57"/>
      <c r="H190" s="10"/>
      <c r="I190" s="11"/>
      <c r="J190" s="12"/>
      <c r="L190" s="35"/>
    </row>
    <row r="191" spans="1:12" s="6" customFormat="1" x14ac:dyDescent="0.15">
      <c r="A191" s="16">
        <v>180</v>
      </c>
      <c r="B191" s="57">
        <v>15.70332</v>
      </c>
      <c r="C191" s="57">
        <v>15.41642</v>
      </c>
      <c r="D191" s="10">
        <f t="shared" ref="D191:D194" si="75">B191-C191</f>
        <v>0.28689999999999927</v>
      </c>
      <c r="E191" s="17">
        <v>180</v>
      </c>
      <c r="F191" s="57">
        <v>15.13739</v>
      </c>
      <c r="G191" s="57">
        <v>15.504251480102539</v>
      </c>
      <c r="H191" s="10">
        <f t="shared" si="70"/>
        <v>-0.36686148010253916</v>
      </c>
      <c r="I191" s="11">
        <f t="shared" si="73"/>
        <v>-1.1699174470011395</v>
      </c>
      <c r="J191" s="12">
        <f t="shared" si="71"/>
        <v>2.2499882182667474</v>
      </c>
      <c r="L191" s="35"/>
    </row>
    <row r="192" spans="1:12" s="6" customFormat="1" x14ac:dyDescent="0.15">
      <c r="A192" s="16">
        <v>181</v>
      </c>
      <c r="B192" s="57">
        <v>15.53708</v>
      </c>
      <c r="C192" s="57">
        <v>14.736944198608398</v>
      </c>
      <c r="D192" s="10">
        <f t="shared" si="75"/>
        <v>0.80013580139160112</v>
      </c>
      <c r="E192" s="17">
        <v>181</v>
      </c>
      <c r="F192" s="57"/>
      <c r="G192" s="57"/>
      <c r="H192" s="10"/>
      <c r="I192" s="11"/>
      <c r="J192" s="12"/>
      <c r="L192" s="35"/>
    </row>
    <row r="193" spans="1:12" s="6" customFormat="1" x14ac:dyDescent="0.15">
      <c r="A193" s="16">
        <v>182</v>
      </c>
      <c r="B193" s="39"/>
      <c r="C193" s="39"/>
      <c r="D193" s="10"/>
      <c r="E193" s="17">
        <v>182</v>
      </c>
      <c r="F193" s="57">
        <v>15.487869999999999</v>
      </c>
      <c r="G193" s="57">
        <v>16.172897338867188</v>
      </c>
      <c r="H193" s="10">
        <f t="shared" si="70"/>
        <v>-0.68502733886718836</v>
      </c>
      <c r="I193" s="11">
        <f t="shared" si="73"/>
        <v>-1.4880833057657887</v>
      </c>
      <c r="J193" s="12">
        <f t="shared" si="71"/>
        <v>2.8051604754291555</v>
      </c>
      <c r="L193" s="35"/>
    </row>
    <row r="194" spans="1:12" s="6" customFormat="1" ht="14" thickBot="1" x14ac:dyDescent="0.2">
      <c r="A194" s="40">
        <v>183</v>
      </c>
      <c r="B194" s="41">
        <v>15.954040000000001</v>
      </c>
      <c r="C194" s="41">
        <v>15.12016</v>
      </c>
      <c r="D194" s="13">
        <f t="shared" si="75"/>
        <v>0.83388000000000062</v>
      </c>
      <c r="E194" s="19">
        <v>183</v>
      </c>
      <c r="F194" s="58">
        <v>15.10397</v>
      </c>
      <c r="G194" s="58">
        <v>15.694356918334961</v>
      </c>
      <c r="H194" s="13">
        <f t="shared" si="70"/>
        <v>-0.5903869183349606</v>
      </c>
      <c r="I194" s="14">
        <f t="shared" si="73"/>
        <v>-1.393442885233561</v>
      </c>
      <c r="J194" s="15">
        <f t="shared" si="71"/>
        <v>2.6270485906696446</v>
      </c>
      <c r="K194" s="44"/>
      <c r="L194" s="35"/>
    </row>
    <row r="195" spans="1:12" s="6" customFormat="1" x14ac:dyDescent="0.15">
      <c r="A195" s="42" t="s">
        <v>4</v>
      </c>
      <c r="B195" s="30">
        <f>AVERAGE(B187:B194)</f>
        <v>15.778934999999999</v>
      </c>
      <c r="C195" s="30">
        <f>AVERAGE(C187:C194)</f>
        <v>14.9758790331014</v>
      </c>
      <c r="D195" s="30">
        <f>AVERAGE(D187:D194)</f>
        <v>0.80305596689860026</v>
      </c>
      <c r="E195" s="43" t="s">
        <v>4</v>
      </c>
      <c r="F195" s="30">
        <f>AVERAGE(F187:F194)</f>
        <v>15.193368333333334</v>
      </c>
      <c r="G195" s="30">
        <f>AVERAGE(G187:G194)</f>
        <v>15.730014642079672</v>
      </c>
      <c r="H195" s="30">
        <f>AVERAGE(H187:H194)</f>
        <v>-0.53664630874633801</v>
      </c>
      <c r="I195" s="30">
        <f>AVERAGE(I187:I194)</f>
        <v>-1.3397022756449386</v>
      </c>
      <c r="J195" s="49">
        <f>AVERAGE(J187:J194)</f>
        <v>2.5431320187252613</v>
      </c>
      <c r="L195" s="35"/>
    </row>
    <row r="196" spans="1:12" s="6" customFormat="1" x14ac:dyDescent="0.15">
      <c r="A196" s="16" t="s">
        <v>5</v>
      </c>
      <c r="B196" s="10">
        <f>MEDIAN(B187:B194)</f>
        <v>15.797135000000001</v>
      </c>
      <c r="C196" s="10">
        <f>MEDIAN(C187:C194)</f>
        <v>14.926680000000001</v>
      </c>
      <c r="D196" s="10">
        <f>MEDIAN(D187:D194)</f>
        <v>0.86080999999999985</v>
      </c>
      <c r="E196" s="17" t="s">
        <v>5</v>
      </c>
      <c r="F196" s="10">
        <f>MEDIAN(F187:F194)</f>
        <v>15.170235</v>
      </c>
      <c r="G196" s="10">
        <f>MEDIAN(G187:G194)</f>
        <v>15.69279956817627</v>
      </c>
      <c r="H196" s="10">
        <f>MEDIAN(H187:H194)</f>
        <v>-0.52356393814086921</v>
      </c>
      <c r="I196" s="10">
        <f>MEDIAN(I187:I194)</f>
        <v>-1.3266199050394696</v>
      </c>
      <c r="J196" s="18">
        <f>MEDIAN(J187:J194)</f>
        <v>2.5108344535513512</v>
      </c>
      <c r="L196" s="35"/>
    </row>
    <row r="197" spans="1:12" s="6" customFormat="1" x14ac:dyDescent="0.15">
      <c r="A197" s="16" t="s">
        <v>6</v>
      </c>
      <c r="B197" s="10">
        <f>STDEV(B187:B194)</f>
        <v>0.14699105602042634</v>
      </c>
      <c r="C197" s="10">
        <f>STDEV(C187:C194)</f>
        <v>0.26007676231491283</v>
      </c>
      <c r="D197" s="10">
        <f>STDEV(D187:D194)</f>
        <v>0.26794799265525637</v>
      </c>
      <c r="E197" s="17" t="s">
        <v>6</v>
      </c>
      <c r="F197" s="10">
        <f>STDEV(F187:F194)</f>
        <v>0.17753078892593951</v>
      </c>
      <c r="G197" s="10">
        <f>STDEV(G187:G194)</f>
        <v>0.23178028474518569</v>
      </c>
      <c r="H197" s="10">
        <f>STDEV(H187:H194)</f>
        <v>0.15438815211999782</v>
      </c>
      <c r="I197" s="10">
        <f>STDEV(I187:I194)</f>
        <v>0.15438815211999624</v>
      </c>
      <c r="J197" s="18">
        <f>STDEV(J187:J194)</f>
        <v>0.27327568625696125</v>
      </c>
      <c r="L197" s="35"/>
    </row>
    <row r="198" spans="1:12" s="6" customFormat="1" ht="14" thickBot="1" x14ac:dyDescent="0.2">
      <c r="A198" s="40" t="s">
        <v>7</v>
      </c>
      <c r="B198" s="13"/>
      <c r="C198" s="13"/>
      <c r="D198" s="14">
        <f>D197/(SQRT(6))</f>
        <v>0.10938930993473214</v>
      </c>
      <c r="E198" s="19"/>
      <c r="F198" s="19"/>
      <c r="G198" s="19"/>
      <c r="H198" s="14">
        <f>H197/(SQRT(6))</f>
        <v>6.3028699170863942E-2</v>
      </c>
      <c r="I198" s="19"/>
      <c r="J198" s="45">
        <f>J197/(SQRT(6))</f>
        <v>0.11156433173974342</v>
      </c>
      <c r="L198" s="35"/>
    </row>
    <row r="199" spans="1:12" s="6" customFormat="1" x14ac:dyDescent="0.15">
      <c r="B199" s="6" t="s">
        <v>8</v>
      </c>
      <c r="L199" s="35"/>
    </row>
    <row r="200" spans="1:12" s="6" customFormat="1" x14ac:dyDescent="0.15">
      <c r="A200" s="6" t="s">
        <v>25</v>
      </c>
      <c r="B200" s="6">
        <f>TTEST(B187:B194,F187:F194,2,2)</f>
        <v>9.8437408624522599E-5</v>
      </c>
      <c r="D200" s="20"/>
      <c r="F200" s="22"/>
      <c r="G200" s="23"/>
      <c r="H200" s="20"/>
      <c r="L200" s="35"/>
    </row>
    <row r="201" spans="1:12" s="6" customFormat="1" x14ac:dyDescent="0.15">
      <c r="A201" s="6" t="s">
        <v>0</v>
      </c>
      <c r="B201" s="6">
        <f>TTEST(C187:C194,G187:G194,2,2)</f>
        <v>3.4628438992455736E-4</v>
      </c>
      <c r="D201" s="20"/>
      <c r="H201" s="20"/>
      <c r="L201" s="35"/>
    </row>
    <row r="202" spans="1:12" s="6" customFormat="1" x14ac:dyDescent="0.15">
      <c r="A202" s="6" t="s">
        <v>9</v>
      </c>
      <c r="B202" s="33">
        <f>TTEST(D187:D194,H187:H194,2,2)</f>
        <v>9.2009631430931754E-7</v>
      </c>
      <c r="D202" s="20"/>
      <c r="H202" s="20"/>
      <c r="L202" s="35"/>
    </row>
    <row r="203" spans="1:12" s="6" customFormat="1" x14ac:dyDescent="0.15">
      <c r="A203" s="21" t="s">
        <v>10</v>
      </c>
      <c r="B203" s="21">
        <f>POWER(-(-I195-I197),2)</f>
        <v>1.404969571427702</v>
      </c>
      <c r="C203" s="21"/>
      <c r="D203" s="20"/>
      <c r="H203" s="20"/>
      <c r="L203" s="35"/>
    </row>
    <row r="204" spans="1:12" x14ac:dyDescent="0.15">
      <c r="A204" s="21" t="s">
        <v>11</v>
      </c>
      <c r="B204" s="21">
        <f>POWER(2,-I195)</f>
        <v>2.5309908215730461</v>
      </c>
      <c r="C204" s="21"/>
      <c r="D204" s="20"/>
      <c r="E204" s="6"/>
      <c r="F204" s="6"/>
      <c r="G204" s="6"/>
      <c r="H204" s="20"/>
      <c r="I204" s="46"/>
      <c r="J204" s="6"/>
    </row>
    <row r="205" spans="1:12" s="6" customFormat="1" ht="14" thickBot="1" x14ac:dyDescent="0.2">
      <c r="A205" s="34"/>
      <c r="B205" s="34"/>
      <c r="C205" s="34"/>
      <c r="D205" s="34"/>
      <c r="E205" s="34"/>
      <c r="F205" s="68"/>
      <c r="G205" s="68"/>
      <c r="H205" s="34"/>
      <c r="I205" s="34"/>
      <c r="J205" s="34"/>
      <c r="L205" s="35"/>
    </row>
    <row r="206" spans="1:12" s="6" customFormat="1" ht="14" thickBot="1" x14ac:dyDescent="0.2">
      <c r="A206" s="1" t="s">
        <v>15</v>
      </c>
      <c r="B206" s="2" t="s">
        <v>23</v>
      </c>
      <c r="C206" s="2" t="s">
        <v>0</v>
      </c>
      <c r="D206" s="3" t="s">
        <v>1</v>
      </c>
      <c r="E206" s="4" t="s">
        <v>16</v>
      </c>
      <c r="F206" s="60" t="s">
        <v>23</v>
      </c>
      <c r="G206" s="60" t="s">
        <v>0</v>
      </c>
      <c r="H206" s="3" t="s">
        <v>1</v>
      </c>
      <c r="I206" s="2" t="s">
        <v>2</v>
      </c>
      <c r="J206" s="5" t="s">
        <v>3</v>
      </c>
      <c r="L206" s="35"/>
    </row>
    <row r="207" spans="1:12" s="6" customFormat="1" x14ac:dyDescent="0.15">
      <c r="A207" s="36">
        <v>171</v>
      </c>
      <c r="B207" s="59">
        <v>15.78335</v>
      </c>
      <c r="C207" s="59">
        <v>14.99338</v>
      </c>
      <c r="D207" s="7">
        <f t="shared" ref="D207:D214" si="76">B207-C207</f>
        <v>0.78997000000000028</v>
      </c>
      <c r="E207" s="38">
        <v>171</v>
      </c>
      <c r="F207" s="59">
        <v>16.33746</v>
      </c>
      <c r="G207" s="59">
        <v>16.177160000000001</v>
      </c>
      <c r="H207" s="7">
        <f t="shared" ref="H207:H214" si="77">F207-G207</f>
        <v>0.16029999999999944</v>
      </c>
      <c r="I207" s="8">
        <f>H207-$D$215</f>
        <v>-0.90018857142857267</v>
      </c>
      <c r="J207" s="9">
        <f t="shared" ref="J207:J214" si="78">POWER(2,-I207)</f>
        <v>1.8663099083082826</v>
      </c>
      <c r="L207" s="35"/>
    </row>
    <row r="208" spans="1:12" s="6" customFormat="1" x14ac:dyDescent="0.15">
      <c r="A208" s="16">
        <v>172</v>
      </c>
      <c r="B208" s="57">
        <v>16.380780000000001</v>
      </c>
      <c r="C208" s="57">
        <v>15.10403</v>
      </c>
      <c r="D208" s="10">
        <f t="shared" si="76"/>
        <v>1.2767500000000016</v>
      </c>
      <c r="E208" s="17">
        <v>172</v>
      </c>
      <c r="F208" s="57"/>
      <c r="G208" s="57"/>
      <c r="H208" s="10"/>
      <c r="I208" s="11"/>
      <c r="J208" s="12"/>
      <c r="L208" s="35"/>
    </row>
    <row r="209" spans="1:12" s="6" customFormat="1" x14ac:dyDescent="0.15">
      <c r="A209" s="16">
        <v>174</v>
      </c>
      <c r="B209" s="57">
        <v>15.86182</v>
      </c>
      <c r="C209" s="57">
        <v>14.81973</v>
      </c>
      <c r="D209" s="10">
        <f t="shared" si="76"/>
        <v>1.04209</v>
      </c>
      <c r="E209" s="17">
        <v>174</v>
      </c>
      <c r="F209" s="57">
        <v>16.158609999999999</v>
      </c>
      <c r="G209" s="57">
        <v>15.748889999999999</v>
      </c>
      <c r="H209" s="10">
        <f t="shared" ref="H209:H210" si="79">F209-G209</f>
        <v>0.40972000000000008</v>
      </c>
      <c r="I209" s="11">
        <f t="shared" ref="I209:I214" si="80">H209-$D$215</f>
        <v>-0.65076857142857203</v>
      </c>
      <c r="J209" s="12">
        <f t="shared" ref="J209:J210" si="81">POWER(2,-I209)</f>
        <v>1.5700043663684302</v>
      </c>
      <c r="L209" s="35"/>
    </row>
    <row r="210" spans="1:12" s="6" customFormat="1" x14ac:dyDescent="0.15">
      <c r="A210" s="16">
        <v>179</v>
      </c>
      <c r="B210" s="57">
        <v>15.77411</v>
      </c>
      <c r="C210" s="57">
        <v>14.732749999999999</v>
      </c>
      <c r="D210" s="10">
        <f t="shared" si="76"/>
        <v>1.041360000000001</v>
      </c>
      <c r="E210" s="17">
        <v>179</v>
      </c>
      <c r="F210" s="57">
        <v>17.76831</v>
      </c>
      <c r="G210" s="57">
        <v>17.014389999999999</v>
      </c>
      <c r="H210" s="10">
        <f t="shared" si="79"/>
        <v>0.75392000000000081</v>
      </c>
      <c r="I210" s="11">
        <f t="shared" si="80"/>
        <v>-0.3065685714285713</v>
      </c>
      <c r="J210" s="12">
        <f t="shared" si="81"/>
        <v>1.2367625775743998</v>
      </c>
      <c r="L210" s="35"/>
    </row>
    <row r="211" spans="1:12" s="6" customFormat="1" x14ac:dyDescent="0.15">
      <c r="A211" s="16">
        <v>180</v>
      </c>
      <c r="B211" s="57"/>
      <c r="C211" s="57"/>
      <c r="D211" s="10"/>
      <c r="E211" s="17">
        <v>180</v>
      </c>
      <c r="F211" s="57">
        <v>16.29579</v>
      </c>
      <c r="G211" s="57">
        <v>15.731680000000001</v>
      </c>
      <c r="H211" s="10">
        <f t="shared" si="77"/>
        <v>0.56410999999999945</v>
      </c>
      <c r="I211" s="11">
        <f t="shared" si="80"/>
        <v>-0.49637857142857267</v>
      </c>
      <c r="J211" s="12">
        <f t="shared" si="78"/>
        <v>1.4106680792923281</v>
      </c>
      <c r="L211" s="35"/>
    </row>
    <row r="212" spans="1:12" s="6" customFormat="1" x14ac:dyDescent="0.15">
      <c r="A212" s="16">
        <v>181</v>
      </c>
      <c r="B212" s="57">
        <v>15.572850000000001</v>
      </c>
      <c r="C212" s="57">
        <v>14.7973</v>
      </c>
      <c r="D212" s="10">
        <f t="shared" si="76"/>
        <v>0.77555000000000085</v>
      </c>
      <c r="E212" s="17">
        <v>181</v>
      </c>
      <c r="F212" s="57"/>
      <c r="G212" s="57"/>
      <c r="H212" s="10"/>
      <c r="I212" s="11"/>
      <c r="J212" s="12"/>
      <c r="L212" s="35"/>
    </row>
    <row r="213" spans="1:12" s="6" customFormat="1" x14ac:dyDescent="0.15">
      <c r="A213" s="16">
        <v>182</v>
      </c>
      <c r="B213" s="57">
        <v>16.415459999999999</v>
      </c>
      <c r="C213" s="57">
        <v>15.081659999999999</v>
      </c>
      <c r="D213" s="10">
        <f t="shared" si="76"/>
        <v>1.3338000000000001</v>
      </c>
      <c r="E213" s="17">
        <v>182</v>
      </c>
      <c r="F213" s="57">
        <v>17.204619999999998</v>
      </c>
      <c r="G213" s="57">
        <v>16.698879999999999</v>
      </c>
      <c r="H213" s="10">
        <f t="shared" si="77"/>
        <v>0.50573999999999941</v>
      </c>
      <c r="I213" s="11">
        <f t="shared" si="80"/>
        <v>-0.5547485714285727</v>
      </c>
      <c r="J213" s="12">
        <f t="shared" si="78"/>
        <v>1.4689126132783255</v>
      </c>
      <c r="L213" s="35"/>
    </row>
    <row r="214" spans="1:12" s="6" customFormat="1" ht="14" thickBot="1" x14ac:dyDescent="0.2">
      <c r="A214" s="40">
        <v>183</v>
      </c>
      <c r="B214" s="58">
        <v>16.496960000000001</v>
      </c>
      <c r="C214" s="58">
        <v>15.33306</v>
      </c>
      <c r="D214" s="13">
        <f t="shared" si="76"/>
        <v>1.1639000000000017</v>
      </c>
      <c r="E214" s="19">
        <v>183</v>
      </c>
      <c r="F214" s="58">
        <v>16.165410000000001</v>
      </c>
      <c r="G214" s="58">
        <v>15.822469999999999</v>
      </c>
      <c r="H214" s="13">
        <f t="shared" si="77"/>
        <v>0.34294000000000224</v>
      </c>
      <c r="I214" s="14">
        <f t="shared" si="80"/>
        <v>-0.71754857142856987</v>
      </c>
      <c r="J214" s="15">
        <f t="shared" si="78"/>
        <v>1.6443855180943365</v>
      </c>
      <c r="K214" s="44"/>
      <c r="L214" s="35"/>
    </row>
    <row r="215" spans="1:12" s="6" customFormat="1" x14ac:dyDescent="0.15">
      <c r="A215" s="42" t="s">
        <v>4</v>
      </c>
      <c r="B215" s="30">
        <f>AVERAGE(B207:B214)</f>
        <v>16.040761428571429</v>
      </c>
      <c r="C215" s="30">
        <f>AVERAGE(C207:C214)</f>
        <v>14.980272857142859</v>
      </c>
      <c r="D215" s="30">
        <f>AVERAGE(D207:D214)</f>
        <v>1.0604885714285721</v>
      </c>
      <c r="E215" s="43" t="s">
        <v>4</v>
      </c>
      <c r="F215" s="30">
        <f>AVERAGE(F207:F214)</f>
        <v>16.655033333333336</v>
      </c>
      <c r="G215" s="30">
        <f>AVERAGE(G207:G214)</f>
        <v>16.198911666666664</v>
      </c>
      <c r="H215" s="30">
        <f>AVERAGE(H207:H214)</f>
        <v>0.45612166666666693</v>
      </c>
      <c r="I215" s="30">
        <f>AVERAGE(I207:I214)</f>
        <v>-0.60436690476190524</v>
      </c>
      <c r="J215" s="49">
        <f>AVERAGE(J207:J214)</f>
        <v>1.5328405104860172</v>
      </c>
      <c r="L215" s="35"/>
    </row>
    <row r="216" spans="1:12" s="6" customFormat="1" x14ac:dyDescent="0.15">
      <c r="A216" s="16" t="s">
        <v>5</v>
      </c>
      <c r="B216" s="10">
        <f>MEDIAN(B207:B214)</f>
        <v>15.86182</v>
      </c>
      <c r="C216" s="10">
        <f>MEDIAN(C207:C214)</f>
        <v>14.99338</v>
      </c>
      <c r="D216" s="10">
        <f>MEDIAN(D207:D214)</f>
        <v>1.04209</v>
      </c>
      <c r="E216" s="17" t="s">
        <v>5</v>
      </c>
      <c r="F216" s="10">
        <f>MEDIAN(F207:F214)</f>
        <v>16.316625000000002</v>
      </c>
      <c r="G216" s="10">
        <f>MEDIAN(G207:G214)</f>
        <v>15.999815</v>
      </c>
      <c r="H216" s="10">
        <f>MEDIAN(H207:H214)</f>
        <v>0.45772999999999975</v>
      </c>
      <c r="I216" s="10">
        <f>MEDIAN(I207:I214)</f>
        <v>-0.60275857142857237</v>
      </c>
      <c r="J216" s="18">
        <f>MEDIAN(J207:J214)</f>
        <v>1.5194584898233778</v>
      </c>
      <c r="L216" s="35"/>
    </row>
    <row r="217" spans="1:12" s="6" customFormat="1" x14ac:dyDescent="0.15">
      <c r="A217" s="16" t="s">
        <v>6</v>
      </c>
      <c r="B217" s="10">
        <f>STDEV(B207:B214)</f>
        <v>0.37692916060486203</v>
      </c>
      <c r="C217" s="10">
        <f>STDEV(C207:C214)</f>
        <v>0.21242504118820249</v>
      </c>
      <c r="D217" s="10">
        <f>STDEV(D207:D214)</f>
        <v>0.21879852326044683</v>
      </c>
      <c r="E217" s="17" t="s">
        <v>6</v>
      </c>
      <c r="F217" s="10">
        <f>STDEV(F207:F214)</f>
        <v>0.67193841529314724</v>
      </c>
      <c r="G217" s="10">
        <f>STDEV(G207:G214)</f>
        <v>0.54368734410198116</v>
      </c>
      <c r="H217" s="10">
        <f>STDEV(H207:H214)</f>
        <v>0.20262328063839719</v>
      </c>
      <c r="I217" s="10">
        <f>STDEV(I207:I214)</f>
        <v>0.20262328063839696</v>
      </c>
      <c r="J217" s="18">
        <f>STDEV(J207:J214)</f>
        <v>0.21526741580309935</v>
      </c>
      <c r="L217" s="35"/>
    </row>
    <row r="218" spans="1:12" s="6" customFormat="1" ht="14" thickBot="1" x14ac:dyDescent="0.2">
      <c r="A218" s="40" t="s">
        <v>7</v>
      </c>
      <c r="B218" s="13"/>
      <c r="C218" s="13"/>
      <c r="D218" s="14">
        <f>D217/(SQRT(6))</f>
        <v>8.9324123077095197E-2</v>
      </c>
      <c r="E218" s="19"/>
      <c r="F218" s="19"/>
      <c r="G218" s="19"/>
      <c r="H218" s="14">
        <f>H217/(SQRT(6))</f>
        <v>8.2720607928805215E-2</v>
      </c>
      <c r="I218" s="19"/>
      <c r="J218" s="45">
        <f>J217/(SQRT(6))</f>
        <v>8.7882554494188886E-2</v>
      </c>
      <c r="L218" s="35"/>
    </row>
    <row r="219" spans="1:12" s="6" customFormat="1" x14ac:dyDescent="0.15">
      <c r="B219" s="6" t="s">
        <v>8</v>
      </c>
      <c r="L219" s="35"/>
    </row>
    <row r="220" spans="1:12" s="6" customFormat="1" x14ac:dyDescent="0.15">
      <c r="A220" s="6" t="s">
        <v>23</v>
      </c>
      <c r="B220" s="6">
        <f>TTEST(B207:B214,F207:F214,2,2)</f>
        <v>6.2071993690183146E-2</v>
      </c>
      <c r="D220" s="20"/>
      <c r="F220" s="22"/>
      <c r="G220" s="23"/>
      <c r="L220" s="35"/>
    </row>
    <row r="221" spans="1:12" s="6" customFormat="1" x14ac:dyDescent="0.15">
      <c r="A221" s="6" t="s">
        <v>0</v>
      </c>
      <c r="B221" s="6">
        <f>TTEST(C207:C214,G207:G214,2,2)</f>
        <v>1.8801800098706731E-4</v>
      </c>
      <c r="D221" s="20"/>
      <c r="J221" s="34"/>
      <c r="L221" s="35"/>
    </row>
    <row r="222" spans="1:12" s="6" customFormat="1" x14ac:dyDescent="0.15">
      <c r="A222" s="6" t="s">
        <v>9</v>
      </c>
      <c r="B222" s="33">
        <f>TTEST(D207:D214,H207:H214,2,2)</f>
        <v>3.2637117726795021E-4</v>
      </c>
      <c r="D222" s="20"/>
      <c r="J222" s="34"/>
      <c r="L222" s="35"/>
    </row>
    <row r="223" spans="1:12" s="6" customFormat="1" x14ac:dyDescent="0.15">
      <c r="A223" s="21" t="s">
        <v>10</v>
      </c>
      <c r="B223" s="21">
        <f>POWER(-(-I215-I217),2)</f>
        <v>0.1613979395238907</v>
      </c>
      <c r="C223" s="21"/>
      <c r="D223" s="20"/>
      <c r="F223" s="46"/>
      <c r="G223" s="46"/>
      <c r="H223" s="20"/>
      <c r="L223" s="35"/>
    </row>
    <row r="224" spans="1:12" x14ac:dyDescent="0.15">
      <c r="A224" s="21" t="s">
        <v>11</v>
      </c>
      <c r="B224" s="21">
        <f>POWER(2,-I215)</f>
        <v>1.520311451330103</v>
      </c>
      <c r="C224" s="21"/>
      <c r="D224" s="20"/>
      <c r="E224" s="6"/>
      <c r="F224" s="46"/>
      <c r="G224" s="46"/>
      <c r="H224" s="20"/>
      <c r="I224" s="46"/>
      <c r="J224" s="6"/>
    </row>
    <row r="225" spans="1:12" s="6" customFormat="1" ht="14" thickBot="1" x14ac:dyDescent="0.2">
      <c r="A225" s="34"/>
      <c r="B225" s="68"/>
      <c r="C225" s="68"/>
      <c r="D225" s="34"/>
      <c r="E225" s="34"/>
      <c r="F225" s="68"/>
      <c r="G225" s="68"/>
      <c r="H225" s="34"/>
      <c r="I225" s="34"/>
      <c r="J225" s="34"/>
      <c r="L225" s="35"/>
    </row>
    <row r="226" spans="1:12" s="6" customFormat="1" ht="14" thickBot="1" x14ac:dyDescent="0.2">
      <c r="A226" s="1" t="s">
        <v>15</v>
      </c>
      <c r="B226" s="60" t="s">
        <v>32</v>
      </c>
      <c r="C226" s="61" t="s">
        <v>0</v>
      </c>
      <c r="D226" s="52" t="s">
        <v>1</v>
      </c>
      <c r="E226" s="51" t="s">
        <v>16</v>
      </c>
      <c r="F226" s="60" t="s">
        <v>32</v>
      </c>
      <c r="G226" s="60" t="s">
        <v>0</v>
      </c>
      <c r="H226" s="3" t="s">
        <v>1</v>
      </c>
      <c r="I226" s="2" t="s">
        <v>2</v>
      </c>
      <c r="J226" s="5" t="s">
        <v>3</v>
      </c>
      <c r="L226" s="35"/>
    </row>
    <row r="227" spans="1:12" s="6" customFormat="1" x14ac:dyDescent="0.15">
      <c r="A227" s="36">
        <v>171</v>
      </c>
      <c r="B227" s="59">
        <v>16.629760000000001</v>
      </c>
      <c r="C227" s="59">
        <v>14.99338</v>
      </c>
      <c r="D227" s="30">
        <f t="shared" ref="D227:D230" si="82">B227-C227</f>
        <v>1.6363800000000008</v>
      </c>
      <c r="E227" s="38">
        <v>171</v>
      </c>
      <c r="F227" s="59">
        <v>17.56156</v>
      </c>
      <c r="G227" s="59">
        <v>16.177160000000001</v>
      </c>
      <c r="H227" s="7">
        <f t="shared" ref="H227:H230" si="83">F227-G227</f>
        <v>1.3843999999999994</v>
      </c>
      <c r="I227" s="8">
        <f>H227-$D$235</f>
        <v>-0.52272714285714317</v>
      </c>
      <c r="J227" s="9">
        <f t="shared" ref="J227:J230" si="84">POWER(2,-I227)</f>
        <v>1.4366684335178275</v>
      </c>
      <c r="L227" s="35"/>
    </row>
    <row r="228" spans="1:12" s="6" customFormat="1" x14ac:dyDescent="0.15">
      <c r="A228" s="16">
        <v>172</v>
      </c>
      <c r="B228" s="57">
        <v>17.497129999999999</v>
      </c>
      <c r="C228" s="57">
        <v>15.10403</v>
      </c>
      <c r="D228" s="10">
        <f t="shared" si="82"/>
        <v>2.3930999999999987</v>
      </c>
      <c r="E228" s="17">
        <v>172</v>
      </c>
      <c r="F228" s="57">
        <v>17.292950000000001</v>
      </c>
      <c r="G228" s="57">
        <v>15.84308</v>
      </c>
      <c r="H228" s="10">
        <f t="shared" si="83"/>
        <v>1.4498700000000007</v>
      </c>
      <c r="I228" s="11">
        <f t="shared" ref="I228:I234" si="85">H228-$D$235</f>
        <v>-0.45725714285714192</v>
      </c>
      <c r="J228" s="12">
        <f t="shared" si="84"/>
        <v>1.3729291173772802</v>
      </c>
      <c r="L228" s="35"/>
    </row>
    <row r="229" spans="1:12" s="6" customFormat="1" x14ac:dyDescent="0.15">
      <c r="A229" s="16">
        <v>174</v>
      </c>
      <c r="B229" s="57">
        <v>16.21256</v>
      </c>
      <c r="C229" s="57">
        <v>14.81973</v>
      </c>
      <c r="D229" s="10">
        <f t="shared" si="82"/>
        <v>1.39283</v>
      </c>
      <c r="E229" s="17">
        <v>174</v>
      </c>
      <c r="F229" s="57">
        <v>17.71959</v>
      </c>
      <c r="G229" s="57">
        <v>15.748889999999999</v>
      </c>
      <c r="H229" s="10">
        <f t="shared" si="83"/>
        <v>1.9707000000000008</v>
      </c>
      <c r="I229" s="11">
        <f t="shared" si="85"/>
        <v>6.3572857142858208E-2</v>
      </c>
      <c r="J229" s="12">
        <f t="shared" si="84"/>
        <v>0.95689142574381858</v>
      </c>
      <c r="L229" s="35"/>
    </row>
    <row r="230" spans="1:12" s="6" customFormat="1" x14ac:dyDescent="0.15">
      <c r="A230" s="16">
        <v>179</v>
      </c>
      <c r="B230" s="57">
        <v>16.480709999999998</v>
      </c>
      <c r="C230" s="57">
        <v>14.732749999999999</v>
      </c>
      <c r="D230" s="10">
        <f t="shared" si="82"/>
        <v>1.7479599999999991</v>
      </c>
      <c r="E230" s="17">
        <v>179</v>
      </c>
      <c r="F230" s="57">
        <v>18.997710000000001</v>
      </c>
      <c r="G230" s="57">
        <v>17.014389999999999</v>
      </c>
      <c r="H230" s="10">
        <f t="shared" si="83"/>
        <v>1.9833200000000026</v>
      </c>
      <c r="I230" s="11">
        <f t="shared" si="85"/>
        <v>7.619285714286006E-2</v>
      </c>
      <c r="J230" s="12">
        <f t="shared" si="84"/>
        <v>0.94855750502957203</v>
      </c>
      <c r="L230" s="35"/>
    </row>
    <row r="231" spans="1:12" s="6" customFormat="1" x14ac:dyDescent="0.15">
      <c r="A231" s="16">
        <v>180</v>
      </c>
      <c r="B231" s="57"/>
      <c r="C231" s="57"/>
      <c r="D231" s="10"/>
      <c r="E231" s="17">
        <v>180</v>
      </c>
      <c r="F231" s="57"/>
      <c r="G231" s="57"/>
      <c r="H231" s="10"/>
      <c r="I231" s="11"/>
      <c r="J231" s="12"/>
      <c r="L231" s="35"/>
    </row>
    <row r="232" spans="1:12" s="6" customFormat="1" x14ac:dyDescent="0.15">
      <c r="A232" s="16">
        <v>181</v>
      </c>
      <c r="B232" s="57">
        <v>16.906130000000001</v>
      </c>
      <c r="C232" s="57">
        <v>14.7973</v>
      </c>
      <c r="D232" s="10">
        <f t="shared" ref="D232:D234" si="86">B232-C232</f>
        <v>2.1088300000000011</v>
      </c>
      <c r="E232" s="17">
        <v>181</v>
      </c>
      <c r="F232" s="57"/>
      <c r="G232" s="57"/>
      <c r="H232" s="10"/>
      <c r="I232" s="11"/>
      <c r="J232" s="12"/>
      <c r="L232" s="35"/>
    </row>
    <row r="233" spans="1:12" s="6" customFormat="1" x14ac:dyDescent="0.15">
      <c r="A233" s="16">
        <v>182</v>
      </c>
      <c r="B233" s="57">
        <v>17.076029999999999</v>
      </c>
      <c r="C233" s="57">
        <v>15.081659999999999</v>
      </c>
      <c r="D233" s="10">
        <f t="shared" si="86"/>
        <v>1.99437</v>
      </c>
      <c r="E233" s="17">
        <v>182</v>
      </c>
      <c r="F233" s="57">
        <v>18.561979999999998</v>
      </c>
      <c r="G233" s="57">
        <v>16.698879999999999</v>
      </c>
      <c r="H233" s="10">
        <f t="shared" ref="H233:H234" si="87">F233-G233</f>
        <v>1.8630999999999993</v>
      </c>
      <c r="I233" s="11">
        <f t="shared" si="85"/>
        <v>-4.4027142857143264E-2</v>
      </c>
      <c r="J233" s="12">
        <f t="shared" ref="J233:J234" si="88">POWER(2,-I233)</f>
        <v>1.0309877156099472</v>
      </c>
      <c r="L233" s="35"/>
    </row>
    <row r="234" spans="1:12" s="6" customFormat="1" ht="14" thickBot="1" x14ac:dyDescent="0.2">
      <c r="A234" s="40">
        <v>183</v>
      </c>
      <c r="B234" s="58">
        <v>17.409479999999999</v>
      </c>
      <c r="C234" s="58">
        <v>15.33306</v>
      </c>
      <c r="D234" s="13">
        <f t="shared" si="86"/>
        <v>2.0764199999999988</v>
      </c>
      <c r="E234" s="19">
        <v>183</v>
      </c>
      <c r="F234" s="58">
        <v>17.591059999999999</v>
      </c>
      <c r="G234" s="58">
        <v>15.822469999999999</v>
      </c>
      <c r="H234" s="13">
        <f t="shared" si="87"/>
        <v>1.7685899999999997</v>
      </c>
      <c r="I234" s="14">
        <f t="shared" si="85"/>
        <v>-0.13853714285714291</v>
      </c>
      <c r="J234" s="15">
        <f t="shared" si="88"/>
        <v>1.1007883775698266</v>
      </c>
      <c r="K234" s="44"/>
      <c r="L234" s="35"/>
    </row>
    <row r="235" spans="1:12" s="6" customFormat="1" x14ac:dyDescent="0.15">
      <c r="A235" s="42" t="s">
        <v>4</v>
      </c>
      <c r="B235" s="30">
        <f>AVERAGE(B227:B234)</f>
        <v>16.887400000000003</v>
      </c>
      <c r="C235" s="30">
        <f>AVERAGE(C227:C234)</f>
        <v>14.980272857142859</v>
      </c>
      <c r="D235" s="30">
        <f>AVERAGE(D227:D234)</f>
        <v>1.9071271428571426</v>
      </c>
      <c r="E235" s="43" t="s">
        <v>4</v>
      </c>
      <c r="F235" s="30">
        <f>AVERAGE(F227:F234)</f>
        <v>17.954141666666668</v>
      </c>
      <c r="G235" s="30">
        <f>AVERAGE(G227:G234)</f>
        <v>16.217478333333336</v>
      </c>
      <c r="H235" s="30">
        <f>AVERAGE(H227:H234)</f>
        <v>1.7366633333333337</v>
      </c>
      <c r="I235" s="30">
        <f>AVERAGE(I227:I234)</f>
        <v>-0.17046380952380882</v>
      </c>
      <c r="J235" s="49">
        <f>AVERAGE(J227:J234)</f>
        <v>1.1411370958080453</v>
      </c>
      <c r="L235" s="35"/>
    </row>
    <row r="236" spans="1:12" s="6" customFormat="1" x14ac:dyDescent="0.15">
      <c r="A236" s="16" t="s">
        <v>5</v>
      </c>
      <c r="B236" s="10">
        <f>MEDIAN(B227:B234)</f>
        <v>16.906130000000001</v>
      </c>
      <c r="C236" s="10">
        <f>MEDIAN(C227:C234)</f>
        <v>14.99338</v>
      </c>
      <c r="D236" s="10">
        <f>MEDIAN(D227:D234)</f>
        <v>1.99437</v>
      </c>
      <c r="E236" s="17" t="s">
        <v>5</v>
      </c>
      <c r="F236" s="10">
        <f>MEDIAN(F227:F234)</f>
        <v>17.655324999999998</v>
      </c>
      <c r="G236" s="10">
        <f>MEDIAN(G227:G234)</f>
        <v>16.010120000000001</v>
      </c>
      <c r="H236" s="10">
        <f>MEDIAN(H227:H234)</f>
        <v>1.8158449999999995</v>
      </c>
      <c r="I236" s="10">
        <f>MEDIAN(I227:I234)</f>
        <v>-9.1282142857143089E-2</v>
      </c>
      <c r="J236" s="18">
        <f>MEDIAN(J227:J234)</f>
        <v>1.0658880465898868</v>
      </c>
      <c r="L236" s="35"/>
    </row>
    <row r="237" spans="1:12" s="6" customFormat="1" x14ac:dyDescent="0.15">
      <c r="A237" s="16" t="s">
        <v>6</v>
      </c>
      <c r="B237" s="10">
        <f>STDEV(B227:B234)</f>
        <v>0.47739823355349731</v>
      </c>
      <c r="C237" s="10">
        <f>STDEV(C227:C234)</f>
        <v>0.21242504118820249</v>
      </c>
      <c r="D237" s="10">
        <f>STDEV(D227:D234)</f>
        <v>0.33572429014069777</v>
      </c>
      <c r="E237" s="17" t="s">
        <v>6</v>
      </c>
      <c r="F237" s="10">
        <f>STDEV(F227:F234)</f>
        <v>0.66882581766605476</v>
      </c>
      <c r="G237" s="10">
        <f>STDEV(G227:G234)</f>
        <v>0.52616006284843242</v>
      </c>
      <c r="H237" s="10">
        <f>STDEV(H227:H234)</f>
        <v>0.26036823436561346</v>
      </c>
      <c r="I237" s="10">
        <f>STDEV(I227:I234)</f>
        <v>0.26036823436561335</v>
      </c>
      <c r="J237" s="18">
        <f>STDEV(J227:J234)</f>
        <v>0.21253733016813725</v>
      </c>
      <c r="L237" s="35"/>
    </row>
    <row r="238" spans="1:12" s="6" customFormat="1" ht="14" thickBot="1" x14ac:dyDescent="0.2">
      <c r="A238" s="40" t="s">
        <v>7</v>
      </c>
      <c r="B238" s="13"/>
      <c r="C238" s="13"/>
      <c r="D238" s="14">
        <f>D237/(SQRT(6))</f>
        <v>0.13705886751713381</v>
      </c>
      <c r="E238" s="19"/>
      <c r="F238" s="19"/>
      <c r="G238" s="19"/>
      <c r="H238" s="14">
        <f>H237/(SQRT(6))</f>
        <v>0.10629488657085613</v>
      </c>
      <c r="I238" s="19"/>
      <c r="J238" s="45">
        <f>J237/(SQRT(6))</f>
        <v>8.6768001700895658E-2</v>
      </c>
      <c r="L238" s="35"/>
    </row>
    <row r="239" spans="1:12" s="6" customFormat="1" x14ac:dyDescent="0.15">
      <c r="B239" s="6" t="s">
        <v>8</v>
      </c>
      <c r="L239" s="35"/>
    </row>
    <row r="240" spans="1:12" s="6" customFormat="1" x14ac:dyDescent="0.15">
      <c r="A240" s="6" t="s">
        <v>32</v>
      </c>
      <c r="B240" s="6">
        <f>TTEST(B227:B234,F227:F234,2,2)</f>
        <v>6.4806264941436181E-3</v>
      </c>
      <c r="D240" s="20"/>
      <c r="F240" s="22"/>
      <c r="G240" s="23"/>
      <c r="H240" s="20"/>
      <c r="L240" s="35"/>
    </row>
    <row r="241" spans="1:12" s="6" customFormat="1" x14ac:dyDescent="0.15">
      <c r="A241" s="6" t="s">
        <v>0</v>
      </c>
      <c r="B241" s="6">
        <f>TTEST(C227:C234,G227:G234,2,2)</f>
        <v>1.3158686697304487E-4</v>
      </c>
      <c r="D241" s="20"/>
      <c r="F241" s="46"/>
      <c r="G241" s="46"/>
      <c r="H241" s="20"/>
      <c r="L241" s="35"/>
    </row>
    <row r="242" spans="1:12" s="6" customFormat="1" x14ac:dyDescent="0.15">
      <c r="A242" s="6" t="s">
        <v>9</v>
      </c>
      <c r="B242" s="33">
        <f>TTEST(D227:D234,H227:H234,2,2)</f>
        <v>0.33485745096124953</v>
      </c>
      <c r="D242" s="20"/>
      <c r="F242" s="46"/>
      <c r="G242" s="46"/>
      <c r="H242" s="20"/>
      <c r="L242" s="35"/>
    </row>
    <row r="243" spans="1:12" s="6" customFormat="1" x14ac:dyDescent="0.15">
      <c r="A243" s="21" t="s">
        <v>10</v>
      </c>
      <c r="B243" s="62">
        <f>POWER(-(-I235-I237),2)</f>
        <v>8.0828056061356783E-3</v>
      </c>
      <c r="C243" s="63"/>
      <c r="D243" s="20"/>
      <c r="F243" s="46"/>
      <c r="G243" s="46"/>
      <c r="H243" s="20"/>
      <c r="L243" s="35"/>
    </row>
    <row r="244" spans="1:12" x14ac:dyDescent="0.15">
      <c r="A244" s="21" t="s">
        <v>11</v>
      </c>
      <c r="B244" s="63">
        <f>POWER(2,-I235)</f>
        <v>1.1254202359339376</v>
      </c>
      <c r="C244" s="63"/>
      <c r="D244" s="20"/>
      <c r="E244" s="6"/>
      <c r="F244" s="46"/>
      <c r="G244" s="46"/>
      <c r="H244" s="20"/>
      <c r="I244" s="46"/>
      <c r="J244" s="6"/>
    </row>
    <row r="245" spans="1:12" s="6" customFormat="1" ht="14" thickBot="1" x14ac:dyDescent="0.2">
      <c r="A245" s="34"/>
      <c r="B245" s="68"/>
      <c r="C245" s="68"/>
      <c r="D245" s="34"/>
      <c r="E245" s="34"/>
      <c r="F245" s="68"/>
      <c r="G245" s="68"/>
      <c r="H245" s="34"/>
      <c r="I245" s="34"/>
      <c r="J245" s="34"/>
      <c r="L245" s="35"/>
    </row>
    <row r="246" spans="1:12" s="6" customFormat="1" ht="14" thickBot="1" x14ac:dyDescent="0.2">
      <c r="A246" s="1" t="s">
        <v>15</v>
      </c>
      <c r="B246" s="60" t="s">
        <v>22</v>
      </c>
      <c r="C246" s="61" t="s">
        <v>0</v>
      </c>
      <c r="D246" s="52" t="s">
        <v>1</v>
      </c>
      <c r="E246" s="51" t="s">
        <v>16</v>
      </c>
      <c r="F246" s="60" t="s">
        <v>22</v>
      </c>
      <c r="G246" s="60" t="s">
        <v>0</v>
      </c>
      <c r="H246" s="3" t="s">
        <v>1</v>
      </c>
      <c r="I246" s="2" t="s">
        <v>2</v>
      </c>
      <c r="J246" s="5" t="s">
        <v>3</v>
      </c>
      <c r="L246" s="35"/>
    </row>
    <row r="247" spans="1:12" s="6" customFormat="1" x14ac:dyDescent="0.15">
      <c r="A247" s="36">
        <v>171</v>
      </c>
      <c r="B247" s="59">
        <v>16.673680000000001</v>
      </c>
      <c r="C247" s="59">
        <v>14.91879</v>
      </c>
      <c r="D247" s="30">
        <f t="shared" ref="D247:D250" si="89">B247-C247</f>
        <v>1.7548900000000014</v>
      </c>
      <c r="E247" s="38">
        <v>171</v>
      </c>
      <c r="F247" s="59">
        <v>17.604600000000001</v>
      </c>
      <c r="G247" s="59">
        <v>15.724020957946777</v>
      </c>
      <c r="H247" s="7">
        <f t="shared" ref="H247:H252" si="90">F247-G247</f>
        <v>1.880579042053224</v>
      </c>
      <c r="I247" s="8">
        <f>H247-$D$255</f>
        <v>-9.6371924845377377E-2</v>
      </c>
      <c r="J247" s="9">
        <f t="shared" ref="J247:J254" si="91">POWER(2,-I247)</f>
        <v>1.0690815634807094</v>
      </c>
      <c r="L247" s="35"/>
    </row>
    <row r="248" spans="1:12" s="6" customFormat="1" x14ac:dyDescent="0.15">
      <c r="A248" s="16">
        <v>172</v>
      </c>
      <c r="B248" s="57">
        <v>17.313680000000002</v>
      </c>
      <c r="C248" s="57">
        <v>14.964969999999999</v>
      </c>
      <c r="D248" s="10">
        <f t="shared" si="89"/>
        <v>2.3487100000000023</v>
      </c>
      <c r="E248" s="17">
        <v>172</v>
      </c>
      <c r="F248" s="57"/>
      <c r="G248" s="57"/>
      <c r="H248" s="10"/>
      <c r="I248" s="11"/>
      <c r="J248" s="12"/>
      <c r="L248" s="35"/>
    </row>
    <row r="249" spans="1:12" s="6" customFormat="1" x14ac:dyDescent="0.15">
      <c r="A249" s="16">
        <v>174</v>
      </c>
      <c r="B249" s="57">
        <v>17.07676</v>
      </c>
      <c r="C249" s="57">
        <v>14.934570000000001</v>
      </c>
      <c r="D249" s="10">
        <f t="shared" si="89"/>
        <v>2.1421899999999994</v>
      </c>
      <c r="E249" s="17">
        <v>174</v>
      </c>
      <c r="F249" s="57">
        <v>17.374919999999999</v>
      </c>
      <c r="G249" s="57">
        <v>15.593318939208984</v>
      </c>
      <c r="H249" s="10">
        <f t="shared" ref="H249:H250" si="92">F249-G249</f>
        <v>1.7816010607910151</v>
      </c>
      <c r="I249" s="11">
        <f t="shared" ref="I249:I254" si="93">H249-$D$255</f>
        <v>-0.19534990610758629</v>
      </c>
      <c r="J249" s="12">
        <f t="shared" ref="J249:J250" si="94">POWER(2,-I249)</f>
        <v>1.1450018315834489</v>
      </c>
      <c r="L249" s="35"/>
    </row>
    <row r="250" spans="1:12" s="6" customFormat="1" x14ac:dyDescent="0.15">
      <c r="A250" s="16">
        <v>179</v>
      </c>
      <c r="B250" s="57">
        <v>16.55275</v>
      </c>
      <c r="C250" s="57">
        <v>14.728389999999999</v>
      </c>
      <c r="D250" s="10">
        <f t="shared" si="89"/>
        <v>1.8243600000000004</v>
      </c>
      <c r="E250" s="17">
        <v>179</v>
      </c>
      <c r="F250" s="57">
        <v>18.443919999999999</v>
      </c>
      <c r="G250" s="57">
        <v>16.69523811340332</v>
      </c>
      <c r="H250" s="10">
        <f t="shared" si="92"/>
        <v>1.7486818865966782</v>
      </c>
      <c r="I250" s="11">
        <f t="shared" si="93"/>
        <v>-0.22826908030192317</v>
      </c>
      <c r="J250" s="12">
        <f t="shared" si="94"/>
        <v>1.1714286466406088</v>
      </c>
      <c r="L250" s="35"/>
    </row>
    <row r="251" spans="1:12" s="6" customFormat="1" x14ac:dyDescent="0.15">
      <c r="A251" s="16">
        <v>180</v>
      </c>
      <c r="B251" s="57"/>
      <c r="C251" s="57"/>
      <c r="D251" s="10"/>
      <c r="E251" s="17">
        <v>180</v>
      </c>
      <c r="F251" s="57">
        <v>17.353670000000001</v>
      </c>
      <c r="G251" s="57">
        <v>15.504251480102539</v>
      </c>
      <c r="H251" s="10">
        <f t="shared" si="90"/>
        <v>1.849418519897462</v>
      </c>
      <c r="I251" s="11">
        <f t="shared" si="93"/>
        <v>-0.12753244700113942</v>
      </c>
      <c r="J251" s="12">
        <f t="shared" si="91"/>
        <v>1.0924236457469516</v>
      </c>
      <c r="L251" s="35"/>
    </row>
    <row r="252" spans="1:12" s="6" customFormat="1" x14ac:dyDescent="0.15">
      <c r="A252" s="16">
        <v>181</v>
      </c>
      <c r="B252" s="57">
        <v>16.659960000000002</v>
      </c>
      <c r="C252" s="57">
        <v>14.736944198608398</v>
      </c>
      <c r="D252" s="10">
        <f t="shared" ref="D252:D254" si="95">B252-C252</f>
        <v>1.9230158013916032</v>
      </c>
      <c r="E252" s="17">
        <v>181</v>
      </c>
      <c r="F252" s="57">
        <v>17.815519999999999</v>
      </c>
      <c r="G252" s="57">
        <v>16.253612518310547</v>
      </c>
      <c r="H252" s="10">
        <f t="shared" si="90"/>
        <v>1.5619074816894525</v>
      </c>
      <c r="I252" s="11">
        <f t="shared" si="93"/>
        <v>-0.41504348520914891</v>
      </c>
      <c r="J252" s="12">
        <f t="shared" si="91"/>
        <v>1.3333388655190954</v>
      </c>
      <c r="L252" s="35"/>
    </row>
    <row r="253" spans="1:12" s="6" customFormat="1" x14ac:dyDescent="0.15">
      <c r="A253" s="16">
        <v>182</v>
      </c>
      <c r="B253" s="57"/>
      <c r="C253" s="57"/>
      <c r="D253" s="10"/>
      <c r="E253" s="17">
        <v>182</v>
      </c>
      <c r="F253" s="57">
        <v>17.740379999999998</v>
      </c>
      <c r="G253" s="57">
        <v>16.172897338867188</v>
      </c>
      <c r="H253" s="10">
        <f>F253-G253</f>
        <v>1.5674826611328108</v>
      </c>
      <c r="I253" s="11">
        <f t="shared" si="93"/>
        <v>-0.40946830576579063</v>
      </c>
      <c r="J253" s="12">
        <f t="shared" si="91"/>
        <v>1.3281962273140089</v>
      </c>
      <c r="L253" s="35"/>
    </row>
    <row r="254" spans="1:12" s="6" customFormat="1" ht="14" thickBot="1" x14ac:dyDescent="0.2">
      <c r="A254" s="40">
        <v>183</v>
      </c>
      <c r="B254" s="58">
        <v>16.988700000000001</v>
      </c>
      <c r="C254" s="58">
        <v>15.12016</v>
      </c>
      <c r="D254" s="27">
        <f t="shared" si="95"/>
        <v>1.8685400000000012</v>
      </c>
      <c r="E254" s="19">
        <v>183</v>
      </c>
      <c r="F254" s="58">
        <v>17.291160000000001</v>
      </c>
      <c r="G254" s="58">
        <v>15.694356918334961</v>
      </c>
      <c r="H254" s="27">
        <f t="shared" ref="H254" si="96">F254-G254</f>
        <v>1.5968030816650405</v>
      </c>
      <c r="I254" s="28">
        <f t="shared" si="93"/>
        <v>-0.38014788523356091</v>
      </c>
      <c r="J254" s="29">
        <f t="shared" si="91"/>
        <v>1.3014752579301521</v>
      </c>
      <c r="K254" s="44"/>
      <c r="L254" s="35"/>
    </row>
    <row r="255" spans="1:12" s="6" customFormat="1" x14ac:dyDescent="0.15">
      <c r="A255" s="36" t="s">
        <v>4</v>
      </c>
      <c r="B255" s="7">
        <f>AVERAGE(B247:B254)</f>
        <v>16.877588333333335</v>
      </c>
      <c r="C255" s="30">
        <f>AVERAGE(C247:C254)</f>
        <v>14.900637366434731</v>
      </c>
      <c r="D255" s="7">
        <f>AVERAGE(D247:D254)</f>
        <v>1.9769509668986014</v>
      </c>
      <c r="E255" s="38" t="s">
        <v>4</v>
      </c>
      <c r="F255" s="7">
        <f>AVERAGE(F247:F254)</f>
        <v>17.660595714285712</v>
      </c>
      <c r="G255" s="30">
        <f>AVERAGE(G247:G254)</f>
        <v>15.948242323739189</v>
      </c>
      <c r="H255" s="7">
        <f>AVERAGE(H247:H254)</f>
        <v>1.7123533905465262</v>
      </c>
      <c r="I255" s="7">
        <f>AVERAGE(I247:I254)</f>
        <v>-0.26459757635207526</v>
      </c>
      <c r="J255" s="47">
        <f>AVERAGE(J247:J254)</f>
        <v>1.2058494340307109</v>
      </c>
      <c r="L255" s="35"/>
    </row>
    <row r="256" spans="1:12" s="6" customFormat="1" x14ac:dyDescent="0.15">
      <c r="A256" s="16" t="s">
        <v>5</v>
      </c>
      <c r="B256" s="10">
        <f>MEDIAN(B247:B254)</f>
        <v>16.831189999999999</v>
      </c>
      <c r="C256" s="10">
        <f>MEDIAN(C247:C254)</f>
        <v>14.926680000000001</v>
      </c>
      <c r="D256" s="10">
        <f>MEDIAN(D247:D254)</f>
        <v>1.8957779006958022</v>
      </c>
      <c r="E256" s="17" t="s">
        <v>5</v>
      </c>
      <c r="F256" s="10">
        <f>MEDIAN(F247:F254)</f>
        <v>17.604600000000001</v>
      </c>
      <c r="G256" s="10">
        <f>MEDIAN(G247:G254)</f>
        <v>15.724020957946777</v>
      </c>
      <c r="H256" s="10">
        <f>MEDIAN(H247:H254)</f>
        <v>1.7486818865966782</v>
      </c>
      <c r="I256" s="10">
        <f>MEDIAN(I247:I254)</f>
        <v>-0.22826908030192317</v>
      </c>
      <c r="J256" s="18">
        <f>MEDIAN(J247:J254)</f>
        <v>1.1714286466406088</v>
      </c>
      <c r="L256" s="35"/>
    </row>
    <row r="257" spans="1:12" s="6" customFormat="1" x14ac:dyDescent="0.15">
      <c r="A257" s="16" t="s">
        <v>6</v>
      </c>
      <c r="B257" s="10">
        <f>STDEV(B247:B254)</f>
        <v>0.29551708569330953</v>
      </c>
      <c r="C257" s="10">
        <f>STDEV(C247:C254)</f>
        <v>0.14850887148694181</v>
      </c>
      <c r="D257" s="10">
        <f>STDEV(D247:D254)</f>
        <v>0.22484026897952239</v>
      </c>
      <c r="E257" s="17" t="s">
        <v>6</v>
      </c>
      <c r="F257" s="10">
        <f>STDEV(F247:F254)</f>
        <v>0.39987420479683866</v>
      </c>
      <c r="G257" s="10">
        <f>STDEV(G247:G254)</f>
        <v>0.43580481858382675</v>
      </c>
      <c r="H257" s="10">
        <f>STDEV(H247:H254)</f>
        <v>0.13550835926471885</v>
      </c>
      <c r="I257" s="10">
        <f>STDEV(I247:I254)</f>
        <v>0.13550835926471888</v>
      </c>
      <c r="J257" s="18">
        <f>STDEV(J247:J254)</f>
        <v>0.11315525643637689</v>
      </c>
      <c r="L257" s="35"/>
    </row>
    <row r="258" spans="1:12" s="6" customFormat="1" ht="14" thickBot="1" x14ac:dyDescent="0.2">
      <c r="A258" s="40" t="s">
        <v>7</v>
      </c>
      <c r="B258" s="13"/>
      <c r="C258" s="13"/>
      <c r="D258" s="14">
        <f>D257/(SQRT(4))</f>
        <v>0.11242013448976119</v>
      </c>
      <c r="E258" s="19"/>
      <c r="F258" s="19"/>
      <c r="G258" s="19"/>
      <c r="H258" s="14">
        <f>H257/(SQRT(6))</f>
        <v>5.5321056013384447E-2</v>
      </c>
      <c r="I258" s="19"/>
      <c r="J258" s="45">
        <f>J257/(SQRT(6))</f>
        <v>4.6195439997150901E-2</v>
      </c>
      <c r="L258" s="35"/>
    </row>
    <row r="259" spans="1:12" s="6" customFormat="1" x14ac:dyDescent="0.15">
      <c r="B259" s="6" t="s">
        <v>8</v>
      </c>
      <c r="L259" s="35"/>
    </row>
    <row r="260" spans="1:12" s="6" customFormat="1" x14ac:dyDescent="0.15">
      <c r="A260" s="6" t="s">
        <v>22</v>
      </c>
      <c r="B260" s="6">
        <f>TTEST(B247:B254,F247:F254,2,2)</f>
        <v>2.2702906861937337E-3</v>
      </c>
      <c r="D260" s="20"/>
      <c r="F260" s="22"/>
      <c r="G260" s="23"/>
      <c r="H260" s="20"/>
      <c r="L260" s="35"/>
    </row>
    <row r="261" spans="1:12" s="6" customFormat="1" x14ac:dyDescent="0.15">
      <c r="A261" s="6" t="s">
        <v>0</v>
      </c>
      <c r="B261" s="6">
        <f>TTEST(C247:C254,G247:G254,2,2)</f>
        <v>1.6363341599792125E-4</v>
      </c>
      <c r="D261" s="20"/>
      <c r="H261" s="20"/>
      <c r="L261" s="35"/>
    </row>
    <row r="262" spans="1:12" s="6" customFormat="1" x14ac:dyDescent="0.15">
      <c r="A262" s="6" t="s">
        <v>9</v>
      </c>
      <c r="B262" s="33">
        <f>TTEST(D247:D254,H247:H254,2,2)</f>
        <v>2.390155860086943E-2</v>
      </c>
      <c r="D262" s="20"/>
      <c r="H262" s="20"/>
      <c r="L262" s="35"/>
    </row>
    <row r="263" spans="1:12" s="6" customFormat="1" x14ac:dyDescent="0.15">
      <c r="A263" s="21" t="s">
        <v>10</v>
      </c>
      <c r="B263" s="21">
        <f>POWER(-(-I255-I257),2)</f>
        <v>1.6664025968226623E-2</v>
      </c>
      <c r="C263" s="21"/>
      <c r="D263" s="20"/>
      <c r="H263" s="20"/>
      <c r="L263" s="35"/>
    </row>
    <row r="264" spans="1:12" x14ac:dyDescent="0.15">
      <c r="A264" s="21" t="s">
        <v>11</v>
      </c>
      <c r="B264" s="21">
        <f>POWER(2,-I255)</f>
        <v>1.2013009133322115</v>
      </c>
      <c r="C264" s="21"/>
      <c r="D264" s="20"/>
      <c r="E264" s="6"/>
      <c r="F264" s="6"/>
      <c r="G264" s="6"/>
      <c r="H264" s="20"/>
      <c r="I264" s="46"/>
      <c r="J264" s="6"/>
    </row>
    <row r="265" spans="1:12" s="6" customFormat="1" ht="14" thickBot="1" x14ac:dyDescent="0.2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L265" s="35"/>
    </row>
    <row r="266" spans="1:12" s="6" customFormat="1" ht="14" thickBot="1" x14ac:dyDescent="0.2">
      <c r="A266" s="1" t="s">
        <v>15</v>
      </c>
      <c r="B266" s="2" t="s">
        <v>30</v>
      </c>
      <c r="C266" s="50" t="s">
        <v>0</v>
      </c>
      <c r="D266" s="52" t="s">
        <v>1</v>
      </c>
      <c r="E266" s="51" t="s">
        <v>16</v>
      </c>
      <c r="F266" s="2" t="s">
        <v>30</v>
      </c>
      <c r="G266" s="2" t="s">
        <v>0</v>
      </c>
      <c r="H266" s="3" t="s">
        <v>1</v>
      </c>
      <c r="I266" s="2" t="s">
        <v>2</v>
      </c>
      <c r="J266" s="5" t="s">
        <v>3</v>
      </c>
      <c r="L266" s="35"/>
    </row>
    <row r="267" spans="1:12" s="6" customFormat="1" x14ac:dyDescent="0.15">
      <c r="A267" s="36">
        <v>171</v>
      </c>
      <c r="B267" s="59">
        <v>15.178509999999999</v>
      </c>
      <c r="C267" s="59">
        <v>14.99338</v>
      </c>
      <c r="D267" s="30">
        <f t="shared" ref="D267:D270" si="97">B267-C267</f>
        <v>0.18512999999999913</v>
      </c>
      <c r="E267" s="38">
        <v>171</v>
      </c>
      <c r="F267" s="59">
        <v>15.771089999999999</v>
      </c>
      <c r="G267" s="59">
        <v>16.177160000000001</v>
      </c>
      <c r="H267" s="7">
        <f t="shared" ref="H267:H274" si="98">F267-G267</f>
        <v>-0.40607000000000149</v>
      </c>
      <c r="I267" s="8">
        <f>H267-$D$275</f>
        <v>-0.77204285714285881</v>
      </c>
      <c r="J267" s="9">
        <f t="shared" ref="J267:J274" si="99">POWER(2,-I267)</f>
        <v>1.7076861570795154</v>
      </c>
      <c r="L267" s="35"/>
    </row>
    <row r="268" spans="1:12" s="6" customFormat="1" x14ac:dyDescent="0.15">
      <c r="A268" s="42">
        <v>172</v>
      </c>
      <c r="B268" s="67">
        <v>15.63397</v>
      </c>
      <c r="C268" s="67">
        <v>15.10403</v>
      </c>
      <c r="D268" s="10">
        <f t="shared" si="97"/>
        <v>0.52993999999999986</v>
      </c>
      <c r="E268" s="43">
        <v>172</v>
      </c>
      <c r="F268" s="67">
        <v>15.5312</v>
      </c>
      <c r="G268" s="67">
        <v>15.84308</v>
      </c>
      <c r="H268" s="30">
        <f t="shared" ref="H268:H269" si="100">F268-G268</f>
        <v>-0.31188000000000038</v>
      </c>
      <c r="I268" s="31">
        <f t="shared" ref="I268:I274" si="101">H268-$D$275</f>
        <v>-0.6778528571428577</v>
      </c>
      <c r="J268" s="32">
        <f t="shared" ref="J268:J269" si="102">POWER(2,-I268)</f>
        <v>1.5997570864692923</v>
      </c>
      <c r="L268" s="35"/>
    </row>
    <row r="269" spans="1:12" s="6" customFormat="1" x14ac:dyDescent="0.15">
      <c r="A269" s="42">
        <v>174</v>
      </c>
      <c r="B269" s="67">
        <v>15.14724</v>
      </c>
      <c r="C269" s="67">
        <v>14.81973</v>
      </c>
      <c r="D269" s="10">
        <f t="shared" si="97"/>
        <v>0.32751000000000019</v>
      </c>
      <c r="E269" s="43">
        <v>174</v>
      </c>
      <c r="F269" s="67">
        <v>15.850479999999999</v>
      </c>
      <c r="G269" s="67">
        <v>15.748889999999999</v>
      </c>
      <c r="H269" s="30">
        <f t="shared" si="100"/>
        <v>0.10158999999999985</v>
      </c>
      <c r="I269" s="31">
        <f t="shared" si="101"/>
        <v>-0.26438285714285747</v>
      </c>
      <c r="J269" s="32">
        <f t="shared" si="102"/>
        <v>1.2011221346016112</v>
      </c>
      <c r="L269" s="35"/>
    </row>
    <row r="270" spans="1:12" s="6" customFormat="1" x14ac:dyDescent="0.15">
      <c r="A270" s="16">
        <v>179</v>
      </c>
      <c r="B270" s="57">
        <v>14.902089999999999</v>
      </c>
      <c r="C270" s="57">
        <v>14.732749999999999</v>
      </c>
      <c r="D270" s="10">
        <f t="shared" si="97"/>
        <v>0.16934000000000005</v>
      </c>
      <c r="E270" s="17">
        <v>179</v>
      </c>
      <c r="F270" s="57">
        <v>16.821449999999999</v>
      </c>
      <c r="G270" s="57">
        <v>17.014389999999999</v>
      </c>
      <c r="H270" s="10">
        <f t="shared" si="98"/>
        <v>-0.19294000000000011</v>
      </c>
      <c r="I270" s="11">
        <f t="shared" si="101"/>
        <v>-0.55891285714285743</v>
      </c>
      <c r="J270" s="12">
        <f t="shared" si="99"/>
        <v>1.4731587001807693</v>
      </c>
      <c r="L270" s="35"/>
    </row>
    <row r="271" spans="1:12" s="6" customFormat="1" x14ac:dyDescent="0.15">
      <c r="A271" s="16">
        <v>180</v>
      </c>
      <c r="B271" s="57"/>
      <c r="C271" s="57"/>
      <c r="D271" s="10"/>
      <c r="E271" s="17">
        <v>180</v>
      </c>
      <c r="F271" s="57"/>
      <c r="G271" s="57"/>
      <c r="H271" s="10"/>
      <c r="I271" s="11"/>
      <c r="J271" s="12"/>
      <c r="L271" s="35"/>
    </row>
    <row r="272" spans="1:12" s="6" customFormat="1" x14ac:dyDescent="0.15">
      <c r="A272" s="16">
        <v>181</v>
      </c>
      <c r="B272" s="57">
        <v>15.241390000000001</v>
      </c>
      <c r="C272" s="57">
        <v>14.7973</v>
      </c>
      <c r="D272" s="10">
        <f t="shared" ref="D272:D274" si="103">B272-C272</f>
        <v>0.44409000000000098</v>
      </c>
      <c r="E272" s="17">
        <v>181</v>
      </c>
      <c r="F272" s="57"/>
      <c r="G272" s="57"/>
      <c r="H272" s="10"/>
      <c r="I272" s="11"/>
      <c r="J272" s="12"/>
      <c r="L272" s="35"/>
    </row>
    <row r="273" spans="1:12" s="6" customFormat="1" x14ac:dyDescent="0.15">
      <c r="A273" s="16">
        <v>182</v>
      </c>
      <c r="B273" s="57">
        <v>15.56471</v>
      </c>
      <c r="C273" s="57">
        <v>15.081659999999999</v>
      </c>
      <c r="D273" s="10">
        <f t="shared" si="103"/>
        <v>0.48305000000000042</v>
      </c>
      <c r="E273" s="17">
        <v>182</v>
      </c>
      <c r="F273" s="57">
        <v>16.265619999999998</v>
      </c>
      <c r="G273" s="57">
        <v>16.698879999999999</v>
      </c>
      <c r="H273" s="10">
        <f t="shared" si="98"/>
        <v>-0.43326000000000064</v>
      </c>
      <c r="I273" s="11">
        <f t="shared" si="101"/>
        <v>-0.79923285714285797</v>
      </c>
      <c r="J273" s="12">
        <f t="shared" si="99"/>
        <v>1.7401755545201776</v>
      </c>
      <c r="L273" s="35"/>
    </row>
    <row r="274" spans="1:12" s="6" customFormat="1" ht="14" thickBot="1" x14ac:dyDescent="0.2">
      <c r="A274" s="40">
        <v>183</v>
      </c>
      <c r="B274" s="58">
        <v>15.75581</v>
      </c>
      <c r="C274" s="58">
        <v>15.33306</v>
      </c>
      <c r="D274" s="13">
        <f t="shared" si="103"/>
        <v>0.42275000000000063</v>
      </c>
      <c r="E274" s="19">
        <v>183</v>
      </c>
      <c r="F274" s="58">
        <v>15.955920000000001</v>
      </c>
      <c r="G274" s="58">
        <v>15.822469999999999</v>
      </c>
      <c r="H274" s="13">
        <f t="shared" si="98"/>
        <v>0.13345000000000162</v>
      </c>
      <c r="I274" s="14">
        <f t="shared" si="101"/>
        <v>-0.2325228571428557</v>
      </c>
      <c r="J274" s="15">
        <f t="shared" si="99"/>
        <v>1.1748876932841148</v>
      </c>
      <c r="K274" s="44"/>
      <c r="L274" s="35"/>
    </row>
    <row r="275" spans="1:12" s="6" customFormat="1" x14ac:dyDescent="0.15">
      <c r="A275" s="42" t="s">
        <v>4</v>
      </c>
      <c r="B275" s="30">
        <f>AVERAGE(B267:B274)</f>
        <v>15.346245714285715</v>
      </c>
      <c r="C275" s="30">
        <f>AVERAGE(C267:C274)</f>
        <v>14.980272857142859</v>
      </c>
      <c r="D275" s="30">
        <f>AVERAGE(D267:D274)</f>
        <v>0.36597285714285732</v>
      </c>
      <c r="E275" s="43" t="s">
        <v>4</v>
      </c>
      <c r="F275" s="30">
        <f>AVERAGE(F267:F274)</f>
        <v>16.032626666666665</v>
      </c>
      <c r="G275" s="30">
        <f>AVERAGE(G267:G274)</f>
        <v>16.217478333333336</v>
      </c>
      <c r="H275" s="30">
        <f>AVERAGE(H267:H274)</f>
        <v>-0.18485166666666686</v>
      </c>
      <c r="I275" s="30">
        <f>AVERAGE(I267:I274)</f>
        <v>-0.55082452380952418</v>
      </c>
      <c r="J275" s="49">
        <f>AVERAGE(J267:J274)</f>
        <v>1.4827978876892469</v>
      </c>
      <c r="L275" s="35"/>
    </row>
    <row r="276" spans="1:12" s="6" customFormat="1" x14ac:dyDescent="0.15">
      <c r="A276" s="16" t="s">
        <v>5</v>
      </c>
      <c r="B276" s="10">
        <f>MEDIAN(B267:B274)</f>
        <v>15.241390000000001</v>
      </c>
      <c r="C276" s="10">
        <f>MEDIAN(C267:C274)</f>
        <v>14.99338</v>
      </c>
      <c r="D276" s="10">
        <f>MEDIAN(D267:D274)</f>
        <v>0.42275000000000063</v>
      </c>
      <c r="E276" s="17" t="s">
        <v>5</v>
      </c>
      <c r="F276" s="10">
        <f>MEDIAN(F267:F274)</f>
        <v>15.9032</v>
      </c>
      <c r="G276" s="10">
        <f>MEDIAN(G267:G274)</f>
        <v>16.010120000000001</v>
      </c>
      <c r="H276" s="10">
        <f>MEDIAN(H267:H274)</f>
        <v>-0.25241000000000025</v>
      </c>
      <c r="I276" s="10">
        <f>MEDIAN(I267:I274)</f>
        <v>-0.61838285714285757</v>
      </c>
      <c r="J276" s="18">
        <f>MEDIAN(J267:J274)</f>
        <v>1.5364578933250308</v>
      </c>
      <c r="L276" s="35"/>
    </row>
    <row r="277" spans="1:12" s="6" customFormat="1" x14ac:dyDescent="0.15">
      <c r="A277" s="16" t="s">
        <v>6</v>
      </c>
      <c r="B277" s="10">
        <f>STDEV(B267:B274)</f>
        <v>0.30937096835660721</v>
      </c>
      <c r="C277" s="10">
        <f>STDEV(C267:C274)</f>
        <v>0.21242504118820249</v>
      </c>
      <c r="D277" s="10">
        <f>STDEV(D267:D274)</f>
        <v>0.14304208246926126</v>
      </c>
      <c r="E277" s="17" t="s">
        <v>6</v>
      </c>
      <c r="F277" s="10">
        <f>STDEV(F267:F274)</f>
        <v>0.45506474166503624</v>
      </c>
      <c r="G277" s="10">
        <f>STDEV(G267:G274)</f>
        <v>0.52616006284843242</v>
      </c>
      <c r="H277" s="10">
        <f>STDEV(H267:H274)</f>
        <v>0.24908257630084657</v>
      </c>
      <c r="I277" s="10">
        <f>STDEV(I267:I274)</f>
        <v>0.24908257630084663</v>
      </c>
      <c r="J277" s="18">
        <f>STDEV(J267:J274)</f>
        <v>0.24687660193054745</v>
      </c>
      <c r="L277" s="35"/>
    </row>
    <row r="278" spans="1:12" s="6" customFormat="1" ht="14" thickBot="1" x14ac:dyDescent="0.2">
      <c r="A278" s="40" t="s">
        <v>7</v>
      </c>
      <c r="B278" s="13"/>
      <c r="C278" s="13"/>
      <c r="D278" s="14">
        <f>D277/(SQRT(6))</f>
        <v>5.8396685632466826E-2</v>
      </c>
      <c r="E278" s="19"/>
      <c r="F278" s="19"/>
      <c r="G278" s="19"/>
      <c r="H278" s="14">
        <f>H277/(SQRT(6))</f>
        <v>0.10168753595915535</v>
      </c>
      <c r="I278" s="19"/>
      <c r="J278" s="45">
        <f>J277/(SQRT(6))</f>
        <v>0.10078695069367363</v>
      </c>
      <c r="L278" s="35"/>
    </row>
    <row r="279" spans="1:12" s="6" customFormat="1" x14ac:dyDescent="0.15">
      <c r="B279" s="6" t="s">
        <v>8</v>
      </c>
      <c r="L279" s="35"/>
    </row>
    <row r="280" spans="1:12" s="6" customFormat="1" x14ac:dyDescent="0.15">
      <c r="A280" s="6" t="s">
        <v>30</v>
      </c>
      <c r="B280" s="6">
        <f>TTEST(B267:B274,F267:F274,2,2)</f>
        <v>8.0852438274044095E-3</v>
      </c>
      <c r="D280" s="20"/>
      <c r="F280" s="22"/>
      <c r="G280" s="23"/>
      <c r="H280" s="20"/>
      <c r="L280" s="35"/>
    </row>
    <row r="281" spans="1:12" s="6" customFormat="1" x14ac:dyDescent="0.15">
      <c r="A281" s="6" t="s">
        <v>0</v>
      </c>
      <c r="B281" s="6">
        <f>TTEST(C267:C274,G267:G274,2,2)</f>
        <v>1.3158686697304487E-4</v>
      </c>
      <c r="D281" s="20"/>
      <c r="H281" s="20"/>
      <c r="L281" s="35"/>
    </row>
    <row r="282" spans="1:12" s="6" customFormat="1" x14ac:dyDescent="0.15">
      <c r="A282" s="6" t="s">
        <v>9</v>
      </c>
      <c r="B282" s="33">
        <f>TTEST(D267:D274,H267:H274,2,2)</f>
        <v>4.0871075544973864E-4</v>
      </c>
      <c r="D282" s="20"/>
      <c r="H282" s="20"/>
      <c r="L282" s="35"/>
    </row>
    <row r="283" spans="1:12" s="6" customFormat="1" x14ac:dyDescent="0.15">
      <c r="A283" s="21" t="s">
        <v>10</v>
      </c>
      <c r="B283" s="21">
        <f>POWER(-(-I275-I277),2)</f>
        <v>9.1048202886329518E-2</v>
      </c>
      <c r="C283" s="21"/>
      <c r="D283" s="20"/>
      <c r="H283" s="20"/>
      <c r="L283" s="35"/>
    </row>
    <row r="284" spans="1:12" x14ac:dyDescent="0.15">
      <c r="A284" s="21" t="s">
        <v>11</v>
      </c>
      <c r="B284" s="21">
        <f>POWER(2,-I275)</f>
        <v>1.4649226840177381</v>
      </c>
      <c r="C284" s="21"/>
      <c r="D284" s="20"/>
      <c r="E284" s="6"/>
      <c r="F284" s="6"/>
      <c r="G284" s="6"/>
      <c r="H284" s="20"/>
      <c r="I284" s="46"/>
      <c r="J284" s="6"/>
    </row>
    <row r="285" spans="1:12" x14ac:dyDescent="0.15">
      <c r="K285" s="6"/>
    </row>
    <row r="286" spans="1:12" x14ac:dyDescent="0.15">
      <c r="K286" s="6"/>
    </row>
    <row r="287" spans="1:12" x14ac:dyDescent="0.15">
      <c r="K287" s="6"/>
    </row>
    <row r="288" spans="1:12" x14ac:dyDescent="0.15">
      <c r="K288" s="6"/>
    </row>
    <row r="289" spans="11:11" x14ac:dyDescent="0.15">
      <c r="K289" s="6"/>
    </row>
    <row r="290" spans="11:11" x14ac:dyDescent="0.15">
      <c r="K290" s="6"/>
    </row>
    <row r="291" spans="11:11" x14ac:dyDescent="0.15">
      <c r="K291" s="6"/>
    </row>
    <row r="292" spans="11:11" x14ac:dyDescent="0.15">
      <c r="K292" s="6"/>
    </row>
    <row r="293" spans="11:11" x14ac:dyDescent="0.15">
      <c r="K293" s="6"/>
    </row>
    <row r="294" spans="11:11" x14ac:dyDescent="0.15">
      <c r="K294" s="44"/>
    </row>
    <row r="295" spans="11:11" x14ac:dyDescent="0.15">
      <c r="K295" s="6"/>
    </row>
    <row r="296" spans="11:11" x14ac:dyDescent="0.15">
      <c r="K296" s="6"/>
    </row>
    <row r="297" spans="11:11" x14ac:dyDescent="0.15">
      <c r="K297" s="6"/>
    </row>
    <row r="298" spans="11:11" x14ac:dyDescent="0.15">
      <c r="K298" s="6"/>
    </row>
    <row r="299" spans="11:11" x14ac:dyDescent="0.15">
      <c r="K299" s="6"/>
    </row>
    <row r="300" spans="11:11" x14ac:dyDescent="0.15">
      <c r="K300" s="6"/>
    </row>
    <row r="301" spans="11:11" x14ac:dyDescent="0.15">
      <c r="K301" s="6"/>
    </row>
    <row r="302" spans="11:11" x14ac:dyDescent="0.15">
      <c r="K302" s="6"/>
    </row>
    <row r="303" spans="11:11" x14ac:dyDescent="0.15">
      <c r="K303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10d</vt:lpstr>
      <vt:lpstr>21d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Veterans Affairs</dc:creator>
  <cp:lastModifiedBy>Microsoft Office User</cp:lastModifiedBy>
  <dcterms:created xsi:type="dcterms:W3CDTF">2020-09-14T17:31:52Z</dcterms:created>
  <dcterms:modified xsi:type="dcterms:W3CDTF">2022-01-25T00:24:03Z</dcterms:modified>
</cp:coreProperties>
</file>