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ustavogomez/Documents/Research data in MS lab/Articles written by GG/FH Manuscript/SUBMITTED/Fifth submission_01.27.22/SOURCE FILES/FINAL SUBMITTED/"/>
    </mc:Choice>
  </mc:AlternateContent>
  <xr:revisionPtr revIDLastSave="0" documentId="13_ncr:1_{CDBC1831-45BD-444C-8E43-4E338995781F}" xr6:coauthVersionLast="36" xr6:coauthVersionMax="46" xr10:uidLastSave="{00000000-0000-0000-0000-000000000000}"/>
  <bookViews>
    <workbookView xWindow="22660" yWindow="6120" windowWidth="36400" windowHeight="21780" activeTab="5" xr2:uid="{A44CA230-E6B9-4861-914D-9F76E7689EA2}"/>
  </bookViews>
  <sheets>
    <sheet name="Sox9" sheetId="13" r:id="rId1"/>
    <sheet name="Runx2" sheetId="12" r:id="rId2"/>
    <sheet name="Dlx3" sheetId="4" r:id="rId3"/>
    <sheet name="Dlx5" sheetId="8" r:id="rId4"/>
    <sheet name="Dlx6" sheetId="10" r:id="rId5"/>
    <sheet name="Sp7" sheetId="11" r:id="rId6"/>
    <sheet name="Col1a1" sheetId="6" r:id="rId7"/>
    <sheet name="Col2a1" sheetId="7" r:id="rId8"/>
    <sheet name="Col10a1" sheetId="23" r:id="rId9"/>
    <sheet name="Bglap2" sheetId="20" r:id="rId10"/>
    <sheet name="Ibsp" sheetId="22" r:id="rId11"/>
    <sheet name="Mgp" sheetId="15" r:id="rId12"/>
    <sheet name="Spp1" sheetId="19" r:id="rId13"/>
    <sheet name="Dmp1" sheetId="14" r:id="rId14"/>
    <sheet name="Mmp9" sheetId="18" r:id="rId15"/>
    <sheet name="Mmp13" sheetId="16" r:id="rId16"/>
    <sheet name="Alpl" sheetId="5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18" l="1"/>
  <c r="H32" i="18" l="1"/>
  <c r="D32" i="18"/>
  <c r="J63" i="5" l="1"/>
  <c r="J63" i="16"/>
  <c r="J63" i="14"/>
  <c r="J63" i="19"/>
  <c r="J63" i="15"/>
  <c r="J63" i="22"/>
  <c r="J63" i="20"/>
  <c r="J63" i="23"/>
  <c r="J63" i="7"/>
  <c r="J63" i="6"/>
  <c r="J63" i="11"/>
  <c r="J63" i="10"/>
  <c r="J63" i="8"/>
  <c r="J63" i="4"/>
  <c r="J63" i="12"/>
  <c r="J63" i="13"/>
  <c r="I45" i="6" l="1"/>
  <c r="J45" i="6" s="1"/>
  <c r="I43" i="6"/>
  <c r="I42" i="6"/>
  <c r="B51" i="6"/>
  <c r="B50" i="6"/>
  <c r="G48" i="6"/>
  <c r="F48" i="6"/>
  <c r="C48" i="6"/>
  <c r="B48" i="6"/>
  <c r="G47" i="6"/>
  <c r="F47" i="6"/>
  <c r="D47" i="6"/>
  <c r="C47" i="6"/>
  <c r="B47" i="6"/>
  <c r="G46" i="6"/>
  <c r="F46" i="6"/>
  <c r="D46" i="6"/>
  <c r="C46" i="6"/>
  <c r="B46" i="6"/>
  <c r="H45" i="6"/>
  <c r="D45" i="6"/>
  <c r="D44" i="6"/>
  <c r="H43" i="6"/>
  <c r="J43" i="6" s="1"/>
  <c r="D43" i="6"/>
  <c r="H42" i="6"/>
  <c r="H48" i="6" s="1"/>
  <c r="D42" i="6"/>
  <c r="B52" i="6" s="1"/>
  <c r="I30" i="6"/>
  <c r="I29" i="6"/>
  <c r="I28" i="6"/>
  <c r="I27" i="6"/>
  <c r="B36" i="6"/>
  <c r="B35" i="6"/>
  <c r="G33" i="6"/>
  <c r="F33" i="6"/>
  <c r="C33" i="6"/>
  <c r="B33" i="6"/>
  <c r="G32" i="6"/>
  <c r="F32" i="6"/>
  <c r="C32" i="6"/>
  <c r="B32" i="6"/>
  <c r="G31" i="6"/>
  <c r="F31" i="6"/>
  <c r="C31" i="6"/>
  <c r="B31" i="6"/>
  <c r="H30" i="6"/>
  <c r="D30" i="6"/>
  <c r="H29" i="6"/>
  <c r="D29" i="6"/>
  <c r="H28" i="6"/>
  <c r="J28" i="6" s="1"/>
  <c r="D28" i="6"/>
  <c r="H27" i="6"/>
  <c r="H33" i="6" s="1"/>
  <c r="D27" i="6"/>
  <c r="D33" i="6" s="1"/>
  <c r="D48" i="6" l="1"/>
  <c r="H46" i="6"/>
  <c r="H47" i="6"/>
  <c r="J29" i="6"/>
  <c r="J30" i="6"/>
  <c r="D32" i="6"/>
  <c r="B37" i="6"/>
  <c r="D31" i="6"/>
  <c r="H31" i="6"/>
  <c r="H32" i="6"/>
  <c r="I48" i="6" l="1"/>
  <c r="I47" i="6"/>
  <c r="I46" i="6"/>
  <c r="J42" i="6"/>
  <c r="J27" i="6"/>
  <c r="I33" i="6"/>
  <c r="I32" i="6"/>
  <c r="I31" i="6"/>
  <c r="J48" i="6" l="1"/>
  <c r="J49" i="6" s="1"/>
  <c r="J47" i="6"/>
  <c r="J46" i="6"/>
  <c r="B54" i="6"/>
  <c r="B53" i="6"/>
  <c r="J33" i="6"/>
  <c r="J34" i="6" s="1"/>
  <c r="J32" i="6"/>
  <c r="J31" i="6"/>
  <c r="B39" i="6"/>
  <c r="B38" i="6"/>
  <c r="I35" i="20" l="1"/>
  <c r="I33" i="20"/>
  <c r="J33" i="20" s="1"/>
  <c r="I32" i="20"/>
  <c r="B42" i="20"/>
  <c r="B41" i="20"/>
  <c r="B40" i="20"/>
  <c r="G38" i="20"/>
  <c r="F38" i="20"/>
  <c r="C38" i="20"/>
  <c r="B38" i="20"/>
  <c r="G37" i="20"/>
  <c r="F37" i="20"/>
  <c r="C37" i="20"/>
  <c r="B37" i="20"/>
  <c r="G36" i="20"/>
  <c r="F36" i="20"/>
  <c r="C36" i="20"/>
  <c r="B36" i="20"/>
  <c r="H35" i="20"/>
  <c r="D35" i="20"/>
  <c r="D34" i="20"/>
  <c r="H33" i="20"/>
  <c r="D33" i="20"/>
  <c r="D36" i="20" s="1"/>
  <c r="H32" i="20"/>
  <c r="D32" i="20"/>
  <c r="D38" i="20" s="1"/>
  <c r="J35" i="20" l="1"/>
  <c r="I38" i="20"/>
  <c r="I37" i="20"/>
  <c r="I36" i="20"/>
  <c r="J32" i="20"/>
  <c r="H36" i="20"/>
  <c r="H37" i="20"/>
  <c r="H38" i="20"/>
  <c r="D37" i="20"/>
  <c r="J38" i="20" l="1"/>
  <c r="J39" i="20" s="1"/>
  <c r="J37" i="20"/>
  <c r="J36" i="20"/>
  <c r="B44" i="20"/>
  <c r="B43" i="20"/>
  <c r="B56" i="18" l="1"/>
  <c r="B55" i="18"/>
  <c r="G53" i="18"/>
  <c r="F53" i="18"/>
  <c r="C53" i="18"/>
  <c r="B53" i="18"/>
  <c r="G52" i="18"/>
  <c r="F52" i="18"/>
  <c r="C52" i="18"/>
  <c r="B52" i="18"/>
  <c r="G51" i="18"/>
  <c r="F51" i="18"/>
  <c r="C51" i="18"/>
  <c r="B51" i="18"/>
  <c r="H50" i="18"/>
  <c r="D50" i="18"/>
  <c r="H49" i="18"/>
  <c r="D49" i="18"/>
  <c r="H48" i="18"/>
  <c r="D48" i="18"/>
  <c r="H47" i="18"/>
  <c r="D47" i="18"/>
  <c r="B41" i="18"/>
  <c r="B40" i="18"/>
  <c r="G38" i="18"/>
  <c r="F38" i="18"/>
  <c r="C38" i="18"/>
  <c r="B38" i="18"/>
  <c r="G37" i="18"/>
  <c r="F37" i="18"/>
  <c r="C37" i="18"/>
  <c r="B37" i="18"/>
  <c r="G36" i="18"/>
  <c r="F36" i="18"/>
  <c r="C36" i="18"/>
  <c r="B36" i="18"/>
  <c r="H35" i="18"/>
  <c r="D35" i="18"/>
  <c r="H34" i="18"/>
  <c r="D34" i="18"/>
  <c r="H33" i="18"/>
  <c r="D33" i="18"/>
  <c r="D36" i="18" s="1"/>
  <c r="I32" i="18" s="1"/>
  <c r="J32" i="18" s="1"/>
  <c r="H38" i="18"/>
  <c r="I50" i="15"/>
  <c r="I49" i="15"/>
  <c r="I48" i="15"/>
  <c r="I47" i="15"/>
  <c r="B56" i="15"/>
  <c r="B55" i="15"/>
  <c r="G53" i="15"/>
  <c r="F53" i="15"/>
  <c r="C53" i="15"/>
  <c r="B53" i="15"/>
  <c r="G52" i="15"/>
  <c r="F52" i="15"/>
  <c r="C52" i="15"/>
  <c r="B52" i="15"/>
  <c r="G51" i="15"/>
  <c r="F51" i="15"/>
  <c r="C51" i="15"/>
  <c r="B51" i="15"/>
  <c r="J50" i="15"/>
  <c r="H50" i="15"/>
  <c r="D50" i="15"/>
  <c r="H49" i="15"/>
  <c r="J49" i="15" s="1"/>
  <c r="D49" i="15"/>
  <c r="J48" i="15"/>
  <c r="H48" i="15"/>
  <c r="D48" i="15"/>
  <c r="H47" i="15"/>
  <c r="H53" i="15" s="1"/>
  <c r="D47" i="15"/>
  <c r="D53" i="15" s="1"/>
  <c r="I35" i="15"/>
  <c r="J35" i="15" s="1"/>
  <c r="I34" i="15"/>
  <c r="I33" i="15"/>
  <c r="J33" i="15" s="1"/>
  <c r="I32" i="15"/>
  <c r="B41" i="15"/>
  <c r="B40" i="15"/>
  <c r="G38" i="15"/>
  <c r="F38" i="15"/>
  <c r="C38" i="15"/>
  <c r="B38" i="15"/>
  <c r="G37" i="15"/>
  <c r="F37" i="15"/>
  <c r="C37" i="15"/>
  <c r="B37" i="15"/>
  <c r="G36" i="15"/>
  <c r="F36" i="15"/>
  <c r="C36" i="15"/>
  <c r="B36" i="15"/>
  <c r="H35" i="15"/>
  <c r="D35" i="15"/>
  <c r="H34" i="15"/>
  <c r="D34" i="15"/>
  <c r="H33" i="15"/>
  <c r="D33" i="15"/>
  <c r="H32" i="15"/>
  <c r="H38" i="15" s="1"/>
  <c r="D32" i="15"/>
  <c r="D38" i="15" s="1"/>
  <c r="J16" i="4"/>
  <c r="J19" i="4"/>
  <c r="H53" i="18" l="1"/>
  <c r="D52" i="18"/>
  <c r="I33" i="18"/>
  <c r="J33" i="18" s="1"/>
  <c r="I34" i="18"/>
  <c r="J34" i="18" s="1"/>
  <c r="I35" i="18"/>
  <c r="J35" i="18" s="1"/>
  <c r="D51" i="18"/>
  <c r="B57" i="18"/>
  <c r="D53" i="18"/>
  <c r="H51" i="18"/>
  <c r="H52" i="18"/>
  <c r="D37" i="18"/>
  <c r="B42" i="18"/>
  <c r="D38" i="18"/>
  <c r="H36" i="18"/>
  <c r="H37" i="18"/>
  <c r="D52" i="15"/>
  <c r="B57" i="15"/>
  <c r="D51" i="15"/>
  <c r="H51" i="15"/>
  <c r="H52" i="15"/>
  <c r="J34" i="15"/>
  <c r="D36" i="15"/>
  <c r="B42" i="15"/>
  <c r="D37" i="15"/>
  <c r="H36" i="15"/>
  <c r="H37" i="15"/>
  <c r="B55" i="5"/>
  <c r="B54" i="5"/>
  <c r="G52" i="5"/>
  <c r="F52" i="5"/>
  <c r="C52" i="5"/>
  <c r="B52" i="5"/>
  <c r="G51" i="5"/>
  <c r="F51" i="5"/>
  <c r="C51" i="5"/>
  <c r="B51" i="5"/>
  <c r="G50" i="5"/>
  <c r="F50" i="5"/>
  <c r="C50" i="5"/>
  <c r="B50" i="5"/>
  <c r="H49" i="5"/>
  <c r="D49" i="5"/>
  <c r="H48" i="5"/>
  <c r="D48" i="5"/>
  <c r="H47" i="5"/>
  <c r="D47" i="5"/>
  <c r="H46" i="5"/>
  <c r="H52" i="5" s="1"/>
  <c r="D46" i="5"/>
  <c r="B40" i="5"/>
  <c r="B39" i="5"/>
  <c r="G37" i="5"/>
  <c r="F37" i="5"/>
  <c r="C37" i="5"/>
  <c r="B37" i="5"/>
  <c r="G36" i="5"/>
  <c r="F36" i="5"/>
  <c r="C36" i="5"/>
  <c r="B36" i="5"/>
  <c r="G35" i="5"/>
  <c r="F35" i="5"/>
  <c r="C35" i="5"/>
  <c r="B35" i="5"/>
  <c r="H34" i="5"/>
  <c r="D34" i="5"/>
  <c r="H33" i="5"/>
  <c r="D33" i="5"/>
  <c r="H32" i="5"/>
  <c r="D32" i="5"/>
  <c r="H31" i="5"/>
  <c r="H37" i="5" s="1"/>
  <c r="D31" i="5"/>
  <c r="B41" i="5" s="1"/>
  <c r="I49" i="16"/>
  <c r="I48" i="16"/>
  <c r="J48" i="16" s="1"/>
  <c r="I47" i="16"/>
  <c r="I46" i="16"/>
  <c r="J46" i="16" s="1"/>
  <c r="B55" i="16"/>
  <c r="B54" i="16"/>
  <c r="G52" i="16"/>
  <c r="F52" i="16"/>
  <c r="D52" i="16"/>
  <c r="C52" i="16"/>
  <c r="B52" i="16"/>
  <c r="G51" i="16"/>
  <c r="F51" i="16"/>
  <c r="D51" i="16"/>
  <c r="C51" i="16"/>
  <c r="B51" i="16"/>
  <c r="G50" i="16"/>
  <c r="F50" i="16"/>
  <c r="D50" i="16"/>
  <c r="C50" i="16"/>
  <c r="B50" i="16"/>
  <c r="J49" i="16"/>
  <c r="H49" i="16"/>
  <c r="D49" i="16"/>
  <c r="H48" i="16"/>
  <c r="D48" i="16"/>
  <c r="I50" i="16"/>
  <c r="H47" i="16"/>
  <c r="D47" i="16"/>
  <c r="H46" i="16"/>
  <c r="H52" i="16" s="1"/>
  <c r="D46" i="16"/>
  <c r="B56" i="16" s="1"/>
  <c r="I34" i="16"/>
  <c r="I33" i="16"/>
  <c r="I31" i="16"/>
  <c r="B40" i="16"/>
  <c r="B39" i="16"/>
  <c r="G37" i="16"/>
  <c r="F37" i="16"/>
  <c r="C37" i="16"/>
  <c r="B37" i="16"/>
  <c r="G36" i="16"/>
  <c r="F36" i="16"/>
  <c r="C36" i="16"/>
  <c r="B36" i="16"/>
  <c r="G35" i="16"/>
  <c r="F35" i="16"/>
  <c r="C35" i="16"/>
  <c r="B35" i="16"/>
  <c r="J34" i="16"/>
  <c r="H34" i="16"/>
  <c r="D34" i="16"/>
  <c r="H33" i="16"/>
  <c r="D33" i="16"/>
  <c r="D32" i="16"/>
  <c r="H31" i="16"/>
  <c r="H37" i="16" s="1"/>
  <c r="D31" i="16"/>
  <c r="B41" i="16" s="1"/>
  <c r="I50" i="14"/>
  <c r="I49" i="14"/>
  <c r="J49" i="14" s="1"/>
  <c r="I48" i="14"/>
  <c r="J48" i="14" s="1"/>
  <c r="I47" i="14"/>
  <c r="B56" i="14"/>
  <c r="B55" i="14"/>
  <c r="G53" i="14"/>
  <c r="F53" i="14"/>
  <c r="C53" i="14"/>
  <c r="B53" i="14"/>
  <c r="G52" i="14"/>
  <c r="F52" i="14"/>
  <c r="C52" i="14"/>
  <c r="B52" i="14"/>
  <c r="G51" i="14"/>
  <c r="F51" i="14"/>
  <c r="C51" i="14"/>
  <c r="B51" i="14"/>
  <c r="J50" i="14"/>
  <c r="H50" i="14"/>
  <c r="D50" i="14"/>
  <c r="H49" i="14"/>
  <c r="D49" i="14"/>
  <c r="D51" i="14" s="1"/>
  <c r="H48" i="14"/>
  <c r="D48" i="14"/>
  <c r="J47" i="14"/>
  <c r="H47" i="14"/>
  <c r="H53" i="14" s="1"/>
  <c r="I35" i="14"/>
  <c r="I38" i="14" s="1"/>
  <c r="I34" i="14"/>
  <c r="I33" i="14"/>
  <c r="I32" i="14"/>
  <c r="J32" i="14" s="1"/>
  <c r="B41" i="14"/>
  <c r="B40" i="14"/>
  <c r="G38" i="14"/>
  <c r="F38" i="14"/>
  <c r="D38" i="14"/>
  <c r="C38" i="14"/>
  <c r="B38" i="14"/>
  <c r="G37" i="14"/>
  <c r="F37" i="14"/>
  <c r="D37" i="14"/>
  <c r="C37" i="14"/>
  <c r="B37" i="14"/>
  <c r="G36" i="14"/>
  <c r="F36" i="14"/>
  <c r="D36" i="14"/>
  <c r="C36" i="14"/>
  <c r="B36" i="14"/>
  <c r="H35" i="14"/>
  <c r="D35" i="14"/>
  <c r="J34" i="14"/>
  <c r="H34" i="14"/>
  <c r="D34" i="14"/>
  <c r="H33" i="14"/>
  <c r="D33" i="14"/>
  <c r="H32" i="14"/>
  <c r="H38" i="14" s="1"/>
  <c r="I50" i="19"/>
  <c r="I49" i="19"/>
  <c r="J49" i="19" s="1"/>
  <c r="I48" i="19"/>
  <c r="I47" i="19"/>
  <c r="J47" i="19" s="1"/>
  <c r="B56" i="19"/>
  <c r="B55" i="19"/>
  <c r="G53" i="19"/>
  <c r="F53" i="19"/>
  <c r="D53" i="19"/>
  <c r="C53" i="19"/>
  <c r="B53" i="19"/>
  <c r="G52" i="19"/>
  <c r="F52" i="19"/>
  <c r="D52" i="19"/>
  <c r="C52" i="19"/>
  <c r="B52" i="19"/>
  <c r="G51" i="19"/>
  <c r="F51" i="19"/>
  <c r="D51" i="19"/>
  <c r="C51" i="19"/>
  <c r="B51" i="19"/>
  <c r="J50" i="19"/>
  <c r="H50" i="19"/>
  <c r="D50" i="19"/>
  <c r="H49" i="19"/>
  <c r="D49" i="19"/>
  <c r="H48" i="19"/>
  <c r="D48" i="19"/>
  <c r="H47" i="19"/>
  <c r="H53" i="19" s="1"/>
  <c r="D47" i="19"/>
  <c r="B57" i="19" s="1"/>
  <c r="I35" i="19"/>
  <c r="I34" i="19"/>
  <c r="J34" i="19" s="1"/>
  <c r="I33" i="19"/>
  <c r="I32" i="19"/>
  <c r="J32" i="19" s="1"/>
  <c r="B41" i="19"/>
  <c r="B40" i="19"/>
  <c r="G38" i="19"/>
  <c r="F38" i="19"/>
  <c r="D38" i="19"/>
  <c r="C38" i="19"/>
  <c r="B38" i="19"/>
  <c r="G37" i="19"/>
  <c r="F37" i="19"/>
  <c r="D37" i="19"/>
  <c r="C37" i="19"/>
  <c r="B37" i="19"/>
  <c r="G36" i="19"/>
  <c r="F36" i="19"/>
  <c r="D36" i="19"/>
  <c r="C36" i="19"/>
  <c r="B36" i="19"/>
  <c r="J35" i="19"/>
  <c r="H35" i="19"/>
  <c r="D35" i="19"/>
  <c r="H34" i="19"/>
  <c r="D34" i="19"/>
  <c r="H33" i="19"/>
  <c r="D33" i="19"/>
  <c r="H32" i="19"/>
  <c r="H38" i="19" s="1"/>
  <c r="D32" i="19"/>
  <c r="B42" i="19" s="1"/>
  <c r="I51" i="22"/>
  <c r="I50" i="22"/>
  <c r="I49" i="22"/>
  <c r="B58" i="22"/>
  <c r="B57" i="22"/>
  <c r="G55" i="22"/>
  <c r="F55" i="22"/>
  <c r="C55" i="22"/>
  <c r="B55" i="22"/>
  <c r="G54" i="22"/>
  <c r="F54" i="22"/>
  <c r="C54" i="22"/>
  <c r="B54" i="22"/>
  <c r="G53" i="22"/>
  <c r="F53" i="22"/>
  <c r="C53" i="22"/>
  <c r="B53" i="22"/>
  <c r="D52" i="22"/>
  <c r="H51" i="22"/>
  <c r="D51" i="22"/>
  <c r="J50" i="22"/>
  <c r="H50" i="22"/>
  <c r="D50" i="22"/>
  <c r="H49" i="22"/>
  <c r="H55" i="22" s="1"/>
  <c r="D49" i="22"/>
  <c r="D53" i="22" s="1"/>
  <c r="I36" i="22"/>
  <c r="I35" i="22"/>
  <c r="I34" i="22"/>
  <c r="I33" i="22"/>
  <c r="B42" i="22"/>
  <c r="B41" i="22"/>
  <c r="G39" i="22"/>
  <c r="F39" i="22"/>
  <c r="C39" i="22"/>
  <c r="B39" i="22"/>
  <c r="G38" i="22"/>
  <c r="F38" i="22"/>
  <c r="C38" i="22"/>
  <c r="B38" i="22"/>
  <c r="G37" i="22"/>
  <c r="F37" i="22"/>
  <c r="C37" i="22"/>
  <c r="B37" i="22"/>
  <c r="J36" i="22"/>
  <c r="H36" i="22"/>
  <c r="D36" i="22"/>
  <c r="J35" i="22"/>
  <c r="H35" i="22"/>
  <c r="D35" i="22"/>
  <c r="J34" i="22"/>
  <c r="H34" i="22"/>
  <c r="D34" i="22"/>
  <c r="J33" i="22"/>
  <c r="H33" i="22"/>
  <c r="H39" i="22" s="1"/>
  <c r="D33" i="22"/>
  <c r="D38" i="22" s="1"/>
  <c r="I50" i="20"/>
  <c r="J50" i="20" s="1"/>
  <c r="I49" i="20"/>
  <c r="J49" i="20" s="1"/>
  <c r="I48" i="20"/>
  <c r="I47" i="20"/>
  <c r="J47" i="20" s="1"/>
  <c r="B56" i="20"/>
  <c r="B55" i="20"/>
  <c r="G53" i="20"/>
  <c r="F53" i="20"/>
  <c r="C53" i="20"/>
  <c r="B53" i="20"/>
  <c r="G52" i="20"/>
  <c r="F52" i="20"/>
  <c r="C52" i="20"/>
  <c r="B52" i="20"/>
  <c r="G51" i="20"/>
  <c r="F51" i="20"/>
  <c r="C51" i="20"/>
  <c r="B51" i="20"/>
  <c r="H50" i="20"/>
  <c r="D50" i="20"/>
  <c r="H49" i="20"/>
  <c r="D49" i="20"/>
  <c r="D52" i="20" s="1"/>
  <c r="J48" i="20"/>
  <c r="H48" i="20"/>
  <c r="D48" i="20"/>
  <c r="H47" i="20"/>
  <c r="H53" i="20" s="1"/>
  <c r="I50" i="23"/>
  <c r="I49" i="23"/>
  <c r="I48" i="23"/>
  <c r="I47" i="23"/>
  <c r="B56" i="23"/>
  <c r="B55" i="23"/>
  <c r="G53" i="23"/>
  <c r="F53" i="23"/>
  <c r="C53" i="23"/>
  <c r="B53" i="23"/>
  <c r="G52" i="23"/>
  <c r="F52" i="23"/>
  <c r="C52" i="23"/>
  <c r="B52" i="23"/>
  <c r="G51" i="23"/>
  <c r="F51" i="23"/>
  <c r="C51" i="23"/>
  <c r="B51" i="23"/>
  <c r="J50" i="23"/>
  <c r="H50" i="23"/>
  <c r="D50" i="23"/>
  <c r="J49" i="23"/>
  <c r="H49" i="23"/>
  <c r="D49" i="23"/>
  <c r="J48" i="23"/>
  <c r="H48" i="23"/>
  <c r="D48" i="23"/>
  <c r="J47" i="23"/>
  <c r="H47" i="23"/>
  <c r="H53" i="23" s="1"/>
  <c r="D47" i="23"/>
  <c r="B57" i="23" s="1"/>
  <c r="I34" i="23"/>
  <c r="I33" i="23"/>
  <c r="I32" i="23"/>
  <c r="I31" i="23"/>
  <c r="B41" i="23"/>
  <c r="B40" i="23"/>
  <c r="B39" i="23"/>
  <c r="G37" i="23"/>
  <c r="F37" i="23"/>
  <c r="D37" i="23"/>
  <c r="C37" i="23"/>
  <c r="B37" i="23"/>
  <c r="G36" i="23"/>
  <c r="F36" i="23"/>
  <c r="D36" i="23"/>
  <c r="C36" i="23"/>
  <c r="B36" i="23"/>
  <c r="G35" i="23"/>
  <c r="F35" i="23"/>
  <c r="D35" i="23"/>
  <c r="C35" i="23"/>
  <c r="B35" i="23"/>
  <c r="H34" i="23"/>
  <c r="J34" i="23" s="1"/>
  <c r="D34" i="23"/>
  <c r="J33" i="23"/>
  <c r="H33" i="23"/>
  <c r="D33" i="23"/>
  <c r="H32" i="23"/>
  <c r="H36" i="23" s="1"/>
  <c r="D32" i="23"/>
  <c r="H31" i="23"/>
  <c r="D31" i="23"/>
  <c r="I50" i="7"/>
  <c r="J50" i="7" s="1"/>
  <c r="I49" i="7"/>
  <c r="I48" i="7"/>
  <c r="I47" i="7"/>
  <c r="B56" i="7"/>
  <c r="B55" i="7"/>
  <c r="G53" i="7"/>
  <c r="F53" i="7"/>
  <c r="C53" i="7"/>
  <c r="B53" i="7"/>
  <c r="G52" i="7"/>
  <c r="F52" i="7"/>
  <c r="C52" i="7"/>
  <c r="B52" i="7"/>
  <c r="G51" i="7"/>
  <c r="F51" i="7"/>
  <c r="C51" i="7"/>
  <c r="B51" i="7"/>
  <c r="H50" i="7"/>
  <c r="D50" i="7"/>
  <c r="J49" i="7"/>
  <c r="H49" i="7"/>
  <c r="D49" i="7"/>
  <c r="J48" i="7"/>
  <c r="H48" i="7"/>
  <c r="D48" i="7"/>
  <c r="J47" i="7"/>
  <c r="H47" i="7"/>
  <c r="H53" i="7" s="1"/>
  <c r="D47" i="7"/>
  <c r="D52" i="7" s="1"/>
  <c r="I35" i="7"/>
  <c r="J35" i="7" s="1"/>
  <c r="I34" i="7"/>
  <c r="I36" i="7" s="1"/>
  <c r="I33" i="7"/>
  <c r="I32" i="7"/>
  <c r="B41" i="7"/>
  <c r="B40" i="7"/>
  <c r="G38" i="7"/>
  <c r="F38" i="7"/>
  <c r="D38" i="7"/>
  <c r="C38" i="7"/>
  <c r="B38" i="7"/>
  <c r="G37" i="7"/>
  <c r="F37" i="7"/>
  <c r="D37" i="7"/>
  <c r="C37" i="7"/>
  <c r="B37" i="7"/>
  <c r="G36" i="7"/>
  <c r="F36" i="7"/>
  <c r="D36" i="7"/>
  <c r="C36" i="7"/>
  <c r="B36" i="7"/>
  <c r="H35" i="7"/>
  <c r="D35" i="7"/>
  <c r="J34" i="7"/>
  <c r="H34" i="7"/>
  <c r="D34" i="7"/>
  <c r="H33" i="7"/>
  <c r="D33" i="7"/>
  <c r="H32" i="7"/>
  <c r="H38" i="7" s="1"/>
  <c r="D32" i="7"/>
  <c r="B42" i="7" s="1"/>
  <c r="I49" i="11"/>
  <c r="I48" i="11"/>
  <c r="I47" i="11"/>
  <c r="B56" i="11"/>
  <c r="B55" i="11"/>
  <c r="G53" i="11"/>
  <c r="F53" i="11"/>
  <c r="C53" i="11"/>
  <c r="B53" i="11"/>
  <c r="G52" i="11"/>
  <c r="F52" i="11"/>
  <c r="C52" i="11"/>
  <c r="B52" i="11"/>
  <c r="G51" i="11"/>
  <c r="F51" i="11"/>
  <c r="C51" i="11"/>
  <c r="B51" i="11"/>
  <c r="D50" i="11"/>
  <c r="H49" i="11"/>
  <c r="D49" i="11"/>
  <c r="H48" i="11"/>
  <c r="D48" i="11"/>
  <c r="D53" i="11" s="1"/>
  <c r="H47" i="11"/>
  <c r="H53" i="11" s="1"/>
  <c r="D47" i="11"/>
  <c r="B57" i="11" s="1"/>
  <c r="I35" i="11"/>
  <c r="I34" i="11"/>
  <c r="I33" i="11"/>
  <c r="J33" i="11" s="1"/>
  <c r="I32" i="11"/>
  <c r="B41" i="11"/>
  <c r="B40" i="11"/>
  <c r="G38" i="11"/>
  <c r="F38" i="11"/>
  <c r="C38" i="11"/>
  <c r="B38" i="11"/>
  <c r="G37" i="11"/>
  <c r="F37" i="11"/>
  <c r="C37" i="11"/>
  <c r="B37" i="11"/>
  <c r="G36" i="11"/>
  <c r="F36" i="11"/>
  <c r="C36" i="11"/>
  <c r="B36" i="11"/>
  <c r="J35" i="11"/>
  <c r="H35" i="11"/>
  <c r="D35" i="11"/>
  <c r="H34" i="11"/>
  <c r="J34" i="11" s="1"/>
  <c r="D34" i="11"/>
  <c r="H33" i="11"/>
  <c r="D33" i="11"/>
  <c r="H32" i="11"/>
  <c r="H38" i="11" s="1"/>
  <c r="D32" i="11"/>
  <c r="D36" i="11" s="1"/>
  <c r="I51" i="10"/>
  <c r="I50" i="10"/>
  <c r="I49" i="10"/>
  <c r="I48" i="10"/>
  <c r="B57" i="10"/>
  <c r="B56" i="10"/>
  <c r="G54" i="10"/>
  <c r="F54" i="10"/>
  <c r="C54" i="10"/>
  <c r="B54" i="10"/>
  <c r="G53" i="10"/>
  <c r="F53" i="10"/>
  <c r="C53" i="10"/>
  <c r="B53" i="10"/>
  <c r="G52" i="10"/>
  <c r="F52" i="10"/>
  <c r="C52" i="10"/>
  <c r="B52" i="10"/>
  <c r="J51" i="10"/>
  <c r="H51" i="10"/>
  <c r="D51" i="10"/>
  <c r="H50" i="10"/>
  <c r="J50" i="10" s="1"/>
  <c r="D50" i="10"/>
  <c r="J49" i="10"/>
  <c r="H49" i="10"/>
  <c r="D49" i="10"/>
  <c r="H48" i="10"/>
  <c r="H54" i="10" s="1"/>
  <c r="D48" i="10"/>
  <c r="D52" i="10" s="1"/>
  <c r="I35" i="10"/>
  <c r="I34" i="10"/>
  <c r="I33" i="10"/>
  <c r="I32" i="10"/>
  <c r="B41" i="10"/>
  <c r="B40" i="10"/>
  <c r="G38" i="10"/>
  <c r="F38" i="10"/>
  <c r="C38" i="10"/>
  <c r="B38" i="10"/>
  <c r="G37" i="10"/>
  <c r="F37" i="10"/>
  <c r="C37" i="10"/>
  <c r="B37" i="10"/>
  <c r="G36" i="10"/>
  <c r="F36" i="10"/>
  <c r="C36" i="10"/>
  <c r="B36" i="10"/>
  <c r="J35" i="10"/>
  <c r="H35" i="10"/>
  <c r="D35" i="10"/>
  <c r="H34" i="10"/>
  <c r="D34" i="10"/>
  <c r="J33" i="10"/>
  <c r="H33" i="10"/>
  <c r="D33" i="10"/>
  <c r="H32" i="10"/>
  <c r="H38" i="10" s="1"/>
  <c r="D32" i="10"/>
  <c r="B42" i="10" s="1"/>
  <c r="I51" i="8"/>
  <c r="J51" i="8" s="1"/>
  <c r="I50" i="8"/>
  <c r="I49" i="8"/>
  <c r="I48" i="8"/>
  <c r="B57" i="8"/>
  <c r="B56" i="8"/>
  <c r="G54" i="8"/>
  <c r="F54" i="8"/>
  <c r="C54" i="8"/>
  <c r="B54" i="8"/>
  <c r="G53" i="8"/>
  <c r="F53" i="8"/>
  <c r="C53" i="8"/>
  <c r="B53" i="8"/>
  <c r="G52" i="8"/>
  <c r="F52" i="8"/>
  <c r="C52" i="8"/>
  <c r="B52" i="8"/>
  <c r="H51" i="8"/>
  <c r="D51" i="8"/>
  <c r="H50" i="8"/>
  <c r="D50" i="8"/>
  <c r="J49" i="8"/>
  <c r="H49" i="8"/>
  <c r="D49" i="8"/>
  <c r="H48" i="8"/>
  <c r="H54" i="8" s="1"/>
  <c r="D48" i="8"/>
  <c r="D53" i="8" s="1"/>
  <c r="I35" i="8"/>
  <c r="I34" i="8"/>
  <c r="I33" i="8"/>
  <c r="I32" i="8"/>
  <c r="B41" i="8"/>
  <c r="B40" i="8"/>
  <c r="G38" i="8"/>
  <c r="F38" i="8"/>
  <c r="C38" i="8"/>
  <c r="B38" i="8"/>
  <c r="G37" i="8"/>
  <c r="F37" i="8"/>
  <c r="C37" i="8"/>
  <c r="B37" i="8"/>
  <c r="G36" i="8"/>
  <c r="F36" i="8"/>
  <c r="C36" i="8"/>
  <c r="B36" i="8"/>
  <c r="J35" i="8"/>
  <c r="H35" i="8"/>
  <c r="D35" i="8"/>
  <c r="H34" i="8"/>
  <c r="J34" i="8" s="1"/>
  <c r="D34" i="8"/>
  <c r="J33" i="8"/>
  <c r="H33" i="8"/>
  <c r="D33" i="8"/>
  <c r="H32" i="8"/>
  <c r="H38" i="8" s="1"/>
  <c r="D32" i="8"/>
  <c r="B42" i="8" s="1"/>
  <c r="I51" i="4"/>
  <c r="J51" i="4" s="1"/>
  <c r="I50" i="4"/>
  <c r="I49" i="4"/>
  <c r="I48" i="4"/>
  <c r="B57" i="4"/>
  <c r="B56" i="4"/>
  <c r="G54" i="4"/>
  <c r="F54" i="4"/>
  <c r="C54" i="4"/>
  <c r="B54" i="4"/>
  <c r="G53" i="4"/>
  <c r="F53" i="4"/>
  <c r="C53" i="4"/>
  <c r="B53" i="4"/>
  <c r="G52" i="4"/>
  <c r="F52" i="4"/>
  <c r="C52" i="4"/>
  <c r="B52" i="4"/>
  <c r="H51" i="4"/>
  <c r="D51" i="4"/>
  <c r="H50" i="4"/>
  <c r="D50" i="4"/>
  <c r="J49" i="4"/>
  <c r="H49" i="4"/>
  <c r="D49" i="4"/>
  <c r="H48" i="4"/>
  <c r="H54" i="4" s="1"/>
  <c r="D48" i="4"/>
  <c r="D53" i="4" s="1"/>
  <c r="I35" i="4"/>
  <c r="I34" i="4"/>
  <c r="I33" i="4"/>
  <c r="B42" i="4"/>
  <c r="B41" i="4"/>
  <c r="G39" i="4"/>
  <c r="F39" i="4"/>
  <c r="D39" i="4"/>
  <c r="C39" i="4"/>
  <c r="B39" i="4"/>
  <c r="G38" i="4"/>
  <c r="F38" i="4"/>
  <c r="D38" i="4"/>
  <c r="C38" i="4"/>
  <c r="B38" i="4"/>
  <c r="G37" i="4"/>
  <c r="F37" i="4"/>
  <c r="D37" i="4"/>
  <c r="C37" i="4"/>
  <c r="B37" i="4"/>
  <c r="D36" i="4"/>
  <c r="H35" i="4"/>
  <c r="J35" i="4" s="1"/>
  <c r="D35" i="4"/>
  <c r="H34" i="4"/>
  <c r="J34" i="4" s="1"/>
  <c r="D34" i="4"/>
  <c r="H33" i="4"/>
  <c r="H39" i="4" s="1"/>
  <c r="D33" i="4"/>
  <c r="B43" i="4" s="1"/>
  <c r="I51" i="12"/>
  <c r="J51" i="12" s="1"/>
  <c r="I50" i="12"/>
  <c r="I49" i="12"/>
  <c r="I48" i="12"/>
  <c r="J48" i="12" s="1"/>
  <c r="B57" i="12"/>
  <c r="B56" i="12"/>
  <c r="G54" i="12"/>
  <c r="F54" i="12"/>
  <c r="C54" i="12"/>
  <c r="B54" i="12"/>
  <c r="G53" i="12"/>
  <c r="F53" i="12"/>
  <c r="C53" i="12"/>
  <c r="B53" i="12"/>
  <c r="G52" i="12"/>
  <c r="F52" i="12"/>
  <c r="C52" i="12"/>
  <c r="B52" i="12"/>
  <c r="H51" i="12"/>
  <c r="D51" i="12"/>
  <c r="J50" i="12"/>
  <c r="H50" i="12"/>
  <c r="D50" i="12"/>
  <c r="J49" i="12"/>
  <c r="H49" i="12"/>
  <c r="H52" i="12" s="1"/>
  <c r="D49" i="12"/>
  <c r="D54" i="12" s="1"/>
  <c r="H48" i="12"/>
  <c r="H54" i="12" s="1"/>
  <c r="D48" i="12"/>
  <c r="B58" i="12" s="1"/>
  <c r="I35" i="12"/>
  <c r="J35" i="12" s="1"/>
  <c r="I34" i="12"/>
  <c r="I33" i="12"/>
  <c r="J33" i="12" s="1"/>
  <c r="I32" i="12"/>
  <c r="B41" i="12"/>
  <c r="B40" i="12"/>
  <c r="G38" i="12"/>
  <c r="F38" i="12"/>
  <c r="D38" i="12"/>
  <c r="C38" i="12"/>
  <c r="B38" i="12"/>
  <c r="G37" i="12"/>
  <c r="F37" i="12"/>
  <c r="D37" i="12"/>
  <c r="C37" i="12"/>
  <c r="B37" i="12"/>
  <c r="G36" i="12"/>
  <c r="F36" i="12"/>
  <c r="D36" i="12"/>
  <c r="C36" i="12"/>
  <c r="B36" i="12"/>
  <c r="H35" i="12"/>
  <c r="D35" i="12"/>
  <c r="H34" i="12"/>
  <c r="D34" i="12"/>
  <c r="H33" i="12"/>
  <c r="D33" i="12"/>
  <c r="H32" i="12"/>
  <c r="H38" i="12" s="1"/>
  <c r="D32" i="12"/>
  <c r="B42" i="12" s="1"/>
  <c r="I51" i="13"/>
  <c r="I50" i="13"/>
  <c r="I49" i="13"/>
  <c r="I48" i="13"/>
  <c r="B57" i="13"/>
  <c r="B56" i="13"/>
  <c r="G54" i="13"/>
  <c r="F54" i="13"/>
  <c r="C54" i="13"/>
  <c r="B54" i="13"/>
  <c r="G53" i="13"/>
  <c r="F53" i="13"/>
  <c r="C53" i="13"/>
  <c r="B53" i="13"/>
  <c r="G52" i="13"/>
  <c r="F52" i="13"/>
  <c r="C52" i="13"/>
  <c r="B52" i="13"/>
  <c r="J51" i="13"/>
  <c r="H51" i="13"/>
  <c r="D51" i="13"/>
  <c r="H50" i="13"/>
  <c r="J50" i="13" s="1"/>
  <c r="D50" i="13"/>
  <c r="J49" i="13"/>
  <c r="H49" i="13"/>
  <c r="D49" i="13"/>
  <c r="H48" i="13"/>
  <c r="H54" i="13" s="1"/>
  <c r="D48" i="13"/>
  <c r="D53" i="13" s="1"/>
  <c r="I36" i="13"/>
  <c r="I35" i="13"/>
  <c r="I34" i="13"/>
  <c r="I33" i="13"/>
  <c r="B42" i="13"/>
  <c r="B41" i="13"/>
  <c r="G39" i="13"/>
  <c r="F39" i="13"/>
  <c r="C39" i="13"/>
  <c r="B39" i="13"/>
  <c r="G38" i="13"/>
  <c r="F38" i="13"/>
  <c r="C38" i="13"/>
  <c r="B38" i="13"/>
  <c r="G37" i="13"/>
  <c r="F37" i="13"/>
  <c r="C37" i="13"/>
  <c r="B37" i="13"/>
  <c r="H36" i="13"/>
  <c r="D36" i="13"/>
  <c r="H35" i="13"/>
  <c r="J35" i="13" s="1"/>
  <c r="D35" i="13"/>
  <c r="H34" i="13"/>
  <c r="J34" i="13" s="1"/>
  <c r="D34" i="13"/>
  <c r="H33" i="13"/>
  <c r="D33" i="13"/>
  <c r="B43" i="13" s="1"/>
  <c r="I50" i="18" l="1"/>
  <c r="J50" i="18" s="1"/>
  <c r="I49" i="18"/>
  <c r="J49" i="18" s="1"/>
  <c r="I48" i="18"/>
  <c r="J48" i="18" s="1"/>
  <c r="I47" i="18"/>
  <c r="J47" i="18" s="1"/>
  <c r="I33" i="5"/>
  <c r="J33" i="5" s="1"/>
  <c r="I32" i="5"/>
  <c r="J32" i="5" s="1"/>
  <c r="I31" i="5"/>
  <c r="J31" i="5" s="1"/>
  <c r="J37" i="5" s="1"/>
  <c r="J38" i="5" s="1"/>
  <c r="B56" i="5"/>
  <c r="I38" i="18"/>
  <c r="I37" i="18"/>
  <c r="I36" i="18"/>
  <c r="J47" i="15"/>
  <c r="I53" i="15"/>
  <c r="I52" i="15"/>
  <c r="I51" i="15"/>
  <c r="J32" i="15"/>
  <c r="I38" i="15"/>
  <c r="I37" i="15"/>
  <c r="I36" i="15"/>
  <c r="D50" i="5"/>
  <c r="I47" i="5" s="1"/>
  <c r="J47" i="5" s="1"/>
  <c r="D51" i="5"/>
  <c r="D52" i="5"/>
  <c r="H50" i="5"/>
  <c r="H51" i="5"/>
  <c r="I35" i="5"/>
  <c r="I36" i="5"/>
  <c r="D35" i="5"/>
  <c r="I34" i="5" s="1"/>
  <c r="J34" i="5" s="1"/>
  <c r="D36" i="5"/>
  <c r="D37" i="5"/>
  <c r="H35" i="5"/>
  <c r="H36" i="5"/>
  <c r="B58" i="16"/>
  <c r="I52" i="16"/>
  <c r="B57" i="16" s="1"/>
  <c r="J47" i="16"/>
  <c r="J52" i="16" s="1"/>
  <c r="J53" i="16" s="1"/>
  <c r="I51" i="16"/>
  <c r="H50" i="16"/>
  <c r="H51" i="16"/>
  <c r="J33" i="16"/>
  <c r="D35" i="16"/>
  <c r="D36" i="16"/>
  <c r="D37" i="16"/>
  <c r="H35" i="16"/>
  <c r="H36" i="16"/>
  <c r="J53" i="14"/>
  <c r="J54" i="14" s="1"/>
  <c r="J52" i="14"/>
  <c r="J51" i="14"/>
  <c r="I51" i="14"/>
  <c r="I52" i="14"/>
  <c r="I53" i="14"/>
  <c r="D53" i="14"/>
  <c r="B57" i="14"/>
  <c r="D52" i="14"/>
  <c r="H51" i="14"/>
  <c r="H52" i="14"/>
  <c r="J35" i="14"/>
  <c r="I36" i="14"/>
  <c r="I37" i="14"/>
  <c r="J33" i="14"/>
  <c r="B42" i="14"/>
  <c r="H36" i="14"/>
  <c r="H37" i="14"/>
  <c r="I51" i="19"/>
  <c r="B59" i="19" s="1"/>
  <c r="I53" i="19"/>
  <c r="B58" i="19" s="1"/>
  <c r="J48" i="19"/>
  <c r="J53" i="19" s="1"/>
  <c r="J54" i="19" s="1"/>
  <c r="I52" i="19"/>
  <c r="H51" i="19"/>
  <c r="H52" i="19"/>
  <c r="I38" i="19"/>
  <c r="I37" i="19"/>
  <c r="J33" i="19"/>
  <c r="J38" i="19" s="1"/>
  <c r="J39" i="19" s="1"/>
  <c r="I36" i="19"/>
  <c r="H36" i="19"/>
  <c r="H37" i="19"/>
  <c r="J51" i="22"/>
  <c r="D55" i="22"/>
  <c r="D54" i="22"/>
  <c r="B59" i="22"/>
  <c r="H53" i="22"/>
  <c r="H54" i="22"/>
  <c r="J39" i="22"/>
  <c r="J40" i="22" s="1"/>
  <c r="J38" i="22"/>
  <c r="J37" i="22"/>
  <c r="I37" i="22"/>
  <c r="I38" i="22"/>
  <c r="I39" i="22"/>
  <c r="D39" i="22"/>
  <c r="D37" i="22"/>
  <c r="B43" i="22"/>
  <c r="H37" i="22"/>
  <c r="H38" i="22"/>
  <c r="J53" i="20"/>
  <c r="J54" i="20" s="1"/>
  <c r="J52" i="20"/>
  <c r="J51" i="20"/>
  <c r="I51" i="20"/>
  <c r="I52" i="20"/>
  <c r="I53" i="20"/>
  <c r="D53" i="20"/>
  <c r="B57" i="20"/>
  <c r="D51" i="20"/>
  <c r="H51" i="20"/>
  <c r="H52" i="20"/>
  <c r="J53" i="23"/>
  <c r="J54" i="23" s="1"/>
  <c r="J52" i="23"/>
  <c r="J51" i="23"/>
  <c r="I51" i="23"/>
  <c r="I52" i="23"/>
  <c r="I53" i="23"/>
  <c r="D51" i="23"/>
  <c r="D52" i="23"/>
  <c r="D53" i="23"/>
  <c r="H51" i="23"/>
  <c r="H52" i="23"/>
  <c r="I37" i="23"/>
  <c r="J31" i="23"/>
  <c r="H35" i="23"/>
  <c r="H37" i="23"/>
  <c r="J32" i="23"/>
  <c r="I35" i="23"/>
  <c r="I36" i="23"/>
  <c r="J53" i="7"/>
  <c r="J54" i="7" s="1"/>
  <c r="J52" i="7"/>
  <c r="J51" i="7"/>
  <c r="I51" i="7"/>
  <c r="I52" i="7"/>
  <c r="I53" i="7"/>
  <c r="D53" i="7"/>
  <c r="B57" i="7"/>
  <c r="D51" i="7"/>
  <c r="H51" i="7"/>
  <c r="H52" i="7"/>
  <c r="I37" i="7"/>
  <c r="I38" i="7"/>
  <c r="B43" i="7" s="1"/>
  <c r="J32" i="7"/>
  <c r="B44" i="7"/>
  <c r="J33" i="7"/>
  <c r="H36" i="7"/>
  <c r="H37" i="7"/>
  <c r="J48" i="11"/>
  <c r="J49" i="11"/>
  <c r="D51" i="11"/>
  <c r="D52" i="11"/>
  <c r="H51" i="11"/>
  <c r="H52" i="11"/>
  <c r="D38" i="11"/>
  <c r="D37" i="11"/>
  <c r="B42" i="11"/>
  <c r="H36" i="11"/>
  <c r="H37" i="11"/>
  <c r="D54" i="10"/>
  <c r="B58" i="10"/>
  <c r="D53" i="10"/>
  <c r="H52" i="10"/>
  <c r="H53" i="10"/>
  <c r="J34" i="10"/>
  <c r="D36" i="10"/>
  <c r="D37" i="10"/>
  <c r="D38" i="10"/>
  <c r="H36" i="10"/>
  <c r="H37" i="10"/>
  <c r="J50" i="8"/>
  <c r="D54" i="8"/>
  <c r="B58" i="8"/>
  <c r="D52" i="8"/>
  <c r="H52" i="8"/>
  <c r="H53" i="8"/>
  <c r="D36" i="8"/>
  <c r="D37" i="8"/>
  <c r="D38" i="8"/>
  <c r="H36" i="8"/>
  <c r="H37" i="8"/>
  <c r="J50" i="4"/>
  <c r="D54" i="4"/>
  <c r="B58" i="4"/>
  <c r="D52" i="4"/>
  <c r="H52" i="4"/>
  <c r="H53" i="4"/>
  <c r="H37" i="4"/>
  <c r="H38" i="4"/>
  <c r="J54" i="12"/>
  <c r="J55" i="12" s="1"/>
  <c r="J53" i="12"/>
  <c r="J52" i="12"/>
  <c r="I52" i="12"/>
  <c r="I54" i="12"/>
  <c r="I53" i="12"/>
  <c r="D52" i="12"/>
  <c r="D53" i="12"/>
  <c r="H53" i="12"/>
  <c r="J34" i="12"/>
  <c r="H36" i="12"/>
  <c r="H37" i="12"/>
  <c r="D52" i="13"/>
  <c r="D54" i="13"/>
  <c r="B58" i="13"/>
  <c r="H52" i="13"/>
  <c r="H53" i="13"/>
  <c r="J36" i="13"/>
  <c r="J33" i="13"/>
  <c r="I39" i="13"/>
  <c r="I38" i="13"/>
  <c r="I37" i="13"/>
  <c r="H37" i="13"/>
  <c r="H38" i="13"/>
  <c r="H39" i="13"/>
  <c r="D37" i="13"/>
  <c r="D38" i="13"/>
  <c r="D39" i="13"/>
  <c r="I51" i="18" l="1"/>
  <c r="I52" i="18"/>
  <c r="I53" i="18"/>
  <c r="B58" i="18" s="1"/>
  <c r="I46" i="5"/>
  <c r="J35" i="5"/>
  <c r="J36" i="5"/>
  <c r="I49" i="5"/>
  <c r="J49" i="5" s="1"/>
  <c r="I48" i="5"/>
  <c r="J48" i="5" s="1"/>
  <c r="I37" i="5"/>
  <c r="B42" i="5" s="1"/>
  <c r="B59" i="18"/>
  <c r="J53" i="18"/>
  <c r="J54" i="18" s="1"/>
  <c r="J52" i="18"/>
  <c r="J51" i="18"/>
  <c r="B44" i="18"/>
  <c r="B43" i="18"/>
  <c r="J38" i="18"/>
  <c r="J39" i="18" s="1"/>
  <c r="J37" i="18"/>
  <c r="J36" i="18"/>
  <c r="B59" i="15"/>
  <c r="B58" i="15"/>
  <c r="J53" i="15"/>
  <c r="J54" i="15" s="1"/>
  <c r="J51" i="15"/>
  <c r="J52" i="15"/>
  <c r="J38" i="15"/>
  <c r="J39" i="15" s="1"/>
  <c r="J37" i="15"/>
  <c r="J36" i="15"/>
  <c r="B44" i="15"/>
  <c r="B43" i="15"/>
  <c r="B43" i="5"/>
  <c r="J50" i="16"/>
  <c r="J51" i="16"/>
  <c r="I35" i="16"/>
  <c r="I37" i="16"/>
  <c r="J31" i="16"/>
  <c r="I36" i="16"/>
  <c r="B59" i="14"/>
  <c r="B58" i="14"/>
  <c r="B44" i="14"/>
  <c r="B43" i="14"/>
  <c r="J36" i="14"/>
  <c r="J37" i="14"/>
  <c r="J38" i="14"/>
  <c r="J39" i="14" s="1"/>
  <c r="J52" i="19"/>
  <c r="J51" i="19"/>
  <c r="J37" i="19"/>
  <c r="B44" i="19"/>
  <c r="B43" i="19"/>
  <c r="J36" i="19"/>
  <c r="J49" i="22"/>
  <c r="I55" i="22"/>
  <c r="I54" i="22"/>
  <c r="I53" i="22"/>
  <c r="B45" i="22"/>
  <c r="B44" i="22"/>
  <c r="B59" i="20"/>
  <c r="B58" i="20"/>
  <c r="B59" i="23"/>
  <c r="B58" i="23"/>
  <c r="B43" i="23"/>
  <c r="B42" i="23"/>
  <c r="J37" i="23"/>
  <c r="J38" i="23" s="1"/>
  <c r="J36" i="23"/>
  <c r="J35" i="23"/>
  <c r="B59" i="7"/>
  <c r="B58" i="7"/>
  <c r="J37" i="7"/>
  <c r="J38" i="7"/>
  <c r="J39" i="7" s="1"/>
  <c r="J36" i="7"/>
  <c r="I53" i="11"/>
  <c r="I52" i="11"/>
  <c r="I51" i="11"/>
  <c r="J47" i="11"/>
  <c r="J32" i="11"/>
  <c r="I38" i="11"/>
  <c r="I37" i="11"/>
  <c r="I36" i="11"/>
  <c r="J48" i="10"/>
  <c r="I54" i="10"/>
  <c r="I53" i="10"/>
  <c r="I52" i="10"/>
  <c r="J32" i="10"/>
  <c r="I38" i="10"/>
  <c r="I37" i="10"/>
  <c r="I36" i="10"/>
  <c r="J48" i="8"/>
  <c r="I54" i="8"/>
  <c r="I53" i="8"/>
  <c r="I52" i="8"/>
  <c r="J32" i="8"/>
  <c r="I38" i="8"/>
  <c r="I37" i="8"/>
  <c r="I36" i="8"/>
  <c r="J48" i="4"/>
  <c r="I54" i="4"/>
  <c r="I53" i="4"/>
  <c r="I52" i="4"/>
  <c r="I39" i="4"/>
  <c r="I38" i="4"/>
  <c r="I37" i="4"/>
  <c r="J33" i="4"/>
  <c r="B60" i="12"/>
  <c r="B59" i="12"/>
  <c r="J32" i="12"/>
  <c r="I37" i="12"/>
  <c r="I38" i="12"/>
  <c r="I36" i="12"/>
  <c r="J48" i="13"/>
  <c r="I54" i="13"/>
  <c r="I53" i="13"/>
  <c r="I52" i="13"/>
  <c r="B44" i="13"/>
  <c r="B45" i="13"/>
  <c r="J39" i="13"/>
  <c r="J40" i="13" s="1"/>
  <c r="J38" i="13"/>
  <c r="J37" i="13"/>
  <c r="J46" i="5" l="1"/>
  <c r="I50" i="5"/>
  <c r="I51" i="5"/>
  <c r="I52" i="5"/>
  <c r="J35" i="16"/>
  <c r="J36" i="16"/>
  <c r="J37" i="16"/>
  <c r="J38" i="16" s="1"/>
  <c r="B43" i="16"/>
  <c r="B42" i="16"/>
  <c r="J55" i="22"/>
  <c r="J56" i="22" s="1"/>
  <c r="J54" i="22"/>
  <c r="J53" i="22"/>
  <c r="B61" i="22"/>
  <c r="B60" i="22"/>
  <c r="J53" i="11"/>
  <c r="J54" i="11" s="1"/>
  <c r="J52" i="11"/>
  <c r="J51" i="11"/>
  <c r="B59" i="11"/>
  <c r="B58" i="11"/>
  <c r="B44" i="11"/>
  <c r="B43" i="11"/>
  <c r="J38" i="11"/>
  <c r="J39" i="11" s="1"/>
  <c r="J37" i="11"/>
  <c r="J36" i="11"/>
  <c r="J54" i="10"/>
  <c r="J55" i="10" s="1"/>
  <c r="J53" i="10"/>
  <c r="J52" i="10"/>
  <c r="B60" i="10"/>
  <c r="B59" i="10"/>
  <c r="J38" i="10"/>
  <c r="J39" i="10" s="1"/>
  <c r="J37" i="10"/>
  <c r="J36" i="10"/>
  <c r="B44" i="10"/>
  <c r="B43" i="10"/>
  <c r="B60" i="8"/>
  <c r="B59" i="8"/>
  <c r="J54" i="8"/>
  <c r="J55" i="8" s="1"/>
  <c r="J53" i="8"/>
  <c r="J52" i="8"/>
  <c r="B44" i="8"/>
  <c r="B43" i="8"/>
  <c r="J38" i="8"/>
  <c r="J39" i="8" s="1"/>
  <c r="J37" i="8"/>
  <c r="J36" i="8"/>
  <c r="B60" i="4"/>
  <c r="B59" i="4"/>
  <c r="J54" i="4"/>
  <c r="J55" i="4" s="1"/>
  <c r="J53" i="4"/>
  <c r="J52" i="4"/>
  <c r="J39" i="4"/>
  <c r="J40" i="4" s="1"/>
  <c r="J38" i="4"/>
  <c r="J37" i="4"/>
  <c r="B45" i="4"/>
  <c r="B44" i="4"/>
  <c r="B44" i="12"/>
  <c r="B43" i="12"/>
  <c r="J38" i="12"/>
  <c r="J39" i="12" s="1"/>
  <c r="J37" i="12"/>
  <c r="J36" i="12"/>
  <c r="J54" i="13"/>
  <c r="J55" i="13" s="1"/>
  <c r="J53" i="13"/>
  <c r="J52" i="13"/>
  <c r="B60" i="13"/>
  <c r="B59" i="13"/>
  <c r="B58" i="5" l="1"/>
  <c r="B57" i="5"/>
  <c r="J52" i="5"/>
  <c r="J53" i="5" s="1"/>
  <c r="J51" i="5"/>
  <c r="J50" i="5"/>
  <c r="H11" i="23"/>
  <c r="B20" i="23"/>
  <c r="B19" i="23"/>
  <c r="G17" i="23"/>
  <c r="F17" i="23"/>
  <c r="C17" i="23"/>
  <c r="B17" i="23"/>
  <c r="G16" i="23"/>
  <c r="F16" i="23"/>
  <c r="C16" i="23"/>
  <c r="B16" i="23"/>
  <c r="G15" i="23"/>
  <c r="F15" i="23"/>
  <c r="C15" i="23"/>
  <c r="B15" i="23"/>
  <c r="H14" i="23"/>
  <c r="D14" i="23"/>
  <c r="D13" i="23"/>
  <c r="H12" i="23"/>
  <c r="D11" i="23"/>
  <c r="B20" i="22"/>
  <c r="B19" i="22"/>
  <c r="G17" i="22"/>
  <c r="F17" i="22"/>
  <c r="C17" i="22"/>
  <c r="B17" i="22"/>
  <c r="G16" i="22"/>
  <c r="F16" i="22"/>
  <c r="C16" i="22"/>
  <c r="B16" i="22"/>
  <c r="G15" i="22"/>
  <c r="F15" i="22"/>
  <c r="C15" i="22"/>
  <c r="B15" i="22"/>
  <c r="H14" i="22"/>
  <c r="D14" i="22"/>
  <c r="H13" i="22"/>
  <c r="D13" i="22"/>
  <c r="H12" i="22"/>
  <c r="D12" i="22"/>
  <c r="H11" i="22"/>
  <c r="D11" i="22"/>
  <c r="H17" i="23" l="1"/>
  <c r="H15" i="22"/>
  <c r="D16" i="22"/>
  <c r="B21" i="23"/>
  <c r="D15" i="23"/>
  <c r="I11" i="23" s="1"/>
  <c r="J11" i="23" s="1"/>
  <c r="D16" i="23"/>
  <c r="D17" i="23"/>
  <c r="H15" i="23"/>
  <c r="H16" i="23"/>
  <c r="H16" i="22"/>
  <c r="D15" i="22"/>
  <c r="I13" i="22" s="1"/>
  <c r="J13" i="22" s="1"/>
  <c r="D17" i="22"/>
  <c r="B21" i="22"/>
  <c r="H17" i="22"/>
  <c r="I12" i="22" l="1"/>
  <c r="J12" i="22" s="1"/>
  <c r="I14" i="22"/>
  <c r="J14" i="22" s="1"/>
  <c r="I11" i="22"/>
  <c r="I12" i="23"/>
  <c r="J12" i="23" s="1"/>
  <c r="I14" i="23"/>
  <c r="J14" i="23" s="1"/>
  <c r="I16" i="22" l="1"/>
  <c r="I15" i="22"/>
  <c r="B23" i="22" s="1"/>
  <c r="I17" i="22"/>
  <c r="J11" i="22"/>
  <c r="I15" i="23"/>
  <c r="B23" i="23" s="1"/>
  <c r="I16" i="23"/>
  <c r="J17" i="23"/>
  <c r="J18" i="23" s="1"/>
  <c r="J16" i="23"/>
  <c r="J15" i="23"/>
  <c r="I17" i="23"/>
  <c r="D13" i="20"/>
  <c r="B20" i="20"/>
  <c r="B19" i="20"/>
  <c r="G17" i="20"/>
  <c r="F17" i="20"/>
  <c r="C17" i="20"/>
  <c r="B17" i="20"/>
  <c r="G16" i="20"/>
  <c r="F16" i="20"/>
  <c r="C16" i="20"/>
  <c r="B16" i="20"/>
  <c r="G15" i="20"/>
  <c r="F15" i="20"/>
  <c r="C15" i="20"/>
  <c r="B15" i="20"/>
  <c r="H14" i="20"/>
  <c r="D14" i="20"/>
  <c r="H13" i="20"/>
  <c r="H12" i="20"/>
  <c r="D12" i="20"/>
  <c r="H11" i="20"/>
  <c r="D11" i="20"/>
  <c r="B20" i="19"/>
  <c r="B19" i="19"/>
  <c r="G17" i="19"/>
  <c r="F17" i="19"/>
  <c r="C17" i="19"/>
  <c r="B17" i="19"/>
  <c r="G16" i="19"/>
  <c r="F16" i="19"/>
  <c r="C16" i="19"/>
  <c r="B16" i="19"/>
  <c r="G15" i="19"/>
  <c r="F15" i="19"/>
  <c r="C15" i="19"/>
  <c r="B15" i="19"/>
  <c r="H14" i="19"/>
  <c r="D14" i="19"/>
  <c r="H13" i="19"/>
  <c r="D13" i="19"/>
  <c r="H12" i="19"/>
  <c r="D12" i="19"/>
  <c r="H11" i="19"/>
  <c r="D11" i="19"/>
  <c r="B20" i="18"/>
  <c r="B19" i="18"/>
  <c r="G17" i="18"/>
  <c r="F17" i="18"/>
  <c r="C17" i="18"/>
  <c r="B17" i="18"/>
  <c r="G16" i="18"/>
  <c r="F16" i="18"/>
  <c r="C16" i="18"/>
  <c r="B16" i="18"/>
  <c r="G15" i="18"/>
  <c r="F15" i="18"/>
  <c r="C15" i="18"/>
  <c r="B15" i="18"/>
  <c r="H14" i="18"/>
  <c r="D14" i="18"/>
  <c r="H13" i="18"/>
  <c r="D13" i="18"/>
  <c r="H12" i="18"/>
  <c r="D12" i="18"/>
  <c r="H11" i="18"/>
  <c r="D11" i="18"/>
  <c r="D15" i="20" l="1"/>
  <c r="I14" i="20" s="1"/>
  <c r="J14" i="20" s="1"/>
  <c r="D16" i="20"/>
  <c r="J15" i="22"/>
  <c r="J16" i="22"/>
  <c r="J17" i="22"/>
  <c r="J18" i="22" s="1"/>
  <c r="B22" i="22"/>
  <c r="B22" i="23"/>
  <c r="H17" i="20"/>
  <c r="B21" i="20"/>
  <c r="D17" i="20"/>
  <c r="H17" i="19"/>
  <c r="D17" i="19"/>
  <c r="B21" i="19"/>
  <c r="H17" i="18"/>
  <c r="B21" i="18"/>
  <c r="H15" i="20"/>
  <c r="H16" i="20"/>
  <c r="D15" i="19"/>
  <c r="D16" i="19"/>
  <c r="H15" i="19"/>
  <c r="H16" i="19"/>
  <c r="D15" i="18"/>
  <c r="I11" i="18" s="1"/>
  <c r="D16" i="18"/>
  <c r="D17" i="18"/>
  <c r="H15" i="18"/>
  <c r="H16" i="18"/>
  <c r="B20" i="16"/>
  <c r="B19" i="16"/>
  <c r="G17" i="16"/>
  <c r="F17" i="16"/>
  <c r="C17" i="16"/>
  <c r="B17" i="16"/>
  <c r="G16" i="16"/>
  <c r="F16" i="16"/>
  <c r="C16" i="16"/>
  <c r="B16" i="16"/>
  <c r="G15" i="16"/>
  <c r="F15" i="16"/>
  <c r="C15" i="16"/>
  <c r="B15" i="16"/>
  <c r="H14" i="16"/>
  <c r="D14" i="16"/>
  <c r="H13" i="16"/>
  <c r="D13" i="16"/>
  <c r="H12" i="16"/>
  <c r="D12" i="16"/>
  <c r="H11" i="16"/>
  <c r="B20" i="15"/>
  <c r="B19" i="15"/>
  <c r="G17" i="15"/>
  <c r="F17" i="15"/>
  <c r="C17" i="15"/>
  <c r="B17" i="15"/>
  <c r="G16" i="15"/>
  <c r="F16" i="15"/>
  <c r="C16" i="15"/>
  <c r="B16" i="15"/>
  <c r="G15" i="15"/>
  <c r="F15" i="15"/>
  <c r="C15" i="15"/>
  <c r="B15" i="15"/>
  <c r="H14" i="15"/>
  <c r="D14" i="15"/>
  <c r="H13" i="15"/>
  <c r="D13" i="15"/>
  <c r="H12" i="15"/>
  <c r="D12" i="15"/>
  <c r="H11" i="15"/>
  <c r="D11" i="15"/>
  <c r="B20" i="14"/>
  <c r="B19" i="14"/>
  <c r="G17" i="14"/>
  <c r="F17" i="14"/>
  <c r="C17" i="14"/>
  <c r="B17" i="14"/>
  <c r="G16" i="14"/>
  <c r="F16" i="14"/>
  <c r="C16" i="14"/>
  <c r="B16" i="14"/>
  <c r="G15" i="14"/>
  <c r="F15" i="14"/>
  <c r="C15" i="14"/>
  <c r="B15" i="14"/>
  <c r="H14" i="14"/>
  <c r="D14" i="14"/>
  <c r="H13" i="14"/>
  <c r="D13" i="14"/>
  <c r="H12" i="14"/>
  <c r="D12" i="14"/>
  <c r="H11" i="14"/>
  <c r="D11" i="14"/>
  <c r="H17" i="14" l="1"/>
  <c r="I12" i="20"/>
  <c r="J12" i="20" s="1"/>
  <c r="I13" i="20"/>
  <c r="J13" i="20" s="1"/>
  <c r="I11" i="20"/>
  <c r="J11" i="20" s="1"/>
  <c r="J16" i="20" s="1"/>
  <c r="I12" i="19"/>
  <c r="J12" i="19" s="1"/>
  <c r="I13" i="19"/>
  <c r="J13" i="19" s="1"/>
  <c r="I11" i="19"/>
  <c r="I14" i="19"/>
  <c r="J14" i="19" s="1"/>
  <c r="I12" i="18"/>
  <c r="J12" i="18" s="1"/>
  <c r="I14" i="18"/>
  <c r="J14" i="18" s="1"/>
  <c r="I13" i="18"/>
  <c r="J13" i="18" s="1"/>
  <c r="J11" i="18"/>
  <c r="H17" i="16"/>
  <c r="B21" i="16"/>
  <c r="D17" i="16"/>
  <c r="D15" i="16"/>
  <c r="I13" i="16" s="1"/>
  <c r="J13" i="16" s="1"/>
  <c r="D16" i="16"/>
  <c r="H15" i="16"/>
  <c r="H16" i="16"/>
  <c r="H17" i="15"/>
  <c r="B21" i="15"/>
  <c r="D17" i="15"/>
  <c r="D15" i="15"/>
  <c r="D16" i="15"/>
  <c r="H15" i="15"/>
  <c r="H16" i="15"/>
  <c r="B21" i="14"/>
  <c r="D17" i="14"/>
  <c r="D15" i="14"/>
  <c r="D16" i="14"/>
  <c r="H15" i="14"/>
  <c r="H16" i="14"/>
  <c r="B20" i="13"/>
  <c r="B19" i="13"/>
  <c r="G17" i="13"/>
  <c r="F17" i="13"/>
  <c r="C17" i="13"/>
  <c r="B17" i="13"/>
  <c r="G16" i="13"/>
  <c r="F16" i="13"/>
  <c r="C16" i="13"/>
  <c r="B16" i="13"/>
  <c r="G15" i="13"/>
  <c r="F15" i="13"/>
  <c r="C15" i="13"/>
  <c r="B15" i="13"/>
  <c r="H14" i="13"/>
  <c r="D14" i="13"/>
  <c r="H13" i="13"/>
  <c r="D13" i="13"/>
  <c r="H12" i="13"/>
  <c r="D12" i="13"/>
  <c r="H11" i="13"/>
  <c r="D11" i="13"/>
  <c r="B20" i="12"/>
  <c r="B19" i="12"/>
  <c r="G17" i="12"/>
  <c r="F17" i="12"/>
  <c r="C17" i="12"/>
  <c r="B17" i="12"/>
  <c r="G16" i="12"/>
  <c r="F16" i="12"/>
  <c r="C16" i="12"/>
  <c r="B16" i="12"/>
  <c r="G15" i="12"/>
  <c r="F15" i="12"/>
  <c r="C15" i="12"/>
  <c r="B15" i="12"/>
  <c r="H14" i="12"/>
  <c r="D14" i="12"/>
  <c r="H13" i="12"/>
  <c r="D13" i="12"/>
  <c r="H12" i="12"/>
  <c r="D12" i="12"/>
  <c r="H11" i="12"/>
  <c r="D11" i="12"/>
  <c r="B20" i="11"/>
  <c r="B19" i="11"/>
  <c r="G17" i="11"/>
  <c r="F17" i="11"/>
  <c r="C17" i="11"/>
  <c r="B17" i="11"/>
  <c r="G16" i="11"/>
  <c r="F16" i="11"/>
  <c r="C16" i="11"/>
  <c r="B16" i="11"/>
  <c r="G15" i="11"/>
  <c r="F15" i="11"/>
  <c r="C15" i="11"/>
  <c r="B15" i="11"/>
  <c r="H14" i="11"/>
  <c r="D14" i="11"/>
  <c r="H13" i="11"/>
  <c r="D13" i="11"/>
  <c r="H12" i="11"/>
  <c r="D12" i="11"/>
  <c r="H11" i="11"/>
  <c r="D11" i="11"/>
  <c r="F15" i="10"/>
  <c r="B20" i="10"/>
  <c r="B19" i="10"/>
  <c r="G17" i="10"/>
  <c r="F17" i="10"/>
  <c r="C17" i="10"/>
  <c r="B17" i="10"/>
  <c r="G16" i="10"/>
  <c r="F16" i="10"/>
  <c r="C16" i="10"/>
  <c r="B16" i="10"/>
  <c r="G15" i="10"/>
  <c r="C15" i="10"/>
  <c r="B15" i="10"/>
  <c r="H14" i="10"/>
  <c r="D14" i="10"/>
  <c r="H13" i="10"/>
  <c r="D13" i="10"/>
  <c r="H12" i="10"/>
  <c r="D12" i="10"/>
  <c r="H11" i="10"/>
  <c r="D11" i="10"/>
  <c r="B20" i="8"/>
  <c r="B19" i="8"/>
  <c r="G17" i="8"/>
  <c r="F17" i="8"/>
  <c r="C17" i="8"/>
  <c r="B17" i="8"/>
  <c r="G16" i="8"/>
  <c r="F16" i="8"/>
  <c r="C16" i="8"/>
  <c r="B16" i="8"/>
  <c r="G15" i="8"/>
  <c r="F15" i="8"/>
  <c r="C15" i="8"/>
  <c r="B15" i="8"/>
  <c r="H14" i="8"/>
  <c r="D14" i="8"/>
  <c r="H13" i="8"/>
  <c r="D13" i="8"/>
  <c r="H12" i="8"/>
  <c r="D12" i="8"/>
  <c r="H11" i="8"/>
  <c r="D11" i="8"/>
  <c r="I16" i="20" l="1"/>
  <c r="J15" i="20"/>
  <c r="J17" i="20"/>
  <c r="J18" i="20" s="1"/>
  <c r="I15" i="20"/>
  <c r="B23" i="20" s="1"/>
  <c r="I17" i="20"/>
  <c r="H17" i="13"/>
  <c r="B21" i="8"/>
  <c r="D17" i="8"/>
  <c r="I16" i="18"/>
  <c r="I17" i="19"/>
  <c r="J11" i="19"/>
  <c r="I16" i="19"/>
  <c r="I15" i="19"/>
  <c r="I17" i="18"/>
  <c r="I15" i="18"/>
  <c r="J17" i="18"/>
  <c r="J18" i="18" s="1"/>
  <c r="J16" i="18"/>
  <c r="J15" i="18"/>
  <c r="I12" i="16"/>
  <c r="J12" i="16" s="1"/>
  <c r="I14" i="16"/>
  <c r="J14" i="16" s="1"/>
  <c r="I11" i="16"/>
  <c r="I14" i="15"/>
  <c r="J14" i="15" s="1"/>
  <c r="I12" i="15"/>
  <c r="J12" i="15" s="1"/>
  <c r="I11" i="15"/>
  <c r="I13" i="15"/>
  <c r="J13" i="15" s="1"/>
  <c r="I13" i="14"/>
  <c r="J13" i="14" s="1"/>
  <c r="I11" i="14"/>
  <c r="I14" i="14"/>
  <c r="J14" i="14" s="1"/>
  <c r="I12" i="14"/>
  <c r="J12" i="14" s="1"/>
  <c r="B21" i="13"/>
  <c r="D15" i="13"/>
  <c r="D16" i="13"/>
  <c r="D17" i="13"/>
  <c r="H15" i="13"/>
  <c r="H16" i="13"/>
  <c r="B21" i="12"/>
  <c r="H17" i="12"/>
  <c r="D17" i="12"/>
  <c r="D15" i="12"/>
  <c r="D16" i="12"/>
  <c r="H15" i="12"/>
  <c r="H16" i="12"/>
  <c r="H17" i="11"/>
  <c r="B21" i="11"/>
  <c r="D17" i="11"/>
  <c r="D15" i="11"/>
  <c r="I13" i="11" s="1"/>
  <c r="J13" i="11" s="1"/>
  <c r="D16" i="11"/>
  <c r="H15" i="11"/>
  <c r="H16" i="11"/>
  <c r="B21" i="10"/>
  <c r="H17" i="10"/>
  <c r="D15" i="10"/>
  <c r="D16" i="10"/>
  <c r="D17" i="10"/>
  <c r="H15" i="10"/>
  <c r="H16" i="10"/>
  <c r="H17" i="8"/>
  <c r="D15" i="8"/>
  <c r="D16" i="8"/>
  <c r="H15" i="8"/>
  <c r="H16" i="8"/>
  <c r="D14" i="7"/>
  <c r="H11" i="7"/>
  <c r="B20" i="7"/>
  <c r="B19" i="7"/>
  <c r="G17" i="7"/>
  <c r="F17" i="7"/>
  <c r="C17" i="7"/>
  <c r="B17" i="7"/>
  <c r="G16" i="7"/>
  <c r="F16" i="7"/>
  <c r="C16" i="7"/>
  <c r="B16" i="7"/>
  <c r="G15" i="7"/>
  <c r="F15" i="7"/>
  <c r="C15" i="7"/>
  <c r="B15" i="7"/>
  <c r="H14" i="7"/>
  <c r="H13" i="7"/>
  <c r="D13" i="7"/>
  <c r="H12" i="7"/>
  <c r="D12" i="7"/>
  <c r="D11" i="7"/>
  <c r="B20" i="6"/>
  <c r="B19" i="6"/>
  <c r="G17" i="6"/>
  <c r="F17" i="6"/>
  <c r="C17" i="6"/>
  <c r="B17" i="6"/>
  <c r="G16" i="6"/>
  <c r="F16" i="6"/>
  <c r="C16" i="6"/>
  <c r="B16" i="6"/>
  <c r="G15" i="6"/>
  <c r="F15" i="6"/>
  <c r="C15" i="6"/>
  <c r="B15" i="6"/>
  <c r="H14" i="6"/>
  <c r="D14" i="6"/>
  <c r="H13" i="6"/>
  <c r="D13" i="6"/>
  <c r="H12" i="6"/>
  <c r="D12" i="6"/>
  <c r="H11" i="6"/>
  <c r="D11" i="6"/>
  <c r="B22" i="20" l="1"/>
  <c r="H17" i="7"/>
  <c r="B23" i="19"/>
  <c r="B22" i="19"/>
  <c r="J17" i="19"/>
  <c r="J18" i="19" s="1"/>
  <c r="J16" i="19"/>
  <c r="J15" i="19"/>
  <c r="B23" i="18"/>
  <c r="B22" i="18"/>
  <c r="J11" i="16"/>
  <c r="I17" i="16"/>
  <c r="I15" i="16"/>
  <c r="I16" i="16"/>
  <c r="J11" i="15"/>
  <c r="I17" i="15"/>
  <c r="I16" i="15"/>
  <c r="I15" i="15"/>
  <c r="J11" i="14"/>
  <c r="I17" i="14"/>
  <c r="I15" i="14"/>
  <c r="I16" i="14"/>
  <c r="I13" i="13"/>
  <c r="J13" i="13" s="1"/>
  <c r="I11" i="13"/>
  <c r="I12" i="13"/>
  <c r="J12" i="13" s="1"/>
  <c r="I14" i="13"/>
  <c r="J14" i="13" s="1"/>
  <c r="I12" i="12"/>
  <c r="J12" i="12" s="1"/>
  <c r="I13" i="12"/>
  <c r="J13" i="12" s="1"/>
  <c r="I11" i="12"/>
  <c r="I14" i="12"/>
  <c r="J14" i="12" s="1"/>
  <c r="I11" i="11"/>
  <c r="I12" i="11"/>
  <c r="J12" i="11" s="1"/>
  <c r="I14" i="11"/>
  <c r="J14" i="11" s="1"/>
  <c r="I12" i="10"/>
  <c r="J12" i="10" s="1"/>
  <c r="I13" i="10"/>
  <c r="J13" i="10" s="1"/>
  <c r="I11" i="10"/>
  <c r="I14" i="10"/>
  <c r="J14" i="10" s="1"/>
  <c r="I12" i="8"/>
  <c r="J12" i="8" s="1"/>
  <c r="I14" i="8"/>
  <c r="J14" i="8" s="1"/>
  <c r="I11" i="8"/>
  <c r="I13" i="8"/>
  <c r="J13" i="8" s="1"/>
  <c r="D16" i="7"/>
  <c r="D15" i="7"/>
  <c r="D17" i="7"/>
  <c r="B21" i="7"/>
  <c r="H15" i="7"/>
  <c r="H16" i="7"/>
  <c r="H17" i="6"/>
  <c r="B21" i="6"/>
  <c r="D15" i="6"/>
  <c r="I13" i="6" s="1"/>
  <c r="J13" i="6" s="1"/>
  <c r="D16" i="6"/>
  <c r="D17" i="6"/>
  <c r="H15" i="6"/>
  <c r="H16" i="6"/>
  <c r="B20" i="5"/>
  <c r="B19" i="5"/>
  <c r="G17" i="5"/>
  <c r="F17" i="5"/>
  <c r="C17" i="5"/>
  <c r="B17" i="5"/>
  <c r="G16" i="5"/>
  <c r="F16" i="5"/>
  <c r="C16" i="5"/>
  <c r="B16" i="5"/>
  <c r="G15" i="5"/>
  <c r="F15" i="5"/>
  <c r="C15" i="5"/>
  <c r="B15" i="5"/>
  <c r="H14" i="5"/>
  <c r="D14" i="5"/>
  <c r="H13" i="5"/>
  <c r="D13" i="5"/>
  <c r="H12" i="5"/>
  <c r="D12" i="5"/>
  <c r="H11" i="5"/>
  <c r="D11" i="5"/>
  <c r="B23" i="16" l="1"/>
  <c r="B22" i="16"/>
  <c r="J17" i="16"/>
  <c r="J18" i="16" s="1"/>
  <c r="J16" i="16"/>
  <c r="J15" i="16"/>
  <c r="B23" i="15"/>
  <c r="B22" i="15"/>
  <c r="J17" i="15"/>
  <c r="J18" i="15" s="1"/>
  <c r="J16" i="15"/>
  <c r="J15" i="15"/>
  <c r="J17" i="14"/>
  <c r="J18" i="14" s="1"/>
  <c r="J16" i="14"/>
  <c r="J15" i="14"/>
  <c r="B23" i="14"/>
  <c r="B22" i="14"/>
  <c r="J11" i="13"/>
  <c r="I17" i="13"/>
  <c r="I16" i="13"/>
  <c r="I15" i="13"/>
  <c r="I17" i="12"/>
  <c r="J11" i="12"/>
  <c r="I15" i="12"/>
  <c r="I16" i="12"/>
  <c r="J11" i="11"/>
  <c r="I17" i="11"/>
  <c r="I15" i="11"/>
  <c r="I16" i="11"/>
  <c r="I17" i="10"/>
  <c r="J11" i="10"/>
  <c r="I16" i="10"/>
  <c r="I15" i="10"/>
  <c r="I17" i="8"/>
  <c r="J11" i="8"/>
  <c r="I15" i="8"/>
  <c r="I16" i="8"/>
  <c r="I13" i="7"/>
  <c r="J13" i="7" s="1"/>
  <c r="I11" i="7"/>
  <c r="J11" i="7" s="1"/>
  <c r="I12" i="7"/>
  <c r="J12" i="7" s="1"/>
  <c r="I14" i="7"/>
  <c r="J14" i="7" s="1"/>
  <c r="I12" i="6"/>
  <c r="J12" i="6" s="1"/>
  <c r="I14" i="6"/>
  <c r="J14" i="6" s="1"/>
  <c r="I11" i="6"/>
  <c r="H17" i="5"/>
  <c r="D17" i="5"/>
  <c r="D16" i="5"/>
  <c r="D15" i="5"/>
  <c r="I14" i="5" s="1"/>
  <c r="J14" i="5" s="1"/>
  <c r="H16" i="5"/>
  <c r="B21" i="5"/>
  <c r="H15" i="5"/>
  <c r="H14" i="4"/>
  <c r="B21" i="4"/>
  <c r="B20" i="4"/>
  <c r="G18" i="4"/>
  <c r="F18" i="4"/>
  <c r="C18" i="4"/>
  <c r="B18" i="4"/>
  <c r="G17" i="4"/>
  <c r="F17" i="4"/>
  <c r="C17" i="4"/>
  <c r="B17" i="4"/>
  <c r="G16" i="4"/>
  <c r="F16" i="4"/>
  <c r="C16" i="4"/>
  <c r="B16" i="4"/>
  <c r="H15" i="4"/>
  <c r="D15" i="4"/>
  <c r="D14" i="4"/>
  <c r="H13" i="4"/>
  <c r="D13" i="4"/>
  <c r="H12" i="4"/>
  <c r="D12" i="4"/>
  <c r="J16" i="7" l="1"/>
  <c r="D18" i="4"/>
  <c r="I13" i="5"/>
  <c r="J13" i="5" s="1"/>
  <c r="I11" i="5"/>
  <c r="J11" i="5" s="1"/>
  <c r="I12" i="5"/>
  <c r="J12" i="5" s="1"/>
  <c r="J17" i="13"/>
  <c r="J18" i="13" s="1"/>
  <c r="J16" i="13"/>
  <c r="J15" i="13"/>
  <c r="B23" i="13"/>
  <c r="B22" i="13"/>
  <c r="J17" i="12"/>
  <c r="J18" i="12" s="1"/>
  <c r="J16" i="12"/>
  <c r="J15" i="12"/>
  <c r="B23" i="12"/>
  <c r="B22" i="12"/>
  <c r="B23" i="11"/>
  <c r="B22" i="11"/>
  <c r="J17" i="11"/>
  <c r="J18" i="11" s="1"/>
  <c r="J16" i="11"/>
  <c r="J15" i="11"/>
  <c r="B23" i="10"/>
  <c r="B22" i="10"/>
  <c r="J17" i="10"/>
  <c r="J18" i="10" s="1"/>
  <c r="J16" i="10"/>
  <c r="J15" i="10"/>
  <c r="B23" i="8"/>
  <c r="B22" i="8"/>
  <c r="J17" i="8"/>
  <c r="J18" i="8" s="1"/>
  <c r="J15" i="8"/>
  <c r="J16" i="8"/>
  <c r="I17" i="7"/>
  <c r="J15" i="7"/>
  <c r="J17" i="7"/>
  <c r="J18" i="7" s="1"/>
  <c r="I16" i="7"/>
  <c r="I15" i="7"/>
  <c r="B23" i="7" s="1"/>
  <c r="J11" i="6"/>
  <c r="I17" i="6"/>
  <c r="I16" i="6"/>
  <c r="I15" i="6"/>
  <c r="H16" i="4"/>
  <c r="B22" i="4"/>
  <c r="H17" i="4"/>
  <c r="H18" i="4"/>
  <c r="D16" i="4"/>
  <c r="I15" i="4" s="1"/>
  <c r="J15" i="4" s="1"/>
  <c r="D17" i="4"/>
  <c r="I16" i="5" l="1"/>
  <c r="I14" i="4"/>
  <c r="J14" i="4" s="1"/>
  <c r="I15" i="5"/>
  <c r="B23" i="5" s="1"/>
  <c r="I17" i="5"/>
  <c r="B22" i="7"/>
  <c r="B23" i="6"/>
  <c r="B22" i="6"/>
  <c r="J17" i="6"/>
  <c r="J18" i="6" s="1"/>
  <c r="J16" i="6"/>
  <c r="J15" i="6"/>
  <c r="J15" i="5"/>
  <c r="J16" i="5"/>
  <c r="J17" i="5"/>
  <c r="J18" i="5" s="1"/>
  <c r="I12" i="4"/>
  <c r="I13" i="4"/>
  <c r="J13" i="4" s="1"/>
  <c r="B22" i="5" l="1"/>
  <c r="I18" i="4"/>
  <c r="I17" i="4"/>
  <c r="I16" i="4"/>
  <c r="J12" i="4"/>
  <c r="J18" i="4" l="1"/>
  <c r="J17" i="4"/>
  <c r="B23" i="4"/>
  <c r="B24" i="4"/>
</calcChain>
</file>

<file path=xl/sharedStrings.xml><?xml version="1.0" encoding="utf-8"?>
<sst xmlns="http://schemas.openxmlformats.org/spreadsheetml/2006/main" count="1972" uniqueCount="96">
  <si>
    <t xml:space="preserve">PPIA </t>
  </si>
  <si>
    <t>Used 1ug RNA for RT</t>
  </si>
  <si>
    <t>Cntrl shRNA</t>
  </si>
  <si>
    <t>PPIA</t>
  </si>
  <si>
    <t>∆Ct</t>
  </si>
  <si>
    <t>∆∆Ct</t>
  </si>
  <si>
    <t xml:space="preserve">BG 1 </t>
  </si>
  <si>
    <t xml:space="preserve">AA 1 </t>
  </si>
  <si>
    <t xml:space="preserve">BG 2 </t>
  </si>
  <si>
    <t xml:space="preserve">AA2 </t>
  </si>
  <si>
    <t xml:space="preserve">BG 3 </t>
  </si>
  <si>
    <t xml:space="preserve">AA 3 </t>
  </si>
  <si>
    <t xml:space="preserve">BG 4 </t>
  </si>
  <si>
    <t xml:space="preserve">AA 4 </t>
  </si>
  <si>
    <t>Average</t>
  </si>
  <si>
    <t>Median</t>
  </si>
  <si>
    <t>SD</t>
  </si>
  <si>
    <t>P value</t>
  </si>
  <si>
    <t>Ct</t>
  </si>
  <si>
    <t>Blank</t>
  </si>
  <si>
    <t>Relative Fold</t>
  </si>
  <si>
    <t>Fold Incr</t>
  </si>
  <si>
    <t xml:space="preserve">TH 1 </t>
  </si>
  <si>
    <t xml:space="preserve">TH 2 </t>
  </si>
  <si>
    <t xml:space="preserve">TH 3 </t>
  </si>
  <si>
    <t>TH 4</t>
  </si>
  <si>
    <t>`</t>
  </si>
  <si>
    <t xml:space="preserve">AA/TH 1 </t>
  </si>
  <si>
    <t xml:space="preserve">AA/TH 2 </t>
  </si>
  <si>
    <t>AA/TH 3</t>
  </si>
  <si>
    <t xml:space="preserve">AA/TH 4 </t>
  </si>
  <si>
    <t>DLX3</t>
  </si>
  <si>
    <t>2021 #10 ATDC5 DLX3 #32 shRNA</t>
  </si>
  <si>
    <t>GG</t>
  </si>
  <si>
    <t xml:space="preserve"> Undetermined</t>
  </si>
  <si>
    <t>Undetermined</t>
  </si>
  <si>
    <t>No serum Free, RNA extracted at 3d</t>
  </si>
  <si>
    <t>RNA Extractions done by DL</t>
  </si>
  <si>
    <t>Nano, dilutions and RT done by DL</t>
  </si>
  <si>
    <t>DL</t>
  </si>
  <si>
    <t>Used 10uL cDNA</t>
  </si>
  <si>
    <t>Col2</t>
  </si>
  <si>
    <t>2021 #10 ATDC5 DLX5 #32 shRNA</t>
  </si>
  <si>
    <t>DLX5</t>
  </si>
  <si>
    <t>2021 #10 ATDC5 DLX6 #32 shRNA</t>
  </si>
  <si>
    <t>DLX6</t>
  </si>
  <si>
    <t>OSX</t>
  </si>
  <si>
    <t>2021 #10 ATDC5 Runx2 #32 shRNA</t>
  </si>
  <si>
    <t>Runx2</t>
  </si>
  <si>
    <t>2021 #10 ATDC5 Sox9 #32 shRNA</t>
  </si>
  <si>
    <t>Sox9</t>
  </si>
  <si>
    <t>2021 #10 ATDC5 DMP1 #32 shRNA</t>
  </si>
  <si>
    <t>DMP1</t>
  </si>
  <si>
    <t>2021 #10 ATDC5 MGP #32 shRNA</t>
  </si>
  <si>
    <t>MGP</t>
  </si>
  <si>
    <t>2021 #10 ATDC5 MMP13 #32 shRNA</t>
  </si>
  <si>
    <t>MMP13</t>
  </si>
  <si>
    <t>2021 #10 ATDC5 MMP9 #32 shRNA</t>
  </si>
  <si>
    <t>MMP9</t>
  </si>
  <si>
    <t xml:space="preserve">2019#25 ATDC5 DLX5 #40 shRNA </t>
  </si>
  <si>
    <t>Hit with 10MOI of virus</t>
  </si>
  <si>
    <t>SOX9</t>
  </si>
  <si>
    <t>RNA Extractions done by Jasmine Lau</t>
  </si>
  <si>
    <t xml:space="preserve">Nano, dilutions and RT done by JL </t>
  </si>
  <si>
    <t xml:space="preserve">Control shRNA </t>
  </si>
  <si>
    <t>RUNX2</t>
  </si>
  <si>
    <t>New values from Real time 11/4/21</t>
  </si>
  <si>
    <t>BG 1</t>
  </si>
  <si>
    <t>AA 1</t>
  </si>
  <si>
    <t>BG 2</t>
  </si>
  <si>
    <t>AA 2</t>
  </si>
  <si>
    <t>BG 3</t>
  </si>
  <si>
    <t>AA 3</t>
  </si>
  <si>
    <t xml:space="preserve"> </t>
  </si>
  <si>
    <t>BG 4</t>
  </si>
  <si>
    <t>AA 4</t>
  </si>
  <si>
    <t xml:space="preserve">Control shRNA  </t>
  </si>
  <si>
    <t>(AA vs AA/TH)</t>
  </si>
  <si>
    <t>SP7</t>
  </si>
  <si>
    <t>2021 #10 ATDC5 SP7/OSX #32 shRNA</t>
  </si>
  <si>
    <t>2021 #10 ATDC5 Col1a1 #32 shRNA</t>
  </si>
  <si>
    <t>Col1a1</t>
  </si>
  <si>
    <t>Col1a10</t>
  </si>
  <si>
    <t>2021 #10 ATDC5 Col2a1 #32 shRNA</t>
  </si>
  <si>
    <t>Col2a1</t>
  </si>
  <si>
    <t>2021 #10 ATDC5 Col10a1a10 #32 shRNA</t>
  </si>
  <si>
    <t>Col10a1</t>
  </si>
  <si>
    <t>Bglap2</t>
  </si>
  <si>
    <t>2021 #10 ATDC5 Bglap2 #32 shRNA</t>
  </si>
  <si>
    <t>2021 #10 ATDC5 Ibsp #32 shRNA</t>
  </si>
  <si>
    <t>Ibsp</t>
  </si>
  <si>
    <t>Spp1</t>
  </si>
  <si>
    <t>2021 #10 ATDC5 Spp1 #32 shRNA</t>
  </si>
  <si>
    <t>2021 #10 ATDC5 Alpl #32 shRNA</t>
  </si>
  <si>
    <t>Alpl</t>
  </si>
  <si>
    <t>Source Data for Figure 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</si>
</sst>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0">
    <xf numFmtId="0" fontId="0" fillId="0" borderId="0" xfId="0"/>
    <xf numFmtId="0" fontId="2" fillId="0" borderId="16" xfId="0" applyFont="1" applyBorder="1" applyAlignment="1">
      <alignment horizontal="center"/>
    </xf>
    <xf numFmtId="0" fontId="2" fillId="0" borderId="0" xfId="0" applyFont="1"/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165" fontId="2" fillId="0" borderId="3" xfId="0" applyNumberFormat="1" applyFont="1" applyBorder="1"/>
    <xf numFmtId="164" fontId="2" fillId="0" borderId="17" xfId="0" applyNumberFormat="1" applyFont="1" applyBorder="1"/>
    <xf numFmtId="164" fontId="2" fillId="0" borderId="20" xfId="0" applyNumberFormat="1" applyFont="1" applyBorder="1"/>
    <xf numFmtId="164" fontId="2" fillId="0" borderId="25" xfId="0" applyNumberFormat="1" applyFont="1" applyBorder="1"/>
    <xf numFmtId="0" fontId="2" fillId="0" borderId="21" xfId="0" applyFont="1" applyFill="1" applyBorder="1" applyAlignment="1">
      <alignment horizontal="center"/>
    </xf>
    <xf numFmtId="164" fontId="2" fillId="0" borderId="24" xfId="0" applyNumberFormat="1" applyFont="1" applyFill="1" applyBorder="1"/>
    <xf numFmtId="0" fontId="3" fillId="0" borderId="0" xfId="0" applyFont="1"/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5" fillId="0" borderId="0" xfId="0" applyFont="1"/>
    <xf numFmtId="164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164" fontId="2" fillId="0" borderId="0" xfId="0" applyNumberFormat="1" applyFont="1"/>
    <xf numFmtId="0" fontId="2" fillId="0" borderId="7" xfId="0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2" fillId="0" borderId="5" xfId="1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2" borderId="2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right"/>
    </xf>
    <xf numFmtId="164" fontId="2" fillId="0" borderId="10" xfId="0" applyNumberFormat="1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center"/>
    </xf>
    <xf numFmtId="164" fontId="2" fillId="0" borderId="5" xfId="0" applyNumberFormat="1" applyFont="1" applyBorder="1"/>
    <xf numFmtId="164" fontId="2" fillId="0" borderId="6" xfId="0" applyNumberFormat="1" applyFont="1" applyBorder="1"/>
    <xf numFmtId="14" fontId="3" fillId="0" borderId="0" xfId="0" applyNumberFormat="1" applyFont="1" applyAlignment="1">
      <alignment horizontal="center"/>
    </xf>
    <xf numFmtId="164" fontId="2" fillId="0" borderId="5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2" fillId="0" borderId="10" xfId="0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center"/>
    </xf>
    <xf numFmtId="0" fontId="4" fillId="0" borderId="0" xfId="0" applyFont="1"/>
    <xf numFmtId="164" fontId="2" fillId="0" borderId="5" xfId="1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applyFont="1"/>
    <xf numFmtId="164" fontId="2" fillId="0" borderId="18" xfId="0" applyNumberFormat="1" applyFont="1" applyBorder="1"/>
    <xf numFmtId="164" fontId="2" fillId="0" borderId="19" xfId="0" applyNumberFormat="1" applyFont="1" applyBorder="1" applyAlignment="1">
      <alignment horizontal="center"/>
    </xf>
    <xf numFmtId="164" fontId="2" fillId="0" borderId="22" xfId="0" applyNumberFormat="1" applyFont="1" applyBorder="1"/>
    <xf numFmtId="164" fontId="2" fillId="0" borderId="23" xfId="0" applyNumberFormat="1" applyFont="1" applyBorder="1"/>
    <xf numFmtId="164" fontId="2" fillId="0" borderId="19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0" fontId="2" fillId="0" borderId="17" xfId="0" applyFont="1" applyBorder="1" applyAlignment="1">
      <alignment horizontal="left"/>
    </xf>
    <xf numFmtId="2" fontId="2" fillId="0" borderId="24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2" fontId="2" fillId="0" borderId="20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2" fontId="2" fillId="0" borderId="25" xfId="0" applyNumberFormat="1" applyFon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5" xfId="0" applyFont="1" applyFill="1" applyBorder="1" applyAlignment="1">
      <alignment horizontal="center"/>
    </xf>
    <xf numFmtId="164" fontId="5" fillId="0" borderId="6" xfId="0" applyNumberFormat="1" applyFont="1" applyFill="1" applyBorder="1" applyAlignment="1">
      <alignment horizontal="center"/>
    </xf>
    <xf numFmtId="14" fontId="3" fillId="0" borderId="0" xfId="0" applyNumberFormat="1" applyFont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5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0" borderId="4" xfId="0" applyNumberFormat="1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2" fillId="2" borderId="17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right"/>
    </xf>
    <xf numFmtId="164" fontId="2" fillId="0" borderId="0" xfId="0" applyNumberFormat="1" applyFont="1" applyFill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10" xfId="0" applyNumberFormat="1" applyFont="1" applyFill="1" applyBorder="1"/>
    <xf numFmtId="164" fontId="2" fillId="0" borderId="1" xfId="0" applyNumberFormat="1" applyFont="1" applyFill="1" applyBorder="1"/>
    <xf numFmtId="164" fontId="2" fillId="0" borderId="2" xfId="0" applyNumberFormat="1" applyFont="1" applyFill="1" applyBorder="1"/>
    <xf numFmtId="164" fontId="2" fillId="0" borderId="11" xfId="0" applyNumberFormat="1" applyFont="1" applyFill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/>
    </xf>
    <xf numFmtId="164" fontId="2" fillId="0" borderId="5" xfId="0" applyNumberFormat="1" applyFont="1" applyFill="1" applyBorder="1"/>
    <xf numFmtId="164" fontId="2" fillId="0" borderId="6" xfId="0" applyNumberFormat="1" applyFont="1" applyFill="1" applyBorder="1"/>
    <xf numFmtId="164" fontId="2" fillId="0" borderId="8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right"/>
    </xf>
    <xf numFmtId="164" fontId="2" fillId="0" borderId="4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164" fontId="5" fillId="0" borderId="28" xfId="0" applyNumberFormat="1" applyFont="1" applyBorder="1" applyAlignment="1">
      <alignment horizontal="center"/>
    </xf>
    <xf numFmtId="0" fontId="2" fillId="0" borderId="14" xfId="0" applyFont="1" applyBorder="1"/>
    <xf numFmtId="164" fontId="5" fillId="0" borderId="17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/>
    </xf>
    <xf numFmtId="164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164" fontId="6" fillId="0" borderId="0" xfId="0" applyNumberFormat="1" applyFont="1" applyFill="1" applyAlignment="1">
      <alignment horizontal="left"/>
    </xf>
    <xf numFmtId="164" fontId="6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7" fillId="0" borderId="0" xfId="0" applyFont="1"/>
  </cellXfs>
  <cellStyles count="2">
    <cellStyle name="Normal" xfId="0" builtinId="0"/>
    <cellStyle name="Normal 2" xfId="1" xr:uid="{9F6BD5DD-9806-421F-9404-AEE9BBDD61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7D626-668A-415B-8BA5-42EC5059935A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49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50</v>
      </c>
      <c r="I4" s="18">
        <v>44293</v>
      </c>
      <c r="J4" s="18" t="s">
        <v>33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50</v>
      </c>
      <c r="C10" s="29" t="s">
        <v>3</v>
      </c>
      <c r="D10" s="29" t="s">
        <v>4</v>
      </c>
      <c r="E10" s="28" t="s">
        <v>2</v>
      </c>
      <c r="F10" s="29" t="s">
        <v>50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17.89</v>
      </c>
      <c r="C11" s="32">
        <v>14.616</v>
      </c>
      <c r="D11" s="33">
        <f t="shared" ref="D11:D14" si="0">B11-C11</f>
        <v>3.2740000000000009</v>
      </c>
      <c r="E11" s="34" t="s">
        <v>22</v>
      </c>
      <c r="F11" s="32">
        <v>18.812999999999999</v>
      </c>
      <c r="G11" s="32">
        <v>14.699</v>
      </c>
      <c r="H11" s="33">
        <f t="shared" ref="H11:H14" si="1">F11-G11</f>
        <v>4.113999999999999</v>
      </c>
      <c r="I11" s="33">
        <f>H11-$D$15</f>
        <v>0.79674999999999896</v>
      </c>
      <c r="J11" s="35">
        <f t="shared" ref="J11:J14" si="2">POWER(2,-I11)</f>
        <v>0.57564448861013573</v>
      </c>
    </row>
    <row r="12" spans="1:256" x14ac:dyDescent="0.15">
      <c r="A12" s="36" t="s">
        <v>8</v>
      </c>
      <c r="B12" s="37">
        <v>17.943999999999999</v>
      </c>
      <c r="C12" s="37">
        <v>14.62</v>
      </c>
      <c r="D12" s="33">
        <f t="shared" si="0"/>
        <v>3.3239999999999998</v>
      </c>
      <c r="E12" s="38" t="s">
        <v>23</v>
      </c>
      <c r="F12" s="37">
        <v>18.574999999999999</v>
      </c>
      <c r="G12" s="37">
        <v>14.598000000000001</v>
      </c>
      <c r="H12" s="33">
        <f t="shared" si="1"/>
        <v>3.9769999999999985</v>
      </c>
      <c r="I12" s="33">
        <f t="shared" ref="I12:I14" si="3">H12-$D$15</f>
        <v>0.6597499999999985</v>
      </c>
      <c r="J12" s="35">
        <f t="shared" si="2"/>
        <v>0.63298797593962164</v>
      </c>
    </row>
    <row r="13" spans="1:256" x14ac:dyDescent="0.15">
      <c r="A13" s="36" t="s">
        <v>10</v>
      </c>
      <c r="B13" s="37">
        <v>17.93</v>
      </c>
      <c r="C13" s="37">
        <v>14.593</v>
      </c>
      <c r="D13" s="33">
        <f t="shared" si="0"/>
        <v>3.3369999999999997</v>
      </c>
      <c r="E13" s="38" t="s">
        <v>24</v>
      </c>
      <c r="F13" s="37">
        <v>18.579999999999998</v>
      </c>
      <c r="G13" s="37">
        <v>14.689</v>
      </c>
      <c r="H13" s="33">
        <f t="shared" si="1"/>
        <v>3.8909999999999982</v>
      </c>
      <c r="I13" s="33">
        <f t="shared" si="3"/>
        <v>0.57374999999999821</v>
      </c>
      <c r="J13" s="35">
        <f t="shared" si="2"/>
        <v>0.67186812864846879</v>
      </c>
    </row>
    <row r="14" spans="1:256" ht="15" thickBot="1" x14ac:dyDescent="0.2">
      <c r="A14" s="39" t="s">
        <v>12</v>
      </c>
      <c r="B14" s="40">
        <v>17.913</v>
      </c>
      <c r="C14" s="40">
        <v>14.579000000000001</v>
      </c>
      <c r="D14" s="41">
        <f t="shared" si="0"/>
        <v>3.3339999999999996</v>
      </c>
      <c r="E14" s="42" t="s">
        <v>25</v>
      </c>
      <c r="F14" s="40">
        <v>18.693999999999999</v>
      </c>
      <c r="G14" s="40">
        <v>14.661</v>
      </c>
      <c r="H14" s="41">
        <f t="shared" si="1"/>
        <v>4.0329999999999995</v>
      </c>
      <c r="I14" s="33">
        <f t="shared" si="3"/>
        <v>0.71574999999999944</v>
      </c>
      <c r="J14" s="43">
        <f t="shared" si="2"/>
        <v>0.60888851252900755</v>
      </c>
    </row>
    <row r="15" spans="1:256" x14ac:dyDescent="0.15">
      <c r="A15" s="44" t="s">
        <v>14</v>
      </c>
      <c r="B15" s="45">
        <f>AVERAGE(B11:B14)</f>
        <v>17.919250000000002</v>
      </c>
      <c r="C15" s="45">
        <f>AVERAGE(C11:C14)</f>
        <v>14.601999999999999</v>
      </c>
      <c r="D15" s="45">
        <f>AVERAGE(D11:D14)</f>
        <v>3.31725</v>
      </c>
      <c r="E15" s="46" t="s">
        <v>14</v>
      </c>
      <c r="F15" s="45">
        <f>AVERAGE(F11:F14)</f>
        <v>18.665499999999998</v>
      </c>
      <c r="G15" s="45">
        <f>AVERAGE(G11:G14)</f>
        <v>14.661750000000001</v>
      </c>
      <c r="H15" s="45">
        <f>AVERAGE(H11:H14)</f>
        <v>4.0037499999999984</v>
      </c>
      <c r="I15" s="45">
        <f>AVERAGE(I11:I14)</f>
        <v>0.68649999999999878</v>
      </c>
      <c r="J15" s="47">
        <f>AVERAGE(J11:J14)</f>
        <v>0.62234727643180843</v>
      </c>
    </row>
    <row r="16" spans="1:256" x14ac:dyDescent="0.15">
      <c r="A16" s="48" t="s">
        <v>15</v>
      </c>
      <c r="B16" s="33">
        <f>MEDIAN(B11:B14)</f>
        <v>17.921500000000002</v>
      </c>
      <c r="C16" s="33">
        <f>MEDIAN(C11:C14)</f>
        <v>14.6045</v>
      </c>
      <c r="D16" s="33">
        <f>MEDIAN(D11:D14)</f>
        <v>3.3289999999999997</v>
      </c>
      <c r="E16" s="49" t="s">
        <v>15</v>
      </c>
      <c r="F16" s="33">
        <f>MEDIAN(F11:F14)</f>
        <v>18.637</v>
      </c>
      <c r="G16" s="33">
        <f>MEDIAN(G11:G14)</f>
        <v>14.675000000000001</v>
      </c>
      <c r="H16" s="33">
        <f>MEDIAN(H11:H14)</f>
        <v>4.004999999999999</v>
      </c>
      <c r="I16" s="33">
        <f>MEDIAN(I11:I14)</f>
        <v>0.68774999999999897</v>
      </c>
      <c r="J16" s="50">
        <f>MEDIAN(J11:J14)</f>
        <v>0.62093824423431454</v>
      </c>
    </row>
    <row r="17" spans="1:256" ht="15" thickBot="1" x14ac:dyDescent="0.2">
      <c r="A17" s="51" t="s">
        <v>16</v>
      </c>
      <c r="B17" s="41">
        <f>STDEV(B11:B14)</f>
        <v>2.3257615240317248E-2</v>
      </c>
      <c r="C17" s="41">
        <f>STDEV(C11:C14)</f>
        <v>1.9407902170678951E-2</v>
      </c>
      <c r="D17" s="41">
        <f>STDEV(D11:D14)</f>
        <v>2.936409372005146E-2</v>
      </c>
      <c r="E17" s="52" t="s">
        <v>16</v>
      </c>
      <c r="F17" s="41">
        <f>STDEV(F11:F14)</f>
        <v>0.11264842061328102</v>
      </c>
      <c r="G17" s="41">
        <f>STDEV(G11:G14)</f>
        <v>4.5441354146488991E-2</v>
      </c>
      <c r="H17" s="41">
        <f>STDEV(H11:H14)</f>
        <v>9.3877136016533552E-2</v>
      </c>
      <c r="I17" s="41">
        <f>STDEV(I11:I14)</f>
        <v>9.3877136016533275E-2</v>
      </c>
      <c r="J17" s="53">
        <f>STDEV(J11:J14)</f>
        <v>4.0529117131544688E-2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2.0264558565772344E-2</v>
      </c>
    </row>
    <row r="19" spans="1:256" x14ac:dyDescent="0.15">
      <c r="A19" s="54" t="s">
        <v>50</v>
      </c>
      <c r="B19" s="4">
        <f>TTEST(B11:B14,F11:F14,2,2)</f>
        <v>1.2900819812462746E-5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8.4268717561198367E-6</v>
      </c>
      <c r="C21" s="4"/>
      <c r="D21" s="25"/>
      <c r="F21" s="57"/>
      <c r="G21" s="58" t="s">
        <v>3</v>
      </c>
      <c r="H21" s="59" t="s">
        <v>50</v>
      </c>
    </row>
    <row r="22" spans="1:256" x14ac:dyDescent="0.15">
      <c r="A22" s="26" t="s">
        <v>20</v>
      </c>
      <c r="B22" s="21">
        <f>POWER(-(-I15-I17),2)</f>
        <v>0.60898847441736492</v>
      </c>
      <c r="C22" s="21"/>
      <c r="D22" s="25"/>
      <c r="E22" s="4"/>
      <c r="F22" s="60" t="s">
        <v>19</v>
      </c>
      <c r="G22" s="61">
        <v>29.587</v>
      </c>
      <c r="H22" s="62" t="s">
        <v>35</v>
      </c>
    </row>
    <row r="23" spans="1:256" ht="15" thickBot="1" x14ac:dyDescent="0.2">
      <c r="A23" s="26" t="s">
        <v>21</v>
      </c>
      <c r="B23" s="21">
        <f>POWER(2,-I15)</f>
        <v>0.62135945035534235</v>
      </c>
      <c r="C23" s="21"/>
      <c r="D23" s="25"/>
      <c r="E23" s="4"/>
      <c r="F23" s="63" t="s">
        <v>19</v>
      </c>
      <c r="G23" s="64">
        <v>28.643999999999998</v>
      </c>
      <c r="H23" s="65" t="s">
        <v>35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7" spans="1:256" s="14" customFormat="1" ht="16" x14ac:dyDescent="0.2">
      <c r="A27" s="14" t="s">
        <v>59</v>
      </c>
      <c r="B27" s="15"/>
      <c r="C27" s="15"/>
      <c r="D27" s="15"/>
      <c r="E27" s="16"/>
      <c r="F27" s="15"/>
      <c r="G27" s="15"/>
      <c r="H27" s="17"/>
      <c r="I27" s="18"/>
      <c r="J27" s="66"/>
    </row>
    <row r="28" spans="1:256" s="14" customFormat="1" ht="16" x14ac:dyDescent="0.2">
      <c r="A28" s="2" t="s">
        <v>60</v>
      </c>
      <c r="B28" s="15"/>
      <c r="C28" s="15"/>
      <c r="D28" s="15"/>
      <c r="E28" s="16"/>
      <c r="F28" s="15"/>
      <c r="G28" s="15"/>
      <c r="H28" s="17"/>
      <c r="I28" s="18"/>
      <c r="J28" s="66"/>
    </row>
    <row r="29" spans="1:256" s="14" customFormat="1" ht="16" x14ac:dyDescent="0.2">
      <c r="A29" s="2" t="s">
        <v>36</v>
      </c>
      <c r="B29" s="15"/>
      <c r="C29" s="15"/>
      <c r="D29" s="15"/>
      <c r="E29" s="16"/>
      <c r="F29" s="15"/>
      <c r="G29" s="15"/>
      <c r="J29" s="66"/>
    </row>
    <row r="30" spans="1:256" s="14" customFormat="1" ht="16" x14ac:dyDescent="0.2">
      <c r="A30" s="2" t="s">
        <v>62</v>
      </c>
      <c r="B30" s="15"/>
      <c r="C30" s="15"/>
      <c r="D30" s="15"/>
      <c r="E30" s="16"/>
      <c r="F30" s="15"/>
      <c r="G30" s="15"/>
      <c r="H30" s="20"/>
      <c r="I30" s="20"/>
      <c r="J30" s="66"/>
    </row>
    <row r="31" spans="1:256" ht="15" thickBot="1" x14ac:dyDescent="0.2">
      <c r="A31" s="2" t="s">
        <v>63</v>
      </c>
      <c r="B31" s="21"/>
      <c r="C31" s="21"/>
      <c r="D31" s="21"/>
      <c r="E31" s="22"/>
      <c r="F31" s="21"/>
      <c r="G31" s="21"/>
      <c r="H31" s="23"/>
      <c r="I31" s="23"/>
      <c r="J31" s="2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</row>
    <row r="32" spans="1:256" ht="15" thickBot="1" x14ac:dyDescent="0.2">
      <c r="A32" s="28" t="s">
        <v>64</v>
      </c>
      <c r="B32" s="29" t="s">
        <v>61</v>
      </c>
      <c r="C32" s="29" t="s">
        <v>3</v>
      </c>
      <c r="D32" s="29" t="s">
        <v>4</v>
      </c>
      <c r="E32" s="28" t="s">
        <v>64</v>
      </c>
      <c r="F32" s="29" t="s">
        <v>61</v>
      </c>
      <c r="G32" s="29" t="s">
        <v>3</v>
      </c>
      <c r="H32" s="29" t="s">
        <v>4</v>
      </c>
      <c r="I32" s="29" t="s">
        <v>5</v>
      </c>
      <c r="J32" s="30"/>
    </row>
    <row r="33" spans="1:11" x14ac:dyDescent="0.15">
      <c r="A33" s="31" t="s">
        <v>6</v>
      </c>
      <c r="B33" s="32">
        <v>18.387670516967773</v>
      </c>
      <c r="C33" s="32">
        <v>14.467304229736328</v>
      </c>
      <c r="D33" s="33">
        <f t="shared" ref="D33:D36" si="4">B33-C33</f>
        <v>3.9203662872314453</v>
      </c>
      <c r="E33" s="34" t="s">
        <v>7</v>
      </c>
      <c r="F33" s="32">
        <v>18.879220962524414</v>
      </c>
      <c r="G33" s="32">
        <v>14.576849937438965</v>
      </c>
      <c r="H33" s="33">
        <f t="shared" ref="H33:H36" si="5">F33-G33</f>
        <v>4.3023710250854492</v>
      </c>
      <c r="I33" s="33">
        <f>H33-$D$37</f>
        <v>0.31431150436401367</v>
      </c>
      <c r="J33" s="35">
        <f t="shared" ref="J33:J36" si="6">POWER(2,-I33)</f>
        <v>0.80423470314603041</v>
      </c>
    </row>
    <row r="34" spans="1:11" x14ac:dyDescent="0.15">
      <c r="A34" s="36" t="s">
        <v>8</v>
      </c>
      <c r="B34" s="37">
        <v>18.449907302856445</v>
      </c>
      <c r="C34" s="37">
        <v>14.453906059265137</v>
      </c>
      <c r="D34" s="33">
        <f t="shared" si="4"/>
        <v>3.9960012435913086</v>
      </c>
      <c r="E34" s="38" t="s">
        <v>9</v>
      </c>
      <c r="F34" s="37">
        <v>18.938192367553711</v>
      </c>
      <c r="G34" s="37">
        <v>14.585858345031738</v>
      </c>
      <c r="H34" s="33">
        <f t="shared" si="5"/>
        <v>4.3523340225219727</v>
      </c>
      <c r="I34" s="33">
        <f t="shared" ref="I34:I36" si="7">H34-$D$37</f>
        <v>0.36427450180053711</v>
      </c>
      <c r="J34" s="35">
        <f t="shared" si="6"/>
        <v>0.77685944155916553</v>
      </c>
    </row>
    <row r="35" spans="1:11" x14ac:dyDescent="0.15">
      <c r="A35" s="36" t="s">
        <v>10</v>
      </c>
      <c r="B35" s="37">
        <v>18.410118103027344</v>
      </c>
      <c r="C35" s="37">
        <v>14.437827110290527</v>
      </c>
      <c r="D35" s="33">
        <f t="shared" si="4"/>
        <v>3.9722909927368164</v>
      </c>
      <c r="E35" s="38" t="s">
        <v>11</v>
      </c>
      <c r="F35" s="37">
        <v>18.795816421508789</v>
      </c>
      <c r="G35" s="37">
        <v>14.590715408325195</v>
      </c>
      <c r="H35" s="33">
        <f t="shared" si="5"/>
        <v>4.2051010131835938</v>
      </c>
      <c r="I35" s="33">
        <f t="shared" si="7"/>
        <v>0.2170414924621582</v>
      </c>
      <c r="J35" s="35">
        <f t="shared" si="6"/>
        <v>0.86032788689595219</v>
      </c>
    </row>
    <row r="36" spans="1:11" ht="15" thickBot="1" x14ac:dyDescent="0.2">
      <c r="A36" s="39" t="s">
        <v>12</v>
      </c>
      <c r="B36" s="40">
        <v>18.486438751220703</v>
      </c>
      <c r="C36" s="40">
        <v>14.422859191894531</v>
      </c>
      <c r="D36" s="41">
        <f t="shared" si="4"/>
        <v>4.0635795593261719</v>
      </c>
      <c r="E36" s="42" t="s">
        <v>13</v>
      </c>
      <c r="F36" s="40">
        <v>19.006565093994141</v>
      </c>
      <c r="G36" s="40">
        <v>14.614441871643066</v>
      </c>
      <c r="H36" s="41">
        <f t="shared" si="5"/>
        <v>4.3921232223510742</v>
      </c>
      <c r="I36" s="41">
        <f t="shared" si="7"/>
        <v>0.40406370162963867</v>
      </c>
      <c r="J36" s="104">
        <f t="shared" si="6"/>
        <v>0.7557265946121503</v>
      </c>
    </row>
    <row r="37" spans="1:11" x14ac:dyDescent="0.15">
      <c r="A37" s="44" t="s">
        <v>14</v>
      </c>
      <c r="B37" s="45">
        <f>AVERAGE(B33:B36)</f>
        <v>18.433533668518066</v>
      </c>
      <c r="C37" s="45">
        <f>AVERAGE(C33:C36)</f>
        <v>14.445474147796631</v>
      </c>
      <c r="D37" s="45">
        <f>AVERAGE(D33:D36)</f>
        <v>3.9880595207214355</v>
      </c>
      <c r="E37" s="46" t="s">
        <v>14</v>
      </c>
      <c r="F37" s="45">
        <f>AVERAGE(F33:F36)</f>
        <v>18.904948711395264</v>
      </c>
      <c r="G37" s="45">
        <f>AVERAGE(G33:G36)</f>
        <v>14.591966390609741</v>
      </c>
      <c r="H37" s="45">
        <f>AVERAGE(H33:H36)</f>
        <v>4.3129823207855225</v>
      </c>
      <c r="I37" s="45">
        <f>AVERAGE(I33:I36)</f>
        <v>0.32492280006408691</v>
      </c>
      <c r="J37" s="47">
        <f>AVERAGE(J33:J36)</f>
        <v>0.79928715655332461</v>
      </c>
      <c r="K37" s="5"/>
    </row>
    <row r="38" spans="1:11" x14ac:dyDescent="0.15">
      <c r="A38" s="48" t="s">
        <v>15</v>
      </c>
      <c r="B38" s="33">
        <f>MEDIAN(B33:B36)</f>
        <v>18.430012702941895</v>
      </c>
      <c r="C38" s="33">
        <f>MEDIAN(C33:C36)</f>
        <v>14.445866584777832</v>
      </c>
      <c r="D38" s="33">
        <f>MEDIAN(D33:D36)</f>
        <v>3.9841461181640625</v>
      </c>
      <c r="E38" s="49" t="s">
        <v>15</v>
      </c>
      <c r="F38" s="33">
        <f>MEDIAN(F33:F36)</f>
        <v>18.908706665039062</v>
      </c>
      <c r="G38" s="33">
        <f>MEDIAN(G33:G36)</f>
        <v>14.588286876678467</v>
      </c>
      <c r="H38" s="33">
        <f>MEDIAN(H33:H36)</f>
        <v>4.3273525238037109</v>
      </c>
      <c r="I38" s="33">
        <f>MEDIAN(I33:I36)</f>
        <v>0.33929300308227539</v>
      </c>
      <c r="J38" s="50">
        <f>MEDIAN(J33:J36)</f>
        <v>0.79054707235259802</v>
      </c>
    </row>
    <row r="39" spans="1:11" ht="15" thickBot="1" x14ac:dyDescent="0.2">
      <c r="A39" s="51" t="s">
        <v>16</v>
      </c>
      <c r="B39" s="41">
        <f>STDEV(B33:B36)</f>
        <v>4.3660665190364177E-2</v>
      </c>
      <c r="C39" s="41">
        <f>STDEV(C33:C36)</f>
        <v>1.9300803278450022E-2</v>
      </c>
      <c r="D39" s="41">
        <f>STDEV(D33:D36)</f>
        <v>5.9434466790841106E-2</v>
      </c>
      <c r="E39" s="52" t="s">
        <v>16</v>
      </c>
      <c r="F39" s="41">
        <f>STDEV(F33:F36)</f>
        <v>8.9447943231597826E-2</v>
      </c>
      <c r="G39" s="41">
        <f>STDEV(G33:G36)</f>
        <v>1.6047093003644455E-2</v>
      </c>
      <c r="H39" s="41">
        <f>STDEV(H33:H36)</f>
        <v>8.0752326811676128E-2</v>
      </c>
      <c r="I39" s="41">
        <f>STDEV(I33:I36)</f>
        <v>8.0752326811676128E-2</v>
      </c>
      <c r="J39" s="53">
        <f>STDEV(J33:J36)</f>
        <v>4.5280510651340498E-2</v>
      </c>
    </row>
    <row r="40" spans="1:11" x14ac:dyDescent="0.15">
      <c r="A40" s="4"/>
      <c r="B40" s="25" t="s">
        <v>17</v>
      </c>
      <c r="C40" s="25"/>
      <c r="D40" s="25"/>
      <c r="E40" s="4"/>
      <c r="F40" s="5"/>
      <c r="G40" s="5"/>
      <c r="H40" s="5"/>
      <c r="I40" s="5"/>
      <c r="J40" s="5">
        <f>J39/(SQRT(4))</f>
        <v>2.2640255325670249E-2</v>
      </c>
    </row>
    <row r="41" spans="1:11" ht="15" thickBot="1" x14ac:dyDescent="0.2">
      <c r="A41" s="54" t="s">
        <v>61</v>
      </c>
      <c r="B41" s="4">
        <f>TTEST(B33:B36,F33:F36,2,2)</f>
        <v>7.8831742722249877E-5</v>
      </c>
      <c r="C41" s="25"/>
      <c r="D41" s="6"/>
      <c r="E41" s="55"/>
      <c r="F41" s="55"/>
      <c r="G41" s="5"/>
    </row>
    <row r="42" spans="1:11" x14ac:dyDescent="0.15">
      <c r="A42" s="54" t="s">
        <v>3</v>
      </c>
      <c r="B42" s="116">
        <f>TTEST(C33:C36,G33:G36,2,2)</f>
        <v>2.3832178213202789E-5</v>
      </c>
      <c r="C42" s="25"/>
      <c r="D42" s="6"/>
      <c r="E42" s="55"/>
      <c r="F42" s="55"/>
      <c r="G42" s="57"/>
      <c r="H42" s="58" t="s">
        <v>3</v>
      </c>
      <c r="I42" s="59" t="s">
        <v>61</v>
      </c>
      <c r="J42" s="2"/>
    </row>
    <row r="43" spans="1:11" x14ac:dyDescent="0.15">
      <c r="A43" s="54" t="s">
        <v>18</v>
      </c>
      <c r="B43" s="56">
        <f>TTEST(D33:D36,H33:H36,2,2)</f>
        <v>6.4108305103493808E-4</v>
      </c>
      <c r="C43" s="4"/>
      <c r="D43" s="25"/>
      <c r="G43" s="60" t="s">
        <v>19</v>
      </c>
      <c r="H43" s="61">
        <v>31.314727783203125</v>
      </c>
      <c r="I43" s="62" t="s">
        <v>35</v>
      </c>
      <c r="J43" s="2"/>
    </row>
    <row r="44" spans="1:11" ht="15" thickBot="1" x14ac:dyDescent="0.2">
      <c r="A44" s="26" t="s">
        <v>20</v>
      </c>
      <c r="B44" s="21">
        <f>POWER(-(-I37-I39),2)</f>
        <v>0.16457230856566643</v>
      </c>
      <c r="C44" s="21"/>
      <c r="D44" s="25"/>
      <c r="E44" s="4"/>
      <c r="F44" s="25"/>
      <c r="G44" s="63" t="s">
        <v>19</v>
      </c>
      <c r="H44" s="67">
        <v>39.664363861083984</v>
      </c>
      <c r="I44" s="68" t="s">
        <v>35</v>
      </c>
      <c r="J44" s="2"/>
    </row>
    <row r="45" spans="1:11" x14ac:dyDescent="0.15">
      <c r="A45" s="26" t="s">
        <v>21</v>
      </c>
      <c r="B45" s="21">
        <f>POWER(2,-I37)</f>
        <v>0.79834110517902745</v>
      </c>
      <c r="C45" s="21"/>
      <c r="D45" s="25"/>
      <c r="E45" s="4"/>
      <c r="F45" s="25"/>
      <c r="G45" s="25"/>
    </row>
    <row r="46" spans="1:11" ht="15" thickBot="1" x14ac:dyDescent="0.2"/>
    <row r="47" spans="1:11" ht="15" thickBot="1" x14ac:dyDescent="0.2">
      <c r="A47" s="28" t="s">
        <v>64</v>
      </c>
      <c r="B47" s="29" t="s">
        <v>61</v>
      </c>
      <c r="C47" s="29" t="s">
        <v>3</v>
      </c>
      <c r="D47" s="29" t="s">
        <v>4</v>
      </c>
      <c r="E47" s="28" t="s">
        <v>64</v>
      </c>
      <c r="F47" s="29" t="s">
        <v>61</v>
      </c>
      <c r="G47" s="29" t="s">
        <v>3</v>
      </c>
      <c r="H47" s="29" t="s">
        <v>4</v>
      </c>
      <c r="I47" s="29" t="s">
        <v>5</v>
      </c>
      <c r="J47" s="30"/>
    </row>
    <row r="48" spans="1:11" x14ac:dyDescent="0.15">
      <c r="A48" s="31" t="s">
        <v>6</v>
      </c>
      <c r="B48" s="32">
        <v>18.540214538574219</v>
      </c>
      <c r="C48" s="32">
        <v>14.467304229736328</v>
      </c>
      <c r="D48" s="33">
        <f t="shared" ref="D48:D51" si="8">B48-C48</f>
        <v>4.0729103088378906</v>
      </c>
      <c r="E48" s="34" t="s">
        <v>27</v>
      </c>
      <c r="F48" s="32">
        <v>20.123645782470703</v>
      </c>
      <c r="G48" s="32">
        <v>14.565913200378418</v>
      </c>
      <c r="H48" s="33">
        <f t="shared" ref="H48:H51" si="9">F48-G48</f>
        <v>5.5577325820922852</v>
      </c>
      <c r="I48" s="33">
        <f>H48-$D$52</f>
        <v>1.4794349670410156</v>
      </c>
      <c r="J48" s="35">
        <f t="shared" ref="J48:J51" si="10">POWER(2,-I48)</f>
        <v>0.35862924200452317</v>
      </c>
    </row>
    <row r="49" spans="1:10" x14ac:dyDescent="0.15">
      <c r="A49" s="36" t="s">
        <v>8</v>
      </c>
      <c r="B49" s="37">
        <v>18.649520874023438</v>
      </c>
      <c r="C49" s="37">
        <v>14.453906059265137</v>
      </c>
      <c r="D49" s="33">
        <f t="shared" si="8"/>
        <v>4.1956148147583008</v>
      </c>
      <c r="E49" s="38" t="s">
        <v>28</v>
      </c>
      <c r="F49" s="37">
        <v>19.439556121826172</v>
      </c>
      <c r="G49" s="37">
        <v>14.686168670654297</v>
      </c>
      <c r="H49" s="33">
        <f t="shared" si="9"/>
        <v>4.753387451171875</v>
      </c>
      <c r="I49" s="33">
        <f t="shared" ref="I49:I51" si="11">H49-$D$52</f>
        <v>0.67508983612060547</v>
      </c>
      <c r="J49" s="35">
        <f t="shared" si="10"/>
        <v>0.62629321903593937</v>
      </c>
    </row>
    <row r="50" spans="1:10" x14ac:dyDescent="0.15">
      <c r="A50" s="36" t="s">
        <v>10</v>
      </c>
      <c r="B50" s="37">
        <v>18.463939666748047</v>
      </c>
      <c r="C50" s="37">
        <v>14.437827110290527</v>
      </c>
      <c r="D50" s="33">
        <f t="shared" si="8"/>
        <v>4.0261125564575195</v>
      </c>
      <c r="E50" s="38" t="s">
        <v>29</v>
      </c>
      <c r="F50" s="37">
        <v>19.899370193481445</v>
      </c>
      <c r="G50" s="37">
        <v>14.621058464050293</v>
      </c>
      <c r="H50" s="33">
        <f t="shared" si="9"/>
        <v>5.2783117294311523</v>
      </c>
      <c r="I50" s="33">
        <f t="shared" si="11"/>
        <v>1.2000141143798828</v>
      </c>
      <c r="J50" s="35">
        <f t="shared" si="10"/>
        <v>0.43527102322167804</v>
      </c>
    </row>
    <row r="51" spans="1:10" ht="15" thickBot="1" x14ac:dyDescent="0.2">
      <c r="A51" s="39" t="s">
        <v>12</v>
      </c>
      <c r="B51" s="40">
        <v>18.441411972045898</v>
      </c>
      <c r="C51" s="40">
        <v>14.422859191894531</v>
      </c>
      <c r="D51" s="41">
        <f t="shared" si="8"/>
        <v>4.0185527801513672</v>
      </c>
      <c r="E51" s="42" t="s">
        <v>30</v>
      </c>
      <c r="F51" s="40">
        <v>19.443136215209961</v>
      </c>
      <c r="G51" s="40">
        <v>14.642024040222168</v>
      </c>
      <c r="H51" s="41">
        <f t="shared" si="9"/>
        <v>4.801112174987793</v>
      </c>
      <c r="I51" s="33">
        <f t="shared" si="11"/>
        <v>0.72281455993652344</v>
      </c>
      <c r="J51" s="43">
        <f t="shared" si="10"/>
        <v>0.60591420776027205</v>
      </c>
    </row>
    <row r="52" spans="1:10" x14ac:dyDescent="0.15">
      <c r="A52" s="44" t="s">
        <v>14</v>
      </c>
      <c r="B52" s="45">
        <f>AVERAGE(B48:B51)</f>
        <v>18.5237717628479</v>
      </c>
      <c r="C52" s="45">
        <f>AVERAGE(C48:C51)</f>
        <v>14.445474147796631</v>
      </c>
      <c r="D52" s="45">
        <f>AVERAGE(D48:D51)</f>
        <v>4.0782976150512695</v>
      </c>
      <c r="E52" s="46" t="s">
        <v>14</v>
      </c>
      <c r="F52" s="45">
        <f>AVERAGE(F48:F51)</f>
        <v>19.72642707824707</v>
      </c>
      <c r="G52" s="45">
        <f>AVERAGE(G48:G51)</f>
        <v>14.628791093826294</v>
      </c>
      <c r="H52" s="45">
        <f>AVERAGE(H48:H51)</f>
        <v>5.0976359844207764</v>
      </c>
      <c r="I52" s="45">
        <f>AVERAGE(I48:I51)</f>
        <v>1.0193383693695068</v>
      </c>
      <c r="J52" s="47">
        <f>AVERAGE(J48:J51)</f>
        <v>0.5065269230056032</v>
      </c>
    </row>
    <row r="53" spans="1:10" x14ac:dyDescent="0.15">
      <c r="A53" s="48" t="s">
        <v>15</v>
      </c>
      <c r="B53" s="33">
        <f>MEDIAN(B48:B51)</f>
        <v>18.502077102661133</v>
      </c>
      <c r="C53" s="33">
        <f>MEDIAN(C48:C51)</f>
        <v>14.445866584777832</v>
      </c>
      <c r="D53" s="33">
        <f>MEDIAN(D48:D51)</f>
        <v>4.0495114326477051</v>
      </c>
      <c r="E53" s="49" t="s">
        <v>15</v>
      </c>
      <c r="F53" s="33">
        <f>MEDIAN(F48:F51)</f>
        <v>19.671253204345703</v>
      </c>
      <c r="G53" s="33">
        <f>MEDIAN(G48:G51)</f>
        <v>14.63154125213623</v>
      </c>
      <c r="H53" s="33">
        <f>MEDIAN(H48:H51)</f>
        <v>5.0397119522094727</v>
      </c>
      <c r="I53" s="33">
        <f>MEDIAN(I48:I51)</f>
        <v>0.96141433715820312</v>
      </c>
      <c r="J53" s="50">
        <f>MEDIAN(J48:J51)</f>
        <v>0.52059261549097502</v>
      </c>
    </row>
    <row r="54" spans="1:10" ht="15" thickBot="1" x14ac:dyDescent="0.2">
      <c r="A54" s="51" t="s">
        <v>16</v>
      </c>
      <c r="B54" s="41">
        <f>STDEV(B48:B51)</f>
        <v>9.3890394786820847E-2</v>
      </c>
      <c r="C54" s="41">
        <f>STDEV(C48:C51)</f>
        <v>1.9300803278450022E-2</v>
      </c>
      <c r="D54" s="41">
        <f>STDEV(D48:D51)</f>
        <v>8.1823130496997146E-2</v>
      </c>
      <c r="E54" s="52" t="s">
        <v>16</v>
      </c>
      <c r="F54" s="41">
        <f>STDEV(F48:F51)</f>
        <v>0.34168244458377017</v>
      </c>
      <c r="G54" s="41">
        <f>STDEV(G48:G51)</f>
        <v>4.9935692781364963E-2</v>
      </c>
      <c r="H54" s="41">
        <f>STDEV(H48:H51)</f>
        <v>0.38762783965577979</v>
      </c>
      <c r="I54" s="41">
        <f>STDEV(I48:I51)</f>
        <v>0.38762783965577979</v>
      </c>
      <c r="J54" s="53">
        <f>STDEV(J48:J51)</f>
        <v>0.13060490717586065</v>
      </c>
    </row>
    <row r="55" spans="1:10" x14ac:dyDescent="0.15">
      <c r="A55" s="4"/>
      <c r="B55" s="25" t="s">
        <v>17</v>
      </c>
      <c r="C55" s="25"/>
      <c r="D55" s="25"/>
      <c r="E55" s="4"/>
      <c r="F55" s="5"/>
      <c r="G55" s="5"/>
      <c r="H55" s="5"/>
      <c r="I55" s="5"/>
      <c r="J55" s="5">
        <f>J54/(SQRT(4))</f>
        <v>6.5302453587930326E-2</v>
      </c>
    </row>
    <row r="56" spans="1:10" x14ac:dyDescent="0.15">
      <c r="A56" s="54" t="s">
        <v>61</v>
      </c>
      <c r="B56" s="4">
        <f>TTEST(B48:B51,F48:F51,2,2)</f>
        <v>5.0013689875291734E-4</v>
      </c>
      <c r="C56" s="25"/>
      <c r="D56" s="6"/>
      <c r="E56" s="55"/>
      <c r="F56" s="55"/>
      <c r="G56" s="5"/>
    </row>
    <row r="57" spans="1:10" x14ac:dyDescent="0.15">
      <c r="A57" s="54" t="s">
        <v>3</v>
      </c>
      <c r="B57" s="4">
        <f>TTEST(C48:C51,G48:G51,2,2)</f>
        <v>4.7679223604617032E-4</v>
      </c>
      <c r="C57" s="25"/>
      <c r="D57" s="6"/>
      <c r="E57" s="55"/>
      <c r="F57" s="55"/>
    </row>
    <row r="58" spans="1:10" x14ac:dyDescent="0.15">
      <c r="A58" s="54" t="s">
        <v>18</v>
      </c>
      <c r="B58" s="56">
        <f>TTEST(D48:D51,H48:H51,2,2)</f>
        <v>2.1235965801543796E-3</v>
      </c>
      <c r="C58" s="4"/>
      <c r="D58" s="25"/>
      <c r="G58" s="25"/>
    </row>
    <row r="59" spans="1:10" x14ac:dyDescent="0.15">
      <c r="A59" s="26" t="s">
        <v>20</v>
      </c>
      <c r="B59" s="21">
        <f>POWER(-(-I52-I54),2)</f>
        <v>1.9795539133389863</v>
      </c>
      <c r="C59" s="21"/>
      <c r="D59" s="25"/>
      <c r="E59" s="4"/>
      <c r="F59" s="25"/>
      <c r="G59" s="25"/>
    </row>
    <row r="60" spans="1:10" x14ac:dyDescent="0.15">
      <c r="A60" s="26" t="s">
        <v>21</v>
      </c>
      <c r="B60" s="21">
        <f>POWER(2,-I52)</f>
        <v>0.49334255092211754</v>
      </c>
      <c r="C60" s="21"/>
      <c r="D60" s="25"/>
      <c r="E60" s="4"/>
      <c r="F60" s="25"/>
      <c r="G60" s="25"/>
    </row>
    <row r="61" spans="1:10" x14ac:dyDescent="0.15">
      <c r="J61" s="155" t="s">
        <v>77</v>
      </c>
    </row>
    <row r="62" spans="1:10" x14ac:dyDescent="0.15">
      <c r="J62" s="153" t="s">
        <v>17</v>
      </c>
    </row>
    <row r="63" spans="1:10" x14ac:dyDescent="0.15">
      <c r="J63" s="158">
        <f>TTEST(J33:J36,J48:J51,2,2)</f>
        <v>5.4650679983636579E-3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7C2FF-A8F3-4B04-B605-47E3EF56113A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88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87</v>
      </c>
      <c r="I4" s="18">
        <v>44294</v>
      </c>
      <c r="J4" s="18" t="s">
        <v>33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87</v>
      </c>
      <c r="C10" s="29" t="s">
        <v>3</v>
      </c>
      <c r="D10" s="29" t="s">
        <v>4</v>
      </c>
      <c r="E10" s="28" t="s">
        <v>2</v>
      </c>
      <c r="F10" s="29" t="s">
        <v>87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27.273857116699219</v>
      </c>
      <c r="C11" s="32">
        <v>14.616</v>
      </c>
      <c r="D11" s="33">
        <f t="shared" ref="D11:D14" si="0">B11-C11</f>
        <v>12.657857116699219</v>
      </c>
      <c r="E11" s="34" t="s">
        <v>22</v>
      </c>
      <c r="F11" s="32">
        <v>23.85041618347168</v>
      </c>
      <c r="G11" s="32">
        <v>14.699</v>
      </c>
      <c r="H11" s="33">
        <f t="shared" ref="H11:H14" si="1">F11-G11</f>
        <v>9.1514161834716798</v>
      </c>
      <c r="I11" s="33">
        <f>H11-$D$15</f>
        <v>-3.7460669250488294</v>
      </c>
      <c r="J11" s="35">
        <f t="shared" ref="J11:J14" si="2">POWER(2,-I11)</f>
        <v>13.417713369701346</v>
      </c>
    </row>
    <row r="12" spans="1:256" x14ac:dyDescent="0.15">
      <c r="A12" s="36" t="s">
        <v>8</v>
      </c>
      <c r="B12" s="37">
        <v>27.321950912475586</v>
      </c>
      <c r="C12" s="37">
        <v>14.62</v>
      </c>
      <c r="D12" s="33">
        <f t="shared" si="0"/>
        <v>12.701950912475587</v>
      </c>
      <c r="E12" s="38" t="s">
        <v>23</v>
      </c>
      <c r="F12" s="37">
        <v>23.851390838623047</v>
      </c>
      <c r="G12" s="37">
        <v>14.598000000000001</v>
      </c>
      <c r="H12" s="33">
        <f t="shared" si="1"/>
        <v>9.2533908386230461</v>
      </c>
      <c r="I12" s="33">
        <f t="shared" ref="I12:I14" si="3">H12-$D$15</f>
        <v>-3.6440922698974632</v>
      </c>
      <c r="J12" s="35">
        <f t="shared" si="2"/>
        <v>12.502045645761681</v>
      </c>
    </row>
    <row r="13" spans="1:256" x14ac:dyDescent="0.15">
      <c r="A13" s="36" t="s">
        <v>10</v>
      </c>
      <c r="B13" s="37">
        <v>28.259683609008789</v>
      </c>
      <c r="C13" s="37">
        <v>14.593</v>
      </c>
      <c r="D13" s="33">
        <f t="shared" si="0"/>
        <v>13.666683609008789</v>
      </c>
      <c r="E13" s="38" t="s">
        <v>24</v>
      </c>
      <c r="F13" s="37">
        <v>23.815052032470703</v>
      </c>
      <c r="G13" s="37">
        <v>14.689</v>
      </c>
      <c r="H13" s="33">
        <f t="shared" si="1"/>
        <v>9.1260520324707031</v>
      </c>
      <c r="I13" s="33">
        <f t="shared" si="3"/>
        <v>-3.7714310760498062</v>
      </c>
      <c r="J13" s="35">
        <f t="shared" si="2"/>
        <v>13.65569727097426</v>
      </c>
    </row>
    <row r="14" spans="1:256" ht="15" thickBot="1" x14ac:dyDescent="0.2">
      <c r="A14" s="39" t="s">
        <v>12</v>
      </c>
      <c r="B14" s="40">
        <v>27.142440795898438</v>
      </c>
      <c r="C14" s="40">
        <v>14.579000000000001</v>
      </c>
      <c r="D14" s="41">
        <f t="shared" si="0"/>
        <v>12.563440795898437</v>
      </c>
      <c r="E14" s="42" t="s">
        <v>25</v>
      </c>
      <c r="F14" s="40">
        <v>23.71534538269043</v>
      </c>
      <c r="G14" s="40">
        <v>14.661</v>
      </c>
      <c r="H14" s="41">
        <f t="shared" si="1"/>
        <v>9.0543453826904301</v>
      </c>
      <c r="I14" s="33">
        <f t="shared" si="3"/>
        <v>-3.8431377258300792</v>
      </c>
      <c r="J14" s="43">
        <f t="shared" si="2"/>
        <v>14.35158055237067</v>
      </c>
    </row>
    <row r="15" spans="1:256" x14ac:dyDescent="0.15">
      <c r="A15" s="44" t="s">
        <v>14</v>
      </c>
      <c r="B15" s="45">
        <f>AVERAGE(B11:B14)</f>
        <v>27.499483108520508</v>
      </c>
      <c r="C15" s="45">
        <f>AVERAGE(C11:C14)</f>
        <v>14.601999999999999</v>
      </c>
      <c r="D15" s="45">
        <f>AVERAGE(D11:D14)</f>
        <v>12.897483108520509</v>
      </c>
      <c r="E15" s="46" t="s">
        <v>14</v>
      </c>
      <c r="F15" s="45">
        <f>AVERAGE(F11:F14)</f>
        <v>23.808051109313965</v>
      </c>
      <c r="G15" s="45">
        <f>AVERAGE(G11:G14)</f>
        <v>14.661750000000001</v>
      </c>
      <c r="H15" s="45">
        <f>AVERAGE(H11:H14)</f>
        <v>9.1463011093139652</v>
      </c>
      <c r="I15" s="45">
        <f>AVERAGE(I11:I14)</f>
        <v>-3.7511819992065445</v>
      </c>
      <c r="J15" s="47">
        <f>AVERAGE(J11:J14)</f>
        <v>13.481759209701989</v>
      </c>
    </row>
    <row r="16" spans="1:256" x14ac:dyDescent="0.15">
      <c r="A16" s="48" t="s">
        <v>15</v>
      </c>
      <c r="B16" s="33">
        <f>MEDIAN(B11:B14)</f>
        <v>27.297904014587402</v>
      </c>
      <c r="C16" s="33">
        <f>MEDIAN(C11:C14)</f>
        <v>14.6045</v>
      </c>
      <c r="D16" s="33">
        <f>MEDIAN(D11:D14)</f>
        <v>12.679904014587404</v>
      </c>
      <c r="E16" s="49" t="s">
        <v>15</v>
      </c>
      <c r="F16" s="33">
        <f>MEDIAN(F11:F14)</f>
        <v>23.832734107971191</v>
      </c>
      <c r="G16" s="33">
        <f>MEDIAN(G11:G14)</f>
        <v>14.675000000000001</v>
      </c>
      <c r="H16" s="33">
        <f>MEDIAN(H11:H14)</f>
        <v>9.1387341079711923</v>
      </c>
      <c r="I16" s="33">
        <f>MEDIAN(I11:I14)</f>
        <v>-3.7587490005493178</v>
      </c>
      <c r="J16" s="50">
        <f>MEDIAN(J11:J14)</f>
        <v>13.536705320337802</v>
      </c>
    </row>
    <row r="17" spans="1:256" ht="15" thickBot="1" x14ac:dyDescent="0.2">
      <c r="A17" s="51" t="s">
        <v>16</v>
      </c>
      <c r="B17" s="41">
        <f>STDEV(B11:B14)</f>
        <v>0.51244797549378041</v>
      </c>
      <c r="C17" s="41">
        <f>STDEV(C11:C14)</f>
        <v>1.9407902170678951E-2</v>
      </c>
      <c r="D17" s="41">
        <f>STDEV(D11:D14)</f>
        <v>0.51604493739073065</v>
      </c>
      <c r="E17" s="52" t="s">
        <v>16</v>
      </c>
      <c r="F17" s="41">
        <f>STDEV(F11:F14)</f>
        <v>6.4074166189963991E-2</v>
      </c>
      <c r="G17" s="41">
        <f>STDEV(G11:G14)</f>
        <v>4.5441354146488991E-2</v>
      </c>
      <c r="H17" s="41">
        <f>STDEV(H11:H14)</f>
        <v>8.2381743282917974E-2</v>
      </c>
      <c r="I17" s="41">
        <f>STDEV(I11:I14)</f>
        <v>8.2381743282917974E-2</v>
      </c>
      <c r="J17" s="53">
        <f>STDEV(J11:J14)</f>
        <v>0.7639337131608368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0.3819668565804184</v>
      </c>
    </row>
    <row r="19" spans="1:256" x14ac:dyDescent="0.15">
      <c r="A19" s="54" t="s">
        <v>87</v>
      </c>
      <c r="B19" s="4">
        <f>TTEST(B11:B14,F11:F14,2,2)</f>
        <v>7.3293424827714581E-6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7.1499493020837456E-6</v>
      </c>
      <c r="C21" s="4"/>
      <c r="D21" s="25"/>
      <c r="F21" s="57"/>
      <c r="G21" s="58" t="s">
        <v>3</v>
      </c>
      <c r="H21" s="59" t="s">
        <v>87</v>
      </c>
    </row>
    <row r="22" spans="1:256" x14ac:dyDescent="0.15">
      <c r="A22" s="26" t="s">
        <v>20</v>
      </c>
      <c r="B22" s="21">
        <f>POWER(-(-I15-I17),2)</f>
        <v>13.460095317865266</v>
      </c>
      <c r="C22" s="21"/>
      <c r="D22" s="25"/>
      <c r="E22" s="4"/>
      <c r="F22" s="60" t="s">
        <v>19</v>
      </c>
      <c r="G22" s="61">
        <v>29.587</v>
      </c>
      <c r="H22" s="62">
        <v>32.223682403564453</v>
      </c>
    </row>
    <row r="23" spans="1:256" ht="15" thickBot="1" x14ac:dyDescent="0.2">
      <c r="A23" s="26" t="s">
        <v>21</v>
      </c>
      <c r="B23" s="21">
        <f>POWER(2,-I15)</f>
        <v>13.465370296007302</v>
      </c>
      <c r="C23" s="21"/>
      <c r="D23" s="25"/>
      <c r="E23" s="4"/>
      <c r="F23" s="63" t="s">
        <v>19</v>
      </c>
      <c r="G23" s="64">
        <v>28.643999999999998</v>
      </c>
      <c r="H23" s="65">
        <v>33.305965423583984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6" spans="1:256" s="14" customFormat="1" ht="16" x14ac:dyDescent="0.2">
      <c r="A26" s="14" t="s">
        <v>59</v>
      </c>
      <c r="B26" s="15"/>
      <c r="C26" s="15"/>
      <c r="D26" s="15"/>
      <c r="E26" s="16"/>
      <c r="F26" s="15"/>
      <c r="G26" s="15"/>
      <c r="H26" s="17"/>
      <c r="I26" s="18"/>
      <c r="J26" s="18"/>
      <c r="K26" s="74"/>
    </row>
    <row r="27" spans="1:256" s="14" customFormat="1" ht="16" x14ac:dyDescent="0.2">
      <c r="A27" s="2" t="s">
        <v>60</v>
      </c>
      <c r="B27" s="15"/>
      <c r="C27" s="15"/>
      <c r="D27" s="15"/>
      <c r="E27" s="16"/>
      <c r="F27" s="15"/>
      <c r="G27" s="15"/>
      <c r="H27" s="17"/>
      <c r="I27" s="18"/>
      <c r="J27" s="18"/>
      <c r="K27" s="74"/>
    </row>
    <row r="28" spans="1:256" s="14" customFormat="1" ht="16" x14ac:dyDescent="0.2">
      <c r="A28" s="2" t="s">
        <v>36</v>
      </c>
      <c r="B28" s="15"/>
      <c r="C28" s="15"/>
      <c r="D28" s="15"/>
      <c r="E28" s="16"/>
      <c r="F28" s="15"/>
      <c r="G28" s="15"/>
      <c r="J28" s="66"/>
    </row>
    <row r="29" spans="1:256" s="14" customFormat="1" ht="16" x14ac:dyDescent="0.2">
      <c r="A29" s="2" t="s">
        <v>62</v>
      </c>
      <c r="B29" s="15"/>
      <c r="C29" s="15"/>
      <c r="D29" s="15"/>
      <c r="E29" s="16"/>
      <c r="F29" s="15"/>
      <c r="G29" s="15"/>
      <c r="H29" s="20"/>
      <c r="I29" s="20"/>
      <c r="J29" s="66"/>
    </row>
    <row r="30" spans="1:256" ht="15" thickBot="1" x14ac:dyDescent="0.2">
      <c r="A30" s="2" t="s">
        <v>63</v>
      </c>
      <c r="B30" s="21"/>
      <c r="C30" s="21"/>
      <c r="D30" s="21"/>
      <c r="E30" s="22"/>
      <c r="F30" s="21"/>
      <c r="G30" s="21"/>
      <c r="H30" s="23"/>
      <c r="I30" s="23"/>
      <c r="J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s="81" customFormat="1" ht="16" thickBot="1" x14ac:dyDescent="0.25">
      <c r="A31" s="78" t="s">
        <v>2</v>
      </c>
      <c r="B31" s="79" t="s">
        <v>87</v>
      </c>
      <c r="C31" s="79" t="s">
        <v>3</v>
      </c>
      <c r="D31" s="80" t="s">
        <v>4</v>
      </c>
      <c r="E31" s="78" t="s">
        <v>2</v>
      </c>
      <c r="F31" s="79" t="s">
        <v>87</v>
      </c>
      <c r="G31" s="79" t="s">
        <v>3</v>
      </c>
      <c r="H31" s="80" t="s">
        <v>4</v>
      </c>
      <c r="I31" s="79" t="s">
        <v>5</v>
      </c>
      <c r="J31" s="14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s="81" customFormat="1" ht="15" x14ac:dyDescent="0.2">
      <c r="A32" s="1" t="s">
        <v>67</v>
      </c>
      <c r="B32" s="9">
        <v>29.518009185791016</v>
      </c>
      <c r="C32" s="82">
        <v>14.540335655212402</v>
      </c>
      <c r="D32" s="83">
        <f>B32-C32</f>
        <v>14.977673530578613</v>
      </c>
      <c r="E32" s="1" t="s">
        <v>68</v>
      </c>
      <c r="F32" s="9">
        <v>29.895599365234375</v>
      </c>
      <c r="G32" s="9">
        <v>14.779532432556101</v>
      </c>
      <c r="H32" s="83">
        <f>F32-G32</f>
        <v>15.116066932678274</v>
      </c>
      <c r="I32" s="83">
        <f>H32-$D$36</f>
        <v>0.67623543739323999</v>
      </c>
      <c r="J32" s="147">
        <f>POWER(2,-I32)</f>
        <v>0.62579609559811222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s="81" customFormat="1" ht="15" x14ac:dyDescent="0.2">
      <c r="A33" s="1" t="s">
        <v>69</v>
      </c>
      <c r="B33" s="10">
        <v>29.426250457763672</v>
      </c>
      <c r="C33" s="10">
        <v>14.578153610229492</v>
      </c>
      <c r="D33" s="83">
        <f>B33-C33</f>
        <v>14.84809684753418</v>
      </c>
      <c r="E33" s="1" t="s">
        <v>70</v>
      </c>
      <c r="F33" s="10">
        <v>28.894069671630859</v>
      </c>
      <c r="G33" s="10">
        <v>14.766645431518555</v>
      </c>
      <c r="H33" s="83">
        <f>F33-G33</f>
        <v>14.127424240112305</v>
      </c>
      <c r="I33" s="83">
        <f>H33-$D$36</f>
        <v>-0.31240725517272949</v>
      </c>
      <c r="J33" s="148">
        <f>POWER(2,-I33)</f>
        <v>1.2417779807972944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s="81" customFormat="1" ht="15" x14ac:dyDescent="0.2">
      <c r="A34" s="3" t="s">
        <v>71</v>
      </c>
      <c r="B34" s="84">
        <v>28.79420280456543</v>
      </c>
      <c r="C34" s="85">
        <v>14.484432220458984</v>
      </c>
      <c r="D34" s="83">
        <f>B34-C34</f>
        <v>14.309770584106445</v>
      </c>
      <c r="E34" s="12" t="s">
        <v>72</v>
      </c>
      <c r="F34" s="13"/>
      <c r="G34" s="13"/>
      <c r="H34" s="86" t="s">
        <v>73</v>
      </c>
      <c r="I34" s="86"/>
      <c r="J34" s="149"/>
      <c r="K34" s="2"/>
    </row>
    <row r="35" spans="1:256" s="81" customFormat="1" ht="16" thickBot="1" x14ac:dyDescent="0.25">
      <c r="A35" s="1" t="s">
        <v>74</v>
      </c>
      <c r="B35" s="11">
        <v>28.16063117980957</v>
      </c>
      <c r="C35" s="87">
        <v>14.536846160888672</v>
      </c>
      <c r="D35" s="83">
        <f>B35-C35</f>
        <v>13.623785018920898</v>
      </c>
      <c r="E35" s="1" t="s">
        <v>75</v>
      </c>
      <c r="F35" s="11">
        <v>28.481161117553711</v>
      </c>
      <c r="G35" s="11">
        <v>14.729666709899902</v>
      </c>
      <c r="H35" s="83">
        <f>F35-G35</f>
        <v>13.751494407653809</v>
      </c>
      <c r="I35" s="83">
        <f>H35-$D$36</f>
        <v>-0.68833708763122559</v>
      </c>
      <c r="J35" s="145">
        <f>POWER(2,-I35)</f>
        <v>1.6114250497387947</v>
      </c>
      <c r="K35" s="2"/>
    </row>
    <row r="36" spans="1:256" s="81" customFormat="1" ht="15" x14ac:dyDescent="0.2">
      <c r="A36" s="88" t="s">
        <v>14</v>
      </c>
      <c r="B36" s="89">
        <f>AVERAGE(B32:B35)</f>
        <v>28.974773406982422</v>
      </c>
      <c r="C36" s="89">
        <f>AVERAGE(C32:C35)</f>
        <v>14.534941911697388</v>
      </c>
      <c r="D36" s="90">
        <f>AVERAGE(D32:D35)</f>
        <v>14.439831495285034</v>
      </c>
      <c r="E36" s="88" t="s">
        <v>14</v>
      </c>
      <c r="F36" s="89">
        <f>AVERAGE(F32:F35)</f>
        <v>29.090276718139648</v>
      </c>
      <c r="G36" s="89">
        <f>AVERAGE(G32:G35)</f>
        <v>14.758614857991519</v>
      </c>
      <c r="H36" s="90">
        <f>AVERAGE(H32:H35)</f>
        <v>14.331661860148129</v>
      </c>
      <c r="I36" s="90">
        <f>AVERAGE(I32:I35)</f>
        <v>-0.10816963513690503</v>
      </c>
      <c r="J36" s="117">
        <f>AVERAGE(J32:J35)</f>
        <v>1.1596663753780672</v>
      </c>
      <c r="K36" s="91"/>
    </row>
    <row r="37" spans="1:256" s="81" customFormat="1" ht="15" x14ac:dyDescent="0.2">
      <c r="A37" s="92" t="s">
        <v>15</v>
      </c>
      <c r="B37" s="93">
        <f>MEDIAN(B32:B35)</f>
        <v>29.110226631164551</v>
      </c>
      <c r="C37" s="93">
        <f>MEDIAN(C32:C35)</f>
        <v>14.538590908050537</v>
      </c>
      <c r="D37" s="94">
        <f>MEDIAN(D32:D35)</f>
        <v>14.578933715820312</v>
      </c>
      <c r="E37" s="92" t="s">
        <v>15</v>
      </c>
      <c r="F37" s="93">
        <f>MEDIAN(F32:F35)</f>
        <v>28.894069671630859</v>
      </c>
      <c r="G37" s="93">
        <f>MEDIAN(G32:G35)</f>
        <v>14.766645431518555</v>
      </c>
      <c r="H37" s="94">
        <f>MEDIAN(H32:H35)</f>
        <v>14.127424240112305</v>
      </c>
      <c r="I37" s="94">
        <f>MEDIAN(I32:I35)</f>
        <v>-0.31240725517272949</v>
      </c>
      <c r="J37" s="119">
        <f>MEDIAN(J32:J35)</f>
        <v>1.2417779807972944</v>
      </c>
      <c r="K37" s="2"/>
    </row>
    <row r="38" spans="1:256" s="81" customFormat="1" ht="16" thickBot="1" x14ac:dyDescent="0.25">
      <c r="A38" s="95" t="s">
        <v>16</v>
      </c>
      <c r="B38" s="96">
        <f>STDEV(B32:B35)</f>
        <v>0.63097013856524176</v>
      </c>
      <c r="C38" s="96">
        <f>STDEV(C32:C35)</f>
        <v>3.8519252472482675E-2</v>
      </c>
      <c r="D38" s="97">
        <f>STDEV(D32:D35)</f>
        <v>0.61611750637325269</v>
      </c>
      <c r="E38" s="95" t="s">
        <v>16</v>
      </c>
      <c r="F38" s="96">
        <f>STDEV(F32:F35)</f>
        <v>0.72734571762695044</v>
      </c>
      <c r="G38" s="96">
        <f>STDEV(G32:G35)</f>
        <v>2.588465099988926E-2</v>
      </c>
      <c r="H38" s="97">
        <f>STDEV(H32:H35)</f>
        <v>0.70483990954778863</v>
      </c>
      <c r="I38" s="97">
        <f>STDEV(I32:I35)</f>
        <v>0.70483990954778863</v>
      </c>
      <c r="J38" s="97">
        <f>STDEV(J32:J35)</f>
        <v>0.49791851303050122</v>
      </c>
      <c r="K38" s="2"/>
    </row>
    <row r="39" spans="1:256" s="81" customFormat="1" ht="15" x14ac:dyDescent="0.2">
      <c r="A39" s="4"/>
      <c r="B39" s="4" t="s">
        <v>17</v>
      </c>
      <c r="C39" s="4"/>
      <c r="D39" s="4"/>
      <c r="E39" s="4"/>
      <c r="F39" s="4"/>
      <c r="G39" s="4"/>
      <c r="H39" s="4"/>
      <c r="I39" s="4"/>
      <c r="J39" s="5">
        <f>J38/(SQRT(4))</f>
        <v>0.24895925651525061</v>
      </c>
      <c r="K39" s="2"/>
    </row>
    <row r="40" spans="1:256" s="81" customFormat="1" ht="15" x14ac:dyDescent="0.2">
      <c r="A40" s="54" t="s">
        <v>87</v>
      </c>
      <c r="B40" s="4">
        <f>TTEST(B32:B35,F32:F35,2,2)</f>
        <v>0.8306518970300053</v>
      </c>
      <c r="C40" s="4"/>
      <c r="D40" s="2"/>
      <c r="E40" s="6"/>
      <c r="F40" s="2"/>
      <c r="G40" s="2"/>
      <c r="H40" s="2"/>
      <c r="I40" s="2"/>
      <c r="J40" s="2"/>
      <c r="K40" s="2"/>
    </row>
    <row r="41" spans="1:256" s="81" customFormat="1" ht="15" x14ac:dyDescent="0.2">
      <c r="A41" s="54" t="s">
        <v>3</v>
      </c>
      <c r="B41" s="4">
        <f>TTEST(C32:C35,G32:G35,2,2)</f>
        <v>3.4966924261920163E-4</v>
      </c>
      <c r="C41" s="4"/>
      <c r="D41" s="4"/>
      <c r="E41" s="2"/>
      <c r="F41" s="2"/>
      <c r="G41" s="2"/>
      <c r="H41" s="7"/>
      <c r="I41" s="7" t="s">
        <v>3</v>
      </c>
      <c r="J41" s="7" t="s">
        <v>87</v>
      </c>
      <c r="K41" s="2"/>
    </row>
    <row r="42" spans="1:256" s="81" customFormat="1" ht="15" x14ac:dyDescent="0.2">
      <c r="A42" s="54" t="s">
        <v>18</v>
      </c>
      <c r="B42" s="56">
        <f>TTEST(D32:D35,H32:H35,2,2)</f>
        <v>0.83688161060940425</v>
      </c>
      <c r="C42" s="4"/>
      <c r="D42" s="4"/>
      <c r="E42" s="2"/>
      <c r="F42" s="2"/>
      <c r="G42" s="2"/>
      <c r="H42" s="7" t="s">
        <v>19</v>
      </c>
      <c r="I42" s="7">
        <v>33.734626770019531</v>
      </c>
      <c r="J42" s="8">
        <v>33.985332489013672</v>
      </c>
      <c r="K42" s="2"/>
    </row>
    <row r="43" spans="1:256" s="81" customFormat="1" ht="15" x14ac:dyDescent="0.2">
      <c r="A43" s="26" t="s">
        <v>20</v>
      </c>
      <c r="B43" s="120">
        <f>POWER(-(-I36-I38),2)</f>
        <v>0.35601541636555917</v>
      </c>
      <c r="C43" s="22"/>
      <c r="D43" s="4"/>
      <c r="E43" s="4"/>
      <c r="F43" s="4"/>
      <c r="G43" s="2"/>
      <c r="H43" s="7" t="s">
        <v>19</v>
      </c>
      <c r="I43" s="7" t="s">
        <v>35</v>
      </c>
      <c r="J43" s="7">
        <v>31.502761840820312</v>
      </c>
      <c r="K43" s="2"/>
    </row>
    <row r="44" spans="1:256" s="81" customFormat="1" ht="15" x14ac:dyDescent="0.2">
      <c r="A44" s="26" t="s">
        <v>21</v>
      </c>
      <c r="B44" s="22">
        <f>POWER(2,-I36)</f>
        <v>1.0778598746387067</v>
      </c>
      <c r="C44" s="22"/>
      <c r="D44" s="4"/>
      <c r="E44" s="4"/>
      <c r="F44" s="4"/>
      <c r="G44" s="4"/>
      <c r="H44" s="2"/>
      <c r="I44" s="2"/>
      <c r="J44" s="2"/>
      <c r="K44" s="2"/>
    </row>
    <row r="45" spans="1:256" ht="15" thickBot="1" x14ac:dyDescent="0.2"/>
    <row r="46" spans="1:256" ht="15" thickBot="1" x14ac:dyDescent="0.2">
      <c r="A46" s="28" t="s">
        <v>64</v>
      </c>
      <c r="B46" s="29" t="s">
        <v>87</v>
      </c>
      <c r="C46" s="29" t="s">
        <v>3</v>
      </c>
      <c r="D46" s="29" t="s">
        <v>4</v>
      </c>
      <c r="E46" s="28" t="s">
        <v>64</v>
      </c>
      <c r="F46" s="29" t="s">
        <v>87</v>
      </c>
      <c r="G46" s="29" t="s">
        <v>3</v>
      </c>
      <c r="H46" s="29" t="s">
        <v>4</v>
      </c>
      <c r="I46" s="29" t="s">
        <v>5</v>
      </c>
      <c r="J46" s="30"/>
    </row>
    <row r="47" spans="1:256" x14ac:dyDescent="0.15">
      <c r="A47" s="69" t="s">
        <v>6</v>
      </c>
      <c r="B47" s="70"/>
      <c r="C47" s="70"/>
      <c r="D47" s="71"/>
      <c r="E47" s="34" t="s">
        <v>27</v>
      </c>
      <c r="F47" s="32">
        <v>26.90355110168457</v>
      </c>
      <c r="G47" s="37">
        <v>14.516132354736328</v>
      </c>
      <c r="H47" s="33">
        <f t="shared" ref="H47:H50" si="4">F47-G47</f>
        <v>12.387418746948242</v>
      </c>
      <c r="I47" s="33">
        <f>H47-$D$51</f>
        <v>-0.8145281473795567</v>
      </c>
      <c r="J47" s="35">
        <f t="shared" ref="J47:J50" si="5">POWER(2,-I47)</f>
        <v>1.7587228440480598</v>
      </c>
    </row>
    <row r="48" spans="1:256" x14ac:dyDescent="0.15">
      <c r="A48" s="36" t="s">
        <v>8</v>
      </c>
      <c r="B48" s="37">
        <v>27.514623641967773</v>
      </c>
      <c r="C48" s="37">
        <v>14.453906059265137</v>
      </c>
      <c r="D48" s="33">
        <f t="shared" ref="D48:D50" si="6">B48-C48</f>
        <v>13.060717582702637</v>
      </c>
      <c r="E48" s="38" t="s">
        <v>28</v>
      </c>
      <c r="F48" s="37">
        <v>26.495946884155273</v>
      </c>
      <c r="G48" s="37">
        <v>14.643595695495605</v>
      </c>
      <c r="H48" s="33">
        <f t="shared" si="4"/>
        <v>11.852351188659668</v>
      </c>
      <c r="I48" s="33">
        <f t="shared" ref="I48:I50" si="7">H48-$D$51</f>
        <v>-1.3495957056681309</v>
      </c>
      <c r="J48" s="35">
        <f t="shared" si="5"/>
        <v>2.5484070005140547</v>
      </c>
    </row>
    <row r="49" spans="1:10" x14ac:dyDescent="0.15">
      <c r="A49" s="36" t="s">
        <v>10</v>
      </c>
      <c r="B49" s="37">
        <v>27.456735610961914</v>
      </c>
      <c r="C49" s="37">
        <v>14.437827110290527</v>
      </c>
      <c r="D49" s="33">
        <f t="shared" si="6"/>
        <v>13.018908500671387</v>
      </c>
      <c r="E49" s="38" t="s">
        <v>29</v>
      </c>
      <c r="F49" s="37">
        <v>26.502161026000977</v>
      </c>
      <c r="G49" s="37">
        <v>14.452457427978516</v>
      </c>
      <c r="H49" s="33">
        <f t="shared" si="4"/>
        <v>12.049703598022461</v>
      </c>
      <c r="I49" s="33">
        <f t="shared" si="7"/>
        <v>-1.1522432963053379</v>
      </c>
      <c r="J49" s="35">
        <f t="shared" si="5"/>
        <v>2.2225922439924188</v>
      </c>
    </row>
    <row r="50" spans="1:10" ht="15" thickBot="1" x14ac:dyDescent="0.2">
      <c r="A50" s="39" t="s">
        <v>12</v>
      </c>
      <c r="B50" s="40">
        <v>27.949073791503906</v>
      </c>
      <c r="C50" s="40">
        <v>14.422859191894531</v>
      </c>
      <c r="D50" s="41">
        <f t="shared" si="6"/>
        <v>13.526214599609375</v>
      </c>
      <c r="E50" s="42" t="s">
        <v>30</v>
      </c>
      <c r="F50" s="40">
        <v>26.84129524230957</v>
      </c>
      <c r="G50" s="40">
        <v>14.403983116149902</v>
      </c>
      <c r="H50" s="41">
        <f t="shared" si="4"/>
        <v>12.437312126159668</v>
      </c>
      <c r="I50" s="33">
        <f t="shared" si="7"/>
        <v>-0.76463476816813092</v>
      </c>
      <c r="J50" s="43">
        <f t="shared" si="5"/>
        <v>1.6989398412149517</v>
      </c>
    </row>
    <row r="51" spans="1:10" x14ac:dyDescent="0.15">
      <c r="A51" s="44" t="s">
        <v>14</v>
      </c>
      <c r="B51" s="45">
        <f>AVERAGE(B47:B50)</f>
        <v>27.640144348144531</v>
      </c>
      <c r="C51" s="45">
        <f>AVERAGE(C47:C50)</f>
        <v>14.438197453816732</v>
      </c>
      <c r="D51" s="45">
        <f>AVERAGE(D47:D50)</f>
        <v>13.201946894327799</v>
      </c>
      <c r="E51" s="46" t="s">
        <v>14</v>
      </c>
      <c r="F51" s="45">
        <f>AVERAGE(F47:F50)</f>
        <v>26.685738563537598</v>
      </c>
      <c r="G51" s="45">
        <f>AVERAGE(G47:G50)</f>
        <v>14.504042148590088</v>
      </c>
      <c r="H51" s="45">
        <f>AVERAGE(H47:H50)</f>
        <v>12.18169641494751</v>
      </c>
      <c r="I51" s="45">
        <f>AVERAGE(I47:I50)</f>
        <v>-1.0202504793802891</v>
      </c>
      <c r="J51" s="47">
        <f>AVERAGE(J47:J50)</f>
        <v>2.0571654824423713</v>
      </c>
    </row>
    <row r="52" spans="1:10" x14ac:dyDescent="0.15">
      <c r="A52" s="48" t="s">
        <v>15</v>
      </c>
      <c r="B52" s="33">
        <f>MEDIAN(B47:B50)</f>
        <v>27.514623641967773</v>
      </c>
      <c r="C52" s="33">
        <f>MEDIAN(C47:C50)</f>
        <v>14.437827110290527</v>
      </c>
      <c r="D52" s="33">
        <f>MEDIAN(D47:D50)</f>
        <v>13.060717582702637</v>
      </c>
      <c r="E52" s="49" t="s">
        <v>15</v>
      </c>
      <c r="F52" s="33">
        <f>MEDIAN(F47:F50)</f>
        <v>26.671728134155273</v>
      </c>
      <c r="G52" s="33">
        <f>MEDIAN(G47:G50)</f>
        <v>14.484294891357422</v>
      </c>
      <c r="H52" s="33">
        <f>MEDIAN(H47:H50)</f>
        <v>12.218561172485352</v>
      </c>
      <c r="I52" s="33">
        <f>MEDIAN(I47:I50)</f>
        <v>-0.98338572184244732</v>
      </c>
      <c r="J52" s="114">
        <f>MEDIAN(J47:J50)</f>
        <v>1.9906575440202392</v>
      </c>
    </row>
    <row r="53" spans="1:10" ht="15" thickBot="1" x14ac:dyDescent="0.2">
      <c r="A53" s="51" t="s">
        <v>16</v>
      </c>
      <c r="B53" s="41">
        <f>STDEV(B47:B50)</f>
        <v>0.26910185202667003</v>
      </c>
      <c r="C53" s="41">
        <f>STDEV(C47:C50)</f>
        <v>1.5526746572529056E-2</v>
      </c>
      <c r="D53" s="41">
        <f>STDEV(D47:D50)</f>
        <v>0.28160106241189503</v>
      </c>
      <c r="E53" s="52" t="s">
        <v>16</v>
      </c>
      <c r="F53" s="41">
        <f>STDEV(F47:F50)</f>
        <v>0.21707278037205677</v>
      </c>
      <c r="G53" s="41">
        <f>STDEV(G47:G50)</f>
        <v>0.10375316687858922</v>
      </c>
      <c r="H53" s="41">
        <f>STDEV(H47:H50)</f>
        <v>0.2790169955998596</v>
      </c>
      <c r="I53" s="41">
        <f>STDEV(I47:I50)</f>
        <v>0.2790169955998596</v>
      </c>
      <c r="J53" s="53">
        <f>STDEV(J47:J50)</f>
        <v>0.40252447584333778</v>
      </c>
    </row>
    <row r="54" spans="1:10" x14ac:dyDescent="0.15">
      <c r="A54" s="4"/>
      <c r="B54" s="25" t="s">
        <v>17</v>
      </c>
      <c r="C54" s="25"/>
      <c r="D54" s="25"/>
      <c r="E54" s="4"/>
      <c r="F54" s="5"/>
      <c r="G54" s="5"/>
      <c r="H54" s="5"/>
      <c r="I54" s="5"/>
      <c r="J54" s="5">
        <f>J53/(SQRT(4))</f>
        <v>0.20126223792166889</v>
      </c>
    </row>
    <row r="55" spans="1:10" x14ac:dyDescent="0.15">
      <c r="A55" s="54" t="s">
        <v>87</v>
      </c>
      <c r="B55" s="4">
        <f>TTEST(B47:B50,F47:F50,2,2)</f>
        <v>3.4010829301439299E-3</v>
      </c>
      <c r="C55" s="25"/>
      <c r="D55" s="6"/>
      <c r="E55" s="55"/>
      <c r="F55" s="72"/>
      <c r="G55" s="73"/>
      <c r="H55" s="73"/>
    </row>
    <row r="56" spans="1:10" x14ac:dyDescent="0.15">
      <c r="A56" s="54" t="s">
        <v>3</v>
      </c>
      <c r="B56" s="4">
        <f>TTEST(C47:C50,G47:G50,2,2)</f>
        <v>0.33566295612067104</v>
      </c>
      <c r="C56" s="25"/>
      <c r="D56" s="6"/>
      <c r="E56" s="55"/>
      <c r="F56" s="55"/>
    </row>
    <row r="57" spans="1:10" x14ac:dyDescent="0.15">
      <c r="A57" s="54" t="s">
        <v>18</v>
      </c>
      <c r="B57" s="56">
        <f>TTEST(D47:D50,H47:H50,2,2)</f>
        <v>5.0153394619450774E-3</v>
      </c>
      <c r="C57" s="4"/>
      <c r="D57" s="25"/>
      <c r="G57" s="25"/>
    </row>
    <row r="58" spans="1:10" x14ac:dyDescent="0.15">
      <c r="A58" s="26" t="s">
        <v>20</v>
      </c>
      <c r="B58" s="115">
        <f>POWER(-(-I51-I53),2)</f>
        <v>0.54942707747727226</v>
      </c>
      <c r="C58" s="21"/>
      <c r="D58" s="25"/>
      <c r="E58" s="4"/>
      <c r="F58" s="25"/>
      <c r="G58" s="25"/>
    </row>
    <row r="59" spans="1:10" x14ac:dyDescent="0.15">
      <c r="A59" s="26" t="s">
        <v>21</v>
      </c>
      <c r="B59" s="21">
        <f>POWER(2,-I51)</f>
        <v>2.028271075562643</v>
      </c>
      <c r="C59" s="21"/>
      <c r="D59" s="25"/>
      <c r="E59" s="4"/>
      <c r="F59" s="25"/>
      <c r="G59" s="25"/>
    </row>
    <row r="61" spans="1:10" x14ac:dyDescent="0.15">
      <c r="J61" s="157" t="s">
        <v>77</v>
      </c>
    </row>
    <row r="62" spans="1:10" x14ac:dyDescent="0.15">
      <c r="J62" s="153" t="s">
        <v>17</v>
      </c>
    </row>
    <row r="63" spans="1:10" x14ac:dyDescent="0.15">
      <c r="J63" s="158">
        <f>TTEST(J32:J35,J47:J50,2,2)</f>
        <v>4.5334567989817276E-2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3CCDD-1712-48C2-B1A7-9C595B41AAFC}">
  <dimension ref="A1:IV63"/>
  <sheetViews>
    <sheetView topLeftCell="A14" zoomScaleNormal="100"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89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90</v>
      </c>
      <c r="I4" s="18">
        <v>44316</v>
      </c>
      <c r="J4" s="18" t="s">
        <v>33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90</v>
      </c>
      <c r="C10" s="29" t="s">
        <v>3</v>
      </c>
      <c r="D10" s="29" t="s">
        <v>4</v>
      </c>
      <c r="E10" s="28" t="s">
        <v>2</v>
      </c>
      <c r="F10" s="29" t="s">
        <v>90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110">
        <v>23.212652206420898</v>
      </c>
      <c r="C11" s="32">
        <v>14.616</v>
      </c>
      <c r="D11" s="33">
        <f t="shared" ref="D11:D14" si="0">B11-C11</f>
        <v>8.5966522064208988</v>
      </c>
      <c r="E11" s="34" t="s">
        <v>22</v>
      </c>
      <c r="F11" s="110">
        <v>21.724788665771484</v>
      </c>
      <c r="G11" s="32">
        <v>14.699</v>
      </c>
      <c r="H11" s="33">
        <f t="shared" ref="H11:H14" si="1">F11-G11</f>
        <v>7.0257886657714845</v>
      </c>
      <c r="I11" s="33">
        <f>H11-$D$15</f>
        <v>-1.2614268035888667</v>
      </c>
      <c r="J11" s="35">
        <f t="shared" ref="J11:J14" si="2">POWER(2,-I11)</f>
        <v>2.3973271575448947</v>
      </c>
    </row>
    <row r="12" spans="1:256" x14ac:dyDescent="0.15">
      <c r="A12" s="36" t="s">
        <v>8</v>
      </c>
      <c r="B12" s="111">
        <v>22.505533218383789</v>
      </c>
      <c r="C12" s="37">
        <v>14.62</v>
      </c>
      <c r="D12" s="33">
        <f t="shared" si="0"/>
        <v>7.8855332183837898</v>
      </c>
      <c r="E12" s="38" t="s">
        <v>23</v>
      </c>
      <c r="F12" s="111">
        <v>21.711223602294922</v>
      </c>
      <c r="G12" s="37">
        <v>14.598000000000001</v>
      </c>
      <c r="H12" s="33">
        <f t="shared" si="1"/>
        <v>7.1132236022949211</v>
      </c>
      <c r="I12" s="33">
        <f t="shared" ref="I12:I14" si="3">H12-$D$15</f>
        <v>-1.1739918670654301</v>
      </c>
      <c r="J12" s="35">
        <f t="shared" si="2"/>
        <v>2.2563515550999171</v>
      </c>
    </row>
    <row r="13" spans="1:256" x14ac:dyDescent="0.15">
      <c r="A13" s="36" t="s">
        <v>10</v>
      </c>
      <c r="B13" s="111">
        <v>22.847805023193359</v>
      </c>
      <c r="C13" s="37">
        <v>14.593</v>
      </c>
      <c r="D13" s="33">
        <f t="shared" si="0"/>
        <v>8.2548050231933594</v>
      </c>
      <c r="E13" s="38" t="s">
        <v>24</v>
      </c>
      <c r="F13" s="111">
        <v>21.372974395751953</v>
      </c>
      <c r="G13" s="37">
        <v>14.689</v>
      </c>
      <c r="H13" s="33">
        <f t="shared" si="1"/>
        <v>6.6839743957519531</v>
      </c>
      <c r="I13" s="33">
        <f t="shared" si="3"/>
        <v>-1.6032410736083982</v>
      </c>
      <c r="J13" s="35">
        <f t="shared" si="2"/>
        <v>3.0382510274171888</v>
      </c>
      <c r="M13" s="113" t="s">
        <v>66</v>
      </c>
      <c r="N13" s="113"/>
      <c r="O13" s="113"/>
    </row>
    <row r="14" spans="1:256" ht="15" thickBot="1" x14ac:dyDescent="0.2">
      <c r="A14" s="39" t="s">
        <v>12</v>
      </c>
      <c r="B14" s="112">
        <v>22.990871429443359</v>
      </c>
      <c r="C14" s="40">
        <v>14.579000000000001</v>
      </c>
      <c r="D14" s="41">
        <f t="shared" si="0"/>
        <v>8.4118714294433587</v>
      </c>
      <c r="E14" s="42" t="s">
        <v>25</v>
      </c>
      <c r="F14" s="112">
        <v>21.663234710693359</v>
      </c>
      <c r="G14" s="40">
        <v>14.661</v>
      </c>
      <c r="H14" s="41">
        <f t="shared" si="1"/>
        <v>7.0022347106933598</v>
      </c>
      <c r="I14" s="33">
        <f t="shared" si="3"/>
        <v>-1.2849807586669915</v>
      </c>
      <c r="J14" s="43">
        <f t="shared" si="2"/>
        <v>2.4367880275072076</v>
      </c>
    </row>
    <row r="15" spans="1:256" x14ac:dyDescent="0.15">
      <c r="A15" s="44" t="s">
        <v>14</v>
      </c>
      <c r="B15" s="45">
        <f>AVERAGE(B11:B14)</f>
        <v>22.889215469360352</v>
      </c>
      <c r="C15" s="45">
        <f>AVERAGE(C11:C14)</f>
        <v>14.601999999999999</v>
      </c>
      <c r="D15" s="45">
        <f>AVERAGE(D11:D14)</f>
        <v>8.2872154693603512</v>
      </c>
      <c r="E15" s="46" t="s">
        <v>14</v>
      </c>
      <c r="F15" s="45">
        <f>AVERAGE(F11:F14)</f>
        <v>21.61805534362793</v>
      </c>
      <c r="G15" s="45">
        <f>AVERAGE(G11:G14)</f>
        <v>14.661750000000001</v>
      </c>
      <c r="H15" s="45">
        <f>AVERAGE(H11:H14)</f>
        <v>6.9563053436279301</v>
      </c>
      <c r="I15" s="45">
        <f>AVERAGE(I11:I14)</f>
        <v>-1.3309101257324216</v>
      </c>
      <c r="J15" s="47">
        <f>AVERAGE(J11:J14)</f>
        <v>2.532179441892302</v>
      </c>
    </row>
    <row r="16" spans="1:256" x14ac:dyDescent="0.15">
      <c r="A16" s="48" t="s">
        <v>15</v>
      </c>
      <c r="B16" s="33">
        <f>MEDIAN(B11:B14)</f>
        <v>22.919338226318359</v>
      </c>
      <c r="C16" s="33">
        <f>MEDIAN(C11:C14)</f>
        <v>14.6045</v>
      </c>
      <c r="D16" s="33">
        <f>MEDIAN(D11:D14)</f>
        <v>8.3333382263183591</v>
      </c>
      <c r="E16" s="49" t="s">
        <v>15</v>
      </c>
      <c r="F16" s="33">
        <f>MEDIAN(F11:F14)</f>
        <v>21.687229156494141</v>
      </c>
      <c r="G16" s="33">
        <f>MEDIAN(G11:G14)</f>
        <v>14.675000000000001</v>
      </c>
      <c r="H16" s="33">
        <f>MEDIAN(H11:H14)</f>
        <v>7.0140116882324222</v>
      </c>
      <c r="I16" s="33">
        <f>MEDIAN(I11:I14)</f>
        <v>-1.2732037811279291</v>
      </c>
      <c r="J16" s="50">
        <f>MEDIAN(J11:J14)</f>
        <v>2.4170575925260511</v>
      </c>
    </row>
    <row r="17" spans="1:256" ht="15" thickBot="1" x14ac:dyDescent="0.2">
      <c r="A17" s="51" t="s">
        <v>16</v>
      </c>
      <c r="B17" s="41">
        <f>STDEV(B11:B14)</f>
        <v>0.29657610145737334</v>
      </c>
      <c r="C17" s="41">
        <f>STDEV(C11:C14)</f>
        <v>1.9407902170678951E-2</v>
      </c>
      <c r="D17" s="41">
        <f>STDEV(D11:D14)</f>
        <v>0.30204264069677067</v>
      </c>
      <c r="E17" s="52" t="s">
        <v>16</v>
      </c>
      <c r="F17" s="41">
        <f>STDEV(F11:F14)</f>
        <v>0.16550747485542697</v>
      </c>
      <c r="G17" s="41">
        <f>STDEV(G11:G14)</f>
        <v>4.5441354146488991E-2</v>
      </c>
      <c r="H17" s="41">
        <f>STDEV(H11:H14)</f>
        <v>0.18772757201970869</v>
      </c>
      <c r="I17" s="41">
        <f>STDEV(I11:I14)</f>
        <v>0.18772757201970855</v>
      </c>
      <c r="J17" s="53">
        <f>STDEV(J11:J14)</f>
        <v>0.34615706133686808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0.17307853066843404</v>
      </c>
    </row>
    <row r="19" spans="1:256" x14ac:dyDescent="0.15">
      <c r="A19" s="54" t="s">
        <v>90</v>
      </c>
      <c r="B19" s="4">
        <f>TTEST(B11:B14,F11:F14,2,2)</f>
        <v>2.9366863834182284E-4</v>
      </c>
      <c r="C19" s="25"/>
      <c r="D19" s="6"/>
      <c r="E19" s="55"/>
      <c r="F19" s="55"/>
      <c r="G19" s="5"/>
    </row>
    <row r="20" spans="1:256" x14ac:dyDescent="0.15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ht="15" thickBot="1" x14ac:dyDescent="0.2">
      <c r="A21" s="54" t="s">
        <v>18</v>
      </c>
      <c r="B21" s="56">
        <f>TTEST(D11:D14,H11:H14,2,2)</f>
        <v>2.9381232087033948E-4</v>
      </c>
      <c r="C21" s="4"/>
      <c r="D21" s="25"/>
      <c r="G21" s="25"/>
    </row>
    <row r="22" spans="1:256" x14ac:dyDescent="0.15">
      <c r="A22" s="26" t="s">
        <v>20</v>
      </c>
      <c r="B22" s="21">
        <f>POWER(-(-I15-I17),2)</f>
        <v>1.3068663511131202</v>
      </c>
      <c r="C22" s="21"/>
      <c r="D22" s="25"/>
      <c r="E22" s="4"/>
      <c r="F22" s="57"/>
      <c r="G22" s="58" t="s">
        <v>3</v>
      </c>
      <c r="H22" s="59" t="s">
        <v>90</v>
      </c>
    </row>
    <row r="23" spans="1:256" x14ac:dyDescent="0.15">
      <c r="A23" s="26" t="s">
        <v>21</v>
      </c>
      <c r="B23" s="21">
        <f>POWER(2,-I15)</f>
        <v>2.5156132259096848</v>
      </c>
      <c r="C23" s="21"/>
      <c r="D23" s="25"/>
      <c r="E23" s="4"/>
      <c r="F23" s="60" t="s">
        <v>19</v>
      </c>
      <c r="G23" s="61">
        <v>29.587</v>
      </c>
      <c r="H23" s="62">
        <v>38.389583587646484</v>
      </c>
      <c r="K23" s="2" t="s">
        <v>26</v>
      </c>
    </row>
    <row r="24" spans="1:256" ht="15" thickBot="1" x14ac:dyDescent="0.2">
      <c r="B24" s="2"/>
      <c r="C24" s="2"/>
      <c r="D24" s="2"/>
      <c r="F24" s="63" t="s">
        <v>19</v>
      </c>
      <c r="G24" s="64">
        <v>28.643999999999998</v>
      </c>
      <c r="H24" s="65" t="s">
        <v>35</v>
      </c>
      <c r="I24" s="2"/>
      <c r="J24" s="2"/>
    </row>
    <row r="27" spans="1:256" s="14" customFormat="1" ht="16" x14ac:dyDescent="0.2">
      <c r="A27" s="14" t="s">
        <v>59</v>
      </c>
      <c r="B27" s="15"/>
      <c r="C27" s="15"/>
      <c r="D27" s="15"/>
      <c r="E27" s="16"/>
      <c r="F27" s="15"/>
      <c r="G27" s="15"/>
      <c r="H27" s="17"/>
      <c r="I27" s="18"/>
      <c r="J27" s="66"/>
    </row>
    <row r="28" spans="1:256" s="14" customFormat="1" ht="16" x14ac:dyDescent="0.2">
      <c r="A28" s="2" t="s">
        <v>60</v>
      </c>
      <c r="B28" s="15"/>
      <c r="C28" s="15"/>
      <c r="D28" s="15"/>
      <c r="E28" s="16"/>
      <c r="F28" s="15"/>
      <c r="G28" s="15"/>
      <c r="H28" s="17"/>
      <c r="I28" s="18"/>
      <c r="J28" s="66"/>
    </row>
    <row r="29" spans="1:256" s="14" customFormat="1" ht="16" x14ac:dyDescent="0.2">
      <c r="A29" s="2" t="s">
        <v>36</v>
      </c>
      <c r="B29" s="15"/>
      <c r="C29" s="15"/>
      <c r="D29" s="15"/>
      <c r="E29" s="16"/>
      <c r="F29" s="15"/>
      <c r="G29" s="15"/>
      <c r="J29" s="66"/>
    </row>
    <row r="30" spans="1:256" s="14" customFormat="1" ht="16" x14ac:dyDescent="0.2">
      <c r="A30" s="2" t="s">
        <v>62</v>
      </c>
      <c r="B30" s="15"/>
      <c r="C30" s="15"/>
      <c r="D30" s="15"/>
      <c r="E30" s="16"/>
      <c r="F30" s="15"/>
      <c r="G30" s="15"/>
      <c r="H30" s="20"/>
      <c r="I30" s="20"/>
      <c r="J30" s="66"/>
    </row>
    <row r="31" spans="1:256" ht="15" thickBot="1" x14ac:dyDescent="0.2">
      <c r="A31" s="2" t="s">
        <v>63</v>
      </c>
      <c r="B31" s="21"/>
      <c r="C31" s="21"/>
      <c r="D31" s="21"/>
      <c r="E31" s="22"/>
      <c r="F31" s="21"/>
      <c r="G31" s="21"/>
      <c r="H31" s="23"/>
      <c r="I31" s="23"/>
      <c r="J31" s="2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</row>
    <row r="32" spans="1:256" ht="15" thickBot="1" x14ac:dyDescent="0.2">
      <c r="A32" s="28" t="s">
        <v>64</v>
      </c>
      <c r="B32" s="29" t="s">
        <v>90</v>
      </c>
      <c r="C32" s="29" t="s">
        <v>3</v>
      </c>
      <c r="D32" s="29" t="s">
        <v>4</v>
      </c>
      <c r="E32" s="28" t="s">
        <v>64</v>
      </c>
      <c r="F32" s="29" t="s">
        <v>90</v>
      </c>
      <c r="G32" s="29" t="s">
        <v>3</v>
      </c>
      <c r="H32" s="29" t="s">
        <v>4</v>
      </c>
      <c r="I32" s="29" t="s">
        <v>5</v>
      </c>
      <c r="J32" s="30"/>
    </row>
    <row r="33" spans="1:11" x14ac:dyDescent="0.15">
      <c r="A33" s="31" t="s">
        <v>6</v>
      </c>
      <c r="B33" s="32">
        <v>23.581245422363281</v>
      </c>
      <c r="C33" s="32">
        <v>14.707124710083008</v>
      </c>
      <c r="D33" s="33">
        <f t="shared" ref="D33:D36" si="4">B33-C33</f>
        <v>8.8741207122802734</v>
      </c>
      <c r="E33" s="34" t="s">
        <v>7</v>
      </c>
      <c r="F33" s="32">
        <v>22.659013748168945</v>
      </c>
      <c r="G33" s="32">
        <v>14.61928653717041</v>
      </c>
      <c r="H33" s="33">
        <f t="shared" ref="H33:H36" si="5">F33-G33</f>
        <v>8.0397272109985352</v>
      </c>
      <c r="I33" s="33">
        <f>H33-$D$37</f>
        <v>-0.81025886535644531</v>
      </c>
      <c r="J33" s="35">
        <f t="shared" ref="J33:J36" si="6">POWER(2,-I33)</f>
        <v>1.7535260527275971</v>
      </c>
    </row>
    <row r="34" spans="1:11" x14ac:dyDescent="0.15">
      <c r="A34" s="36" t="s">
        <v>8</v>
      </c>
      <c r="B34" s="37">
        <v>23.724039077758789</v>
      </c>
      <c r="C34" s="37">
        <v>14.721585273742676</v>
      </c>
      <c r="D34" s="33">
        <f t="shared" si="4"/>
        <v>9.0024538040161133</v>
      </c>
      <c r="E34" s="38" t="s">
        <v>9</v>
      </c>
      <c r="F34" s="37">
        <v>22.712602615356445</v>
      </c>
      <c r="G34" s="37">
        <v>14.640805244445801</v>
      </c>
      <c r="H34" s="33">
        <f t="shared" si="5"/>
        <v>8.0717973709106445</v>
      </c>
      <c r="I34" s="33">
        <f t="shared" ref="I34:I36" si="7">H34-$D$37</f>
        <v>-0.77818870544433594</v>
      </c>
      <c r="J34" s="35">
        <f t="shared" si="6"/>
        <v>1.7149763786177756</v>
      </c>
    </row>
    <row r="35" spans="1:11" x14ac:dyDescent="0.15">
      <c r="A35" s="36" t="s">
        <v>10</v>
      </c>
      <c r="B35" s="99">
        <v>23.707941055297852</v>
      </c>
      <c r="C35" s="99">
        <v>14.608564376831055</v>
      </c>
      <c r="D35" s="71">
        <f t="shared" si="4"/>
        <v>9.0993766784667969</v>
      </c>
      <c r="E35" s="100" t="s">
        <v>11</v>
      </c>
      <c r="F35" s="99">
        <v>22.842803955078125</v>
      </c>
      <c r="G35" s="99">
        <v>14.61279296875</v>
      </c>
      <c r="H35" s="71">
        <f t="shared" si="5"/>
        <v>8.230010986328125</v>
      </c>
      <c r="I35" s="71">
        <f t="shared" si="7"/>
        <v>-0.61997509002685547</v>
      </c>
      <c r="J35" s="101">
        <f t="shared" si="6"/>
        <v>1.5368486454035029</v>
      </c>
      <c r="K35" s="77"/>
    </row>
    <row r="36" spans="1:11" ht="15" thickBot="1" x14ac:dyDescent="0.2">
      <c r="A36" s="39" t="s">
        <v>12</v>
      </c>
      <c r="B36" s="75">
        <v>23.027059555053711</v>
      </c>
      <c r="C36" s="75">
        <v>14.603066444396973</v>
      </c>
      <c r="D36" s="76">
        <f t="shared" si="4"/>
        <v>8.4239931106567383</v>
      </c>
      <c r="E36" s="103" t="s">
        <v>13</v>
      </c>
      <c r="F36" s="75">
        <v>22.920965194702148</v>
      </c>
      <c r="G36" s="75">
        <v>14.608262062072754</v>
      </c>
      <c r="H36" s="76">
        <f t="shared" si="5"/>
        <v>8.3127031326293945</v>
      </c>
      <c r="I36" s="76">
        <f t="shared" si="7"/>
        <v>-0.53728294372558594</v>
      </c>
      <c r="J36" s="104">
        <f t="shared" si="6"/>
        <v>1.4512367988752535</v>
      </c>
      <c r="K36" s="77"/>
    </row>
    <row r="37" spans="1:11" x14ac:dyDescent="0.15">
      <c r="A37" s="44" t="s">
        <v>14</v>
      </c>
      <c r="B37" s="122">
        <f>AVERAGE(B33:B36)</f>
        <v>23.510071277618408</v>
      </c>
      <c r="C37" s="122">
        <f>AVERAGE(C33:C36)</f>
        <v>14.660085201263428</v>
      </c>
      <c r="D37" s="122">
        <f>AVERAGE(D33:D36)</f>
        <v>8.8499860763549805</v>
      </c>
      <c r="E37" s="123" t="s">
        <v>14</v>
      </c>
      <c r="F37" s="122">
        <f>AVERAGE(F33:F36)</f>
        <v>22.783846378326416</v>
      </c>
      <c r="G37" s="122">
        <f>AVERAGE(G33:G36)</f>
        <v>14.620286703109741</v>
      </c>
      <c r="H37" s="122">
        <f>AVERAGE(H33:H36)</f>
        <v>8.1635596752166748</v>
      </c>
      <c r="I37" s="122">
        <f>AVERAGE(I33:I36)</f>
        <v>-0.68642640113830566</v>
      </c>
      <c r="J37" s="47">
        <f>AVERAGE(J33:J36)</f>
        <v>1.6141469689060324</v>
      </c>
      <c r="K37" s="127"/>
    </row>
    <row r="38" spans="1:11" x14ac:dyDescent="0.15">
      <c r="A38" s="48" t="s">
        <v>15</v>
      </c>
      <c r="B38" s="71">
        <f>MEDIAN(B33:B36)</f>
        <v>23.644593238830566</v>
      </c>
      <c r="C38" s="71">
        <f>MEDIAN(C33:C36)</f>
        <v>14.657844543457031</v>
      </c>
      <c r="D38" s="71">
        <f>MEDIAN(D33:D36)</f>
        <v>8.9382872581481934</v>
      </c>
      <c r="E38" s="124" t="s">
        <v>15</v>
      </c>
      <c r="F38" s="71">
        <f>MEDIAN(F33:F36)</f>
        <v>22.777703285217285</v>
      </c>
      <c r="G38" s="71">
        <f>MEDIAN(G33:G36)</f>
        <v>14.616039752960205</v>
      </c>
      <c r="H38" s="71">
        <f>MEDIAN(H33:H36)</f>
        <v>8.1509041786193848</v>
      </c>
      <c r="I38" s="71">
        <f>MEDIAN(I33:I36)</f>
        <v>-0.6990818977355957</v>
      </c>
      <c r="J38" s="114">
        <f>MEDIAN(J33:J36)</f>
        <v>1.6259125120106392</v>
      </c>
      <c r="K38" s="77"/>
    </row>
    <row r="39" spans="1:11" ht="15" thickBot="1" x14ac:dyDescent="0.2">
      <c r="A39" s="51" t="s">
        <v>16</v>
      </c>
      <c r="B39" s="76">
        <f>STDEV(B33:B36)</f>
        <v>0.32827871868830533</v>
      </c>
      <c r="C39" s="76">
        <f>STDEV(C33:C36)</f>
        <v>6.2982823821862849E-2</v>
      </c>
      <c r="D39" s="76">
        <f>STDEV(D33:D36)</f>
        <v>0.2986048491878377</v>
      </c>
      <c r="E39" s="125" t="s">
        <v>16</v>
      </c>
      <c r="F39" s="76">
        <f>STDEV(F33:F36)</f>
        <v>0.11963336348314199</v>
      </c>
      <c r="G39" s="76">
        <f>STDEV(G33:G36)</f>
        <v>1.440785569505456E-2</v>
      </c>
      <c r="H39" s="76">
        <f>STDEV(H33:H36)</f>
        <v>0.12963326132252198</v>
      </c>
      <c r="I39" s="76">
        <f>STDEV(I33:I36)</f>
        <v>0.12963326132252198</v>
      </c>
      <c r="J39" s="118">
        <f>STDEV(J33:J36)</f>
        <v>0.14388404264721452</v>
      </c>
      <c r="K39" s="77"/>
    </row>
    <row r="40" spans="1:11" x14ac:dyDescent="0.15">
      <c r="A40" s="4"/>
      <c r="B40" s="126" t="s">
        <v>17</v>
      </c>
      <c r="C40" s="126"/>
      <c r="D40" s="126"/>
      <c r="E40" s="116"/>
      <c r="F40" s="127"/>
      <c r="G40" s="127"/>
      <c r="H40" s="127"/>
      <c r="I40" s="127"/>
      <c r="J40" s="127">
        <f>J39/(SQRT(4))</f>
        <v>7.1942021323607261E-2</v>
      </c>
      <c r="K40" s="77"/>
    </row>
    <row r="41" spans="1:11" ht="15" thickBot="1" x14ac:dyDescent="0.2">
      <c r="A41" s="54" t="s">
        <v>90</v>
      </c>
      <c r="B41" s="116">
        <f>TTEST(B33:B36,F33:F36,2,2)</f>
        <v>5.9642865320782964E-3</v>
      </c>
      <c r="C41" s="126"/>
      <c r="D41" s="128"/>
      <c r="E41" s="129"/>
      <c r="F41" s="129"/>
      <c r="G41" s="127"/>
      <c r="H41" s="121"/>
      <c r="I41" s="121"/>
      <c r="J41" s="121"/>
      <c r="K41" s="77"/>
    </row>
    <row r="42" spans="1:11" x14ac:dyDescent="0.15">
      <c r="A42" s="54" t="s">
        <v>3</v>
      </c>
      <c r="B42" s="116">
        <f>TTEST(C33:C36,G33:G36,2,2)</f>
        <v>0.26404905795049738</v>
      </c>
      <c r="C42" s="126"/>
      <c r="D42" s="128"/>
      <c r="E42" s="129"/>
      <c r="F42" s="129"/>
      <c r="G42" s="130"/>
      <c r="H42" s="131" t="s">
        <v>3</v>
      </c>
      <c r="I42" s="132" t="s">
        <v>90</v>
      </c>
      <c r="J42" s="77"/>
      <c r="K42" s="77"/>
    </row>
    <row r="43" spans="1:11" x14ac:dyDescent="0.15">
      <c r="A43" s="54" t="s">
        <v>18</v>
      </c>
      <c r="B43" s="56">
        <f>TTEST(D33:D36,H33:H36,2,2)</f>
        <v>5.5779709145388741E-3</v>
      </c>
      <c r="C43" s="116"/>
      <c r="D43" s="126"/>
      <c r="E43" s="77"/>
      <c r="F43" s="121"/>
      <c r="G43" s="133" t="s">
        <v>19</v>
      </c>
      <c r="H43" s="141">
        <v>36.282546997070312</v>
      </c>
      <c r="I43" s="142">
        <v>26.694524765014648</v>
      </c>
      <c r="J43" s="77"/>
      <c r="K43" s="77"/>
    </row>
    <row r="44" spans="1:11" ht="15" thickBot="1" x14ac:dyDescent="0.2">
      <c r="A44" s="26" t="s">
        <v>20</v>
      </c>
      <c r="B44" s="115">
        <f>POWER(-(-I37-I39),2)</f>
        <v>0.31001860054591884</v>
      </c>
      <c r="C44" s="115"/>
      <c r="D44" s="126"/>
      <c r="E44" s="116"/>
      <c r="F44" s="126"/>
      <c r="G44" s="134" t="s">
        <v>19</v>
      </c>
      <c r="H44" s="143" t="s">
        <v>35</v>
      </c>
      <c r="I44" s="144">
        <v>27.807563781738281</v>
      </c>
      <c r="J44" s="77"/>
      <c r="K44" s="77"/>
    </row>
    <row r="45" spans="1:11" x14ac:dyDescent="0.15">
      <c r="A45" s="26" t="s">
        <v>21</v>
      </c>
      <c r="B45" s="115">
        <f>POWER(2,-I37)</f>
        <v>1.609292312019895</v>
      </c>
      <c r="C45" s="115"/>
      <c r="D45" s="126"/>
      <c r="E45" s="116"/>
      <c r="F45" s="126"/>
      <c r="G45" s="126"/>
      <c r="H45" s="121"/>
      <c r="I45" s="121"/>
      <c r="J45" s="121"/>
      <c r="K45" s="77"/>
    </row>
    <row r="46" spans="1:11" x14ac:dyDescent="0.15">
      <c r="B46" s="121"/>
      <c r="C46" s="121"/>
      <c r="D46" s="121"/>
      <c r="E46" s="77"/>
      <c r="F46" s="121"/>
      <c r="G46" s="121"/>
      <c r="H46" s="121"/>
      <c r="I46" s="121"/>
      <c r="J46" s="121"/>
      <c r="K46" s="77"/>
    </row>
    <row r="47" spans="1:11" ht="15" thickBot="1" x14ac:dyDescent="0.2">
      <c r="B47" s="121"/>
      <c r="C47" s="121"/>
      <c r="D47" s="121"/>
      <c r="E47" s="77"/>
      <c r="F47" s="121"/>
      <c r="G47" s="121"/>
      <c r="H47" s="121"/>
      <c r="I47" s="121"/>
      <c r="J47" s="121"/>
      <c r="K47" s="77"/>
    </row>
    <row r="48" spans="1:11" ht="15" thickBot="1" x14ac:dyDescent="0.2">
      <c r="A48" s="28" t="s">
        <v>64</v>
      </c>
      <c r="B48" s="137" t="s">
        <v>90</v>
      </c>
      <c r="C48" s="137" t="s">
        <v>3</v>
      </c>
      <c r="D48" s="137" t="s">
        <v>4</v>
      </c>
      <c r="E48" s="138" t="s">
        <v>64</v>
      </c>
      <c r="F48" s="137" t="s">
        <v>90</v>
      </c>
      <c r="G48" s="137" t="s">
        <v>3</v>
      </c>
      <c r="H48" s="137" t="s">
        <v>4</v>
      </c>
      <c r="I48" s="137" t="s">
        <v>5</v>
      </c>
      <c r="J48" s="139"/>
      <c r="K48" s="77"/>
    </row>
    <row r="49" spans="1:14" x14ac:dyDescent="0.15">
      <c r="A49" s="31" t="s">
        <v>6</v>
      </c>
      <c r="B49" s="70">
        <v>23.581245422363281</v>
      </c>
      <c r="C49" s="70">
        <v>14.707124710083008</v>
      </c>
      <c r="D49" s="71">
        <f t="shared" ref="D49:D52" si="8">B49-C49</f>
        <v>8.8741207122802734</v>
      </c>
      <c r="E49" s="140" t="s">
        <v>27</v>
      </c>
      <c r="F49" s="70">
        <v>22.33045768737793</v>
      </c>
      <c r="G49" s="70">
        <v>14.586251258850098</v>
      </c>
      <c r="H49" s="71">
        <f t="shared" ref="H49:H51" si="9">F49-G49</f>
        <v>7.744206428527832</v>
      </c>
      <c r="I49" s="71">
        <f>H49-$D$53</f>
        <v>-1.1057796478271484</v>
      </c>
      <c r="J49" s="101">
        <f t="shared" ref="J49:J51" si="10">POWER(2,-I49)</f>
        <v>2.1521515124009207</v>
      </c>
      <c r="K49" s="77"/>
    </row>
    <row r="50" spans="1:14" x14ac:dyDescent="0.15">
      <c r="A50" s="36" t="s">
        <v>8</v>
      </c>
      <c r="B50" s="99">
        <v>23.724039077758789</v>
      </c>
      <c r="C50" s="99">
        <v>14.721585273742676</v>
      </c>
      <c r="D50" s="71">
        <f t="shared" si="8"/>
        <v>9.0024538040161133</v>
      </c>
      <c r="E50" s="100" t="s">
        <v>28</v>
      </c>
      <c r="F50" s="99">
        <v>22.743692398071289</v>
      </c>
      <c r="G50" s="99">
        <v>14.68329906463623</v>
      </c>
      <c r="H50" s="71">
        <f t="shared" si="9"/>
        <v>8.0603933334350586</v>
      </c>
      <c r="I50" s="71">
        <f t="shared" ref="I50:I51" si="11">H50-$D$53</f>
        <v>-0.78959274291992188</v>
      </c>
      <c r="J50" s="101">
        <f t="shared" si="10"/>
        <v>1.7285864326333578</v>
      </c>
      <c r="K50" s="77"/>
    </row>
    <row r="51" spans="1:14" x14ac:dyDescent="0.15">
      <c r="A51" s="36" t="s">
        <v>10</v>
      </c>
      <c r="B51" s="99">
        <v>23.707941055297852</v>
      </c>
      <c r="C51" s="99">
        <v>14.608564376831055</v>
      </c>
      <c r="D51" s="71">
        <f t="shared" si="8"/>
        <v>9.0993766784667969</v>
      </c>
      <c r="E51" s="100" t="s">
        <v>29</v>
      </c>
      <c r="F51" s="99">
        <v>22.724266052246094</v>
      </c>
      <c r="G51" s="99">
        <v>14.514561653137207</v>
      </c>
      <c r="H51" s="71">
        <f t="shared" si="9"/>
        <v>8.2097043991088867</v>
      </c>
      <c r="I51" s="71">
        <f t="shared" si="11"/>
        <v>-0.64028167724609375</v>
      </c>
      <c r="J51" s="101">
        <f t="shared" si="10"/>
        <v>1.5586334431143027</v>
      </c>
      <c r="K51" s="77"/>
    </row>
    <row r="52" spans="1:14" ht="15" thickBot="1" x14ac:dyDescent="0.2">
      <c r="A52" s="39" t="s">
        <v>12</v>
      </c>
      <c r="B52" s="75">
        <v>23.027059555053711</v>
      </c>
      <c r="C52" s="75">
        <v>14.603066444396973</v>
      </c>
      <c r="D52" s="76">
        <f t="shared" si="8"/>
        <v>8.4239931106567383</v>
      </c>
      <c r="E52" s="103" t="s">
        <v>30</v>
      </c>
      <c r="F52" s="75"/>
      <c r="G52" s="75"/>
      <c r="H52" s="76"/>
      <c r="I52" s="71"/>
      <c r="J52" s="104"/>
      <c r="K52" s="77"/>
      <c r="L52" s="77"/>
      <c r="M52" s="77"/>
      <c r="N52" s="77"/>
    </row>
    <row r="53" spans="1:14" x14ac:dyDescent="0.15">
      <c r="A53" s="44" t="s">
        <v>14</v>
      </c>
      <c r="B53" s="122">
        <f>AVERAGE(B49:B52)</f>
        <v>23.510071277618408</v>
      </c>
      <c r="C53" s="122">
        <f>AVERAGE(C49:C52)</f>
        <v>14.660085201263428</v>
      </c>
      <c r="D53" s="122">
        <f>AVERAGE(D49:D52)</f>
        <v>8.8499860763549805</v>
      </c>
      <c r="E53" s="123" t="s">
        <v>14</v>
      </c>
      <c r="F53" s="122">
        <f>AVERAGE(F49:F52)</f>
        <v>22.599472045898438</v>
      </c>
      <c r="G53" s="122">
        <f>AVERAGE(G49:G52)</f>
        <v>14.594703992207846</v>
      </c>
      <c r="H53" s="122">
        <f>AVERAGE(H49:H52)</f>
        <v>8.0047680536905919</v>
      </c>
      <c r="I53" s="122">
        <f>AVERAGE(I49:I52)</f>
        <v>-0.84521802266438806</v>
      </c>
      <c r="J53" s="47">
        <f>AVERAGE(J49:J52)</f>
        <v>1.813123796049527</v>
      </c>
      <c r="K53" s="77"/>
    </row>
    <row r="54" spans="1:14" x14ac:dyDescent="0.15">
      <c r="A54" s="48" t="s">
        <v>15</v>
      </c>
      <c r="B54" s="71">
        <f>MEDIAN(B49:B52)</f>
        <v>23.644593238830566</v>
      </c>
      <c r="C54" s="71">
        <f>MEDIAN(C49:C52)</f>
        <v>14.657844543457031</v>
      </c>
      <c r="D54" s="71">
        <f>MEDIAN(D49:D52)</f>
        <v>8.9382872581481934</v>
      </c>
      <c r="E54" s="124" t="s">
        <v>15</v>
      </c>
      <c r="F54" s="71">
        <f>MEDIAN(F49:F52)</f>
        <v>22.724266052246094</v>
      </c>
      <c r="G54" s="71">
        <f>MEDIAN(G49:G52)</f>
        <v>14.586251258850098</v>
      </c>
      <c r="H54" s="71">
        <f>MEDIAN(H49:H52)</f>
        <v>8.0603933334350586</v>
      </c>
      <c r="I54" s="71">
        <f>MEDIAN(I49:I52)</f>
        <v>-0.78959274291992188</v>
      </c>
      <c r="J54" s="114">
        <f>MEDIAN(J49:J52)</f>
        <v>1.7285864326333578</v>
      </c>
      <c r="K54" s="77"/>
    </row>
    <row r="55" spans="1:14" ht="15" thickBot="1" x14ac:dyDescent="0.2">
      <c r="A55" s="51" t="s">
        <v>16</v>
      </c>
      <c r="B55" s="76">
        <f>STDEV(B49:B52)</f>
        <v>0.32827871868830533</v>
      </c>
      <c r="C55" s="76">
        <f>STDEV(C49:C52)</f>
        <v>6.2982823821862849E-2</v>
      </c>
      <c r="D55" s="76">
        <f>STDEV(D49:D52)</f>
        <v>0.2986048491878377</v>
      </c>
      <c r="E55" s="125" t="s">
        <v>16</v>
      </c>
      <c r="F55" s="76">
        <f>STDEV(F49:F52)</f>
        <v>0.23317566242144624</v>
      </c>
      <c r="G55" s="76">
        <f>STDEV(G49:G52)</f>
        <v>8.468568377099267E-2</v>
      </c>
      <c r="H55" s="76">
        <f>STDEV(H49:H52)</f>
        <v>0.23768197021178888</v>
      </c>
      <c r="I55" s="76">
        <f>STDEV(I49:I52)</f>
        <v>0.23768197021178875</v>
      </c>
      <c r="J55" s="118">
        <f>STDEV(J49:J52)</f>
        <v>0.3056564231329793</v>
      </c>
      <c r="K55" s="77"/>
    </row>
    <row r="56" spans="1:14" x14ac:dyDescent="0.15">
      <c r="A56" s="4"/>
      <c r="B56" s="126" t="s">
        <v>17</v>
      </c>
      <c r="C56" s="126"/>
      <c r="D56" s="126"/>
      <c r="E56" s="116"/>
      <c r="F56" s="127"/>
      <c r="G56" s="127"/>
      <c r="H56" s="127"/>
      <c r="I56" s="127"/>
      <c r="J56" s="127">
        <f>J55/(SQRT(4))</f>
        <v>0.15282821156648965</v>
      </c>
      <c r="K56" s="77"/>
    </row>
    <row r="57" spans="1:14" x14ac:dyDescent="0.15">
      <c r="A57" s="54" t="s">
        <v>90</v>
      </c>
      <c r="B57" s="116">
        <f>TTEST(B49:B52,F49:F52,2,2)</f>
        <v>9.7681497462457616E-3</v>
      </c>
      <c r="C57" s="126"/>
      <c r="D57" s="128"/>
      <c r="E57" s="129"/>
      <c r="F57" s="129"/>
      <c r="G57" s="127"/>
      <c r="H57" s="121"/>
      <c r="I57" s="121"/>
      <c r="J57" s="121"/>
      <c r="K57" s="77"/>
    </row>
    <row r="58" spans="1:14" x14ac:dyDescent="0.15">
      <c r="A58" s="54" t="s">
        <v>3</v>
      </c>
      <c r="B58" s="116">
        <f>TTEST(C49:C52,G49:G52,2,2)</f>
        <v>0.29050095493266309</v>
      </c>
      <c r="C58" s="126"/>
      <c r="D58" s="128"/>
      <c r="E58" s="129"/>
      <c r="F58" s="129"/>
      <c r="G58" s="121"/>
      <c r="H58" s="121"/>
      <c r="I58" s="121"/>
      <c r="J58" s="121"/>
      <c r="K58" s="77"/>
    </row>
    <row r="59" spans="1:14" x14ac:dyDescent="0.15">
      <c r="A59" s="54" t="s">
        <v>18</v>
      </c>
      <c r="B59" s="56">
        <f>TTEST(D49:D52,H49:H52,2,2)</f>
        <v>1.0204225800681418E-2</v>
      </c>
      <c r="C59" s="116"/>
      <c r="D59" s="126"/>
      <c r="E59" s="77"/>
      <c r="F59" s="121"/>
      <c r="G59" s="126"/>
      <c r="H59" s="121"/>
      <c r="I59" s="121"/>
      <c r="J59" s="121"/>
      <c r="K59" s="77"/>
    </row>
    <row r="60" spans="1:14" x14ac:dyDescent="0.15">
      <c r="A60" s="26" t="s">
        <v>20</v>
      </c>
      <c r="B60" s="115">
        <f>POWER(-(-I53-I55),2)</f>
        <v>0.36910005502968751</v>
      </c>
      <c r="C60" s="115"/>
      <c r="D60" s="126"/>
      <c r="E60" s="116"/>
      <c r="F60" s="126"/>
      <c r="G60" s="126"/>
      <c r="H60" s="121"/>
      <c r="I60" s="121"/>
      <c r="J60" s="121"/>
      <c r="K60" s="77"/>
    </row>
    <row r="61" spans="1:14" x14ac:dyDescent="0.15">
      <c r="A61" s="26" t="s">
        <v>21</v>
      </c>
      <c r="B61" s="115">
        <f>POWER(2,-I53)</f>
        <v>1.7965362210331555</v>
      </c>
      <c r="C61" s="115"/>
      <c r="D61" s="126"/>
      <c r="E61" s="116"/>
      <c r="F61" s="126"/>
      <c r="G61" s="126"/>
      <c r="H61" s="121"/>
      <c r="I61" s="121"/>
      <c r="J61" s="156" t="s">
        <v>77</v>
      </c>
      <c r="K61" s="77"/>
    </row>
    <row r="62" spans="1:14" x14ac:dyDescent="0.15">
      <c r="B62" s="121"/>
      <c r="C62" s="121"/>
      <c r="D62" s="121"/>
      <c r="E62" s="77"/>
      <c r="F62" s="121"/>
      <c r="G62" s="121"/>
      <c r="H62" s="121"/>
      <c r="I62" s="121"/>
      <c r="J62" s="154" t="s">
        <v>17</v>
      </c>
      <c r="K62" s="77"/>
    </row>
    <row r="63" spans="1:14" x14ac:dyDescent="0.15">
      <c r="J63" s="158">
        <f>TTEST(J33:J36,J49:J52,2,2)</f>
        <v>0.29564239475796644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C09C2-9214-434A-AA91-0CC071272C10}">
  <dimension ref="A1:IV64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53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54</v>
      </c>
      <c r="I4" s="18">
        <v>44294</v>
      </c>
      <c r="J4" s="18" t="s">
        <v>39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54</v>
      </c>
      <c r="C10" s="29" t="s">
        <v>3</v>
      </c>
      <c r="D10" s="29" t="s">
        <v>4</v>
      </c>
      <c r="E10" s="28" t="s">
        <v>2</v>
      </c>
      <c r="F10" s="29" t="s">
        <v>54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20.268085479736328</v>
      </c>
      <c r="C11" s="32">
        <v>14.616</v>
      </c>
      <c r="D11" s="33">
        <f t="shared" ref="D11:D14" si="0">B11-C11</f>
        <v>5.6520854797363285</v>
      </c>
      <c r="E11" s="34" t="s">
        <v>22</v>
      </c>
      <c r="F11" s="32">
        <v>19.949777603149414</v>
      </c>
      <c r="G11" s="32">
        <v>14.699</v>
      </c>
      <c r="H11" s="33">
        <f t="shared" ref="H11:H14" si="1">F11-G11</f>
        <v>5.2507776031494142</v>
      </c>
      <c r="I11" s="33">
        <f>H11-$D$15</f>
        <v>-0.45494639587402297</v>
      </c>
      <c r="J11" s="35">
        <f t="shared" ref="J11:J14" si="2">POWER(2,-I11)</f>
        <v>1.370731873738511</v>
      </c>
    </row>
    <row r="12" spans="1:256" x14ac:dyDescent="0.15">
      <c r="A12" s="36" t="s">
        <v>8</v>
      </c>
      <c r="B12" s="37">
        <v>20.247592926025391</v>
      </c>
      <c r="C12" s="37">
        <v>14.62</v>
      </c>
      <c r="D12" s="33">
        <f t="shared" si="0"/>
        <v>5.6275929260253914</v>
      </c>
      <c r="E12" s="38" t="s">
        <v>23</v>
      </c>
      <c r="F12" s="37">
        <v>19.957509994506836</v>
      </c>
      <c r="G12" s="37">
        <v>14.598000000000001</v>
      </c>
      <c r="H12" s="33">
        <f t="shared" si="1"/>
        <v>5.3595099945068352</v>
      </c>
      <c r="I12" s="33">
        <f t="shared" ref="I12:I14" si="3">H12-$D$15</f>
        <v>-0.346214004516602</v>
      </c>
      <c r="J12" s="35">
        <f t="shared" si="2"/>
        <v>1.2712202438440883</v>
      </c>
    </row>
    <row r="13" spans="1:256" x14ac:dyDescent="0.15">
      <c r="A13" s="36" t="s">
        <v>10</v>
      </c>
      <c r="B13" s="37">
        <v>20.545028686523438</v>
      </c>
      <c r="C13" s="37">
        <v>14.593</v>
      </c>
      <c r="D13" s="33">
        <f t="shared" si="0"/>
        <v>5.9520286865234375</v>
      </c>
      <c r="E13" s="38" t="s">
        <v>24</v>
      </c>
      <c r="F13" s="37">
        <v>20.316459655761719</v>
      </c>
      <c r="G13" s="37">
        <v>14.689</v>
      </c>
      <c r="H13" s="33">
        <f t="shared" si="1"/>
        <v>5.6274596557617187</v>
      </c>
      <c r="I13" s="33">
        <f t="shared" si="3"/>
        <v>-7.8264343261718494E-2</v>
      </c>
      <c r="J13" s="35">
        <f t="shared" si="2"/>
        <v>1.0557471431848215</v>
      </c>
    </row>
    <row r="14" spans="1:256" ht="15" thickBot="1" x14ac:dyDescent="0.2">
      <c r="A14" s="39" t="s">
        <v>12</v>
      </c>
      <c r="B14" s="40">
        <v>20.170188903808594</v>
      </c>
      <c r="C14" s="40">
        <v>14.579000000000001</v>
      </c>
      <c r="D14" s="41">
        <f t="shared" si="0"/>
        <v>5.5911889038085931</v>
      </c>
      <c r="E14" s="42" t="s">
        <v>25</v>
      </c>
      <c r="F14" s="40">
        <v>20.220481872558594</v>
      </c>
      <c r="G14" s="40">
        <v>14.661</v>
      </c>
      <c r="H14" s="41">
        <f t="shared" si="1"/>
        <v>5.5594818725585942</v>
      </c>
      <c r="I14" s="33">
        <f t="shared" si="3"/>
        <v>-0.14624212646484303</v>
      </c>
      <c r="J14" s="43">
        <f t="shared" si="2"/>
        <v>1.1066830713264724</v>
      </c>
    </row>
    <row r="15" spans="1:256" x14ac:dyDescent="0.15">
      <c r="A15" s="44" t="s">
        <v>14</v>
      </c>
      <c r="B15" s="45">
        <f>AVERAGE(B11:B14)</f>
        <v>20.307723999023438</v>
      </c>
      <c r="C15" s="45">
        <f>AVERAGE(C11:C14)</f>
        <v>14.601999999999999</v>
      </c>
      <c r="D15" s="45">
        <f>AVERAGE(D11:D14)</f>
        <v>5.7057239990234372</v>
      </c>
      <c r="E15" s="46" t="s">
        <v>14</v>
      </c>
      <c r="F15" s="45">
        <f>AVERAGE(F11:F14)</f>
        <v>20.111057281494141</v>
      </c>
      <c r="G15" s="45">
        <f>AVERAGE(G11:G14)</f>
        <v>14.661750000000001</v>
      </c>
      <c r="H15" s="45">
        <f>AVERAGE(H11:H14)</f>
        <v>5.449307281494141</v>
      </c>
      <c r="I15" s="45">
        <f>AVERAGE(I11:I14)</f>
        <v>-0.25641671752929662</v>
      </c>
      <c r="J15" s="47">
        <f>AVERAGE(J11:J14)</f>
        <v>1.2010955830234733</v>
      </c>
    </row>
    <row r="16" spans="1:256" x14ac:dyDescent="0.15">
      <c r="A16" s="48" t="s">
        <v>15</v>
      </c>
      <c r="B16" s="33">
        <f>MEDIAN(B11:B14)</f>
        <v>20.257839202880859</v>
      </c>
      <c r="C16" s="33">
        <f>MEDIAN(C11:C14)</f>
        <v>14.6045</v>
      </c>
      <c r="D16" s="33">
        <f>MEDIAN(D11:D14)</f>
        <v>5.6398392028808599</v>
      </c>
      <c r="E16" s="49" t="s">
        <v>15</v>
      </c>
      <c r="F16" s="33">
        <f>MEDIAN(F11:F14)</f>
        <v>20.088995933532715</v>
      </c>
      <c r="G16" s="33">
        <f>MEDIAN(G11:G14)</f>
        <v>14.675000000000001</v>
      </c>
      <c r="H16" s="33">
        <f>MEDIAN(H11:H14)</f>
        <v>5.4594959335327147</v>
      </c>
      <c r="I16" s="33">
        <f>MEDIAN(I11:I14)</f>
        <v>-0.24622806549072251</v>
      </c>
      <c r="J16" s="50">
        <f>MEDIAN(J11:J14)</f>
        <v>1.1889516575852803</v>
      </c>
    </row>
    <row r="17" spans="1:256" ht="15" thickBot="1" x14ac:dyDescent="0.2">
      <c r="A17" s="51" t="s">
        <v>16</v>
      </c>
      <c r="B17" s="41">
        <f>STDEV(B11:B14)</f>
        <v>0.16372372590882053</v>
      </c>
      <c r="C17" s="41">
        <f>STDEV(C11:C14)</f>
        <v>1.9407902170678951E-2</v>
      </c>
      <c r="D17" s="41">
        <f>STDEV(D11:D14)</f>
        <v>0.16609820633136058</v>
      </c>
      <c r="E17" s="52" t="s">
        <v>16</v>
      </c>
      <c r="F17" s="41">
        <f>STDEV(F11:F14)</f>
        <v>0.18596754239429453</v>
      </c>
      <c r="G17" s="41">
        <f>STDEV(G11:G14)</f>
        <v>4.5441354146488991E-2</v>
      </c>
      <c r="H17" s="41">
        <f>STDEV(H11:H14)</f>
        <v>0.1745033857430239</v>
      </c>
      <c r="I17" s="41">
        <f>STDEV(I11:I14)</f>
        <v>0.17450338574302399</v>
      </c>
      <c r="J17" s="53">
        <f>STDEV(J11:J14)</f>
        <v>0.14575530923575261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7.2877654617876306E-2</v>
      </c>
    </row>
    <row r="19" spans="1:256" x14ac:dyDescent="0.15">
      <c r="A19" s="54" t="s">
        <v>54</v>
      </c>
      <c r="B19" s="4">
        <f>TTEST(B11:B14,F11:F14,2,2)</f>
        <v>0.16349699226128017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7.7349179429196072E-2</v>
      </c>
      <c r="C21" s="4"/>
      <c r="D21" s="25"/>
      <c r="F21" s="57"/>
      <c r="G21" s="58" t="s">
        <v>3</v>
      </c>
      <c r="H21" s="59" t="s">
        <v>54</v>
      </c>
    </row>
    <row r="22" spans="1:256" x14ac:dyDescent="0.15">
      <c r="A22" s="26" t="s">
        <v>20</v>
      </c>
      <c r="B22" s="21">
        <f>POWER(-(-I15-I17),2)</f>
        <v>6.7097939243279834E-3</v>
      </c>
      <c r="C22" s="21"/>
      <c r="D22" s="25"/>
      <c r="E22" s="4"/>
      <c r="F22" s="60" t="s">
        <v>19</v>
      </c>
      <c r="G22" s="61">
        <v>29.587</v>
      </c>
      <c r="H22" s="62" t="s">
        <v>35</v>
      </c>
    </row>
    <row r="23" spans="1:256" ht="15" thickBot="1" x14ac:dyDescent="0.2">
      <c r="A23" s="26" t="s">
        <v>21</v>
      </c>
      <c r="B23" s="21">
        <f>POWER(2,-I15)</f>
        <v>1.1945081668484765</v>
      </c>
      <c r="C23" s="21"/>
      <c r="D23" s="25"/>
      <c r="E23" s="4"/>
      <c r="F23" s="63" t="s">
        <v>19</v>
      </c>
      <c r="G23" s="64">
        <v>28.643999999999998</v>
      </c>
      <c r="H23" s="65">
        <v>38.733818054199219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6" spans="1:256" s="14" customFormat="1" ht="16" x14ac:dyDescent="0.2">
      <c r="A26" s="14" t="s">
        <v>59</v>
      </c>
      <c r="B26" s="15"/>
      <c r="C26" s="15"/>
      <c r="D26" s="15"/>
      <c r="E26" s="16"/>
      <c r="F26" s="15"/>
      <c r="G26" s="15"/>
      <c r="H26" s="17"/>
      <c r="I26" s="18"/>
      <c r="J26" s="18"/>
      <c r="K26" s="74"/>
    </row>
    <row r="27" spans="1:256" s="14" customFormat="1" ht="16" x14ac:dyDescent="0.2">
      <c r="A27" s="2" t="s">
        <v>60</v>
      </c>
      <c r="B27" s="15"/>
      <c r="C27" s="15"/>
      <c r="D27" s="15"/>
      <c r="E27" s="16"/>
      <c r="F27" s="15"/>
      <c r="G27" s="15"/>
      <c r="H27" s="17"/>
      <c r="I27" s="18"/>
      <c r="J27" s="18"/>
      <c r="K27" s="74"/>
    </row>
    <row r="28" spans="1:256" s="14" customFormat="1" ht="16" x14ac:dyDescent="0.2">
      <c r="A28" s="2" t="s">
        <v>36</v>
      </c>
      <c r="B28" s="15"/>
      <c r="C28" s="15"/>
      <c r="D28" s="15"/>
      <c r="E28" s="16"/>
      <c r="F28" s="15"/>
      <c r="G28" s="15"/>
      <c r="J28" s="66"/>
    </row>
    <row r="29" spans="1:256" s="14" customFormat="1" ht="16" x14ac:dyDescent="0.2">
      <c r="A29" s="2" t="s">
        <v>62</v>
      </c>
      <c r="B29" s="15"/>
      <c r="C29" s="15"/>
      <c r="D29" s="15"/>
      <c r="E29" s="16"/>
      <c r="F29" s="15"/>
      <c r="G29" s="15"/>
      <c r="H29" s="20"/>
      <c r="I29" s="20"/>
      <c r="J29" s="66"/>
    </row>
    <row r="30" spans="1:256" ht="15" thickBot="1" x14ac:dyDescent="0.2">
      <c r="A30" s="2" t="s">
        <v>63</v>
      </c>
      <c r="B30" s="21"/>
      <c r="C30" s="21"/>
      <c r="D30" s="21"/>
      <c r="E30" s="22"/>
      <c r="F30" s="21"/>
      <c r="G30" s="21"/>
      <c r="H30" s="23"/>
      <c r="I30" s="23"/>
      <c r="J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ht="15" thickBot="1" x14ac:dyDescent="0.2">
      <c r="A31" s="28" t="s">
        <v>64</v>
      </c>
      <c r="B31" s="29" t="s">
        <v>54</v>
      </c>
      <c r="C31" s="29" t="s">
        <v>3</v>
      </c>
      <c r="D31" s="29" t="s">
        <v>4</v>
      </c>
      <c r="E31" s="28" t="s">
        <v>64</v>
      </c>
      <c r="F31" s="29" t="s">
        <v>54</v>
      </c>
      <c r="G31" s="29" t="s">
        <v>3</v>
      </c>
      <c r="H31" s="29" t="s">
        <v>4</v>
      </c>
      <c r="I31" s="29" t="s">
        <v>5</v>
      </c>
      <c r="J31" s="30"/>
    </row>
    <row r="32" spans="1:256" x14ac:dyDescent="0.15">
      <c r="A32" s="31" t="s">
        <v>6</v>
      </c>
      <c r="B32" s="32">
        <v>17.549062728881836</v>
      </c>
      <c r="C32" s="32">
        <v>14.34147834777832</v>
      </c>
      <c r="D32" s="33">
        <f t="shared" ref="D32:D35" si="4">B32-C32</f>
        <v>3.2075843811035156</v>
      </c>
      <c r="E32" s="34" t="s">
        <v>7</v>
      </c>
      <c r="F32" s="32">
        <v>16.60133171081543</v>
      </c>
      <c r="G32" s="37">
        <v>14.247265815734863</v>
      </c>
      <c r="H32" s="33">
        <f t="shared" ref="H32:H35" si="5">F32-G32</f>
        <v>2.3540658950805664</v>
      </c>
      <c r="I32" s="33">
        <f>H32-$D$36</f>
        <v>-0.84375214576721191</v>
      </c>
      <c r="J32" s="35">
        <f t="shared" ref="J32:J35" si="6">POWER(2,-I32)</f>
        <v>1.7947117443342151</v>
      </c>
    </row>
    <row r="33" spans="1:11" x14ac:dyDescent="0.15">
      <c r="A33" s="36" t="s">
        <v>8</v>
      </c>
      <c r="B33" s="37">
        <v>17.605556488037109</v>
      </c>
      <c r="C33" s="37">
        <v>14.332715034484863</v>
      </c>
      <c r="D33" s="33">
        <f t="shared" si="4"/>
        <v>3.2728414535522461</v>
      </c>
      <c r="E33" s="38" t="s">
        <v>9</v>
      </c>
      <c r="F33" s="37">
        <v>16.227672576904297</v>
      </c>
      <c r="G33" s="37">
        <v>14.391437530517578</v>
      </c>
      <c r="H33" s="33">
        <f t="shared" si="5"/>
        <v>1.8362350463867188</v>
      </c>
      <c r="I33" s="33">
        <f t="shared" ref="I33:I35" si="7">H33-$D$36</f>
        <v>-1.3615829944610596</v>
      </c>
      <c r="J33" s="35">
        <f t="shared" si="6"/>
        <v>2.5696698142533858</v>
      </c>
    </row>
    <row r="34" spans="1:11" x14ac:dyDescent="0.15">
      <c r="A34" s="36" t="s">
        <v>10</v>
      </c>
      <c r="B34" s="37">
        <v>17.46251106262207</v>
      </c>
      <c r="C34" s="37">
        <v>14.327304840087891</v>
      </c>
      <c r="D34" s="33">
        <f t="shared" si="4"/>
        <v>3.1352062225341797</v>
      </c>
      <c r="E34" s="38" t="s">
        <v>11</v>
      </c>
      <c r="F34" s="37">
        <v>16.413896560668945</v>
      </c>
      <c r="G34" s="37">
        <v>14.214902877807617</v>
      </c>
      <c r="H34" s="33">
        <f t="shared" si="5"/>
        <v>2.1989936828613281</v>
      </c>
      <c r="I34" s="33">
        <f t="shared" si="7"/>
        <v>-0.9988243579864502</v>
      </c>
      <c r="J34" s="35">
        <f t="shared" si="6"/>
        <v>1.9983708779760954</v>
      </c>
    </row>
    <row r="35" spans="1:11" ht="15" thickBot="1" x14ac:dyDescent="0.2">
      <c r="A35" s="39" t="s">
        <v>12</v>
      </c>
      <c r="B35" s="40">
        <v>17.520687103271484</v>
      </c>
      <c r="C35" s="40">
        <v>14.345046997070312</v>
      </c>
      <c r="D35" s="41">
        <f t="shared" si="4"/>
        <v>3.1756401062011719</v>
      </c>
      <c r="E35" s="42" t="s">
        <v>13</v>
      </c>
      <c r="F35" s="40">
        <v>16.278663635253906</v>
      </c>
      <c r="G35" s="40">
        <v>14.203029632568359</v>
      </c>
      <c r="H35" s="41">
        <f t="shared" si="5"/>
        <v>2.0756340026855469</v>
      </c>
      <c r="I35" s="41">
        <f t="shared" si="7"/>
        <v>-1.1221840381622314</v>
      </c>
      <c r="J35" s="43">
        <f t="shared" si="6"/>
        <v>2.1767625455060808</v>
      </c>
    </row>
    <row r="36" spans="1:11" x14ac:dyDescent="0.15">
      <c r="A36" s="44" t="s">
        <v>14</v>
      </c>
      <c r="B36" s="45">
        <f>AVERAGE(B32:B35)</f>
        <v>17.534454345703125</v>
      </c>
      <c r="C36" s="45">
        <f>AVERAGE(C32:C35)</f>
        <v>14.336636304855347</v>
      </c>
      <c r="D36" s="45">
        <f>AVERAGE(D32:D35)</f>
        <v>3.1978180408477783</v>
      </c>
      <c r="E36" s="46" t="s">
        <v>14</v>
      </c>
      <c r="F36" s="45">
        <f>AVERAGE(F32:F35)</f>
        <v>16.380391120910645</v>
      </c>
      <c r="G36" s="45">
        <f>AVERAGE(G32:G35)</f>
        <v>14.264158964157104</v>
      </c>
      <c r="H36" s="45">
        <f>AVERAGE(H32:H35)</f>
        <v>2.11623215675354</v>
      </c>
      <c r="I36" s="45">
        <f>AVERAGE(I32:I35)</f>
        <v>-1.0815858840942383</v>
      </c>
      <c r="J36" s="47">
        <f>AVERAGE(J32:J35)</f>
        <v>2.1348787455174443</v>
      </c>
      <c r="K36" s="5"/>
    </row>
    <row r="37" spans="1:11" x14ac:dyDescent="0.15">
      <c r="A37" s="48" t="s">
        <v>15</v>
      </c>
      <c r="B37" s="33">
        <f>MEDIAN(B32:B35)</f>
        <v>17.53487491607666</v>
      </c>
      <c r="C37" s="33">
        <f>MEDIAN(C32:C35)</f>
        <v>14.337096691131592</v>
      </c>
      <c r="D37" s="33">
        <f>MEDIAN(D32:D35)</f>
        <v>3.1916122436523438</v>
      </c>
      <c r="E37" s="49" t="s">
        <v>15</v>
      </c>
      <c r="F37" s="33">
        <f>MEDIAN(F32:F35)</f>
        <v>16.346280097961426</v>
      </c>
      <c r="G37" s="33">
        <f>MEDIAN(G32:G35)</f>
        <v>14.23108434677124</v>
      </c>
      <c r="H37" s="33">
        <f>MEDIAN(H32:H35)</f>
        <v>2.1373138427734375</v>
      </c>
      <c r="I37" s="33">
        <f>MEDIAN(I32:I35)</f>
        <v>-1.0605041980743408</v>
      </c>
      <c r="J37" s="114">
        <f>MEDIAN(J32:J35)</f>
        <v>2.0875667117410881</v>
      </c>
    </row>
    <row r="38" spans="1:11" ht="15" thickBot="1" x14ac:dyDescent="0.2">
      <c r="A38" s="51" t="s">
        <v>16</v>
      </c>
      <c r="B38" s="41">
        <f>STDEV(B32:B35)</f>
        <v>5.9537921944002918E-2</v>
      </c>
      <c r="C38" s="41">
        <f>STDEV(C32:C35)</f>
        <v>8.0960426387939755E-3</v>
      </c>
      <c r="D38" s="41">
        <f>STDEV(D32:D35)</f>
        <v>5.8126283307811687E-2</v>
      </c>
      <c r="E38" s="52" t="s">
        <v>16</v>
      </c>
      <c r="F38" s="41">
        <f>STDEV(F32:F35)</f>
        <v>0.16694189985574046</v>
      </c>
      <c r="G38" s="41">
        <f>STDEV(G32:G35)</f>
        <v>8.6887224111389091E-2</v>
      </c>
      <c r="H38" s="41">
        <f>STDEV(H32:H35)</f>
        <v>0.2186785686937161</v>
      </c>
      <c r="I38" s="41">
        <f>STDEV(I32:I35)</f>
        <v>0.2186785686937161</v>
      </c>
      <c r="J38" s="53">
        <f>STDEV(J32:J35)</f>
        <v>0.32921396930097424</v>
      </c>
    </row>
    <row r="39" spans="1:11" x14ac:dyDescent="0.15">
      <c r="A39" s="4"/>
      <c r="B39" s="25" t="s">
        <v>17</v>
      </c>
      <c r="C39" s="25"/>
      <c r="D39" s="25"/>
      <c r="E39" s="4"/>
      <c r="F39" s="5"/>
      <c r="G39" s="5"/>
      <c r="H39" s="5"/>
      <c r="I39" s="5"/>
      <c r="J39" s="5">
        <f>J38/(SQRT(4))</f>
        <v>0.16460698465048712</v>
      </c>
    </row>
    <row r="40" spans="1:11" ht="15" thickBot="1" x14ac:dyDescent="0.2">
      <c r="A40" s="54" t="s">
        <v>54</v>
      </c>
      <c r="B40" s="4">
        <f>TTEST(B32:B35,F32:F35,2,2)</f>
        <v>1.2632128152533023E-5</v>
      </c>
      <c r="C40" s="25"/>
      <c r="D40" s="6"/>
      <c r="E40" s="55"/>
      <c r="F40" s="55"/>
      <c r="G40" s="5"/>
    </row>
    <row r="41" spans="1:11" x14ac:dyDescent="0.15">
      <c r="A41" s="54" t="s">
        <v>3</v>
      </c>
      <c r="B41" s="4">
        <f>TTEST(C32:C35,G32:G35,2,2)</f>
        <v>0.14775626654979473</v>
      </c>
      <c r="C41" s="25"/>
      <c r="D41" s="6"/>
      <c r="E41" s="55"/>
      <c r="F41" s="55"/>
      <c r="G41" s="2"/>
      <c r="H41" s="57"/>
      <c r="I41" s="58" t="s">
        <v>3</v>
      </c>
      <c r="J41" s="59" t="s">
        <v>54</v>
      </c>
    </row>
    <row r="42" spans="1:11" x14ac:dyDescent="0.15">
      <c r="A42" s="54" t="s">
        <v>18</v>
      </c>
      <c r="B42" s="56">
        <f>TTEST(D32:D35,H32:H35,2,2)</f>
        <v>7.4816287695994831E-5</v>
      </c>
      <c r="C42" s="4"/>
      <c r="D42" s="25"/>
      <c r="G42" s="2"/>
      <c r="H42" s="60" t="s">
        <v>19</v>
      </c>
      <c r="I42" s="61">
        <v>28.802314758300781</v>
      </c>
      <c r="J42" s="62" t="s">
        <v>35</v>
      </c>
    </row>
    <row r="43" spans="1:11" ht="15" thickBot="1" x14ac:dyDescent="0.2">
      <c r="A43" s="26" t="s">
        <v>20</v>
      </c>
      <c r="B43" s="115">
        <f>POWER(-(-I36-I38),2)</f>
        <v>0.74460903497173636</v>
      </c>
      <c r="C43" s="21"/>
      <c r="D43" s="25"/>
      <c r="E43" s="4"/>
      <c r="F43" s="25"/>
      <c r="G43" s="2"/>
      <c r="H43" s="63" t="s">
        <v>19</v>
      </c>
      <c r="I43" s="67" t="s">
        <v>35</v>
      </c>
      <c r="J43" s="68">
        <v>21.660457611083984</v>
      </c>
    </row>
    <row r="44" spans="1:11" x14ac:dyDescent="0.15">
      <c r="A44" s="26" t="s">
        <v>21</v>
      </c>
      <c r="B44" s="21">
        <f>POWER(2,-I36)</f>
        <v>2.1163612153053175</v>
      </c>
      <c r="C44" s="21"/>
      <c r="D44" s="25"/>
      <c r="E44" s="4"/>
      <c r="F44" s="25"/>
      <c r="G44" s="25"/>
    </row>
    <row r="45" spans="1:11" ht="15" thickBot="1" x14ac:dyDescent="0.2"/>
    <row r="46" spans="1:11" ht="15" thickBot="1" x14ac:dyDescent="0.2">
      <c r="A46" s="28" t="s">
        <v>64</v>
      </c>
      <c r="B46" s="29" t="s">
        <v>54</v>
      </c>
      <c r="C46" s="29" t="s">
        <v>3</v>
      </c>
      <c r="D46" s="29" t="s">
        <v>4</v>
      </c>
      <c r="E46" s="28" t="s">
        <v>64</v>
      </c>
      <c r="F46" s="29" t="s">
        <v>54</v>
      </c>
      <c r="G46" s="29" t="s">
        <v>3</v>
      </c>
      <c r="H46" s="29" t="s">
        <v>4</v>
      </c>
      <c r="I46" s="29" t="s">
        <v>5</v>
      </c>
      <c r="J46" s="30"/>
    </row>
    <row r="47" spans="1:11" x14ac:dyDescent="0.15">
      <c r="A47" s="31" t="s">
        <v>6</v>
      </c>
      <c r="B47" s="32">
        <v>17.549062728881836</v>
      </c>
      <c r="C47" s="32">
        <v>14.34147834777832</v>
      </c>
      <c r="D47" s="33">
        <f t="shared" ref="D47:D50" si="8">B47-C47</f>
        <v>3.2075843811035156</v>
      </c>
      <c r="E47" s="34" t="s">
        <v>27</v>
      </c>
      <c r="F47" s="32">
        <v>16.737289428710938</v>
      </c>
      <c r="G47" s="37">
        <v>14.42169189453125</v>
      </c>
      <c r="H47" s="33">
        <f t="shared" ref="H47:H50" si="9">F47-G47</f>
        <v>2.3155975341796875</v>
      </c>
      <c r="I47" s="33">
        <f>H47-$D$51</f>
        <v>-0.88222050666809082</v>
      </c>
      <c r="J47" s="35">
        <f t="shared" ref="J47:J50" si="10">POWER(2,-I47)</f>
        <v>1.843210073686401</v>
      </c>
    </row>
    <row r="48" spans="1:11" x14ac:dyDescent="0.15">
      <c r="A48" s="36" t="s">
        <v>8</v>
      </c>
      <c r="B48" s="37">
        <v>17.605556488037109</v>
      </c>
      <c r="C48" s="37">
        <v>14.332715034484863</v>
      </c>
      <c r="D48" s="33">
        <f t="shared" si="8"/>
        <v>3.2728414535522461</v>
      </c>
      <c r="E48" s="38" t="s">
        <v>28</v>
      </c>
      <c r="F48" s="37">
        <v>16.274965286254883</v>
      </c>
      <c r="G48" s="37">
        <v>14.213269233703613</v>
      </c>
      <c r="H48" s="33">
        <f t="shared" si="9"/>
        <v>2.0616960525512695</v>
      </c>
      <c r="I48" s="33">
        <f t="shared" ref="I48:I50" si="11">H48-$D$51</f>
        <v>-1.1361219882965088</v>
      </c>
      <c r="J48" s="35">
        <f t="shared" si="10"/>
        <v>2.1978942721015793</v>
      </c>
    </row>
    <row r="49" spans="1:10" x14ac:dyDescent="0.15">
      <c r="A49" s="36" t="s">
        <v>10</v>
      </c>
      <c r="B49" s="37">
        <v>17.46251106262207</v>
      </c>
      <c r="C49" s="37">
        <v>14.327304840087891</v>
      </c>
      <c r="D49" s="33">
        <f t="shared" si="8"/>
        <v>3.1352062225341797</v>
      </c>
      <c r="E49" s="38" t="s">
        <v>29</v>
      </c>
      <c r="F49" s="37">
        <v>16.360567092895508</v>
      </c>
      <c r="G49" s="37">
        <v>14.181973457336426</v>
      </c>
      <c r="H49" s="33">
        <f t="shared" si="9"/>
        <v>2.178593635559082</v>
      </c>
      <c r="I49" s="33">
        <f t="shared" si="11"/>
        <v>-1.0192244052886963</v>
      </c>
      <c r="J49" s="35">
        <f t="shared" si="10"/>
        <v>2.0268290407337881</v>
      </c>
    </row>
    <row r="50" spans="1:10" ht="15" thickBot="1" x14ac:dyDescent="0.2">
      <c r="A50" s="39" t="s">
        <v>12</v>
      </c>
      <c r="B50" s="40">
        <v>17.520687103271484</v>
      </c>
      <c r="C50" s="40">
        <v>14.345046997070312</v>
      </c>
      <c r="D50" s="41">
        <f t="shared" si="8"/>
        <v>3.1756401062011719</v>
      </c>
      <c r="E50" s="42" t="s">
        <v>30</v>
      </c>
      <c r="F50" s="40">
        <v>16.3123779296875</v>
      </c>
      <c r="G50" s="40">
        <v>14.20228099822998</v>
      </c>
      <c r="H50" s="41">
        <f t="shared" si="9"/>
        <v>2.1100969314575195</v>
      </c>
      <c r="I50" s="33">
        <f t="shared" si="11"/>
        <v>-1.0877211093902588</v>
      </c>
      <c r="J50" s="43">
        <f t="shared" si="10"/>
        <v>2.1253804469475321</v>
      </c>
    </row>
    <row r="51" spans="1:10" x14ac:dyDescent="0.15">
      <c r="A51" s="44" t="s">
        <v>14</v>
      </c>
      <c r="B51" s="122">
        <f>AVERAGE(B47:B50)</f>
        <v>17.534454345703125</v>
      </c>
      <c r="C51" s="122">
        <f>AVERAGE(C47:C50)</f>
        <v>14.336636304855347</v>
      </c>
      <c r="D51" s="122">
        <f>AVERAGE(D47:D50)</f>
        <v>3.1978180408477783</v>
      </c>
      <c r="E51" s="123" t="s">
        <v>14</v>
      </c>
      <c r="F51" s="122">
        <f>AVERAGE(F47:F50)</f>
        <v>16.421299934387207</v>
      </c>
      <c r="G51" s="122">
        <f>AVERAGE(G47:G50)</f>
        <v>14.254803895950317</v>
      </c>
      <c r="H51" s="122">
        <f>AVERAGE(H47:H50)</f>
        <v>2.1664960384368896</v>
      </c>
      <c r="I51" s="122">
        <f>AVERAGE(I47:I50)</f>
        <v>-1.0313220024108887</v>
      </c>
      <c r="J51" s="47">
        <f>AVERAGE(J47:J50)</f>
        <v>2.0483284583673251</v>
      </c>
    </row>
    <row r="52" spans="1:10" x14ac:dyDescent="0.15">
      <c r="A52" s="48" t="s">
        <v>15</v>
      </c>
      <c r="B52" s="71">
        <f>MEDIAN(B47:B50)</f>
        <v>17.53487491607666</v>
      </c>
      <c r="C52" s="71">
        <f>MEDIAN(C47:C50)</f>
        <v>14.337096691131592</v>
      </c>
      <c r="D52" s="71">
        <f>MEDIAN(D47:D50)</f>
        <v>3.1916122436523438</v>
      </c>
      <c r="E52" s="124" t="s">
        <v>15</v>
      </c>
      <c r="F52" s="71">
        <f>MEDIAN(F47:F50)</f>
        <v>16.336472511291504</v>
      </c>
      <c r="G52" s="71">
        <f>MEDIAN(G47:G50)</f>
        <v>14.207775115966797</v>
      </c>
      <c r="H52" s="71">
        <f>MEDIAN(H47:H50)</f>
        <v>2.1443452835083008</v>
      </c>
      <c r="I52" s="71">
        <f>MEDIAN(I47:I50)</f>
        <v>-1.0534727573394775</v>
      </c>
      <c r="J52" s="114">
        <f>MEDIAN(J47:J50)</f>
        <v>2.0761047438406601</v>
      </c>
    </row>
    <row r="53" spans="1:10" ht="15" thickBot="1" x14ac:dyDescent="0.2">
      <c r="A53" s="51" t="s">
        <v>16</v>
      </c>
      <c r="B53" s="76">
        <f>STDEV(B47:B50)</f>
        <v>5.9537921944002918E-2</v>
      </c>
      <c r="C53" s="76">
        <f>STDEV(C47:C50)</f>
        <v>8.0960426387939755E-3</v>
      </c>
      <c r="D53" s="76">
        <f>STDEV(D47:D50)</f>
        <v>5.8126283307811687E-2</v>
      </c>
      <c r="E53" s="125" t="s">
        <v>16</v>
      </c>
      <c r="F53" s="76">
        <f>STDEV(F47:F50)</f>
        <v>0.21355379565067978</v>
      </c>
      <c r="G53" s="76">
        <f>STDEV(G47:G50)</f>
        <v>0.11201139794968779</v>
      </c>
      <c r="H53" s="76">
        <f>STDEV(H47:H50)</f>
        <v>0.11036530885890888</v>
      </c>
      <c r="I53" s="76">
        <f>STDEV(I47:I50)</f>
        <v>0.11036530885890888</v>
      </c>
      <c r="J53" s="118">
        <f>STDEV(J47:J50)</f>
        <v>0.15366925334935719</v>
      </c>
    </row>
    <row r="54" spans="1:10" x14ac:dyDescent="0.15">
      <c r="A54" s="4"/>
      <c r="B54" s="126" t="s">
        <v>17</v>
      </c>
      <c r="C54" s="126"/>
      <c r="D54" s="126"/>
      <c r="E54" s="116"/>
      <c r="F54" s="127"/>
      <c r="G54" s="127"/>
      <c r="H54" s="127"/>
      <c r="I54" s="127"/>
      <c r="J54" s="127">
        <f>J53/(SQRT(4))</f>
        <v>7.6834626674678594E-2</v>
      </c>
    </row>
    <row r="55" spans="1:10" x14ac:dyDescent="0.15">
      <c r="A55" s="54" t="s">
        <v>54</v>
      </c>
      <c r="B55" s="116">
        <f>TTEST(B47:B50,F47:F50,2,2)</f>
        <v>5.6549094407336973E-5</v>
      </c>
      <c r="C55" s="126"/>
      <c r="D55" s="128"/>
      <c r="E55" s="129"/>
      <c r="F55" s="128"/>
      <c r="G55" s="129"/>
      <c r="H55" s="129"/>
      <c r="I55" s="121"/>
      <c r="J55" s="121"/>
    </row>
    <row r="56" spans="1:10" x14ac:dyDescent="0.15">
      <c r="A56" s="54" t="s">
        <v>3</v>
      </c>
      <c r="B56" s="116">
        <f>TTEST(C47:C50,G47:G50,2,2)</f>
        <v>0.19528729066572004</v>
      </c>
      <c r="C56" s="126"/>
      <c r="D56" s="128"/>
      <c r="E56" s="129"/>
      <c r="F56" s="129"/>
      <c r="G56" s="121"/>
      <c r="H56" s="121"/>
      <c r="I56" s="121"/>
      <c r="J56" s="121"/>
    </row>
    <row r="57" spans="1:10" x14ac:dyDescent="0.15">
      <c r="A57" s="54" t="s">
        <v>18</v>
      </c>
      <c r="B57" s="56">
        <f>TTEST(D47:D50,H47:H50,2,2)</f>
        <v>3.1186433500541352E-6</v>
      </c>
      <c r="C57" s="116"/>
      <c r="D57" s="126"/>
      <c r="E57" s="77"/>
      <c r="F57" s="121"/>
      <c r="G57" s="126"/>
      <c r="H57" s="121"/>
      <c r="I57" s="121"/>
      <c r="J57" s="121"/>
    </row>
    <row r="58" spans="1:10" x14ac:dyDescent="0.15">
      <c r="A58" s="26" t="s">
        <v>20</v>
      </c>
      <c r="B58" s="115">
        <f>POWER(-(-I51-I53),2)</f>
        <v>0.8481612313981951</v>
      </c>
      <c r="C58" s="115"/>
      <c r="D58" s="126"/>
      <c r="E58" s="116"/>
      <c r="F58" s="126"/>
      <c r="G58" s="126"/>
      <c r="H58" s="121"/>
      <c r="I58" s="121"/>
      <c r="J58" s="121"/>
    </row>
    <row r="59" spans="1:10" x14ac:dyDescent="0.15">
      <c r="A59" s="26" t="s">
        <v>21</v>
      </c>
      <c r="B59" s="115">
        <f>POWER(2,-I51)</f>
        <v>2.0438963020873864</v>
      </c>
      <c r="C59" s="115"/>
      <c r="D59" s="126"/>
      <c r="E59" s="116"/>
      <c r="F59" s="126"/>
      <c r="G59" s="126"/>
      <c r="H59" s="121"/>
      <c r="I59" s="121"/>
      <c r="J59" s="121"/>
    </row>
    <row r="60" spans="1:10" x14ac:dyDescent="0.15">
      <c r="B60" s="121"/>
      <c r="C60" s="121"/>
      <c r="D60" s="121"/>
      <c r="E60" s="77"/>
      <c r="F60" s="121"/>
      <c r="G60" s="121"/>
      <c r="H60" s="121"/>
      <c r="I60" s="121"/>
      <c r="J60" s="121"/>
    </row>
    <row r="61" spans="1:10" x14ac:dyDescent="0.15">
      <c r="B61" s="121"/>
      <c r="C61" s="121"/>
      <c r="D61" s="121"/>
      <c r="E61" s="77"/>
      <c r="F61" s="121"/>
      <c r="G61" s="121"/>
      <c r="H61" s="121"/>
      <c r="I61" s="121"/>
      <c r="J61" s="156" t="s">
        <v>77</v>
      </c>
    </row>
    <row r="62" spans="1:10" x14ac:dyDescent="0.15">
      <c r="B62" s="121"/>
      <c r="C62" s="121"/>
      <c r="D62" s="121"/>
      <c r="E62" s="77"/>
      <c r="F62" s="121"/>
      <c r="G62" s="121"/>
      <c r="H62" s="121"/>
      <c r="I62" s="121"/>
      <c r="J62" s="154" t="s">
        <v>17</v>
      </c>
    </row>
    <row r="63" spans="1:10" x14ac:dyDescent="0.15">
      <c r="B63" s="121"/>
      <c r="C63" s="121"/>
      <c r="D63" s="121"/>
      <c r="E63" s="77"/>
      <c r="F63" s="121"/>
      <c r="G63" s="121"/>
      <c r="H63" s="121"/>
      <c r="I63" s="121"/>
      <c r="J63" s="158">
        <f>TTEST(J32:J35,J47:J50,2,2)</f>
        <v>0.65060814810041268</v>
      </c>
    </row>
    <row r="64" spans="1:10" x14ac:dyDescent="0.15">
      <c r="B64" s="121"/>
      <c r="C64" s="121"/>
      <c r="D64" s="121"/>
      <c r="E64" s="77"/>
      <c r="F64" s="121"/>
      <c r="G64" s="121"/>
      <c r="H64" s="121"/>
      <c r="I64" s="121"/>
      <c r="J64" s="12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4919-1ED7-4959-A3D1-9BFF2502CAB2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92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91</v>
      </c>
      <c r="I4" s="18">
        <v>44294</v>
      </c>
      <c r="J4" s="18" t="s">
        <v>33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5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91</v>
      </c>
      <c r="C10" s="29" t="s">
        <v>3</v>
      </c>
      <c r="D10" s="29" t="s">
        <v>4</v>
      </c>
      <c r="E10" s="28" t="s">
        <v>2</v>
      </c>
      <c r="F10" s="29" t="s">
        <v>91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17.639177322387695</v>
      </c>
      <c r="C11" s="32">
        <v>14.616</v>
      </c>
      <c r="D11" s="33">
        <f t="shared" ref="D11:D14" si="0">B11-C11</f>
        <v>3.0231773223876957</v>
      </c>
      <c r="E11" s="34" t="s">
        <v>22</v>
      </c>
      <c r="F11" s="32">
        <v>15.616990089416504</v>
      </c>
      <c r="G11" s="32">
        <v>14.699</v>
      </c>
      <c r="H11" s="33">
        <f>F11-G11</f>
        <v>0.91799008941650406</v>
      </c>
      <c r="I11" s="33">
        <f>H11-$D$15</f>
        <v>-2.1598490447998047</v>
      </c>
      <c r="J11" s="35">
        <f t="shared" ref="J11:J14" si="1">POWER(2,-I11)</f>
        <v>4.468680951097177</v>
      </c>
    </row>
    <row r="12" spans="1:256" x14ac:dyDescent="0.15">
      <c r="A12" s="36" t="s">
        <v>8</v>
      </c>
      <c r="B12" s="37">
        <v>17.555633544921875</v>
      </c>
      <c r="C12" s="37">
        <v>14.62</v>
      </c>
      <c r="D12" s="33">
        <f t="shared" si="0"/>
        <v>2.9356335449218758</v>
      </c>
      <c r="E12" s="38" t="s">
        <v>23</v>
      </c>
      <c r="F12" s="37">
        <v>15.451237678527832</v>
      </c>
      <c r="G12" s="37">
        <v>14.598000000000001</v>
      </c>
      <c r="H12" s="33">
        <f>F12-G12</f>
        <v>0.85323767852783128</v>
      </c>
      <c r="I12" s="33">
        <f>H12-$D$15</f>
        <v>-2.2246014556884774</v>
      </c>
      <c r="J12" s="35">
        <f t="shared" si="1"/>
        <v>4.6738176743841215</v>
      </c>
    </row>
    <row r="13" spans="1:256" x14ac:dyDescent="0.15">
      <c r="A13" s="36" t="s">
        <v>10</v>
      </c>
      <c r="B13" s="37">
        <v>17.819156646728516</v>
      </c>
      <c r="C13" s="37">
        <v>14.593</v>
      </c>
      <c r="D13" s="33">
        <f t="shared" si="0"/>
        <v>3.2261566467285157</v>
      </c>
      <c r="E13" s="38" t="s">
        <v>24</v>
      </c>
      <c r="F13" s="37">
        <v>15.513047218322754</v>
      </c>
      <c r="G13" s="37">
        <v>14.689</v>
      </c>
      <c r="H13" s="33">
        <f>F13-G13</f>
        <v>0.82404721832275385</v>
      </c>
      <c r="I13" s="33">
        <f>H13-$D$15</f>
        <v>-2.2537919158935549</v>
      </c>
      <c r="J13" s="35">
        <f t="shared" si="1"/>
        <v>4.7693475428284362</v>
      </c>
    </row>
    <row r="14" spans="1:256" ht="15" thickBot="1" x14ac:dyDescent="0.2">
      <c r="A14" s="39" t="s">
        <v>12</v>
      </c>
      <c r="B14" s="40">
        <v>17.705389022827148</v>
      </c>
      <c r="C14" s="40">
        <v>14.579000000000001</v>
      </c>
      <c r="D14" s="41">
        <f t="shared" si="0"/>
        <v>3.1263890228271478</v>
      </c>
      <c r="E14" s="42" t="s">
        <v>25</v>
      </c>
      <c r="F14" s="40">
        <v>15.569268226623535</v>
      </c>
      <c r="G14" s="40">
        <v>14.661</v>
      </c>
      <c r="H14" s="41">
        <f>F14-G14</f>
        <v>0.90826822662353557</v>
      </c>
      <c r="I14" s="33">
        <f>H14-$D$15</f>
        <v>-2.1695709075927732</v>
      </c>
      <c r="J14" s="43">
        <f t="shared" si="1"/>
        <v>4.4988956593391842</v>
      </c>
    </row>
    <row r="15" spans="1:256" x14ac:dyDescent="0.15">
      <c r="A15" s="44" t="s">
        <v>14</v>
      </c>
      <c r="B15" s="45">
        <f>AVERAGE(B11:B14)</f>
        <v>17.679839134216309</v>
      </c>
      <c r="C15" s="45">
        <f>AVERAGE(C11:C14)</f>
        <v>14.601999999999999</v>
      </c>
      <c r="D15" s="45">
        <f>AVERAGE(D11:D14)</f>
        <v>3.0778391342163087</v>
      </c>
      <c r="E15" s="46" t="s">
        <v>14</v>
      </c>
      <c r="F15" s="45">
        <f>AVERAGE(F11:F14)</f>
        <v>15.537635803222656</v>
      </c>
      <c r="G15" s="45">
        <f>AVERAGE(G11:G14)</f>
        <v>14.661750000000001</v>
      </c>
      <c r="H15" s="45">
        <f>AVERAGE(H11:H14)</f>
        <v>0.87588580322265619</v>
      </c>
      <c r="I15" s="45">
        <f>AVERAGE(I11:I14)</f>
        <v>-2.2019533309936525</v>
      </c>
      <c r="J15" s="47">
        <f>AVERAGE(J11:J14)</f>
        <v>4.60268545691223</v>
      </c>
    </row>
    <row r="16" spans="1:256" x14ac:dyDescent="0.15">
      <c r="A16" s="48" t="s">
        <v>15</v>
      </c>
      <c r="B16" s="33">
        <f>MEDIAN(B11:B14)</f>
        <v>17.672283172607422</v>
      </c>
      <c r="C16" s="33">
        <f>MEDIAN(C11:C14)</f>
        <v>14.6045</v>
      </c>
      <c r="D16" s="33">
        <f>MEDIAN(D11:D14)</f>
        <v>3.0747831726074217</v>
      </c>
      <c r="E16" s="49" t="s">
        <v>15</v>
      </c>
      <c r="F16" s="33">
        <f>MEDIAN(F11:F14)</f>
        <v>15.541157722473145</v>
      </c>
      <c r="G16" s="33">
        <f>MEDIAN(G11:G14)</f>
        <v>14.675000000000001</v>
      </c>
      <c r="H16" s="33">
        <f>MEDIAN(H11:H14)</f>
        <v>0.88075295257568342</v>
      </c>
      <c r="I16" s="33">
        <f>MEDIAN(I11:I14)</f>
        <v>-2.1970861816406253</v>
      </c>
      <c r="J16" s="50">
        <f>MEDIAN(J11:J14)</f>
        <v>4.5863566668616524</v>
      </c>
    </row>
    <row r="17" spans="1:256" ht="15" thickBot="1" x14ac:dyDescent="0.2">
      <c r="A17" s="51" t="s">
        <v>16</v>
      </c>
      <c r="B17" s="41">
        <f>STDEV(B11:B14)</f>
        <v>0.11126930911648303</v>
      </c>
      <c r="C17" s="41">
        <f>STDEV(C11:C14)</f>
        <v>1.9407902170678951E-2</v>
      </c>
      <c r="D17" s="41">
        <f>STDEV(D11:D14)</f>
        <v>0.12591732671465722</v>
      </c>
      <c r="E17" s="52" t="s">
        <v>16</v>
      </c>
      <c r="F17" s="41">
        <f>STDEV(F11:F14)</f>
        <v>7.1570355608332817E-2</v>
      </c>
      <c r="G17" s="41">
        <f>STDEV(G11:G14)</f>
        <v>4.5441354146488991E-2</v>
      </c>
      <c r="H17" s="41">
        <f>STDEV(H11:H14)</f>
        <v>4.4801669231640577E-2</v>
      </c>
      <c r="I17" s="41">
        <f>STDEV(I11:I14)</f>
        <v>4.4801669231640577E-2</v>
      </c>
      <c r="J17" s="53">
        <f>STDEV(J11:J14)</f>
        <v>0.14325452046782533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7.1627260233912665E-2</v>
      </c>
    </row>
    <row r="19" spans="1:256" x14ac:dyDescent="0.15">
      <c r="A19" s="54" t="s">
        <v>91</v>
      </c>
      <c r="B19" s="4">
        <f>TTEST(B11:B14,F11:F14,2,2)</f>
        <v>5.7650886253919945E-8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5.1976729508060267E-8</v>
      </c>
      <c r="C21" s="4"/>
      <c r="D21" s="25"/>
      <c r="F21" s="57"/>
      <c r="G21" s="58" t="s">
        <v>3</v>
      </c>
      <c r="H21" s="59" t="s">
        <v>91</v>
      </c>
    </row>
    <row r="22" spans="1:256" x14ac:dyDescent="0.15">
      <c r="A22" s="26" t="s">
        <v>20</v>
      </c>
      <c r="B22" s="21">
        <f>POWER(-(-I15-I17),2)</f>
        <v>4.6533032918426107</v>
      </c>
      <c r="C22" s="21"/>
      <c r="D22" s="25"/>
      <c r="E22" s="4"/>
      <c r="F22" s="60" t="s">
        <v>19</v>
      </c>
      <c r="G22" s="61">
        <v>29.587</v>
      </c>
      <c r="H22" s="62" t="s">
        <v>35</v>
      </c>
    </row>
    <row r="23" spans="1:256" ht="15" thickBot="1" x14ac:dyDescent="0.2">
      <c r="A23" s="26" t="s">
        <v>21</v>
      </c>
      <c r="B23" s="21">
        <f>POWER(2,-I15)</f>
        <v>4.6010187349857672</v>
      </c>
      <c r="C23" s="21"/>
      <c r="D23" s="25"/>
      <c r="E23" s="4"/>
      <c r="F23" s="63" t="s">
        <v>19</v>
      </c>
      <c r="G23" s="64">
        <v>28.643999999999998</v>
      </c>
      <c r="H23" s="65" t="s">
        <v>35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6" spans="1:256" s="14" customFormat="1" ht="16" x14ac:dyDescent="0.2">
      <c r="A26" s="14" t="s">
        <v>59</v>
      </c>
      <c r="B26" s="15"/>
      <c r="C26" s="15"/>
      <c r="D26" s="15"/>
      <c r="E26" s="16"/>
      <c r="F26" s="15"/>
      <c r="G26" s="15"/>
      <c r="H26" s="17"/>
      <c r="I26" s="18"/>
      <c r="J26" s="66"/>
    </row>
    <row r="27" spans="1:256" s="14" customFormat="1" ht="16" x14ac:dyDescent="0.2">
      <c r="A27" s="2" t="s">
        <v>60</v>
      </c>
      <c r="B27" s="15"/>
      <c r="C27" s="15"/>
      <c r="D27" s="15"/>
      <c r="E27" s="16"/>
      <c r="F27" s="15"/>
      <c r="G27" s="15"/>
      <c r="H27" s="17"/>
      <c r="I27" s="18"/>
      <c r="J27" s="66"/>
    </row>
    <row r="28" spans="1:256" s="14" customFormat="1" ht="16" x14ac:dyDescent="0.2">
      <c r="A28" s="2" t="s">
        <v>36</v>
      </c>
      <c r="B28" s="15"/>
      <c r="C28" s="15"/>
      <c r="D28" s="15"/>
      <c r="E28" s="16"/>
      <c r="F28" s="15"/>
      <c r="G28" s="15"/>
      <c r="J28" s="66"/>
    </row>
    <row r="29" spans="1:256" s="14" customFormat="1" ht="16" x14ac:dyDescent="0.2">
      <c r="A29" s="2" t="s">
        <v>62</v>
      </c>
      <c r="B29" s="15"/>
      <c r="C29" s="15"/>
      <c r="D29" s="15"/>
      <c r="E29" s="16"/>
      <c r="F29" s="15"/>
      <c r="G29" s="15"/>
      <c r="H29" s="20"/>
      <c r="I29" s="20"/>
      <c r="J29" s="66"/>
    </row>
    <row r="30" spans="1:256" ht="15" thickBot="1" x14ac:dyDescent="0.2">
      <c r="A30" s="2" t="s">
        <v>63</v>
      </c>
      <c r="B30" s="21"/>
      <c r="C30" s="21"/>
      <c r="D30" s="21"/>
      <c r="E30" s="22"/>
      <c r="F30" s="21"/>
      <c r="G30" s="21"/>
      <c r="H30" s="23"/>
      <c r="I30" s="23"/>
      <c r="J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ht="15" thickBot="1" x14ac:dyDescent="0.2">
      <c r="A31" s="28" t="s">
        <v>64</v>
      </c>
      <c r="B31" s="29" t="s">
        <v>91</v>
      </c>
      <c r="C31" s="29" t="s">
        <v>3</v>
      </c>
      <c r="D31" s="29" t="s">
        <v>4</v>
      </c>
      <c r="E31" s="28" t="s">
        <v>64</v>
      </c>
      <c r="F31" s="29" t="s">
        <v>91</v>
      </c>
      <c r="G31" s="29" t="s">
        <v>3</v>
      </c>
      <c r="H31" s="29" t="s">
        <v>4</v>
      </c>
      <c r="I31" s="29" t="s">
        <v>5</v>
      </c>
      <c r="J31" s="30"/>
    </row>
    <row r="32" spans="1:256" x14ac:dyDescent="0.15">
      <c r="A32" s="31" t="s">
        <v>6</v>
      </c>
      <c r="B32" s="32">
        <v>18.753200531005859</v>
      </c>
      <c r="C32" s="32">
        <v>14.707124710083008</v>
      </c>
      <c r="D32" s="33">
        <f t="shared" ref="D32:D35" si="2">B32-C32</f>
        <v>4.0460758209228516</v>
      </c>
      <c r="E32" s="34" t="s">
        <v>7</v>
      </c>
      <c r="F32" s="32">
        <v>18.417348861694336</v>
      </c>
      <c r="G32" s="32">
        <v>14.61928653717041</v>
      </c>
      <c r="H32" s="33">
        <f t="shared" ref="H32:H35" si="3">F32-G32</f>
        <v>3.7980623245239258</v>
      </c>
      <c r="I32" s="33">
        <f>H32-$D$36</f>
        <v>-0.43215799331665039</v>
      </c>
      <c r="J32" s="35">
        <f t="shared" ref="J32:J35" si="4">POWER(2,-I32)</f>
        <v>1.3492502861857574</v>
      </c>
    </row>
    <row r="33" spans="1:11" x14ac:dyDescent="0.15">
      <c r="A33" s="36" t="s">
        <v>8</v>
      </c>
      <c r="B33" s="37">
        <v>19.199001312255859</v>
      </c>
      <c r="C33" s="37">
        <v>14.721585273742676</v>
      </c>
      <c r="D33" s="33">
        <f t="shared" si="2"/>
        <v>4.4774160385131836</v>
      </c>
      <c r="E33" s="38" t="s">
        <v>9</v>
      </c>
      <c r="F33" s="37">
        <v>18.439329147338867</v>
      </c>
      <c r="G33" s="37">
        <v>14.640805244445801</v>
      </c>
      <c r="H33" s="33">
        <f t="shared" si="3"/>
        <v>3.7985239028930664</v>
      </c>
      <c r="I33" s="33">
        <f t="shared" ref="I33:I35" si="5">H33-$D$36</f>
        <v>-0.43169641494750977</v>
      </c>
      <c r="J33" s="35">
        <f t="shared" si="4"/>
        <v>1.348818673743615</v>
      </c>
    </row>
    <row r="34" spans="1:11" x14ac:dyDescent="0.15">
      <c r="A34" s="36" t="s">
        <v>10</v>
      </c>
      <c r="B34" s="37">
        <v>18.854791641235352</v>
      </c>
      <c r="C34" s="37">
        <v>14.608564376831055</v>
      </c>
      <c r="D34" s="33">
        <f t="shared" si="2"/>
        <v>4.2462272644042969</v>
      </c>
      <c r="E34" s="38" t="s">
        <v>11</v>
      </c>
      <c r="F34" s="37">
        <v>18.512617111206055</v>
      </c>
      <c r="G34" s="37">
        <v>14.61279296875</v>
      </c>
      <c r="H34" s="33">
        <f t="shared" si="3"/>
        <v>3.8998241424560547</v>
      </c>
      <c r="I34" s="33">
        <f t="shared" si="5"/>
        <v>-0.33039617538452148</v>
      </c>
      <c r="J34" s="35">
        <f t="shared" si="4"/>
        <v>1.2573586076627139</v>
      </c>
    </row>
    <row r="35" spans="1:11" ht="15" thickBot="1" x14ac:dyDescent="0.2">
      <c r="A35" s="39" t="s">
        <v>12</v>
      </c>
      <c r="B35" s="40">
        <v>18.754228591918945</v>
      </c>
      <c r="C35" s="40">
        <v>14.603066444396973</v>
      </c>
      <c r="D35" s="41">
        <f t="shared" si="2"/>
        <v>4.1511621475219727</v>
      </c>
      <c r="E35" s="42" t="s">
        <v>13</v>
      </c>
      <c r="F35" s="40">
        <v>18.315088272094727</v>
      </c>
      <c r="G35" s="40">
        <v>14.608262062072754</v>
      </c>
      <c r="H35" s="41">
        <f t="shared" si="3"/>
        <v>3.7068262100219727</v>
      </c>
      <c r="I35" s="41">
        <f t="shared" si="5"/>
        <v>-0.52339410781860352</v>
      </c>
      <c r="J35" s="43">
        <f t="shared" si="4"/>
        <v>1.4373327658994945</v>
      </c>
    </row>
    <row r="36" spans="1:11" x14ac:dyDescent="0.15">
      <c r="A36" s="44" t="s">
        <v>14</v>
      </c>
      <c r="B36" s="45">
        <f>AVERAGE(B32:B35)</f>
        <v>18.890305519104004</v>
      </c>
      <c r="C36" s="45">
        <f>AVERAGE(C32:C35)</f>
        <v>14.660085201263428</v>
      </c>
      <c r="D36" s="45">
        <f>AVERAGE(D32:D35)</f>
        <v>4.2302203178405762</v>
      </c>
      <c r="E36" s="46" t="s">
        <v>14</v>
      </c>
      <c r="F36" s="45">
        <f>AVERAGE(F32:F35)</f>
        <v>18.421095848083496</v>
      </c>
      <c r="G36" s="45">
        <f>AVERAGE(G32:G35)</f>
        <v>14.620286703109741</v>
      </c>
      <c r="H36" s="45">
        <f>AVERAGE(H32:H35)</f>
        <v>3.8008091449737549</v>
      </c>
      <c r="I36" s="45">
        <f>AVERAGE(I32:I35)</f>
        <v>-0.42941117286682129</v>
      </c>
      <c r="J36" s="47">
        <f>AVERAGE(J32:J35)</f>
        <v>1.3481900833728953</v>
      </c>
      <c r="K36" s="5"/>
    </row>
    <row r="37" spans="1:11" x14ac:dyDescent="0.15">
      <c r="A37" s="48" t="s">
        <v>15</v>
      </c>
      <c r="B37" s="33">
        <f>MEDIAN(B32:B35)</f>
        <v>18.804510116577148</v>
      </c>
      <c r="C37" s="33">
        <f>MEDIAN(C32:C35)</f>
        <v>14.657844543457031</v>
      </c>
      <c r="D37" s="33">
        <f>MEDIAN(D32:D35)</f>
        <v>4.1986947059631348</v>
      </c>
      <c r="E37" s="49" t="s">
        <v>15</v>
      </c>
      <c r="F37" s="33">
        <f>MEDIAN(F32:F35)</f>
        <v>18.428339004516602</v>
      </c>
      <c r="G37" s="33">
        <f>MEDIAN(G32:G35)</f>
        <v>14.616039752960205</v>
      </c>
      <c r="H37" s="33">
        <f>MEDIAN(H32:H35)</f>
        <v>3.7982931137084961</v>
      </c>
      <c r="I37" s="33">
        <f>MEDIAN(I32:I35)</f>
        <v>-0.43192720413208008</v>
      </c>
      <c r="J37" s="114">
        <f>MEDIAN(J32:J35)</f>
        <v>1.3490344799646863</v>
      </c>
    </row>
    <row r="38" spans="1:11" ht="15" thickBot="1" x14ac:dyDescent="0.2">
      <c r="A38" s="51" t="s">
        <v>16</v>
      </c>
      <c r="B38" s="41">
        <f>STDEV(B32:B35)</f>
        <v>0.21124159636495426</v>
      </c>
      <c r="C38" s="41">
        <f>STDEV(C32:C35)</f>
        <v>6.2982823821862849E-2</v>
      </c>
      <c r="D38" s="41">
        <f>STDEV(D32:D35)</f>
        <v>0.18395772765896587</v>
      </c>
      <c r="E38" s="52" t="s">
        <v>16</v>
      </c>
      <c r="F38" s="41">
        <f>STDEV(F32:F35)</f>
        <v>8.1568459752733302E-2</v>
      </c>
      <c r="G38" s="41">
        <f>STDEV(G32:G35)</f>
        <v>1.440785569505456E-2</v>
      </c>
      <c r="H38" s="41">
        <f>STDEV(H32:H35)</f>
        <v>7.8844845831378893E-2</v>
      </c>
      <c r="I38" s="41">
        <f>STDEV(I32:I35)</f>
        <v>7.8844845831378893E-2</v>
      </c>
      <c r="J38" s="53">
        <f>STDEV(J32:J35)</f>
        <v>7.3480822857817582E-2</v>
      </c>
    </row>
    <row r="39" spans="1:11" x14ac:dyDescent="0.15">
      <c r="A39" s="4"/>
      <c r="B39" s="25" t="s">
        <v>17</v>
      </c>
      <c r="C39" s="25"/>
      <c r="D39" s="25"/>
      <c r="E39" s="4"/>
      <c r="F39" s="5"/>
      <c r="G39" s="5"/>
      <c r="H39" s="5"/>
      <c r="I39" s="5"/>
      <c r="J39" s="5">
        <f>J38/(SQRT(4))</f>
        <v>3.6740411428908791E-2</v>
      </c>
    </row>
    <row r="40" spans="1:11" ht="15" thickBot="1" x14ac:dyDescent="0.2">
      <c r="A40" s="54" t="s">
        <v>91</v>
      </c>
      <c r="B40" s="4">
        <f>TTEST(B32:B35,F32:F35,2,2)</f>
        <v>6.0503238152368466E-3</v>
      </c>
      <c r="C40" s="25"/>
      <c r="D40" s="6"/>
      <c r="E40" s="55"/>
      <c r="F40" s="55"/>
      <c r="G40" s="5"/>
    </row>
    <row r="41" spans="1:11" x14ac:dyDescent="0.15">
      <c r="A41" s="54" t="s">
        <v>3</v>
      </c>
      <c r="B41" s="4">
        <f>TTEST(C32:C35,G32:G35,2,2)</f>
        <v>0.26404905795049738</v>
      </c>
      <c r="C41" s="25"/>
      <c r="D41" s="6"/>
      <c r="E41" s="55"/>
      <c r="F41" s="55"/>
      <c r="G41" s="57"/>
      <c r="H41" s="58" t="s">
        <v>3</v>
      </c>
      <c r="I41" s="59" t="s">
        <v>91</v>
      </c>
      <c r="J41" s="2"/>
    </row>
    <row r="42" spans="1:11" x14ac:dyDescent="0.15">
      <c r="A42" s="54" t="s">
        <v>18</v>
      </c>
      <c r="B42" s="56">
        <f>TTEST(D32:D35,H32:H35,2,2)</f>
        <v>5.1428934527914692E-3</v>
      </c>
      <c r="C42" s="4"/>
      <c r="D42" s="25"/>
      <c r="G42" s="60" t="s">
        <v>19</v>
      </c>
      <c r="H42" s="33">
        <v>36.282546997070312</v>
      </c>
      <c r="I42" s="33" t="s">
        <v>35</v>
      </c>
      <c r="J42" s="2"/>
    </row>
    <row r="43" spans="1:11" ht="15" thickBot="1" x14ac:dyDescent="0.2">
      <c r="A43" s="26" t="s">
        <v>20</v>
      </c>
      <c r="B43" s="115">
        <f>POWER(-(-I36-I38),2)</f>
        <v>0.12289674965112074</v>
      </c>
      <c r="C43" s="21"/>
      <c r="D43" s="25"/>
      <c r="E43" s="4"/>
      <c r="F43" s="25"/>
      <c r="G43" s="63" t="s">
        <v>19</v>
      </c>
      <c r="H43" s="64" t="s">
        <v>35</v>
      </c>
      <c r="I43" s="64" t="s">
        <v>35</v>
      </c>
      <c r="J43" s="2"/>
    </row>
    <row r="44" spans="1:11" x14ac:dyDescent="0.15">
      <c r="A44" s="26" t="s">
        <v>21</v>
      </c>
      <c r="B44" s="21">
        <f>POWER(2,-I36)</f>
        <v>1.3466838239403807</v>
      </c>
      <c r="C44" s="21"/>
      <c r="D44" s="25"/>
      <c r="E44" s="4"/>
      <c r="F44" s="25"/>
      <c r="G44" s="25"/>
    </row>
    <row r="45" spans="1:11" ht="15" thickBot="1" x14ac:dyDescent="0.2"/>
    <row r="46" spans="1:11" ht="15" thickBot="1" x14ac:dyDescent="0.2">
      <c r="A46" s="28" t="s">
        <v>64</v>
      </c>
      <c r="B46" s="29" t="s">
        <v>91</v>
      </c>
      <c r="C46" s="29" t="s">
        <v>3</v>
      </c>
      <c r="D46" s="29" t="s">
        <v>4</v>
      </c>
      <c r="E46" s="28" t="s">
        <v>64</v>
      </c>
      <c r="F46" s="29" t="s">
        <v>91</v>
      </c>
      <c r="G46" s="29" t="s">
        <v>3</v>
      </c>
      <c r="H46" s="29" t="s">
        <v>4</v>
      </c>
      <c r="I46" s="29" t="s">
        <v>5</v>
      </c>
      <c r="J46" s="30"/>
    </row>
    <row r="47" spans="1:11" x14ac:dyDescent="0.15">
      <c r="A47" s="31" t="s">
        <v>6</v>
      </c>
      <c r="B47" s="32">
        <v>18.753200531005859</v>
      </c>
      <c r="C47" s="32">
        <v>14.707124710083008</v>
      </c>
      <c r="D47" s="33">
        <f t="shared" ref="D47:D50" si="6">B47-C47</f>
        <v>4.0460758209228516</v>
      </c>
      <c r="E47" s="34" t="s">
        <v>27</v>
      </c>
      <c r="F47" s="32">
        <v>16.626344680786133</v>
      </c>
      <c r="G47" s="32">
        <v>14.586251258850098</v>
      </c>
      <c r="H47" s="33">
        <f t="shared" ref="H47:H50" si="7">F47-G47</f>
        <v>2.0400934219360352</v>
      </c>
      <c r="I47" s="33">
        <f>H47-$D$51</f>
        <v>-2.190126895904541</v>
      </c>
      <c r="J47" s="35">
        <f t="shared" ref="J47:J50" si="8">POWER(2,-I47)</f>
        <v>4.5634562361989497</v>
      </c>
    </row>
    <row r="48" spans="1:11" x14ac:dyDescent="0.15">
      <c r="A48" s="36" t="s">
        <v>8</v>
      </c>
      <c r="B48" s="37">
        <v>19.199001312255859</v>
      </c>
      <c r="C48" s="37">
        <v>14.721585273742676</v>
      </c>
      <c r="D48" s="33">
        <f t="shared" si="6"/>
        <v>4.4774160385131836</v>
      </c>
      <c r="E48" s="38" t="s">
        <v>28</v>
      </c>
      <c r="F48" s="37">
        <v>16.507621765136719</v>
      </c>
      <c r="G48" s="37">
        <v>14.68329906463623</v>
      </c>
      <c r="H48" s="33">
        <f t="shared" si="7"/>
        <v>1.8243227005004883</v>
      </c>
      <c r="I48" s="33">
        <f t="shared" ref="I48:I50" si="9">H48-$D$51</f>
        <v>-2.4058976173400879</v>
      </c>
      <c r="J48" s="35">
        <f t="shared" si="8"/>
        <v>5.299651958398746</v>
      </c>
    </row>
    <row r="49" spans="1:11" x14ac:dyDescent="0.15">
      <c r="A49" s="36" t="s">
        <v>10</v>
      </c>
      <c r="B49" s="37">
        <v>18.854791641235352</v>
      </c>
      <c r="C49" s="37">
        <v>14.608564376831055</v>
      </c>
      <c r="D49" s="33">
        <f t="shared" si="6"/>
        <v>4.2462272644042969</v>
      </c>
      <c r="E49" s="38" t="s">
        <v>29</v>
      </c>
      <c r="F49" s="37">
        <v>16.578418731689453</v>
      </c>
      <c r="G49" s="37">
        <v>14.514561653137207</v>
      </c>
      <c r="H49" s="33">
        <f t="shared" si="7"/>
        <v>2.0638570785522461</v>
      </c>
      <c r="I49" s="33">
        <f t="shared" si="9"/>
        <v>-2.1663632392883301</v>
      </c>
      <c r="J49" s="35">
        <f t="shared" si="8"/>
        <v>4.4889039884166682</v>
      </c>
    </row>
    <row r="50" spans="1:11" ht="15" thickBot="1" x14ac:dyDescent="0.2">
      <c r="A50" s="39" t="s">
        <v>12</v>
      </c>
      <c r="B50" s="40">
        <v>18.754228591918945</v>
      </c>
      <c r="C50" s="40">
        <v>14.603066444396973</v>
      </c>
      <c r="D50" s="41">
        <f t="shared" si="6"/>
        <v>4.1511621475219727</v>
      </c>
      <c r="E50" s="42" t="s">
        <v>30</v>
      </c>
      <c r="F50" s="40">
        <v>16.66889762878418</v>
      </c>
      <c r="G50" s="40">
        <v>14.575925827026367</v>
      </c>
      <c r="H50" s="41">
        <f t="shared" si="7"/>
        <v>2.0929718017578125</v>
      </c>
      <c r="I50" s="33">
        <f t="shared" si="9"/>
        <v>-2.1372485160827637</v>
      </c>
      <c r="J50" s="43">
        <f t="shared" si="8"/>
        <v>4.3992223342109975</v>
      </c>
    </row>
    <row r="51" spans="1:11" x14ac:dyDescent="0.15">
      <c r="A51" s="44" t="s">
        <v>14</v>
      </c>
      <c r="B51" s="122">
        <f>AVERAGE(B47:B50)</f>
        <v>18.890305519104004</v>
      </c>
      <c r="C51" s="122">
        <f>AVERAGE(C47:C50)</f>
        <v>14.660085201263428</v>
      </c>
      <c r="D51" s="122">
        <f>AVERAGE(D47:D50)</f>
        <v>4.2302203178405762</v>
      </c>
      <c r="E51" s="123" t="s">
        <v>14</v>
      </c>
      <c r="F51" s="122">
        <f>AVERAGE(F47:F50)</f>
        <v>16.595320701599121</v>
      </c>
      <c r="G51" s="122">
        <f>AVERAGE(G47:G50)</f>
        <v>14.590009450912476</v>
      </c>
      <c r="H51" s="122">
        <f>AVERAGE(H47:H50)</f>
        <v>2.0053112506866455</v>
      </c>
      <c r="I51" s="122">
        <f>AVERAGE(I47:I50)</f>
        <v>-2.2249090671539307</v>
      </c>
      <c r="J51" s="47">
        <f>AVERAGE(J47:J50)</f>
        <v>4.6878086293063408</v>
      </c>
      <c r="K51" s="77"/>
    </row>
    <row r="52" spans="1:11" x14ac:dyDescent="0.15">
      <c r="A52" s="48" t="s">
        <v>15</v>
      </c>
      <c r="B52" s="71">
        <f>MEDIAN(B47:B50)</f>
        <v>18.804510116577148</v>
      </c>
      <c r="C52" s="71">
        <f>MEDIAN(C47:C50)</f>
        <v>14.657844543457031</v>
      </c>
      <c r="D52" s="71">
        <f>MEDIAN(D47:D50)</f>
        <v>4.1986947059631348</v>
      </c>
      <c r="E52" s="124" t="s">
        <v>15</v>
      </c>
      <c r="F52" s="71">
        <f>MEDIAN(F47:F50)</f>
        <v>16.602381706237793</v>
      </c>
      <c r="G52" s="71">
        <f>MEDIAN(G47:G50)</f>
        <v>14.581088542938232</v>
      </c>
      <c r="H52" s="71">
        <f>MEDIAN(H47:H50)</f>
        <v>2.0519752502441406</v>
      </c>
      <c r="I52" s="71">
        <f>MEDIAN(I47:I50)</f>
        <v>-2.1782450675964355</v>
      </c>
      <c r="J52" s="114">
        <f>MEDIAN(J47:J50)</f>
        <v>4.5261801123078094</v>
      </c>
      <c r="K52" s="77"/>
    </row>
    <row r="53" spans="1:11" ht="15" thickBot="1" x14ac:dyDescent="0.2">
      <c r="A53" s="51" t="s">
        <v>16</v>
      </c>
      <c r="B53" s="76">
        <f>STDEV(B47:B50)</f>
        <v>0.21124159636495426</v>
      </c>
      <c r="C53" s="76">
        <f>STDEV(C47:C50)</f>
        <v>6.2982823821862849E-2</v>
      </c>
      <c r="D53" s="76">
        <f>STDEV(D47:D50)</f>
        <v>0.18395772765896587</v>
      </c>
      <c r="E53" s="125" t="s">
        <v>16</v>
      </c>
      <c r="F53" s="76">
        <f>STDEV(F47:F50)</f>
        <v>6.9168469555752926E-2</v>
      </c>
      <c r="G53" s="76">
        <f>STDEV(G47:G50)</f>
        <v>6.978011819806626E-2</v>
      </c>
      <c r="H53" s="76">
        <f>STDEV(H47:H50)</f>
        <v>0.12258145714840429</v>
      </c>
      <c r="I53" s="76">
        <f>STDEV(I47:I50)</f>
        <v>0.12258145714840429</v>
      </c>
      <c r="J53" s="118">
        <f>STDEV(J47:J50)</f>
        <v>0.4133847614151247</v>
      </c>
      <c r="K53" s="77"/>
    </row>
    <row r="54" spans="1:11" x14ac:dyDescent="0.15">
      <c r="A54" s="4"/>
      <c r="B54" s="126" t="s">
        <v>17</v>
      </c>
      <c r="C54" s="126"/>
      <c r="D54" s="126"/>
      <c r="E54" s="116"/>
      <c r="F54" s="127"/>
      <c r="G54" s="127"/>
      <c r="H54" s="127"/>
      <c r="I54" s="127"/>
      <c r="J54" s="127">
        <f>J53/(SQRT(4))</f>
        <v>0.20669238070756235</v>
      </c>
      <c r="K54" s="77"/>
    </row>
    <row r="55" spans="1:11" x14ac:dyDescent="0.15">
      <c r="A55" s="54" t="s">
        <v>91</v>
      </c>
      <c r="B55" s="116">
        <f>TTEST(B47:B50,F47:F50,2,2)</f>
        <v>8.3923931976700226E-7</v>
      </c>
      <c r="C55" s="126"/>
      <c r="D55" s="128"/>
      <c r="E55" s="129"/>
      <c r="F55" s="129"/>
      <c r="G55" s="127"/>
      <c r="H55" s="121"/>
      <c r="I55" s="121"/>
      <c r="J55" s="121"/>
      <c r="K55" s="77"/>
    </row>
    <row r="56" spans="1:11" x14ac:dyDescent="0.15">
      <c r="A56" s="54" t="s">
        <v>3</v>
      </c>
      <c r="B56" s="116">
        <f>TTEST(C47:C50,G47:G50,2,2)</f>
        <v>0.18656263671661785</v>
      </c>
      <c r="C56" s="126"/>
      <c r="D56" s="128"/>
      <c r="E56" s="129"/>
      <c r="F56" s="129"/>
      <c r="G56" s="121"/>
      <c r="H56" s="121"/>
      <c r="I56" s="121"/>
      <c r="J56" s="121"/>
      <c r="K56" s="77"/>
    </row>
    <row r="57" spans="1:11" x14ac:dyDescent="0.15">
      <c r="A57" s="54" t="s">
        <v>18</v>
      </c>
      <c r="B57" s="56">
        <f>TTEST(D47:D50,H47:H50,2,2)</f>
        <v>9.761757841176136E-7</v>
      </c>
      <c r="C57" s="116"/>
      <c r="D57" s="126"/>
      <c r="E57" s="77"/>
      <c r="F57" s="121"/>
      <c r="G57" s="126"/>
      <c r="H57" s="121"/>
      <c r="I57" s="121"/>
      <c r="J57" s="121"/>
      <c r="K57" s="77"/>
    </row>
    <row r="58" spans="1:11" x14ac:dyDescent="0.15">
      <c r="A58" s="26" t="s">
        <v>20</v>
      </c>
      <c r="B58" s="115">
        <f>POWER(-(-I51-I53),2)</f>
        <v>4.4197813797915488</v>
      </c>
      <c r="C58" s="115"/>
      <c r="D58" s="126"/>
      <c r="E58" s="116"/>
      <c r="F58" s="126"/>
      <c r="G58" s="126"/>
      <c r="H58" s="121"/>
      <c r="I58" s="121"/>
      <c r="J58" s="121"/>
      <c r="K58" s="77"/>
    </row>
    <row r="59" spans="1:11" x14ac:dyDescent="0.15">
      <c r="A59" s="26" t="s">
        <v>21</v>
      </c>
      <c r="B59" s="115">
        <f>POWER(2,-I51)</f>
        <v>4.6748143321319855</v>
      </c>
      <c r="C59" s="115"/>
      <c r="D59" s="126"/>
      <c r="E59" s="116"/>
      <c r="F59" s="126"/>
      <c r="G59" s="126"/>
      <c r="H59" s="121"/>
      <c r="I59" s="121"/>
      <c r="J59" s="121"/>
      <c r="K59" s="77"/>
    </row>
    <row r="60" spans="1:11" x14ac:dyDescent="0.15">
      <c r="B60" s="121"/>
      <c r="C60" s="121"/>
      <c r="D60" s="121"/>
      <c r="E60" s="77"/>
      <c r="F60" s="121"/>
      <c r="G60" s="121"/>
      <c r="H60" s="121"/>
      <c r="I60" s="121"/>
      <c r="J60" s="121"/>
      <c r="K60" s="77"/>
    </row>
    <row r="61" spans="1:11" x14ac:dyDescent="0.15">
      <c r="J61" s="157" t="s">
        <v>77</v>
      </c>
    </row>
    <row r="62" spans="1:11" x14ac:dyDescent="0.15">
      <c r="J62" s="153" t="s">
        <v>17</v>
      </c>
    </row>
    <row r="63" spans="1:11" x14ac:dyDescent="0.15">
      <c r="J63" s="158">
        <f>TTEST(J32:J35,J47:J50,2,2)</f>
        <v>3.9163147463823295E-6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2F58C-EADA-4480-92F0-9B96C058A799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51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52</v>
      </c>
      <c r="I4" s="18">
        <v>44294</v>
      </c>
      <c r="J4" s="18" t="s">
        <v>39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6"/>
      <c r="C8" s="55"/>
      <c r="D8" s="55"/>
      <c r="E8" s="5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52</v>
      </c>
      <c r="C10" s="29" t="s">
        <v>3</v>
      </c>
      <c r="D10" s="29" t="s">
        <v>4</v>
      </c>
      <c r="E10" s="28" t="s">
        <v>2</v>
      </c>
      <c r="F10" s="29" t="s">
        <v>52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27.906597137451172</v>
      </c>
      <c r="C11" s="32">
        <v>14.616</v>
      </c>
      <c r="D11" s="33">
        <f t="shared" ref="D11:D14" si="0">B11-C11</f>
        <v>13.290597137451172</v>
      </c>
      <c r="E11" s="34" t="s">
        <v>22</v>
      </c>
      <c r="F11" s="32">
        <v>24.628799438476562</v>
      </c>
      <c r="G11" s="32">
        <v>14.699</v>
      </c>
      <c r="H11" s="33">
        <f t="shared" ref="H11:H14" si="1">F11-G11</f>
        <v>9.9297994384765627</v>
      </c>
      <c r="I11" s="33">
        <f>H11-$D$15</f>
        <v>-3.4195760459899915</v>
      </c>
      <c r="J11" s="35">
        <f t="shared" ref="J11:J14" si="2">POWER(2,-I11)</f>
        <v>10.700275566216964</v>
      </c>
    </row>
    <row r="12" spans="1:256" x14ac:dyDescent="0.15">
      <c r="A12" s="36" t="s">
        <v>8</v>
      </c>
      <c r="B12" s="37">
        <v>27.958114624023438</v>
      </c>
      <c r="C12" s="37">
        <v>14.62</v>
      </c>
      <c r="D12" s="33">
        <f t="shared" si="0"/>
        <v>13.338114624023438</v>
      </c>
      <c r="E12" s="38" t="s">
        <v>23</v>
      </c>
      <c r="F12" s="37">
        <v>24.677577972412109</v>
      </c>
      <c r="G12" s="37">
        <v>14.598000000000001</v>
      </c>
      <c r="H12" s="33">
        <f t="shared" si="1"/>
        <v>10.079577972412109</v>
      </c>
      <c r="I12" s="33">
        <f t="shared" ref="I12:I14" si="3">H12-$D$15</f>
        <v>-3.2697975120544456</v>
      </c>
      <c r="J12" s="35">
        <f t="shared" si="2"/>
        <v>9.6451087974170324</v>
      </c>
    </row>
    <row r="13" spans="1:256" x14ac:dyDescent="0.15">
      <c r="A13" s="36" t="s">
        <v>10</v>
      </c>
      <c r="B13" s="37">
        <v>28.198328018188477</v>
      </c>
      <c r="C13" s="37">
        <v>14.593</v>
      </c>
      <c r="D13" s="33">
        <f t="shared" si="0"/>
        <v>13.605328018188477</v>
      </c>
      <c r="E13" s="38" t="s">
        <v>24</v>
      </c>
      <c r="F13" s="37">
        <v>24.491266250610352</v>
      </c>
      <c r="G13" s="37">
        <v>14.689</v>
      </c>
      <c r="H13" s="33">
        <f t="shared" si="1"/>
        <v>9.8022662506103515</v>
      </c>
      <c r="I13" s="33">
        <f t="shared" si="3"/>
        <v>-3.5471092338562027</v>
      </c>
      <c r="J13" s="35">
        <f t="shared" si="2"/>
        <v>11.689240047300547</v>
      </c>
    </row>
    <row r="14" spans="1:256" ht="15" thickBot="1" x14ac:dyDescent="0.2">
      <c r="A14" s="39" t="s">
        <v>12</v>
      </c>
      <c r="B14" s="40">
        <v>27.742462158203125</v>
      </c>
      <c r="C14" s="40">
        <v>14.579000000000001</v>
      </c>
      <c r="D14" s="41">
        <f t="shared" si="0"/>
        <v>13.163462158203124</v>
      </c>
      <c r="E14" s="42" t="s">
        <v>25</v>
      </c>
      <c r="F14" s="40">
        <v>24.470998764038086</v>
      </c>
      <c r="G14" s="40">
        <v>14.661</v>
      </c>
      <c r="H14" s="41">
        <f t="shared" si="1"/>
        <v>9.8099987640380863</v>
      </c>
      <c r="I14" s="33">
        <f t="shared" si="3"/>
        <v>-3.5393767204284678</v>
      </c>
      <c r="J14" s="43">
        <f t="shared" si="2"/>
        <v>11.62675601017467</v>
      </c>
    </row>
    <row r="15" spans="1:256" x14ac:dyDescent="0.15">
      <c r="A15" s="44" t="s">
        <v>14</v>
      </c>
      <c r="B15" s="45">
        <f>AVERAGE(B11:B14)</f>
        <v>27.951375484466553</v>
      </c>
      <c r="C15" s="45">
        <f>AVERAGE(C11:C14)</f>
        <v>14.601999999999999</v>
      </c>
      <c r="D15" s="45">
        <f>AVERAGE(D11:D14)</f>
        <v>13.349375484466554</v>
      </c>
      <c r="E15" s="46" t="s">
        <v>14</v>
      </c>
      <c r="F15" s="45">
        <f>AVERAGE(F11:F14)</f>
        <v>24.567160606384277</v>
      </c>
      <c r="G15" s="45">
        <f>AVERAGE(G11:G14)</f>
        <v>14.661750000000001</v>
      </c>
      <c r="H15" s="45">
        <f>AVERAGE(H11:H14)</f>
        <v>9.9054106063842777</v>
      </c>
      <c r="I15" s="45">
        <f>AVERAGE(I11:I14)</f>
        <v>-3.4439648780822769</v>
      </c>
      <c r="J15" s="47">
        <f>AVERAGE(J11:J14)</f>
        <v>10.915345105277304</v>
      </c>
    </row>
    <row r="16" spans="1:256" x14ac:dyDescent="0.15">
      <c r="A16" s="48" t="s">
        <v>15</v>
      </c>
      <c r="B16" s="33">
        <f>MEDIAN(B11:B14)</f>
        <v>27.932355880737305</v>
      </c>
      <c r="C16" s="33">
        <f>MEDIAN(C11:C14)</f>
        <v>14.6045</v>
      </c>
      <c r="D16" s="33">
        <f>MEDIAN(D11:D14)</f>
        <v>13.314355880737306</v>
      </c>
      <c r="E16" s="49" t="s">
        <v>15</v>
      </c>
      <c r="F16" s="33">
        <f>MEDIAN(F11:F14)</f>
        <v>24.560032844543457</v>
      </c>
      <c r="G16" s="33">
        <f>MEDIAN(G11:G14)</f>
        <v>14.675000000000001</v>
      </c>
      <c r="H16" s="33">
        <f>MEDIAN(H11:H14)</f>
        <v>9.8698991012573245</v>
      </c>
      <c r="I16" s="33">
        <f>MEDIAN(I11:I14)</f>
        <v>-3.4794763832092297</v>
      </c>
      <c r="J16" s="50">
        <f>MEDIAN(J11:J14)</f>
        <v>11.163515788195816</v>
      </c>
    </row>
    <row r="17" spans="1:256" ht="15" thickBot="1" x14ac:dyDescent="0.2">
      <c r="A17" s="51" t="s">
        <v>16</v>
      </c>
      <c r="B17" s="41">
        <f>STDEV(B11:B14)</f>
        <v>0.18857434269232243</v>
      </c>
      <c r="C17" s="41">
        <f>STDEV(C11:C14)</f>
        <v>1.9407902170678951E-2</v>
      </c>
      <c r="D17" s="41">
        <f>STDEV(D11:D14)</f>
        <v>0.18588272777639878</v>
      </c>
      <c r="E17" s="52" t="s">
        <v>16</v>
      </c>
      <c r="F17" s="41">
        <f>STDEV(F11:F14)</f>
        <v>0.1016503705583968</v>
      </c>
      <c r="G17" s="41">
        <f>STDEV(G11:G14)</f>
        <v>4.5441354146488991E-2</v>
      </c>
      <c r="H17" s="41">
        <f>STDEV(H11:H14)</f>
        <v>0.12996315414738496</v>
      </c>
      <c r="I17" s="41">
        <f>STDEV(I11:I14)</f>
        <v>0.12996315414738496</v>
      </c>
      <c r="J17" s="53">
        <f>STDEV(J11:J14)</f>
        <v>0.95999549327660394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0.47999774663830197</v>
      </c>
    </row>
    <row r="19" spans="1:256" x14ac:dyDescent="0.15">
      <c r="A19" s="54" t="s">
        <v>52</v>
      </c>
      <c r="B19" s="4">
        <f>TTEST(B11:B14,F11:F14,2,2)</f>
        <v>6.6801397691653198E-8</v>
      </c>
      <c r="C19" s="25"/>
      <c r="D19" s="6"/>
      <c r="E19" s="55"/>
      <c r="F19" s="55"/>
      <c r="G19" s="5"/>
    </row>
    <row r="20" spans="1:256" x14ac:dyDescent="0.15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ht="15" thickBot="1" x14ac:dyDescent="0.2">
      <c r="A21" s="54" t="s">
        <v>18</v>
      </c>
      <c r="B21" s="56">
        <f>TTEST(D11:D14,H11:H14,2,2)</f>
        <v>8.4596473974831565E-8</v>
      </c>
      <c r="C21" s="4"/>
      <c r="D21" s="25"/>
      <c r="G21" s="25"/>
    </row>
    <row r="22" spans="1:256" x14ac:dyDescent="0.15">
      <c r="A22" s="26" t="s">
        <v>20</v>
      </c>
      <c r="B22" s="21">
        <f>POWER(-(-I15-I17),2)</f>
        <v>10.982607426243435</v>
      </c>
      <c r="C22" s="21"/>
      <c r="D22" s="25"/>
      <c r="E22" s="4"/>
      <c r="F22" s="57"/>
      <c r="G22" s="58" t="s">
        <v>3</v>
      </c>
      <c r="H22" s="59" t="s">
        <v>52</v>
      </c>
    </row>
    <row r="23" spans="1:256" x14ac:dyDescent="0.15">
      <c r="A23" s="26" t="s">
        <v>21</v>
      </c>
      <c r="B23" s="21">
        <f>POWER(2,-I15)</f>
        <v>10.88270188036466</v>
      </c>
      <c r="C23" s="21"/>
      <c r="D23" s="25"/>
      <c r="E23" s="4"/>
      <c r="F23" s="60" t="s">
        <v>19</v>
      </c>
      <c r="G23" s="61">
        <v>29.587</v>
      </c>
      <c r="H23" s="62" t="s">
        <v>35</v>
      </c>
      <c r="K23" s="2" t="s">
        <v>26</v>
      </c>
    </row>
    <row r="24" spans="1:256" ht="15" thickBot="1" x14ac:dyDescent="0.2">
      <c r="B24" s="2"/>
      <c r="C24" s="2"/>
      <c r="D24" s="2"/>
      <c r="F24" s="63" t="s">
        <v>19</v>
      </c>
      <c r="G24" s="64">
        <v>28.643999999999998</v>
      </c>
      <c r="H24" s="65" t="s">
        <v>35</v>
      </c>
      <c r="I24" s="2"/>
      <c r="J24" s="2"/>
    </row>
    <row r="26" spans="1:256" s="14" customFormat="1" ht="16" x14ac:dyDescent="0.2">
      <c r="A26" s="14" t="s">
        <v>59</v>
      </c>
      <c r="B26" s="15"/>
      <c r="C26" s="15"/>
      <c r="D26" s="15"/>
      <c r="E26" s="16"/>
      <c r="F26" s="15"/>
      <c r="G26" s="15"/>
      <c r="H26" s="17"/>
      <c r="I26" s="18"/>
      <c r="J26" s="66"/>
    </row>
    <row r="27" spans="1:256" s="14" customFormat="1" ht="16" x14ac:dyDescent="0.2">
      <c r="A27" s="2" t="s">
        <v>60</v>
      </c>
      <c r="B27" s="15"/>
      <c r="C27" s="15"/>
      <c r="D27" s="15"/>
      <c r="E27" s="16"/>
      <c r="F27" s="15"/>
      <c r="G27" s="15"/>
      <c r="H27" s="17"/>
      <c r="I27" s="18"/>
      <c r="J27" s="66"/>
    </row>
    <row r="28" spans="1:256" s="14" customFormat="1" ht="16" x14ac:dyDescent="0.2">
      <c r="A28" s="2" t="s">
        <v>36</v>
      </c>
      <c r="B28" s="15"/>
      <c r="C28" s="15"/>
      <c r="D28" s="15"/>
      <c r="E28" s="16"/>
      <c r="F28" s="15"/>
      <c r="G28" s="15"/>
      <c r="J28" s="66"/>
    </row>
    <row r="29" spans="1:256" s="14" customFormat="1" ht="16" x14ac:dyDescent="0.2">
      <c r="A29" s="2" t="s">
        <v>62</v>
      </c>
      <c r="B29" s="15"/>
      <c r="C29" s="15"/>
      <c r="D29" s="15"/>
      <c r="E29" s="16"/>
      <c r="F29" s="15"/>
      <c r="G29" s="15"/>
      <c r="H29" s="20"/>
      <c r="I29" s="20"/>
      <c r="J29" s="66"/>
    </row>
    <row r="30" spans="1:256" ht="15" thickBot="1" x14ac:dyDescent="0.2">
      <c r="A30" s="2" t="s">
        <v>63</v>
      </c>
      <c r="B30" s="21"/>
      <c r="C30" s="21"/>
      <c r="D30" s="21"/>
      <c r="E30" s="22"/>
      <c r="F30" s="21"/>
      <c r="G30" s="21"/>
      <c r="H30" s="23"/>
      <c r="I30" s="23"/>
      <c r="J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ht="15" thickBot="1" x14ac:dyDescent="0.2">
      <c r="A31" s="28" t="s">
        <v>64</v>
      </c>
      <c r="B31" s="29" t="s">
        <v>52</v>
      </c>
      <c r="C31" s="29" t="s">
        <v>3</v>
      </c>
      <c r="D31" s="29" t="s">
        <v>4</v>
      </c>
      <c r="E31" s="28" t="s">
        <v>64</v>
      </c>
      <c r="F31" s="29" t="s">
        <v>52</v>
      </c>
      <c r="G31" s="29" t="s">
        <v>3</v>
      </c>
      <c r="H31" s="29" t="s">
        <v>4</v>
      </c>
      <c r="I31" s="29" t="s">
        <v>5</v>
      </c>
      <c r="J31" s="30"/>
    </row>
    <row r="32" spans="1:256" x14ac:dyDescent="0.15">
      <c r="A32" s="69" t="s">
        <v>6</v>
      </c>
      <c r="B32" s="70"/>
      <c r="C32" s="70"/>
      <c r="D32" s="71"/>
      <c r="E32" s="34" t="s">
        <v>7</v>
      </c>
      <c r="F32" s="32">
        <v>27.731212615966797</v>
      </c>
      <c r="G32" s="32">
        <v>14.61928653717041</v>
      </c>
      <c r="H32" s="33">
        <f t="shared" ref="H32:H35" si="4">F32-G32</f>
        <v>13.111926078796387</v>
      </c>
      <c r="I32" s="33">
        <f>H32-$D$36</f>
        <v>-1.0497630437215033</v>
      </c>
      <c r="J32" s="35">
        <f t="shared" ref="J32:J35" si="5">POWER(2,-I32)</f>
        <v>2.0701898002409687</v>
      </c>
    </row>
    <row r="33" spans="1:11" x14ac:dyDescent="0.15">
      <c r="A33" s="36" t="s">
        <v>8</v>
      </c>
      <c r="B33" s="37">
        <v>28.497886657714801</v>
      </c>
      <c r="C33" s="37">
        <v>14.721585273742676</v>
      </c>
      <c r="D33" s="33">
        <f t="shared" ref="D33:D35" si="6">B33-C33</f>
        <v>13.776301383972125</v>
      </c>
      <c r="E33" s="38" t="s">
        <v>9</v>
      </c>
      <c r="F33" s="37">
        <v>29.501445770263672</v>
      </c>
      <c r="G33" s="37">
        <v>14.640805244445801</v>
      </c>
      <c r="H33" s="33">
        <f t="shared" si="4"/>
        <v>14.860640525817871</v>
      </c>
      <c r="I33" s="33">
        <f t="shared" ref="I33:I35" si="7">H33-$D$36</f>
        <v>0.69895140329998107</v>
      </c>
      <c r="J33" s="35">
        <f t="shared" si="5"/>
        <v>0.61601978679391922</v>
      </c>
    </row>
    <row r="34" spans="1:11" x14ac:dyDescent="0.15">
      <c r="A34" s="36" t="s">
        <v>10</v>
      </c>
      <c r="B34" s="37">
        <v>28.626773834228516</v>
      </c>
      <c r="C34" s="37">
        <v>14.608564376831055</v>
      </c>
      <c r="D34" s="33">
        <f t="shared" si="6"/>
        <v>14.018209457397461</v>
      </c>
      <c r="E34" s="38" t="s">
        <v>11</v>
      </c>
      <c r="F34" s="37">
        <v>28.785919189453125</v>
      </c>
      <c r="G34" s="37">
        <v>14.61279296875</v>
      </c>
      <c r="H34" s="33">
        <f t="shared" si="4"/>
        <v>14.173126220703125</v>
      </c>
      <c r="I34" s="33">
        <f t="shared" si="7"/>
        <v>1.1437098185234973E-2</v>
      </c>
      <c r="J34" s="35">
        <f t="shared" si="5"/>
        <v>0.99210374812655078</v>
      </c>
    </row>
    <row r="35" spans="1:11" ht="15" thickBot="1" x14ac:dyDescent="0.2">
      <c r="A35" s="39" t="s">
        <v>12</v>
      </c>
      <c r="B35" s="40">
        <v>29.293622970581055</v>
      </c>
      <c r="C35" s="40">
        <v>14.603066444396973</v>
      </c>
      <c r="D35" s="41">
        <f t="shared" si="6"/>
        <v>14.690556526184082</v>
      </c>
      <c r="E35" s="42" t="s">
        <v>13</v>
      </c>
      <c r="F35" s="40">
        <v>28.928735733032227</v>
      </c>
      <c r="G35" s="40">
        <v>14.608262062072754</v>
      </c>
      <c r="H35" s="41">
        <f t="shared" si="4"/>
        <v>14.320473670959473</v>
      </c>
      <c r="I35" s="41">
        <f t="shared" si="7"/>
        <v>0.15878454844158263</v>
      </c>
      <c r="J35" s="43">
        <f t="shared" si="5"/>
        <v>0.8957794354810138</v>
      </c>
    </row>
    <row r="36" spans="1:11" x14ac:dyDescent="0.15">
      <c r="A36" s="44" t="s">
        <v>14</v>
      </c>
      <c r="B36" s="45">
        <f>AVERAGE(B32:B35)</f>
        <v>28.806094487508123</v>
      </c>
      <c r="C36" s="45">
        <f>AVERAGE(C32:C35)</f>
        <v>14.644405364990234</v>
      </c>
      <c r="D36" s="45">
        <f>AVERAGE(D32:D35)</f>
        <v>14.16168912251789</v>
      </c>
      <c r="E36" s="46" t="s">
        <v>14</v>
      </c>
      <c r="F36" s="45">
        <f>AVERAGE(F32:F35)</f>
        <v>28.736828327178955</v>
      </c>
      <c r="G36" s="45">
        <f>AVERAGE(G32:G35)</f>
        <v>14.620286703109741</v>
      </c>
      <c r="H36" s="45">
        <f>AVERAGE(H32:H35)</f>
        <v>14.116541624069214</v>
      </c>
      <c r="I36" s="45">
        <f>AVERAGE(I32:I35)</f>
        <v>-4.514749844867616E-2</v>
      </c>
      <c r="J36" s="47">
        <f>AVERAGE(J32:J35)</f>
        <v>1.1435231926606131</v>
      </c>
      <c r="K36" s="5"/>
    </row>
    <row r="37" spans="1:11" x14ac:dyDescent="0.15">
      <c r="A37" s="48" t="s">
        <v>15</v>
      </c>
      <c r="B37" s="33">
        <f>MEDIAN(B32:B35)</f>
        <v>28.626773834228516</v>
      </c>
      <c r="C37" s="33">
        <f>MEDIAN(C32:C35)</f>
        <v>14.608564376831055</v>
      </c>
      <c r="D37" s="33">
        <f>MEDIAN(D32:D35)</f>
        <v>14.018209457397461</v>
      </c>
      <c r="E37" s="49" t="s">
        <v>15</v>
      </c>
      <c r="F37" s="33">
        <f>MEDIAN(F32:F35)</f>
        <v>28.857327461242676</v>
      </c>
      <c r="G37" s="33">
        <f>MEDIAN(G32:G35)</f>
        <v>14.616039752960205</v>
      </c>
      <c r="H37" s="33">
        <f>MEDIAN(H32:H35)</f>
        <v>14.246799945831299</v>
      </c>
      <c r="I37" s="33">
        <f>MEDIAN(I32:I35)</f>
        <v>8.5110823313408801E-2</v>
      </c>
      <c r="J37" s="114">
        <f>MEDIAN(J32:J35)</f>
        <v>0.94394159180378234</v>
      </c>
    </row>
    <row r="38" spans="1:11" ht="15" thickBot="1" x14ac:dyDescent="0.2">
      <c r="A38" s="51" t="s">
        <v>16</v>
      </c>
      <c r="B38" s="41">
        <f>STDEV(B32:B35)</f>
        <v>0.42710185251642746</v>
      </c>
      <c r="C38" s="41">
        <f>STDEV(C32:C35)</f>
        <v>6.689626709719175E-2</v>
      </c>
      <c r="D38" s="41">
        <f>STDEV(D32:D35)</f>
        <v>0.47371449945357808</v>
      </c>
      <c r="E38" s="52" t="s">
        <v>16</v>
      </c>
      <c r="F38" s="41">
        <f>STDEV(F32:F35)</f>
        <v>0.73827302043040477</v>
      </c>
      <c r="G38" s="41">
        <f>STDEV(G32:G35)</f>
        <v>1.440785569505456E-2</v>
      </c>
      <c r="H38" s="41">
        <f>STDEV(H32:H35)</f>
        <v>0.73205775403139028</v>
      </c>
      <c r="I38" s="41">
        <f>STDEV(I32:I35)</f>
        <v>0.73205775403139028</v>
      </c>
      <c r="J38" s="53">
        <f>STDEV(J32:J35)</f>
        <v>0.63803752820919946</v>
      </c>
    </row>
    <row r="39" spans="1:11" x14ac:dyDescent="0.15">
      <c r="A39" s="4"/>
      <c r="B39" s="25" t="s">
        <v>17</v>
      </c>
      <c r="C39" s="25"/>
      <c r="D39" s="25"/>
      <c r="E39" s="4"/>
      <c r="F39" s="5"/>
      <c r="G39" s="5"/>
      <c r="H39" s="5"/>
      <c r="I39" s="5"/>
      <c r="J39" s="5">
        <f>J38/(SQRT(4))</f>
        <v>0.31901876410459973</v>
      </c>
    </row>
    <row r="40" spans="1:11" ht="15" thickBot="1" x14ac:dyDescent="0.2">
      <c r="A40" s="54" t="s">
        <v>52</v>
      </c>
      <c r="B40" s="4">
        <f>TTEST(B32:B35,F32:F35,2,2)</f>
        <v>0.89157770451927265</v>
      </c>
      <c r="C40" s="25"/>
      <c r="D40" s="72"/>
      <c r="E40" s="73"/>
      <c r="F40" s="73"/>
      <c r="G40" s="5"/>
    </row>
    <row r="41" spans="1:11" x14ac:dyDescent="0.15">
      <c r="A41" s="54" t="s">
        <v>3</v>
      </c>
      <c r="B41" s="4">
        <f>TTEST(C32:C35,G32:G35,2,2)</f>
        <v>0.50280736362002953</v>
      </c>
      <c r="C41" s="25"/>
      <c r="D41" s="6"/>
      <c r="E41" s="55"/>
      <c r="F41" s="55"/>
      <c r="G41" s="57"/>
      <c r="H41" s="58" t="s">
        <v>3</v>
      </c>
      <c r="I41" s="59" t="s">
        <v>52</v>
      </c>
      <c r="J41" s="2"/>
    </row>
    <row r="42" spans="1:11" x14ac:dyDescent="0.15">
      <c r="A42" s="54" t="s">
        <v>18</v>
      </c>
      <c r="B42" s="56">
        <f>TTEST(D32:D35,H32:H35,2,2)</f>
        <v>0.93014155540955867</v>
      </c>
      <c r="C42" s="4"/>
      <c r="D42" s="25"/>
      <c r="G42" s="60" t="s">
        <v>19</v>
      </c>
      <c r="H42" s="33">
        <v>36.282546997070312</v>
      </c>
      <c r="I42" s="50" t="s">
        <v>35</v>
      </c>
      <c r="J42" s="2"/>
    </row>
    <row r="43" spans="1:11" ht="15" thickBot="1" x14ac:dyDescent="0.2">
      <c r="A43" s="26" t="s">
        <v>20</v>
      </c>
      <c r="B43" s="115">
        <f>POWER(-(-I36-I38),2)</f>
        <v>0.47184569922470965</v>
      </c>
      <c r="C43" s="21"/>
      <c r="D43" s="25"/>
      <c r="E43" s="4"/>
      <c r="F43" s="25"/>
      <c r="G43" s="63" t="s">
        <v>19</v>
      </c>
      <c r="H43" s="64" t="s">
        <v>35</v>
      </c>
      <c r="I43" s="65" t="s">
        <v>35</v>
      </c>
      <c r="J43" s="2"/>
    </row>
    <row r="44" spans="1:11" x14ac:dyDescent="0.15">
      <c r="A44" s="26" t="s">
        <v>21</v>
      </c>
      <c r="B44" s="21">
        <f>POWER(2,-I36)</f>
        <v>1.0317886620564096</v>
      </c>
      <c r="C44" s="21"/>
      <c r="D44" s="25"/>
      <c r="E44" s="4"/>
      <c r="F44" s="25"/>
      <c r="G44" s="25"/>
    </row>
    <row r="45" spans="1:11" ht="15" thickBot="1" x14ac:dyDescent="0.2"/>
    <row r="46" spans="1:11" ht="15" thickBot="1" x14ac:dyDescent="0.2">
      <c r="A46" s="28" t="s">
        <v>64</v>
      </c>
      <c r="B46" s="29" t="s">
        <v>52</v>
      </c>
      <c r="C46" s="29" t="s">
        <v>3</v>
      </c>
      <c r="D46" s="29" t="s">
        <v>4</v>
      </c>
      <c r="E46" s="28" t="s">
        <v>64</v>
      </c>
      <c r="F46" s="29" t="s">
        <v>52</v>
      </c>
      <c r="G46" s="29" t="s">
        <v>3</v>
      </c>
      <c r="H46" s="29" t="s">
        <v>4</v>
      </c>
      <c r="I46" s="29" t="s">
        <v>5</v>
      </c>
      <c r="J46" s="30"/>
    </row>
    <row r="47" spans="1:11" x14ac:dyDescent="0.15">
      <c r="A47" s="69" t="s">
        <v>6</v>
      </c>
      <c r="B47" s="70"/>
      <c r="C47" s="70"/>
      <c r="D47" s="71"/>
      <c r="E47" s="34" t="s">
        <v>27</v>
      </c>
      <c r="F47" s="32">
        <v>25.554986953735352</v>
      </c>
      <c r="G47" s="32">
        <v>14.586251258850098</v>
      </c>
      <c r="H47" s="33">
        <f t="shared" ref="H47:H50" si="8">F47-G47</f>
        <v>10.968735694885254</v>
      </c>
      <c r="I47" s="33">
        <f>H47-$D$51</f>
        <v>-3.1929534276326361</v>
      </c>
      <c r="J47" s="35">
        <f t="shared" ref="J47:J50" si="9">POWER(2,-I47)</f>
        <v>9.1448114702689605</v>
      </c>
    </row>
    <row r="48" spans="1:11" x14ac:dyDescent="0.15">
      <c r="A48" s="36" t="s">
        <v>8</v>
      </c>
      <c r="B48" s="37">
        <v>28.497886657714801</v>
      </c>
      <c r="C48" s="37">
        <v>14.721585273742676</v>
      </c>
      <c r="D48" s="33">
        <f t="shared" ref="D48:D50" si="10">B48-C48</f>
        <v>13.776301383972125</v>
      </c>
      <c r="E48" s="38" t="s">
        <v>28</v>
      </c>
      <c r="F48" s="37">
        <v>26.428823471069336</v>
      </c>
      <c r="G48" s="37">
        <v>14.68329906463623</v>
      </c>
      <c r="H48" s="33">
        <f t="shared" si="8"/>
        <v>11.745524406433105</v>
      </c>
      <c r="I48" s="33">
        <f t="shared" ref="I48:I50" si="11">H48-$D$51</f>
        <v>-2.4161647160847846</v>
      </c>
      <c r="J48" s="35">
        <f t="shared" si="9"/>
        <v>5.3375020398212696</v>
      </c>
    </row>
    <row r="49" spans="1:10" x14ac:dyDescent="0.15">
      <c r="A49" s="36" t="s">
        <v>10</v>
      </c>
      <c r="B49" s="37">
        <v>28.626773834228516</v>
      </c>
      <c r="C49" s="37">
        <v>14.608564376831055</v>
      </c>
      <c r="D49" s="33">
        <f t="shared" si="10"/>
        <v>14.018209457397461</v>
      </c>
      <c r="E49" s="38" t="s">
        <v>29</v>
      </c>
      <c r="F49" s="37">
        <v>26.521369934082031</v>
      </c>
      <c r="G49" s="37">
        <v>14.514561653137207</v>
      </c>
      <c r="H49" s="33">
        <f t="shared" si="8"/>
        <v>12.006808280944824</v>
      </c>
      <c r="I49" s="33">
        <f t="shared" si="11"/>
        <v>-2.1548808415730658</v>
      </c>
      <c r="J49" s="35">
        <f t="shared" si="9"/>
        <v>4.4533186388655768</v>
      </c>
    </row>
    <row r="50" spans="1:10" ht="15" thickBot="1" x14ac:dyDescent="0.2">
      <c r="A50" s="39" t="s">
        <v>12</v>
      </c>
      <c r="B50" s="40">
        <v>29.293622970581055</v>
      </c>
      <c r="C50" s="40">
        <v>14.603066444396973</v>
      </c>
      <c r="D50" s="41">
        <f t="shared" si="10"/>
        <v>14.690556526184082</v>
      </c>
      <c r="E50" s="42" t="s">
        <v>30</v>
      </c>
      <c r="F50" s="40">
        <v>25.879201889038086</v>
      </c>
      <c r="G50" s="40">
        <v>14.575925827026367</v>
      </c>
      <c r="H50" s="41">
        <f t="shared" si="8"/>
        <v>11.303276062011719</v>
      </c>
      <c r="I50" s="33">
        <f t="shared" si="11"/>
        <v>-2.8584130605061713</v>
      </c>
      <c r="J50" s="43">
        <f t="shared" si="9"/>
        <v>7.2521715906807804</v>
      </c>
    </row>
    <row r="51" spans="1:10" x14ac:dyDescent="0.15">
      <c r="A51" s="44" t="s">
        <v>14</v>
      </c>
      <c r="B51" s="122">
        <f>AVERAGE(B47:B50)</f>
        <v>28.806094487508123</v>
      </c>
      <c r="C51" s="122">
        <f>AVERAGE(C47:C50)</f>
        <v>14.644405364990234</v>
      </c>
      <c r="D51" s="122">
        <f>AVERAGE(D47:D50)</f>
        <v>14.16168912251789</v>
      </c>
      <c r="E51" s="123" t="s">
        <v>14</v>
      </c>
      <c r="F51" s="122">
        <f>AVERAGE(F47:F50)</f>
        <v>26.096095561981201</v>
      </c>
      <c r="G51" s="122">
        <f>AVERAGE(G47:G50)</f>
        <v>14.590009450912476</v>
      </c>
      <c r="H51" s="122">
        <f>AVERAGE(H47:H50)</f>
        <v>11.506086111068726</v>
      </c>
      <c r="I51" s="122">
        <f>AVERAGE(I47:I50)</f>
        <v>-2.6556030114491644</v>
      </c>
      <c r="J51" s="47">
        <f>AVERAGE(J47:J50)</f>
        <v>6.5469509349091464</v>
      </c>
    </row>
    <row r="52" spans="1:10" x14ac:dyDescent="0.15">
      <c r="A52" s="48" t="s">
        <v>15</v>
      </c>
      <c r="B52" s="71">
        <f>MEDIAN(B47:B50)</f>
        <v>28.626773834228516</v>
      </c>
      <c r="C52" s="71">
        <f>MEDIAN(C47:C50)</f>
        <v>14.608564376831055</v>
      </c>
      <c r="D52" s="71">
        <f>MEDIAN(D47:D50)</f>
        <v>14.018209457397461</v>
      </c>
      <c r="E52" s="124" t="s">
        <v>15</v>
      </c>
      <c r="F52" s="71">
        <f>MEDIAN(F47:F50)</f>
        <v>26.154012680053711</v>
      </c>
      <c r="G52" s="71">
        <f>MEDIAN(G47:G50)</f>
        <v>14.581088542938232</v>
      </c>
      <c r="H52" s="71">
        <f>MEDIAN(H47:H50)</f>
        <v>11.524400234222412</v>
      </c>
      <c r="I52" s="71">
        <f>MEDIAN(I47:I50)</f>
        <v>-2.6372888882954779</v>
      </c>
      <c r="J52" s="114">
        <f>MEDIAN(J47:J50)</f>
        <v>6.294836815251025</v>
      </c>
    </row>
    <row r="53" spans="1:10" ht="15" thickBot="1" x14ac:dyDescent="0.2">
      <c r="A53" s="51" t="s">
        <v>16</v>
      </c>
      <c r="B53" s="76">
        <f>STDEV(B47:B50)</f>
        <v>0.42710185251642746</v>
      </c>
      <c r="C53" s="76">
        <f>STDEV(C47:C50)</f>
        <v>6.689626709719175E-2</v>
      </c>
      <c r="D53" s="76">
        <f>STDEV(D47:D50)</f>
        <v>0.47371449945357808</v>
      </c>
      <c r="E53" s="125" t="s">
        <v>16</v>
      </c>
      <c r="F53" s="76">
        <f>STDEV(F47:F50)</f>
        <v>0.45876920280697164</v>
      </c>
      <c r="G53" s="76">
        <f>STDEV(G47:G50)</f>
        <v>6.978011819806626E-2</v>
      </c>
      <c r="H53" s="76">
        <f>STDEV(H47:H50)</f>
        <v>0.46113294339900301</v>
      </c>
      <c r="I53" s="76">
        <f>STDEV(I47:I50)</f>
        <v>0.46113294339900301</v>
      </c>
      <c r="J53" s="118">
        <f>STDEV(J47:J50)</f>
        <v>2.0890411161880738</v>
      </c>
    </row>
    <row r="54" spans="1:10" x14ac:dyDescent="0.15">
      <c r="A54" s="4"/>
      <c r="B54" s="126" t="s">
        <v>17</v>
      </c>
      <c r="C54" s="126"/>
      <c r="D54" s="126"/>
      <c r="E54" s="116"/>
      <c r="F54" s="127"/>
      <c r="G54" s="127"/>
      <c r="H54" s="127"/>
      <c r="I54" s="127"/>
      <c r="J54" s="127">
        <f>J53/(SQRT(4))</f>
        <v>1.0445205580940369</v>
      </c>
    </row>
    <row r="55" spans="1:10" x14ac:dyDescent="0.15">
      <c r="A55" s="54" t="s">
        <v>52</v>
      </c>
      <c r="B55" s="116">
        <f>TTEST(B47:B50,F47:F50,2,2)</f>
        <v>5.0789745857761327E-4</v>
      </c>
      <c r="C55" s="126"/>
      <c r="D55" s="72"/>
      <c r="E55" s="73"/>
      <c r="F55" s="73"/>
      <c r="G55" s="127"/>
      <c r="H55" s="121"/>
      <c r="I55" s="121"/>
      <c r="J55" s="121"/>
    </row>
    <row r="56" spans="1:10" x14ac:dyDescent="0.15">
      <c r="A56" s="54" t="s">
        <v>3</v>
      </c>
      <c r="B56" s="116">
        <f>TTEST(C47:C50,G47:G50,2,2)</f>
        <v>0.34701326076179961</v>
      </c>
      <c r="C56" s="126"/>
      <c r="D56" s="128"/>
      <c r="E56" s="129"/>
      <c r="F56" s="129"/>
      <c r="G56" s="121"/>
      <c r="H56" s="121"/>
      <c r="I56" s="121"/>
      <c r="J56" s="121"/>
    </row>
    <row r="57" spans="1:10" x14ac:dyDescent="0.15">
      <c r="A57" s="54" t="s">
        <v>18</v>
      </c>
      <c r="B57" s="56">
        <f>TTEST(D47:D50,H47:H50,2,2)</f>
        <v>6.8383937998251192E-4</v>
      </c>
      <c r="C57" s="116"/>
      <c r="D57" s="126"/>
      <c r="E57" s="77"/>
      <c r="F57" s="121"/>
      <c r="G57" s="126"/>
      <c r="H57" s="121"/>
      <c r="I57" s="121"/>
      <c r="J57" s="121"/>
    </row>
    <row r="58" spans="1:10" x14ac:dyDescent="0.15">
      <c r="A58" s="26" t="s">
        <v>20</v>
      </c>
      <c r="B58" s="115">
        <f>POWER(-(-I51-I53),2)</f>
        <v>4.81569887956808</v>
      </c>
      <c r="C58" s="115"/>
      <c r="D58" s="126"/>
      <c r="E58" s="116"/>
      <c r="F58" s="126"/>
      <c r="G58" s="126"/>
      <c r="H58" s="121"/>
      <c r="I58" s="121"/>
      <c r="J58" s="121"/>
    </row>
    <row r="59" spans="1:10" x14ac:dyDescent="0.15">
      <c r="A59" s="26" t="s">
        <v>21</v>
      </c>
      <c r="B59" s="115">
        <f>POWER(2,-I51)</f>
        <v>6.3010969675444244</v>
      </c>
      <c r="C59" s="115"/>
      <c r="D59" s="126"/>
      <c r="E59" s="116"/>
      <c r="F59" s="126"/>
      <c r="G59" s="126"/>
      <c r="H59" s="121"/>
      <c r="I59" s="121"/>
      <c r="J59" s="121"/>
    </row>
    <row r="60" spans="1:10" x14ac:dyDescent="0.15">
      <c r="B60" s="121"/>
      <c r="C60" s="121"/>
      <c r="D60" s="121"/>
      <c r="E60" s="77"/>
      <c r="F60" s="121"/>
      <c r="G60" s="121"/>
      <c r="H60" s="121"/>
      <c r="I60" s="121"/>
      <c r="J60" s="121"/>
    </row>
    <row r="61" spans="1:10" x14ac:dyDescent="0.15">
      <c r="B61" s="121"/>
      <c r="C61" s="121"/>
      <c r="D61" s="121"/>
      <c r="E61" s="77"/>
      <c r="F61" s="121"/>
      <c r="G61" s="121"/>
      <c r="H61" s="121"/>
      <c r="I61" s="121"/>
      <c r="J61" s="156" t="s">
        <v>77</v>
      </c>
    </row>
    <row r="62" spans="1:10" x14ac:dyDescent="0.15">
      <c r="B62" s="121"/>
      <c r="C62" s="121"/>
      <c r="D62" s="121"/>
      <c r="E62" s="77"/>
      <c r="F62" s="121"/>
      <c r="G62" s="121"/>
      <c r="H62" s="121"/>
      <c r="I62" s="121"/>
      <c r="J62" s="154" t="s">
        <v>17</v>
      </c>
    </row>
    <row r="63" spans="1:10" x14ac:dyDescent="0.15">
      <c r="J63" s="158">
        <f>TTEST(J32:J35,J47:J50,2,2)</f>
        <v>2.5844012910585016E-3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548D-2363-4FBA-AD4F-335FE903C367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57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58</v>
      </c>
      <c r="I4" s="18">
        <v>44293</v>
      </c>
      <c r="J4" s="18" t="s">
        <v>39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6"/>
      <c r="C8" s="55"/>
      <c r="D8" s="55"/>
      <c r="E8" s="5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58</v>
      </c>
      <c r="C10" s="29" t="s">
        <v>3</v>
      </c>
      <c r="D10" s="29" t="s">
        <v>4</v>
      </c>
      <c r="E10" s="28" t="s">
        <v>2</v>
      </c>
      <c r="F10" s="29" t="s">
        <v>58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23.62089729309082</v>
      </c>
      <c r="C11" s="32">
        <v>14.616</v>
      </c>
      <c r="D11" s="33">
        <f t="shared" ref="D11:D14" si="0">B11-C11</f>
        <v>9.0048972930908207</v>
      </c>
      <c r="E11" s="34" t="s">
        <v>22</v>
      </c>
      <c r="F11" s="32">
        <v>23.521051406860352</v>
      </c>
      <c r="G11" s="32">
        <v>14.699</v>
      </c>
      <c r="H11" s="33">
        <f t="shared" ref="H11:H14" si="1">F11-G11</f>
        <v>8.8220514068603517</v>
      </c>
      <c r="I11" s="33">
        <f>H11-$D$15</f>
        <v>-0.16033780288696242</v>
      </c>
      <c r="J11" s="35">
        <f t="shared" ref="J11:J14" si="2">POWER(2,-I11)</f>
        <v>1.1175487782662945</v>
      </c>
    </row>
    <row r="12" spans="1:256" x14ac:dyDescent="0.15">
      <c r="A12" s="36" t="s">
        <v>8</v>
      </c>
      <c r="B12" s="37">
        <v>23.649473190307617</v>
      </c>
      <c r="C12" s="37">
        <v>14.62</v>
      </c>
      <c r="D12" s="33">
        <f t="shared" si="0"/>
        <v>9.029473190307618</v>
      </c>
      <c r="E12" s="38" t="s">
        <v>23</v>
      </c>
      <c r="F12" s="37">
        <v>22.864946365356445</v>
      </c>
      <c r="G12" s="37">
        <v>14.598000000000001</v>
      </c>
      <c r="H12" s="33">
        <f t="shared" si="1"/>
        <v>8.2669463653564446</v>
      </c>
      <c r="I12" s="33">
        <f t="shared" ref="I12:I14" si="3">H12-$D$15</f>
        <v>-0.71544284439086958</v>
      </c>
      <c r="J12" s="35">
        <f t="shared" si="2"/>
        <v>1.6419871586432109</v>
      </c>
    </row>
    <row r="13" spans="1:256" x14ac:dyDescent="0.15">
      <c r="A13" s="36" t="s">
        <v>10</v>
      </c>
      <c r="B13" s="37">
        <v>23.539093017578125</v>
      </c>
      <c r="C13" s="37">
        <v>14.593</v>
      </c>
      <c r="D13" s="33">
        <f t="shared" si="0"/>
        <v>8.946093017578125</v>
      </c>
      <c r="E13" s="38" t="s">
        <v>24</v>
      </c>
      <c r="F13" s="37">
        <v>23.347110748291016</v>
      </c>
      <c r="G13" s="37">
        <v>14.689</v>
      </c>
      <c r="H13" s="33">
        <f t="shared" si="1"/>
        <v>8.6581107482910156</v>
      </c>
      <c r="I13" s="33">
        <f t="shared" si="3"/>
        <v>-0.32427846145629857</v>
      </c>
      <c r="J13" s="35">
        <f t="shared" si="2"/>
        <v>1.2520380971828671</v>
      </c>
    </row>
    <row r="14" spans="1:256" ht="15" thickBot="1" x14ac:dyDescent="0.2">
      <c r="A14" s="39" t="s">
        <v>12</v>
      </c>
      <c r="B14" s="40">
        <v>23.528093338012695</v>
      </c>
      <c r="C14" s="40">
        <v>14.579000000000001</v>
      </c>
      <c r="D14" s="41">
        <f t="shared" si="0"/>
        <v>8.9490933380126947</v>
      </c>
      <c r="E14" s="42" t="s">
        <v>25</v>
      </c>
      <c r="F14" s="40">
        <v>23.980104446411133</v>
      </c>
      <c r="G14" s="40">
        <v>14.661</v>
      </c>
      <c r="H14" s="41">
        <f t="shared" si="1"/>
        <v>9.3191044464111332</v>
      </c>
      <c r="I14" s="33">
        <f t="shared" si="3"/>
        <v>0.33671523666381908</v>
      </c>
      <c r="J14" s="43">
        <f t="shared" si="2"/>
        <v>0.79184214654927654</v>
      </c>
    </row>
    <row r="15" spans="1:256" x14ac:dyDescent="0.15">
      <c r="A15" s="44" t="s">
        <v>14</v>
      </c>
      <c r="B15" s="45">
        <f>AVERAGE(B11:B14)</f>
        <v>23.584389209747314</v>
      </c>
      <c r="C15" s="45">
        <f>AVERAGE(C11:C14)</f>
        <v>14.601999999999999</v>
      </c>
      <c r="D15" s="45">
        <f>AVERAGE(D11:D14)</f>
        <v>8.9823892097473141</v>
      </c>
      <c r="E15" s="46" t="s">
        <v>14</v>
      </c>
      <c r="F15" s="45">
        <f>AVERAGE(F11:F14)</f>
        <v>23.428303241729736</v>
      </c>
      <c r="G15" s="45">
        <f>AVERAGE(G11:G14)</f>
        <v>14.661750000000001</v>
      </c>
      <c r="H15" s="45">
        <f>AVERAGE(H11:H14)</f>
        <v>8.7665532417297367</v>
      </c>
      <c r="I15" s="45">
        <f>AVERAGE(I11:I14)</f>
        <v>-0.21583596801757787</v>
      </c>
      <c r="J15" s="47">
        <f>AVERAGE(J11:J14)</f>
        <v>1.2008540451604122</v>
      </c>
    </row>
    <row r="16" spans="1:256" x14ac:dyDescent="0.15">
      <c r="A16" s="48" t="s">
        <v>15</v>
      </c>
      <c r="B16" s="33">
        <f>MEDIAN(B11:B14)</f>
        <v>23.579995155334473</v>
      </c>
      <c r="C16" s="33">
        <f>MEDIAN(C11:C14)</f>
        <v>14.6045</v>
      </c>
      <c r="D16" s="33">
        <f>MEDIAN(D11:D14)</f>
        <v>8.9769953155517577</v>
      </c>
      <c r="E16" s="49" t="s">
        <v>15</v>
      </c>
      <c r="F16" s="33">
        <f>MEDIAN(F11:F14)</f>
        <v>23.434081077575684</v>
      </c>
      <c r="G16" s="33">
        <f>MEDIAN(G11:G14)</f>
        <v>14.675000000000001</v>
      </c>
      <c r="H16" s="33">
        <f>MEDIAN(H11:H14)</f>
        <v>8.7400810775756845</v>
      </c>
      <c r="I16" s="33">
        <f>MEDIAN(I11:I14)</f>
        <v>-0.2423081321716305</v>
      </c>
      <c r="J16" s="50">
        <f>MEDIAN(J11:J14)</f>
        <v>1.1847934377245808</v>
      </c>
    </row>
    <row r="17" spans="1:256" ht="15" thickBot="1" x14ac:dyDescent="0.2">
      <c r="A17" s="51" t="s">
        <v>16</v>
      </c>
      <c r="B17" s="41">
        <f>STDEV(B11:B14)</f>
        <v>5.9971478983427515E-2</v>
      </c>
      <c r="C17" s="41">
        <f>STDEV(C11:C14)</f>
        <v>1.9407902170678951E-2</v>
      </c>
      <c r="D17" s="41">
        <f>STDEV(D11:D14)</f>
        <v>4.14308406936678E-2</v>
      </c>
      <c r="E17" s="52" t="s">
        <v>16</v>
      </c>
      <c r="F17" s="41">
        <f>STDEV(F11:F14)</f>
        <v>0.46081449006832981</v>
      </c>
      <c r="G17" s="41">
        <f>STDEV(G11:G14)</f>
        <v>4.5441354146488991E-2</v>
      </c>
      <c r="H17" s="41">
        <f>STDEV(H11:H14)</f>
        <v>0.43579799809484082</v>
      </c>
      <c r="I17" s="41">
        <f>STDEV(I11:I14)</f>
        <v>0.43579799809484082</v>
      </c>
      <c r="J17" s="53">
        <f>STDEV(J11:J14)</f>
        <v>0.35187532436468333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0.17593766218234166</v>
      </c>
    </row>
    <row r="19" spans="1:256" x14ac:dyDescent="0.15">
      <c r="A19" s="54" t="s">
        <v>58</v>
      </c>
      <c r="B19" s="4">
        <f>TTEST(B11:B14,F11:F14,2,2)</f>
        <v>0.52673505817222188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0.36217053404624661</v>
      </c>
      <c r="C21" s="4"/>
      <c r="D21" s="25"/>
      <c r="G21" s="57"/>
      <c r="H21" s="58" t="s">
        <v>3</v>
      </c>
      <c r="I21" s="59" t="s">
        <v>58</v>
      </c>
    </row>
    <row r="22" spans="1:256" x14ac:dyDescent="0.15">
      <c r="A22" s="26" t="s">
        <v>20</v>
      </c>
      <c r="B22" s="21">
        <f>POWER(-(-I15-I17),2)</f>
        <v>4.8383294675710731E-2</v>
      </c>
      <c r="C22" s="21"/>
      <c r="D22" s="25"/>
      <c r="E22" s="4"/>
      <c r="F22" s="25"/>
      <c r="G22" s="60" t="s">
        <v>19</v>
      </c>
      <c r="H22" s="61">
        <v>29.587</v>
      </c>
      <c r="I22" s="62">
        <v>36.826419830322266</v>
      </c>
    </row>
    <row r="23" spans="1:256" ht="15" thickBot="1" x14ac:dyDescent="0.2">
      <c r="A23" s="26" t="s">
        <v>21</v>
      </c>
      <c r="B23" s="21">
        <f>POWER(2,-I15)</f>
        <v>1.1613766778576422</v>
      </c>
      <c r="C23" s="21"/>
      <c r="D23" s="25"/>
      <c r="E23" s="4"/>
      <c r="F23" s="25"/>
      <c r="G23" s="63" t="s">
        <v>19</v>
      </c>
      <c r="H23" s="64">
        <v>28.643999999999998</v>
      </c>
      <c r="I23" s="65" t="s">
        <v>35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6" spans="1:256" s="14" customFormat="1" ht="16" x14ac:dyDescent="0.2">
      <c r="A26" s="14" t="s">
        <v>59</v>
      </c>
      <c r="B26" s="15"/>
      <c r="C26" s="15"/>
      <c r="D26" s="15"/>
      <c r="E26" s="16"/>
      <c r="F26" s="15"/>
      <c r="G26" s="15"/>
      <c r="H26" s="17"/>
      <c r="I26" s="18"/>
      <c r="J26" s="18"/>
      <c r="K26" s="74"/>
    </row>
    <row r="27" spans="1:256" s="14" customFormat="1" ht="16" x14ac:dyDescent="0.2">
      <c r="A27" s="2" t="s">
        <v>60</v>
      </c>
      <c r="B27" s="15"/>
      <c r="C27" s="15"/>
      <c r="D27" s="15"/>
      <c r="E27" s="16"/>
      <c r="F27" s="15"/>
      <c r="G27" s="15"/>
      <c r="H27" s="17"/>
      <c r="I27" s="18"/>
      <c r="J27" s="18"/>
      <c r="K27" s="74"/>
    </row>
    <row r="28" spans="1:256" s="14" customFormat="1" ht="16" x14ac:dyDescent="0.2">
      <c r="A28" s="2" t="s">
        <v>36</v>
      </c>
      <c r="B28" s="15"/>
      <c r="C28" s="15"/>
      <c r="D28" s="15"/>
      <c r="E28" s="16"/>
      <c r="F28" s="15"/>
      <c r="G28" s="15"/>
      <c r="J28" s="66"/>
    </row>
    <row r="29" spans="1:256" s="14" customFormat="1" ht="16" x14ac:dyDescent="0.2">
      <c r="A29" s="2" t="s">
        <v>62</v>
      </c>
      <c r="B29" s="15"/>
      <c r="C29" s="15"/>
      <c r="D29" s="15"/>
      <c r="E29" s="16"/>
      <c r="F29" s="15"/>
      <c r="G29" s="15"/>
      <c r="H29" s="20"/>
      <c r="I29" s="20"/>
      <c r="J29" s="66"/>
    </row>
    <row r="30" spans="1:256" ht="17" thickBot="1" x14ac:dyDescent="0.25">
      <c r="A30" s="2" t="s">
        <v>63</v>
      </c>
      <c r="B30" s="21"/>
      <c r="C30" s="21"/>
      <c r="D30" s="21"/>
      <c r="E30" s="22"/>
      <c r="F30" s="21"/>
      <c r="G30" s="21"/>
      <c r="H30" s="23"/>
      <c r="I30" s="23"/>
      <c r="J30" s="23"/>
      <c r="K30" s="14"/>
      <c r="L30" s="14"/>
      <c r="M30" s="14"/>
      <c r="N30" s="14"/>
      <c r="O30" s="14"/>
      <c r="P30" s="159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ht="17" thickBot="1" x14ac:dyDescent="0.25">
      <c r="A31" s="28" t="s">
        <v>64</v>
      </c>
      <c r="B31" s="29" t="s">
        <v>58</v>
      </c>
      <c r="C31" s="29" t="s">
        <v>3</v>
      </c>
      <c r="D31" s="29" t="s">
        <v>4</v>
      </c>
      <c r="E31" s="28" t="s">
        <v>64</v>
      </c>
      <c r="F31" s="29" t="s">
        <v>58</v>
      </c>
      <c r="G31" s="29" t="s">
        <v>3</v>
      </c>
      <c r="H31" s="29" t="s">
        <v>4</v>
      </c>
      <c r="I31" s="29" t="s">
        <v>5</v>
      </c>
      <c r="J31" s="30"/>
      <c r="K31" s="14"/>
      <c r="L31" s="14"/>
      <c r="M31" s="14"/>
      <c r="N31" s="14"/>
      <c r="O31" s="14"/>
    </row>
    <row r="32" spans="1:256" ht="16" x14ac:dyDescent="0.2">
      <c r="A32" s="31" t="s">
        <v>6</v>
      </c>
      <c r="B32" s="32">
        <v>23.953088760375977</v>
      </c>
      <c r="C32" s="32">
        <v>14.467304229736328</v>
      </c>
      <c r="D32" s="33">
        <f>B32-C32</f>
        <v>9.4857845306396484</v>
      </c>
      <c r="E32" s="34" t="s">
        <v>7</v>
      </c>
      <c r="F32" s="32">
        <v>23.71820068359375</v>
      </c>
      <c r="G32" s="37">
        <v>14.576849937438965</v>
      </c>
      <c r="H32" s="33">
        <f>F32-G32</f>
        <v>9.1413507461547852</v>
      </c>
      <c r="I32" s="33">
        <f>H32-$D$36</f>
        <v>-0.27301788330078125</v>
      </c>
      <c r="J32" s="35">
        <f>POWER(2,-I32)</f>
        <v>1.2083328215001798</v>
      </c>
      <c r="K32" s="14"/>
      <c r="L32" s="14"/>
      <c r="M32" s="14"/>
      <c r="N32" s="14"/>
      <c r="O32" s="14"/>
    </row>
    <row r="33" spans="1:17" ht="16" x14ac:dyDescent="0.2">
      <c r="A33" s="36" t="s">
        <v>8</v>
      </c>
      <c r="B33" s="37">
        <v>24.032833099365234</v>
      </c>
      <c r="C33" s="37">
        <v>14.453906059265137</v>
      </c>
      <c r="D33" s="33">
        <f t="shared" ref="D33:D35" si="4">B33-C33</f>
        <v>9.5789270401000977</v>
      </c>
      <c r="E33" s="38" t="s">
        <v>9</v>
      </c>
      <c r="F33" s="37">
        <v>23.659206390380859</v>
      </c>
      <c r="G33" s="37">
        <v>14.585858345031738</v>
      </c>
      <c r="H33" s="33">
        <f t="shared" ref="H33:H35" si="5">F33-G33</f>
        <v>9.0733480453491211</v>
      </c>
      <c r="I33" s="33">
        <f>H33-$D$36</f>
        <v>-0.34102058410644531</v>
      </c>
      <c r="J33" s="35">
        <f t="shared" ref="J33:J35" si="6">POWER(2,-I33)</f>
        <v>1.2666523259557871</v>
      </c>
      <c r="K33" s="14"/>
      <c r="L33" s="14"/>
      <c r="M33" s="14"/>
      <c r="N33" s="14"/>
      <c r="O33" s="14"/>
    </row>
    <row r="34" spans="1:17" ht="16" x14ac:dyDescent="0.2">
      <c r="A34" s="36" t="s">
        <v>10</v>
      </c>
      <c r="B34" s="37">
        <v>23.503318786621094</v>
      </c>
      <c r="C34" s="37">
        <v>14.437827110290527</v>
      </c>
      <c r="D34" s="33">
        <f t="shared" si="4"/>
        <v>9.0654916763305664</v>
      </c>
      <c r="E34" s="38" t="s">
        <v>11</v>
      </c>
      <c r="F34" s="37">
        <v>23.601339340209961</v>
      </c>
      <c r="G34" s="37">
        <v>14.590715408325195</v>
      </c>
      <c r="H34" s="33">
        <f t="shared" si="5"/>
        <v>9.0106239318847656</v>
      </c>
      <c r="I34" s="33">
        <f t="shared" ref="I34:I35" si="7">H34-$D$36</f>
        <v>-0.40374469757080078</v>
      </c>
      <c r="J34" s="35">
        <f t="shared" si="6"/>
        <v>1.3229373093501362</v>
      </c>
      <c r="K34" s="14"/>
      <c r="L34" s="14"/>
      <c r="M34" s="14"/>
      <c r="N34" s="14"/>
      <c r="O34" s="14"/>
    </row>
    <row r="35" spans="1:17" ht="17" thickBot="1" x14ac:dyDescent="0.25">
      <c r="A35" s="39" t="s">
        <v>12</v>
      </c>
      <c r="B35" s="40">
        <v>23.950130462646484</v>
      </c>
      <c r="C35" s="40">
        <v>14.422859191894531</v>
      </c>
      <c r="D35" s="41">
        <f t="shared" si="4"/>
        <v>9.5272712707519531</v>
      </c>
      <c r="E35" s="42" t="s">
        <v>13</v>
      </c>
      <c r="F35" s="40">
        <v>23.719766616821289</v>
      </c>
      <c r="G35" s="40">
        <v>14.614441871643066</v>
      </c>
      <c r="H35" s="41">
        <f t="shared" si="5"/>
        <v>9.1053247451782227</v>
      </c>
      <c r="I35" s="41">
        <f t="shared" si="7"/>
        <v>-0.30904388427734375</v>
      </c>
      <c r="J35" s="43">
        <f t="shared" si="6"/>
        <v>1.2388863819826947</v>
      </c>
      <c r="K35" s="14"/>
      <c r="L35" s="14"/>
      <c r="M35" s="14"/>
      <c r="N35" s="14"/>
      <c r="O35" s="14"/>
    </row>
    <row r="36" spans="1:17" ht="16" x14ac:dyDescent="0.2">
      <c r="A36" s="44" t="s">
        <v>14</v>
      </c>
      <c r="B36" s="45">
        <f>AVERAGE(B32:B35)</f>
        <v>23.859842777252197</v>
      </c>
      <c r="C36" s="45">
        <f>AVERAGE(C32:C35)</f>
        <v>14.445474147796631</v>
      </c>
      <c r="D36" s="45">
        <f>AVERAGE(D32:D35)</f>
        <v>9.4143686294555664</v>
      </c>
      <c r="E36" s="46" t="s">
        <v>14</v>
      </c>
      <c r="F36" s="45">
        <f>AVERAGE(F32:F35)</f>
        <v>23.674628257751465</v>
      </c>
      <c r="G36" s="45">
        <f>AVERAGE(G32:G35)</f>
        <v>14.591966390609741</v>
      </c>
      <c r="H36" s="45">
        <f>AVERAGE(H32:H35)</f>
        <v>9.0826618671417236</v>
      </c>
      <c r="I36" s="45">
        <f>AVERAGE(I32:I35)</f>
        <v>-0.33170676231384277</v>
      </c>
      <c r="J36" s="47">
        <f>AVERAGE(J32:J35)</f>
        <v>1.2592022096971993</v>
      </c>
      <c r="K36" s="14"/>
      <c r="L36" s="14"/>
      <c r="M36" s="14"/>
      <c r="N36" s="14"/>
      <c r="O36" s="14"/>
    </row>
    <row r="37" spans="1:17" ht="16" x14ac:dyDescent="0.2">
      <c r="A37" s="48" t="s">
        <v>15</v>
      </c>
      <c r="B37" s="33">
        <f>MEDIAN(B32:B35)</f>
        <v>23.95160961151123</v>
      </c>
      <c r="C37" s="33">
        <f>MEDIAN(C32:C35)</f>
        <v>14.445866584777832</v>
      </c>
      <c r="D37" s="33">
        <f>MEDIAN(D32:D35)</f>
        <v>9.5065279006958008</v>
      </c>
      <c r="E37" s="49" t="s">
        <v>15</v>
      </c>
      <c r="F37" s="33">
        <f>MEDIAN(F32:F35)</f>
        <v>23.688703536987305</v>
      </c>
      <c r="G37" s="33">
        <f>MEDIAN(G32:G35)</f>
        <v>14.588286876678467</v>
      </c>
      <c r="H37" s="33">
        <f>MEDIAN(H32:H35)</f>
        <v>9.0893363952636719</v>
      </c>
      <c r="I37" s="33">
        <f>MEDIAN(I32:I35)</f>
        <v>-0.32503223419189453</v>
      </c>
      <c r="J37" s="114">
        <f>MEDIAN(J32:J35)</f>
        <v>1.2527693539692408</v>
      </c>
      <c r="K37" s="14"/>
      <c r="L37" s="14"/>
      <c r="M37" s="14"/>
      <c r="N37" s="14"/>
      <c r="O37" s="14"/>
    </row>
    <row r="38" spans="1:17" ht="17" thickBot="1" x14ac:dyDescent="0.25">
      <c r="A38" s="51" t="s">
        <v>16</v>
      </c>
      <c r="B38" s="41">
        <f>STDEV(B32:B35)</f>
        <v>0.24074999961431459</v>
      </c>
      <c r="C38" s="41">
        <f>STDEV(C32:C35)</f>
        <v>1.9300803278450022E-2</v>
      </c>
      <c r="D38" s="41">
        <f>STDEV(D32:D35)</f>
        <v>0.23568470201328495</v>
      </c>
      <c r="E38" s="52" t="s">
        <v>16</v>
      </c>
      <c r="F38" s="41">
        <f>STDEV(F32:F35)</f>
        <v>5.6406640214605133E-2</v>
      </c>
      <c r="G38" s="41">
        <f>STDEV(G32:G35)</f>
        <v>1.6047093003644455E-2</v>
      </c>
      <c r="H38" s="41">
        <f>STDEV(H32:H35)</f>
        <v>5.5480332711021825E-2</v>
      </c>
      <c r="I38" s="41">
        <f>STDEV(I32:I35)</f>
        <v>5.5480332711021825E-2</v>
      </c>
      <c r="J38" s="53">
        <f>STDEV(J32:J35)</f>
        <v>4.871035027349857E-2</v>
      </c>
      <c r="K38" s="14"/>
      <c r="L38" s="14"/>
      <c r="M38" s="14"/>
      <c r="N38" s="14"/>
      <c r="O38" s="14"/>
    </row>
    <row r="39" spans="1:17" ht="16" x14ac:dyDescent="0.2">
      <c r="A39" s="4"/>
      <c r="B39" s="25" t="s">
        <v>17</v>
      </c>
      <c r="C39" s="25"/>
      <c r="D39" s="25"/>
      <c r="E39" s="4"/>
      <c r="F39" s="5"/>
      <c r="G39" s="5"/>
      <c r="H39" s="5"/>
      <c r="I39" s="5"/>
      <c r="J39" s="5">
        <f>J38/(SQRT(4))</f>
        <v>2.4355175136749285E-2</v>
      </c>
      <c r="K39" s="14"/>
      <c r="L39" s="14"/>
      <c r="M39" s="14"/>
      <c r="N39" s="14"/>
      <c r="O39" s="14"/>
    </row>
    <row r="40" spans="1:17" ht="17" thickBot="1" x14ac:dyDescent="0.25">
      <c r="A40" s="54" t="s">
        <v>58</v>
      </c>
      <c r="B40" s="4">
        <f>TTEST(B32:B35,F32:F35,2,2)</f>
        <v>0.18476412370110698</v>
      </c>
      <c r="C40" s="25"/>
      <c r="D40" s="6"/>
      <c r="E40" s="55"/>
      <c r="F40" s="55"/>
      <c r="G40" s="5"/>
      <c r="K40" s="14"/>
      <c r="L40" s="14"/>
      <c r="M40" s="14"/>
      <c r="N40" s="14"/>
      <c r="O40" s="14"/>
    </row>
    <row r="41" spans="1:17" ht="16" x14ac:dyDescent="0.2">
      <c r="A41" s="54" t="s">
        <v>3</v>
      </c>
      <c r="B41" s="4">
        <f>TTEST(C32:C35,G32:G35,2,2)</f>
        <v>2.3832178213202789E-5</v>
      </c>
      <c r="C41" s="25"/>
      <c r="D41" s="6"/>
      <c r="E41" s="55"/>
      <c r="F41" s="55"/>
      <c r="G41" s="2"/>
      <c r="H41" s="57"/>
      <c r="I41" s="58" t="s">
        <v>3</v>
      </c>
      <c r="J41" s="59" t="s">
        <v>58</v>
      </c>
      <c r="K41" s="14"/>
      <c r="L41" s="14"/>
      <c r="M41" s="14"/>
      <c r="N41" s="14"/>
      <c r="O41" s="14"/>
    </row>
    <row r="42" spans="1:17" ht="16" x14ac:dyDescent="0.2">
      <c r="A42" s="54" t="s">
        <v>18</v>
      </c>
      <c r="B42" s="56">
        <f>TTEST(D32:D35,H32:H35,2,2)</f>
        <v>3.373822557378043E-2</v>
      </c>
      <c r="C42" s="4"/>
      <c r="D42" s="25"/>
      <c r="G42" s="2"/>
      <c r="H42" s="60" t="s">
        <v>19</v>
      </c>
      <c r="I42" s="61">
        <v>28.802314758300781</v>
      </c>
      <c r="J42" s="62" t="s">
        <v>35</v>
      </c>
      <c r="K42" s="14"/>
      <c r="L42" s="14"/>
      <c r="M42" s="14"/>
      <c r="N42" s="14"/>
      <c r="O42" s="14"/>
    </row>
    <row r="43" spans="1:17" ht="17" thickBot="1" x14ac:dyDescent="0.25">
      <c r="A43" s="26" t="s">
        <v>20</v>
      </c>
      <c r="B43" s="115">
        <f>POWER(-(-I36-I38),2)</f>
        <v>7.6301040411122206E-2</v>
      </c>
      <c r="C43" s="21"/>
      <c r="D43" s="25"/>
      <c r="E43" s="4"/>
      <c r="F43" s="25"/>
      <c r="G43" s="2"/>
      <c r="H43" s="63" t="s">
        <v>19</v>
      </c>
      <c r="I43" s="67" t="s">
        <v>35</v>
      </c>
      <c r="J43" s="68" t="s">
        <v>35</v>
      </c>
      <c r="K43" s="14"/>
      <c r="L43" s="14"/>
      <c r="M43" s="14"/>
      <c r="N43" s="14"/>
      <c r="O43" s="14"/>
    </row>
    <row r="44" spans="1:17" ht="16" x14ac:dyDescent="0.2">
      <c r="A44" s="26" t="s">
        <v>21</v>
      </c>
      <c r="B44" s="21">
        <f>POWER(2,-I36)</f>
        <v>1.2585013484548724</v>
      </c>
      <c r="C44" s="21"/>
      <c r="D44" s="25"/>
      <c r="E44" s="4"/>
      <c r="F44" s="25"/>
      <c r="G44" s="25"/>
      <c r="K44" s="14"/>
      <c r="L44" s="14"/>
      <c r="M44" s="14"/>
      <c r="N44" s="14"/>
      <c r="O44" s="14"/>
    </row>
    <row r="45" spans="1:17" ht="17" thickBot="1" x14ac:dyDescent="0.25">
      <c r="K45" s="14"/>
      <c r="L45" s="14"/>
      <c r="M45" s="14"/>
      <c r="N45" s="14"/>
      <c r="O45" s="14"/>
    </row>
    <row r="46" spans="1:17" ht="17" thickBot="1" x14ac:dyDescent="0.25">
      <c r="A46" s="28" t="s">
        <v>64</v>
      </c>
      <c r="B46" s="29" t="s">
        <v>58</v>
      </c>
      <c r="C46" s="29" t="s">
        <v>3</v>
      </c>
      <c r="D46" s="29" t="s">
        <v>4</v>
      </c>
      <c r="E46" s="28" t="s">
        <v>64</v>
      </c>
      <c r="F46" s="29" t="s">
        <v>58</v>
      </c>
      <c r="G46" s="29" t="s">
        <v>3</v>
      </c>
      <c r="H46" s="29" t="s">
        <v>4</v>
      </c>
      <c r="I46" s="29" t="s">
        <v>5</v>
      </c>
      <c r="J46" s="30"/>
      <c r="K46" s="14"/>
      <c r="L46" s="14"/>
      <c r="M46" s="14"/>
      <c r="N46" s="14"/>
      <c r="O46" s="14"/>
      <c r="Q46" s="2" t="s">
        <v>73</v>
      </c>
    </row>
    <row r="47" spans="1:17" ht="16" x14ac:dyDescent="0.2">
      <c r="A47" s="31" t="s">
        <v>6</v>
      </c>
      <c r="B47" s="32">
        <v>24.630294799804688</v>
      </c>
      <c r="C47" s="32">
        <v>14.467304229736328</v>
      </c>
      <c r="D47" s="33">
        <f t="shared" ref="D47:D50" si="8">B47-C47</f>
        <v>10.162990570068359</v>
      </c>
      <c r="E47" s="34" t="s">
        <v>27</v>
      </c>
      <c r="F47" s="32">
        <v>25.902408599853516</v>
      </c>
      <c r="G47" s="37">
        <v>14.565913200378418</v>
      </c>
      <c r="H47" s="33">
        <f t="shared" ref="H47:H50" si="9">F47-G47</f>
        <v>11.336495399475098</v>
      </c>
      <c r="I47" s="33">
        <f>H47-$D$51</f>
        <v>1.4927511215209961</v>
      </c>
      <c r="J47" s="35">
        <f t="shared" ref="J47:J50" si="10">POWER(2,-I47)</f>
        <v>0.35533430402163851</v>
      </c>
      <c r="K47" s="14"/>
      <c r="L47" s="14"/>
      <c r="M47" s="14"/>
      <c r="N47" s="14"/>
      <c r="O47" s="14"/>
    </row>
    <row r="48" spans="1:17" ht="16" x14ac:dyDescent="0.2">
      <c r="A48" s="36" t="s">
        <v>8</v>
      </c>
      <c r="B48" s="37">
        <v>24.349090576171875</v>
      </c>
      <c r="C48" s="37">
        <v>14.453906059265137</v>
      </c>
      <c r="D48" s="33">
        <f t="shared" si="8"/>
        <v>9.8951845169067383</v>
      </c>
      <c r="E48" s="38" t="s">
        <v>28</v>
      </c>
      <c r="F48" s="37">
        <v>26.415609359741211</v>
      </c>
      <c r="G48" s="37">
        <v>14.686168670654297</v>
      </c>
      <c r="H48" s="33">
        <f t="shared" si="9"/>
        <v>11.729440689086914</v>
      </c>
      <c r="I48" s="33">
        <f t="shared" ref="I48:I50" si="11">H48-$D$51</f>
        <v>1.8856964111328125</v>
      </c>
      <c r="J48" s="35">
        <f t="shared" si="10"/>
        <v>0.2706131007333209</v>
      </c>
      <c r="K48" s="14"/>
      <c r="L48" s="14"/>
      <c r="M48" s="14"/>
      <c r="N48" s="14"/>
      <c r="O48" s="14"/>
    </row>
    <row r="49" spans="1:15" ht="16" x14ac:dyDescent="0.2">
      <c r="A49" s="36" t="s">
        <v>10</v>
      </c>
      <c r="B49" s="37">
        <v>24.149803161621094</v>
      </c>
      <c r="C49" s="37">
        <v>14.437827110290527</v>
      </c>
      <c r="D49" s="33">
        <f t="shared" si="8"/>
        <v>9.7119760513305664</v>
      </c>
      <c r="E49" s="38" t="s">
        <v>29</v>
      </c>
      <c r="F49" s="37">
        <v>25.975955963134766</v>
      </c>
      <c r="G49" s="37">
        <v>14.621058464050293</v>
      </c>
      <c r="H49" s="33">
        <f t="shared" si="9"/>
        <v>11.354897499084473</v>
      </c>
      <c r="I49" s="33">
        <f t="shared" si="11"/>
        <v>1.5111532211303711</v>
      </c>
      <c r="J49" s="35">
        <f t="shared" si="10"/>
        <v>0.35083066963192966</v>
      </c>
      <c r="K49" s="14"/>
      <c r="L49" s="14"/>
      <c r="M49" s="14"/>
      <c r="N49" s="14"/>
      <c r="O49" s="14"/>
    </row>
    <row r="50" spans="1:15" ht="17" thickBot="1" x14ac:dyDescent="0.25">
      <c r="A50" s="39" t="s">
        <v>12</v>
      </c>
      <c r="B50" s="40">
        <v>24.027685165405273</v>
      </c>
      <c r="C50" s="40">
        <v>14.422859191894531</v>
      </c>
      <c r="D50" s="41">
        <f t="shared" si="8"/>
        <v>9.6048259735107422</v>
      </c>
      <c r="E50" s="42" t="s">
        <v>30</v>
      </c>
      <c r="F50" s="40">
        <v>25.831352233886719</v>
      </c>
      <c r="G50" s="40">
        <v>14.642024040222168</v>
      </c>
      <c r="H50" s="41">
        <f t="shared" si="9"/>
        <v>11.189328193664551</v>
      </c>
      <c r="I50" s="33">
        <f t="shared" si="11"/>
        <v>1.3455839157104492</v>
      </c>
      <c r="J50" s="43">
        <f t="shared" si="10"/>
        <v>0.39349469319372204</v>
      </c>
      <c r="K50" s="14"/>
      <c r="L50" s="14"/>
      <c r="M50" s="14"/>
      <c r="N50" s="14"/>
      <c r="O50" s="14"/>
    </row>
    <row r="51" spans="1:15" ht="16" x14ac:dyDescent="0.2">
      <c r="A51" s="44" t="s">
        <v>14</v>
      </c>
      <c r="B51" s="122">
        <f>AVERAGE(B47:B50)</f>
        <v>24.289218425750732</v>
      </c>
      <c r="C51" s="122">
        <f>AVERAGE(C47:C50)</f>
        <v>14.445474147796631</v>
      </c>
      <c r="D51" s="122">
        <f>AVERAGE(D47:D50)</f>
        <v>9.8437442779541016</v>
      </c>
      <c r="E51" s="123" t="s">
        <v>14</v>
      </c>
      <c r="F51" s="122">
        <f>AVERAGE(F47:F50)</f>
        <v>26.031331539154053</v>
      </c>
      <c r="G51" s="122">
        <f>AVERAGE(G47:G50)</f>
        <v>14.628791093826294</v>
      </c>
      <c r="H51" s="122">
        <f>AVERAGE(H47:H50)</f>
        <v>11.402540445327759</v>
      </c>
      <c r="I51" s="122">
        <f>AVERAGE(I47:I50)</f>
        <v>1.5587961673736572</v>
      </c>
      <c r="J51" s="47">
        <f>AVERAGE(J47:J50)</f>
        <v>0.34256819189515275</v>
      </c>
      <c r="K51" s="14"/>
      <c r="L51" s="14"/>
      <c r="M51" s="14"/>
      <c r="N51" s="14"/>
      <c r="O51" s="14"/>
    </row>
    <row r="52" spans="1:15" ht="16" x14ac:dyDescent="0.2">
      <c r="A52" s="48" t="s">
        <v>15</v>
      </c>
      <c r="B52" s="71">
        <f>MEDIAN(B47:B50)</f>
        <v>24.249446868896484</v>
      </c>
      <c r="C52" s="71">
        <f>MEDIAN(C47:C50)</f>
        <v>14.445866584777832</v>
      </c>
      <c r="D52" s="71">
        <f>MEDIAN(D47:D50)</f>
        <v>9.8035802841186523</v>
      </c>
      <c r="E52" s="124" t="s">
        <v>15</v>
      </c>
      <c r="F52" s="71">
        <f>MEDIAN(F47:F50)</f>
        <v>25.939182281494141</v>
      </c>
      <c r="G52" s="71">
        <f>MEDIAN(G47:G50)</f>
        <v>14.63154125213623</v>
      </c>
      <c r="H52" s="71">
        <f>MEDIAN(H47:H50)</f>
        <v>11.345696449279785</v>
      </c>
      <c r="I52" s="71">
        <f>MEDIAN(I47:I50)</f>
        <v>1.5019521713256836</v>
      </c>
      <c r="J52" s="114">
        <f>MEDIAN(J47:J50)</f>
        <v>0.35308248682678411</v>
      </c>
      <c r="K52" s="14"/>
      <c r="L52" s="14"/>
      <c r="M52" s="14"/>
      <c r="N52" s="14"/>
      <c r="O52" s="14"/>
    </row>
    <row r="53" spans="1:15" ht="17" thickBot="1" x14ac:dyDescent="0.25">
      <c r="A53" s="51" t="s">
        <v>16</v>
      </c>
      <c r="B53" s="76">
        <f>STDEV(B47:B50)</f>
        <v>0.26315649936435664</v>
      </c>
      <c r="C53" s="76">
        <f>STDEV(C47:C50)</f>
        <v>1.9300803278450022E-2</v>
      </c>
      <c r="D53" s="76">
        <f>STDEV(D47:D50)</f>
        <v>0.24427383197128549</v>
      </c>
      <c r="E53" s="125" t="s">
        <v>16</v>
      </c>
      <c r="F53" s="76">
        <f>STDEV(F47:F50)</f>
        <v>0.26289969229586374</v>
      </c>
      <c r="G53" s="76">
        <f>STDEV(G47:G50)</f>
        <v>4.9935692781364963E-2</v>
      </c>
      <c r="H53" s="76">
        <f>STDEV(H47:H50)</f>
        <v>0.23018473163780945</v>
      </c>
      <c r="I53" s="76">
        <f>STDEV(I47:I50)</f>
        <v>0.23018473163780945</v>
      </c>
      <c r="J53" s="118">
        <f>STDEV(J47:J50)</f>
        <v>5.1647154925828324E-2</v>
      </c>
      <c r="K53" s="14"/>
      <c r="L53" s="14"/>
      <c r="M53" s="14"/>
      <c r="N53" s="14"/>
      <c r="O53" s="14"/>
    </row>
    <row r="54" spans="1:15" ht="16" x14ac:dyDescent="0.2">
      <c r="A54" s="4"/>
      <c r="B54" s="126" t="s">
        <v>17</v>
      </c>
      <c r="C54" s="126"/>
      <c r="D54" s="126"/>
      <c r="E54" s="116"/>
      <c r="F54" s="127"/>
      <c r="G54" s="127"/>
      <c r="H54" s="127"/>
      <c r="I54" s="127"/>
      <c r="J54" s="127">
        <f>J53/(SQRT(4))</f>
        <v>2.5823577462914162E-2</v>
      </c>
      <c r="K54" s="14"/>
      <c r="L54" s="14"/>
      <c r="M54" s="14"/>
      <c r="N54" s="14"/>
      <c r="O54" s="14"/>
    </row>
    <row r="55" spans="1:15" x14ac:dyDescent="0.15">
      <c r="A55" s="54" t="s">
        <v>58</v>
      </c>
      <c r="B55" s="116">
        <f>TTEST(B47:B50,F47:F50,2,2)</f>
        <v>8.4002785462979461E-5</v>
      </c>
      <c r="C55" s="126"/>
      <c r="D55" s="128"/>
      <c r="E55" s="129"/>
      <c r="F55" s="128"/>
      <c r="G55" s="129"/>
      <c r="H55" s="129"/>
      <c r="I55" s="121"/>
      <c r="J55" s="121"/>
    </row>
    <row r="56" spans="1:15" x14ac:dyDescent="0.15">
      <c r="A56" s="54" t="s">
        <v>3</v>
      </c>
      <c r="B56" s="116">
        <f>TTEST(C47:C50,G47:G50,2,2)</f>
        <v>4.7679223604617032E-4</v>
      </c>
      <c r="C56" s="126"/>
      <c r="D56" s="128"/>
      <c r="E56" s="129"/>
      <c r="F56" s="129"/>
      <c r="G56" s="121"/>
      <c r="H56" s="121"/>
      <c r="I56" s="121"/>
      <c r="J56" s="121"/>
    </row>
    <row r="57" spans="1:15" x14ac:dyDescent="0.15">
      <c r="A57" s="54" t="s">
        <v>18</v>
      </c>
      <c r="B57" s="56">
        <f>TTEST(D47:D50,H47:H50,2,2)</f>
        <v>8.8089534050583937E-5</v>
      </c>
      <c r="C57" s="116"/>
      <c r="D57" s="126"/>
      <c r="E57" s="77"/>
      <c r="F57" s="121"/>
      <c r="G57" s="126"/>
      <c r="H57" s="121"/>
      <c r="I57" s="121"/>
      <c r="J57" s="121"/>
    </row>
    <row r="58" spans="1:15" x14ac:dyDescent="0.15">
      <c r="A58" s="26" t="s">
        <v>20</v>
      </c>
      <c r="B58" s="115">
        <f>POWER(-(-I51-I53),2)</f>
        <v>3.2004526570278755</v>
      </c>
      <c r="C58" s="115"/>
      <c r="D58" s="126"/>
      <c r="E58" s="116"/>
      <c r="F58" s="126"/>
      <c r="G58" s="126"/>
      <c r="H58" s="121"/>
      <c r="I58" s="121"/>
      <c r="J58" s="121"/>
    </row>
    <row r="59" spans="1:15" x14ac:dyDescent="0.15">
      <c r="A59" s="26" t="s">
        <v>21</v>
      </c>
      <c r="B59" s="115">
        <f>POWER(2,-I51)</f>
        <v>0.33943419888601817</v>
      </c>
      <c r="C59" s="115"/>
      <c r="D59" s="126"/>
      <c r="E59" s="116"/>
      <c r="F59" s="126"/>
      <c r="G59" s="126"/>
      <c r="H59" s="121"/>
      <c r="I59" s="121"/>
      <c r="J59" s="121"/>
    </row>
    <row r="60" spans="1:15" x14ac:dyDescent="0.15">
      <c r="B60" s="121"/>
      <c r="C60" s="121"/>
      <c r="D60" s="121"/>
      <c r="E60" s="77"/>
      <c r="F60" s="121"/>
      <c r="G60" s="121"/>
      <c r="H60" s="121"/>
      <c r="I60" s="121"/>
      <c r="J60" s="121"/>
    </row>
    <row r="61" spans="1:15" x14ac:dyDescent="0.15">
      <c r="J61" s="157" t="s">
        <v>77</v>
      </c>
    </row>
    <row r="62" spans="1:15" x14ac:dyDescent="0.15">
      <c r="J62" s="153" t="s">
        <v>17</v>
      </c>
    </row>
    <row r="63" spans="1:15" x14ac:dyDescent="0.15">
      <c r="J63" s="158">
        <f>TTEST(J32:J35,J47:J50,2,2)</f>
        <v>2.2236134803957304E-7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1860-9AE2-4777-B08F-533BD1D12159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55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56</v>
      </c>
      <c r="I4" s="18">
        <v>44294</v>
      </c>
      <c r="J4" s="18" t="s">
        <v>39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6"/>
      <c r="C8" s="55"/>
      <c r="D8" s="55"/>
      <c r="E8" s="5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56</v>
      </c>
      <c r="C10" s="29" t="s">
        <v>3</v>
      </c>
      <c r="D10" s="29" t="s">
        <v>4</v>
      </c>
      <c r="E10" s="28" t="s">
        <v>2</v>
      </c>
      <c r="F10" s="29" t="s">
        <v>56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69" t="s">
        <v>6</v>
      </c>
      <c r="B11" s="70"/>
      <c r="C11" s="70"/>
      <c r="D11" s="71"/>
      <c r="E11" s="34" t="s">
        <v>22</v>
      </c>
      <c r="F11" s="32">
        <v>29.135951995849609</v>
      </c>
      <c r="G11" s="32">
        <v>14.699</v>
      </c>
      <c r="H11" s="33">
        <f t="shared" ref="H11:H14" si="0">F11-G11</f>
        <v>14.43695199584961</v>
      </c>
      <c r="I11" s="33">
        <f>H11-$D$15</f>
        <v>1.6206100209554037</v>
      </c>
      <c r="J11" s="35">
        <f t="shared" ref="J11:J14" si="1">POWER(2,-I11)</f>
        <v>0.32519792994470381</v>
      </c>
    </row>
    <row r="12" spans="1:256" x14ac:dyDescent="0.15">
      <c r="A12" s="36" t="s">
        <v>8</v>
      </c>
      <c r="B12" s="37">
        <v>27.836454391479492</v>
      </c>
      <c r="C12" s="37">
        <v>14.62</v>
      </c>
      <c r="D12" s="33">
        <f t="shared" ref="D12:D14" si="2">B12-C12</f>
        <v>13.216454391479493</v>
      </c>
      <c r="E12" s="38" t="s">
        <v>23</v>
      </c>
      <c r="F12" s="37">
        <v>28.908203125</v>
      </c>
      <c r="G12" s="37">
        <v>14.598000000000001</v>
      </c>
      <c r="H12" s="33">
        <f t="shared" si="0"/>
        <v>14.310203124999999</v>
      </c>
      <c r="I12" s="33">
        <f t="shared" ref="I12:I14" si="3">H12-$D$15</f>
        <v>1.4938611501057935</v>
      </c>
      <c r="J12" s="35">
        <f t="shared" si="1"/>
        <v>0.35506101027482312</v>
      </c>
    </row>
    <row r="13" spans="1:256" x14ac:dyDescent="0.15">
      <c r="A13" s="36" t="s">
        <v>10</v>
      </c>
      <c r="B13" s="37">
        <v>27.413110733032227</v>
      </c>
      <c r="C13" s="37">
        <v>14.593</v>
      </c>
      <c r="D13" s="33">
        <f t="shared" si="2"/>
        <v>12.820110733032227</v>
      </c>
      <c r="E13" s="38" t="s">
        <v>24</v>
      </c>
      <c r="F13" s="37">
        <v>28.895484924316406</v>
      </c>
      <c r="G13" s="37">
        <v>14.689</v>
      </c>
      <c r="H13" s="33">
        <f t="shared" si="0"/>
        <v>14.206484924316406</v>
      </c>
      <c r="I13" s="33">
        <f t="shared" si="3"/>
        <v>1.3901429494222004</v>
      </c>
      <c r="J13" s="35">
        <f t="shared" si="1"/>
        <v>0.38152699676893026</v>
      </c>
    </row>
    <row r="14" spans="1:256" ht="15" thickBot="1" x14ac:dyDescent="0.2">
      <c r="A14" s="39" t="s">
        <v>12</v>
      </c>
      <c r="B14" s="40">
        <v>26.991460800170898</v>
      </c>
      <c r="C14" s="40">
        <v>14.579000000000001</v>
      </c>
      <c r="D14" s="41">
        <f t="shared" si="2"/>
        <v>12.412460800170898</v>
      </c>
      <c r="E14" s="42" t="s">
        <v>25</v>
      </c>
      <c r="F14" s="40">
        <v>28.704591751098633</v>
      </c>
      <c r="G14" s="40">
        <v>14.661</v>
      </c>
      <c r="H14" s="41">
        <f t="shared" si="0"/>
        <v>14.043591751098633</v>
      </c>
      <c r="I14" s="33">
        <f t="shared" si="3"/>
        <v>1.2272497762044274</v>
      </c>
      <c r="J14" s="43">
        <f t="shared" si="1"/>
        <v>0.42713091415368837</v>
      </c>
    </row>
    <row r="15" spans="1:256" x14ac:dyDescent="0.15">
      <c r="A15" s="44" t="s">
        <v>14</v>
      </c>
      <c r="B15" s="45">
        <f>AVERAGE(B11:B14)</f>
        <v>27.413675308227539</v>
      </c>
      <c r="C15" s="45">
        <f>AVERAGE(C11:C14)</f>
        <v>14.597333333333333</v>
      </c>
      <c r="D15" s="45">
        <f>AVERAGE(D11:D14)</f>
        <v>12.816341974894206</v>
      </c>
      <c r="E15" s="46" t="s">
        <v>14</v>
      </c>
      <c r="F15" s="45">
        <f>AVERAGE(F11:F14)</f>
        <v>28.911057949066162</v>
      </c>
      <c r="G15" s="45">
        <f>AVERAGE(G11:G14)</f>
        <v>14.661750000000001</v>
      </c>
      <c r="H15" s="45">
        <f>AVERAGE(H11:H14)</f>
        <v>14.249307949066161</v>
      </c>
      <c r="I15" s="45">
        <f>AVERAGE(I11:I14)</f>
        <v>1.4329659741719563</v>
      </c>
      <c r="J15" s="47">
        <f>AVERAGE(J11:J14)</f>
        <v>0.37222921278553639</v>
      </c>
    </row>
    <row r="16" spans="1:256" x14ac:dyDescent="0.15">
      <c r="A16" s="48" t="s">
        <v>15</v>
      </c>
      <c r="B16" s="33">
        <f>MEDIAN(B11:B14)</f>
        <v>27.413110733032227</v>
      </c>
      <c r="C16" s="33">
        <f>MEDIAN(C11:C14)</f>
        <v>14.593</v>
      </c>
      <c r="D16" s="33">
        <f>MEDIAN(D11:D14)</f>
        <v>12.820110733032227</v>
      </c>
      <c r="E16" s="49" t="s">
        <v>15</v>
      </c>
      <c r="F16" s="33">
        <f>MEDIAN(F11:F14)</f>
        <v>28.901844024658203</v>
      </c>
      <c r="G16" s="33">
        <f>MEDIAN(G11:G14)</f>
        <v>14.675000000000001</v>
      </c>
      <c r="H16" s="33">
        <f>MEDIAN(H11:H14)</f>
        <v>14.258344024658204</v>
      </c>
      <c r="I16" s="33">
        <f>MEDIAN(I11:I14)</f>
        <v>1.4420020497639969</v>
      </c>
      <c r="J16" s="50">
        <f>MEDIAN(J11:J14)</f>
        <v>0.36829400352187669</v>
      </c>
    </row>
    <row r="17" spans="1:256" ht="15" thickBot="1" x14ac:dyDescent="0.2">
      <c r="A17" s="51" t="s">
        <v>16</v>
      </c>
      <c r="B17" s="41">
        <f>STDEV(B11:B14)</f>
        <v>0.4224970785662453</v>
      </c>
      <c r="C17" s="41">
        <f>STDEV(C11:C14)</f>
        <v>2.0840665376453418E-2</v>
      </c>
      <c r="D17" s="41">
        <f>STDEV(D11:D14)</f>
        <v>0.40201004511050503</v>
      </c>
      <c r="E17" s="52" t="s">
        <v>16</v>
      </c>
      <c r="F17" s="41">
        <f>STDEV(F11:F14)</f>
        <v>0.17649956780127216</v>
      </c>
      <c r="G17" s="41">
        <f>STDEV(G11:G14)</f>
        <v>4.5441354146488991E-2</v>
      </c>
      <c r="H17" s="41">
        <f>STDEV(H11:H14)</f>
        <v>0.1664046036023997</v>
      </c>
      <c r="I17" s="41">
        <f>STDEV(I11:I14)</f>
        <v>0.16640460360239998</v>
      </c>
      <c r="J17" s="53">
        <f>STDEV(J11:J14)</f>
        <v>4.3233221574859933E-2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2.1616610787429966E-2</v>
      </c>
    </row>
    <row r="19" spans="1:256" x14ac:dyDescent="0.15">
      <c r="A19" s="54" t="s">
        <v>56</v>
      </c>
      <c r="B19" s="4">
        <f>TTEST(B11:B14,F11:F14,2,2)</f>
        <v>1.2584618114565124E-3</v>
      </c>
      <c r="C19" s="25"/>
      <c r="D19" s="6"/>
      <c r="E19" s="55"/>
      <c r="F19" s="72"/>
      <c r="G19" s="73"/>
      <c r="H19" s="73"/>
    </row>
    <row r="20" spans="1:256" ht="15" thickBot="1" x14ac:dyDescent="0.2">
      <c r="A20" s="54" t="s">
        <v>3</v>
      </c>
      <c r="B20" s="4">
        <f>TTEST(C11:C14,G11:G14,2,2)</f>
        <v>7.4840673420118936E-2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1.2155258921149833E-3</v>
      </c>
      <c r="C21" s="4"/>
      <c r="D21" s="25"/>
      <c r="F21" s="57"/>
      <c r="G21" s="58" t="s">
        <v>3</v>
      </c>
      <c r="H21" s="59" t="s">
        <v>56</v>
      </c>
    </row>
    <row r="22" spans="1:256" x14ac:dyDescent="0.15">
      <c r="A22" s="26" t="s">
        <v>20</v>
      </c>
      <c r="B22" s="21">
        <f>POWER(-(-I15-I17),2)</f>
        <v>2.5579862450502784</v>
      </c>
      <c r="C22" s="21"/>
      <c r="D22" s="25"/>
      <c r="E22" s="4"/>
      <c r="F22" s="60" t="s">
        <v>19</v>
      </c>
      <c r="G22" s="61">
        <v>29.587</v>
      </c>
      <c r="H22" s="62" t="s">
        <v>35</v>
      </c>
    </row>
    <row r="23" spans="1:256" ht="15" thickBot="1" x14ac:dyDescent="0.2">
      <c r="A23" s="26" t="s">
        <v>21</v>
      </c>
      <c r="B23" s="21">
        <f>POWER(2,-I15)</f>
        <v>0.37036868451296895</v>
      </c>
      <c r="C23" s="21"/>
      <c r="D23" s="25"/>
      <c r="E23" s="4"/>
      <c r="F23" s="63" t="s">
        <v>19</v>
      </c>
      <c r="G23" s="64">
        <v>28.643999999999998</v>
      </c>
      <c r="H23" s="65" t="s">
        <v>35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5" spans="1:256" s="14" customFormat="1" ht="16" x14ac:dyDescent="0.2">
      <c r="A25" s="14" t="s">
        <v>59</v>
      </c>
      <c r="B25" s="15"/>
      <c r="C25" s="15"/>
      <c r="D25" s="15"/>
      <c r="E25" s="16"/>
      <c r="F25" s="15"/>
      <c r="G25" s="15"/>
      <c r="H25" s="17"/>
      <c r="I25" s="18"/>
      <c r="J25" s="18"/>
      <c r="K25" s="74"/>
    </row>
    <row r="26" spans="1:256" s="14" customFormat="1" ht="16" x14ac:dyDescent="0.2">
      <c r="A26" s="2" t="s">
        <v>60</v>
      </c>
      <c r="B26" s="15"/>
      <c r="C26" s="15"/>
      <c r="D26" s="15"/>
      <c r="E26" s="16"/>
      <c r="F26" s="15"/>
      <c r="G26" s="15"/>
      <c r="H26" s="17"/>
      <c r="I26" s="18"/>
      <c r="J26" s="18"/>
      <c r="K26" s="74"/>
    </row>
    <row r="27" spans="1:256" s="14" customFormat="1" ht="16" x14ac:dyDescent="0.2">
      <c r="A27" s="2" t="s">
        <v>36</v>
      </c>
      <c r="B27" s="15"/>
      <c r="C27" s="15"/>
      <c r="D27" s="15"/>
      <c r="E27" s="16"/>
      <c r="F27" s="15"/>
      <c r="G27" s="15"/>
      <c r="J27" s="66"/>
    </row>
    <row r="28" spans="1:256" s="14" customFormat="1" ht="16" x14ac:dyDescent="0.2">
      <c r="A28" s="2" t="s">
        <v>62</v>
      </c>
      <c r="B28" s="15"/>
      <c r="C28" s="15"/>
      <c r="D28" s="15"/>
      <c r="E28" s="16"/>
      <c r="F28" s="15"/>
      <c r="G28" s="15"/>
      <c r="H28" s="20"/>
      <c r="I28" s="20"/>
      <c r="J28" s="66"/>
    </row>
    <row r="29" spans="1:256" ht="15" thickBot="1" x14ac:dyDescent="0.2">
      <c r="A29" s="2" t="s">
        <v>63</v>
      </c>
      <c r="B29" s="21"/>
      <c r="C29" s="21"/>
      <c r="D29" s="21"/>
      <c r="E29" s="22"/>
      <c r="F29" s="21"/>
      <c r="G29" s="21"/>
      <c r="H29" s="23"/>
      <c r="I29" s="23"/>
      <c r="J29" s="2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  <row r="30" spans="1:256" ht="15" thickBot="1" x14ac:dyDescent="0.2">
      <c r="A30" s="28" t="s">
        <v>64</v>
      </c>
      <c r="B30" s="29" t="s">
        <v>56</v>
      </c>
      <c r="C30" s="29" t="s">
        <v>3</v>
      </c>
      <c r="D30" s="29" t="s">
        <v>4</v>
      </c>
      <c r="E30" s="28" t="s">
        <v>64</v>
      </c>
      <c r="F30" s="29" t="s">
        <v>56</v>
      </c>
      <c r="G30" s="29" t="s">
        <v>3</v>
      </c>
      <c r="H30" s="29" t="s">
        <v>4</v>
      </c>
      <c r="I30" s="29" t="s">
        <v>5</v>
      </c>
      <c r="J30" s="30"/>
    </row>
    <row r="31" spans="1:256" x14ac:dyDescent="0.15">
      <c r="A31" s="31" t="s">
        <v>6</v>
      </c>
      <c r="B31" s="32">
        <v>27.235368728637695</v>
      </c>
      <c r="C31" s="32">
        <v>14.467304229736328</v>
      </c>
      <c r="D31" s="33">
        <f t="shared" ref="D31:D34" si="4">B31-C31</f>
        <v>12.768064498901367</v>
      </c>
      <c r="E31" s="34" t="s">
        <v>7</v>
      </c>
      <c r="F31" s="32">
        <v>27.626487731933594</v>
      </c>
      <c r="G31" s="32">
        <v>14.576849937438965</v>
      </c>
      <c r="H31" s="33">
        <f t="shared" ref="H31:H34" si="5">F31-G31</f>
        <v>13.049637794494629</v>
      </c>
      <c r="I31" s="33">
        <f>H31-$D$35</f>
        <v>-5.88226318359375E-3</v>
      </c>
      <c r="J31" s="35">
        <f t="shared" ref="J31:J34" si="6">POWER(2,-I31)</f>
        <v>1.0040855975316338</v>
      </c>
    </row>
    <row r="32" spans="1:256" x14ac:dyDescent="0.15">
      <c r="A32" s="36" t="s">
        <v>8</v>
      </c>
      <c r="B32" s="37">
        <v>27.724193572998047</v>
      </c>
      <c r="C32" s="37">
        <v>14.453906059265137</v>
      </c>
      <c r="D32" s="33">
        <f t="shared" si="4"/>
        <v>13.27028751373291</v>
      </c>
      <c r="E32" s="38" t="s">
        <v>9</v>
      </c>
      <c r="F32" s="37"/>
      <c r="G32" s="37"/>
      <c r="H32" s="33"/>
      <c r="I32" s="33"/>
      <c r="J32" s="35"/>
    </row>
    <row r="33" spans="1:11" x14ac:dyDescent="0.15">
      <c r="A33" s="36" t="s">
        <v>10</v>
      </c>
      <c r="B33" s="37">
        <v>27.720062255859375</v>
      </c>
      <c r="C33" s="37">
        <v>14.437827110290527</v>
      </c>
      <c r="D33" s="33">
        <f t="shared" si="4"/>
        <v>13.282235145568848</v>
      </c>
      <c r="E33" s="38" t="s">
        <v>11</v>
      </c>
      <c r="F33" s="37">
        <v>27.264713287353516</v>
      </c>
      <c r="G33" s="37">
        <v>14.590715408325195</v>
      </c>
      <c r="H33" s="33">
        <f t="shared" si="5"/>
        <v>12.67399787902832</v>
      </c>
      <c r="I33" s="33">
        <f t="shared" ref="I33:I34" si="7">H33-$D$35</f>
        <v>-0.38152217864990234</v>
      </c>
      <c r="J33" s="35">
        <f t="shared" si="6"/>
        <v>1.3027156178133441</v>
      </c>
    </row>
    <row r="34" spans="1:11" ht="15" thickBot="1" x14ac:dyDescent="0.2">
      <c r="A34" s="39" t="s">
        <v>12</v>
      </c>
      <c r="B34" s="40">
        <v>27.324352264404297</v>
      </c>
      <c r="C34" s="40">
        <v>14.422859191894531</v>
      </c>
      <c r="D34" s="41">
        <f t="shared" si="4"/>
        <v>12.901493072509766</v>
      </c>
      <c r="E34" s="42" t="s">
        <v>13</v>
      </c>
      <c r="F34" s="40">
        <v>27.50111198425293</v>
      </c>
      <c r="G34" s="40">
        <v>14.614441871643066</v>
      </c>
      <c r="H34" s="41">
        <f t="shared" si="5"/>
        <v>12.886670112609863</v>
      </c>
      <c r="I34" s="41">
        <f t="shared" si="7"/>
        <v>-0.16884994506835938</v>
      </c>
      <c r="J34" s="43">
        <f t="shared" si="6"/>
        <v>1.124161993437047</v>
      </c>
    </row>
    <row r="35" spans="1:11" x14ac:dyDescent="0.15">
      <c r="A35" s="44" t="s">
        <v>14</v>
      </c>
      <c r="B35" s="122">
        <f>AVERAGE(B31:B34)</f>
        <v>27.500994205474854</v>
      </c>
      <c r="C35" s="122">
        <f>AVERAGE(C31:C34)</f>
        <v>14.445474147796631</v>
      </c>
      <c r="D35" s="122">
        <f>AVERAGE(D31:D34)</f>
        <v>13.055520057678223</v>
      </c>
      <c r="E35" s="123" t="s">
        <v>14</v>
      </c>
      <c r="F35" s="122">
        <f>AVERAGE(F31:F34)</f>
        <v>27.464104334513348</v>
      </c>
      <c r="G35" s="122">
        <f>AVERAGE(G31:G34)</f>
        <v>14.594002405802408</v>
      </c>
      <c r="H35" s="122">
        <f>AVERAGE(H31:H34)</f>
        <v>12.870101928710938</v>
      </c>
      <c r="I35" s="122">
        <f>AVERAGE(I31:I34)</f>
        <v>-0.18541812896728516</v>
      </c>
      <c r="J35" s="47">
        <f>AVERAGE(J31:J34)</f>
        <v>1.1436544029273417</v>
      </c>
      <c r="K35" s="127"/>
    </row>
    <row r="36" spans="1:11" x14ac:dyDescent="0.15">
      <c r="A36" s="48" t="s">
        <v>15</v>
      </c>
      <c r="B36" s="71">
        <f>MEDIAN(B31:B34)</f>
        <v>27.522207260131836</v>
      </c>
      <c r="C36" s="71">
        <f>MEDIAN(C31:C34)</f>
        <v>14.445866584777832</v>
      </c>
      <c r="D36" s="71">
        <f>MEDIAN(D31:D34)</f>
        <v>13.085890293121338</v>
      </c>
      <c r="E36" s="124" t="s">
        <v>15</v>
      </c>
      <c r="F36" s="71">
        <f>MEDIAN(F31:F34)</f>
        <v>27.50111198425293</v>
      </c>
      <c r="G36" s="71">
        <f>MEDIAN(G31:G34)</f>
        <v>14.590715408325195</v>
      </c>
      <c r="H36" s="71">
        <f>MEDIAN(H31:H34)</f>
        <v>12.886670112609863</v>
      </c>
      <c r="I36" s="71">
        <f>MEDIAN(I31:I34)</f>
        <v>-0.16884994506835938</v>
      </c>
      <c r="J36" s="114">
        <f>MEDIAN(J31:J34)</f>
        <v>1.124161993437047</v>
      </c>
      <c r="K36" s="77"/>
    </row>
    <row r="37" spans="1:11" ht="15" thickBot="1" x14ac:dyDescent="0.2">
      <c r="A37" s="51" t="s">
        <v>16</v>
      </c>
      <c r="B37" s="76">
        <f>STDEV(B31:B34)</f>
        <v>0.25791990853245539</v>
      </c>
      <c r="C37" s="76">
        <f>STDEV(C31:C34)</f>
        <v>1.9300803278450022E-2</v>
      </c>
      <c r="D37" s="76">
        <f>STDEV(D31:D34)</f>
        <v>0.2606912616418473</v>
      </c>
      <c r="E37" s="125" t="s">
        <v>16</v>
      </c>
      <c r="F37" s="76">
        <f>STDEV(F31:F34)</f>
        <v>0.18370455027636567</v>
      </c>
      <c r="G37" s="76">
        <f>STDEV(G31:G34)</f>
        <v>1.9010303617059392E-2</v>
      </c>
      <c r="H37" s="76">
        <f>STDEV(H31:H34)</f>
        <v>0.18836723457428931</v>
      </c>
      <c r="I37" s="76">
        <f>STDEV(I31:I34)</f>
        <v>0.18836723457428931</v>
      </c>
      <c r="J37" s="118">
        <f>STDEV(J31:J34)</f>
        <v>0.15026622299827286</v>
      </c>
      <c r="K37" s="77"/>
    </row>
    <row r="38" spans="1:11" x14ac:dyDescent="0.15">
      <c r="A38" s="4"/>
      <c r="B38" s="126" t="s">
        <v>17</v>
      </c>
      <c r="C38" s="126"/>
      <c r="D38" s="126"/>
      <c r="E38" s="116"/>
      <c r="F38" s="127"/>
      <c r="G38" s="127"/>
      <c r="H38" s="127"/>
      <c r="I38" s="127"/>
      <c r="J38" s="127">
        <f>J37/(SQRT(4))</f>
        <v>7.5133111499136429E-2</v>
      </c>
      <c r="K38" s="77"/>
    </row>
    <row r="39" spans="1:11" ht="15" thickBot="1" x14ac:dyDescent="0.2">
      <c r="A39" s="54" t="s">
        <v>56</v>
      </c>
      <c r="B39" s="116">
        <f>TTEST(B31:B34,F31:F34,2,2)</f>
        <v>0.84270308118759119</v>
      </c>
      <c r="C39" s="126"/>
      <c r="D39" s="128"/>
      <c r="E39" s="129"/>
      <c r="F39" s="129"/>
      <c r="G39" s="127"/>
      <c r="H39" s="121"/>
      <c r="I39" s="121"/>
      <c r="J39" s="121"/>
      <c r="K39" s="77"/>
    </row>
    <row r="40" spans="1:11" x14ac:dyDescent="0.15">
      <c r="A40" s="54" t="s">
        <v>3</v>
      </c>
      <c r="B40" s="116">
        <f>TTEST(C31:C34,G31:G34,2,2)</f>
        <v>1.6018469507558176E-4</v>
      </c>
      <c r="C40" s="126"/>
      <c r="D40" s="128"/>
      <c r="E40" s="129"/>
      <c r="F40" s="129"/>
      <c r="G40" s="130"/>
      <c r="H40" s="131" t="s">
        <v>3</v>
      </c>
      <c r="I40" s="132" t="s">
        <v>56</v>
      </c>
      <c r="J40" s="77"/>
      <c r="K40" s="77"/>
    </row>
    <row r="41" spans="1:11" x14ac:dyDescent="0.15">
      <c r="A41" s="54" t="s">
        <v>18</v>
      </c>
      <c r="B41" s="56">
        <f>TTEST(D31:D34,H31:H34,2,2)</f>
        <v>0.34791068316673696</v>
      </c>
      <c r="C41" s="116"/>
      <c r="D41" s="126"/>
      <c r="E41" s="77"/>
      <c r="F41" s="121"/>
      <c r="G41" s="133" t="s">
        <v>19</v>
      </c>
      <c r="H41" s="141">
        <v>31.314727783203125</v>
      </c>
      <c r="I41" s="114" t="s">
        <v>35</v>
      </c>
      <c r="J41" s="77"/>
      <c r="K41" s="77"/>
    </row>
    <row r="42" spans="1:11" ht="15" thickBot="1" x14ac:dyDescent="0.2">
      <c r="A42" s="26" t="s">
        <v>20</v>
      </c>
      <c r="B42" s="115">
        <f>POWER(-(-I35-I37),2)</f>
        <v>8.6972238812633087E-6</v>
      </c>
      <c r="C42" s="115"/>
      <c r="D42" s="126"/>
      <c r="E42" s="116"/>
      <c r="F42" s="126"/>
      <c r="G42" s="134" t="s">
        <v>19</v>
      </c>
      <c r="H42" s="143">
        <v>39.664363861083984</v>
      </c>
      <c r="I42" s="136" t="s">
        <v>35</v>
      </c>
      <c r="J42" s="77"/>
      <c r="K42" s="77"/>
    </row>
    <row r="43" spans="1:11" x14ac:dyDescent="0.15">
      <c r="A43" s="26" t="s">
        <v>21</v>
      </c>
      <c r="B43" s="115">
        <f>POWER(2,-I35)</f>
        <v>1.1371464988684699</v>
      </c>
      <c r="C43" s="115"/>
      <c r="D43" s="126"/>
      <c r="E43" s="116"/>
      <c r="F43" s="126"/>
      <c r="G43" s="126"/>
      <c r="H43" s="121"/>
      <c r="I43" s="121"/>
      <c r="J43" s="121"/>
      <c r="K43" s="77"/>
    </row>
    <row r="44" spans="1:11" ht="15" thickBot="1" x14ac:dyDescent="0.2">
      <c r="B44" s="121"/>
      <c r="C44" s="121"/>
      <c r="D44" s="121"/>
      <c r="E44" s="77"/>
      <c r="F44" s="121"/>
      <c r="G44" s="121"/>
      <c r="H44" s="121"/>
      <c r="I44" s="121"/>
      <c r="J44" s="121"/>
      <c r="K44" s="77"/>
    </row>
    <row r="45" spans="1:11" ht="15" thickBot="1" x14ac:dyDescent="0.2">
      <c r="A45" s="28" t="s">
        <v>64</v>
      </c>
      <c r="B45" s="137" t="s">
        <v>56</v>
      </c>
      <c r="C45" s="137" t="s">
        <v>3</v>
      </c>
      <c r="D45" s="137" t="s">
        <v>4</v>
      </c>
      <c r="E45" s="138" t="s">
        <v>64</v>
      </c>
      <c r="F45" s="137" t="s">
        <v>56</v>
      </c>
      <c r="G45" s="137" t="s">
        <v>3</v>
      </c>
      <c r="H45" s="137" t="s">
        <v>4</v>
      </c>
      <c r="I45" s="137" t="s">
        <v>5</v>
      </c>
      <c r="J45" s="139"/>
      <c r="K45" s="77"/>
    </row>
    <row r="46" spans="1:11" x14ac:dyDescent="0.15">
      <c r="A46" s="31" t="s">
        <v>6</v>
      </c>
      <c r="B46" s="70">
        <v>27.235368728637695</v>
      </c>
      <c r="C46" s="70">
        <v>14.467304229736328</v>
      </c>
      <c r="D46" s="71">
        <f t="shared" ref="D46:D49" si="8">B46-C46</f>
        <v>12.768064498901367</v>
      </c>
      <c r="E46" s="140" t="s">
        <v>27</v>
      </c>
      <c r="F46" s="70">
        <v>29.675689697265625</v>
      </c>
      <c r="G46" s="70">
        <v>14.565913200378418</v>
      </c>
      <c r="H46" s="71">
        <f t="shared" ref="H46:H49" si="9">F46-G46</f>
        <v>15.109776496887207</v>
      </c>
      <c r="I46" s="71">
        <f>H46-$D$50</f>
        <v>2.0542564392089844</v>
      </c>
      <c r="J46" s="101">
        <f t="shared" ref="J46:J49" si="10">POWER(2,-I46)</f>
        <v>0.24077267233107125</v>
      </c>
      <c r="K46" s="77"/>
    </row>
    <row r="47" spans="1:11" x14ac:dyDescent="0.15">
      <c r="A47" s="36" t="s">
        <v>8</v>
      </c>
      <c r="B47" s="99">
        <v>27.724193572998047</v>
      </c>
      <c r="C47" s="99">
        <v>14.453906059265137</v>
      </c>
      <c r="D47" s="71">
        <f t="shared" si="8"/>
        <v>13.27028751373291</v>
      </c>
      <c r="E47" s="100" t="s">
        <v>28</v>
      </c>
      <c r="F47" s="99">
        <v>28.898759841918945</v>
      </c>
      <c r="G47" s="99">
        <v>14.686168670654297</v>
      </c>
      <c r="H47" s="71">
        <f t="shared" si="9"/>
        <v>14.212591171264648</v>
      </c>
      <c r="I47" s="71">
        <f t="shared" ref="I47:I49" si="11">H47-$D$50</f>
        <v>1.1570711135864258</v>
      </c>
      <c r="J47" s="101">
        <f t="shared" si="10"/>
        <v>0.44842197558862629</v>
      </c>
      <c r="K47" s="77"/>
    </row>
    <row r="48" spans="1:11" x14ac:dyDescent="0.15">
      <c r="A48" s="36" t="s">
        <v>10</v>
      </c>
      <c r="B48" s="99">
        <v>27.720062255859375</v>
      </c>
      <c r="C48" s="99">
        <v>14.437827110290527</v>
      </c>
      <c r="D48" s="71">
        <f t="shared" si="8"/>
        <v>13.282235145568848</v>
      </c>
      <c r="E48" s="100" t="s">
        <v>29</v>
      </c>
      <c r="F48" s="99">
        <v>29.862148284912109</v>
      </c>
      <c r="G48" s="99">
        <v>14.621058464050293</v>
      </c>
      <c r="H48" s="71">
        <f t="shared" si="9"/>
        <v>15.241089820861816</v>
      </c>
      <c r="I48" s="71">
        <f t="shared" si="11"/>
        <v>2.1855697631835938</v>
      </c>
      <c r="J48" s="101">
        <f t="shared" si="10"/>
        <v>0.21982543623199929</v>
      </c>
      <c r="K48" s="77"/>
    </row>
    <row r="49" spans="1:11" ht="15" thickBot="1" x14ac:dyDescent="0.2">
      <c r="A49" s="39" t="s">
        <v>12</v>
      </c>
      <c r="B49" s="75">
        <v>27.324352264404297</v>
      </c>
      <c r="C49" s="75">
        <v>14.422859191894531</v>
      </c>
      <c r="D49" s="76">
        <f t="shared" si="8"/>
        <v>12.901493072509766</v>
      </c>
      <c r="E49" s="103" t="s">
        <v>30</v>
      </c>
      <c r="F49" s="75">
        <v>30.104589462280273</v>
      </c>
      <c r="G49" s="75">
        <v>14.642024040222168</v>
      </c>
      <c r="H49" s="76">
        <f t="shared" si="9"/>
        <v>15.462565422058105</v>
      </c>
      <c r="I49" s="71">
        <f t="shared" si="11"/>
        <v>2.4070453643798828</v>
      </c>
      <c r="J49" s="104">
        <f t="shared" si="10"/>
        <v>0.18854158095493825</v>
      </c>
      <c r="K49" s="77"/>
    </row>
    <row r="50" spans="1:11" x14ac:dyDescent="0.15">
      <c r="A50" s="44" t="s">
        <v>14</v>
      </c>
      <c r="B50" s="122">
        <f>AVERAGE(B46:B49)</f>
        <v>27.500994205474854</v>
      </c>
      <c r="C50" s="122">
        <f>AVERAGE(C46:C49)</f>
        <v>14.445474147796631</v>
      </c>
      <c r="D50" s="122">
        <f>AVERAGE(D46:D49)</f>
        <v>13.055520057678223</v>
      </c>
      <c r="E50" s="123" t="s">
        <v>14</v>
      </c>
      <c r="F50" s="122">
        <f>AVERAGE(F46:F49)</f>
        <v>29.635296821594238</v>
      </c>
      <c r="G50" s="122">
        <f>AVERAGE(G46:G49)</f>
        <v>14.628791093826294</v>
      </c>
      <c r="H50" s="122">
        <f>AVERAGE(H46:H49)</f>
        <v>15.006505727767944</v>
      </c>
      <c r="I50" s="122">
        <f>AVERAGE(I46:I49)</f>
        <v>1.9509856700897217</v>
      </c>
      <c r="J50" s="47">
        <f>AVERAGE(J46:J49)</f>
        <v>0.27439041627665878</v>
      </c>
      <c r="K50" s="77"/>
    </row>
    <row r="51" spans="1:11" x14ac:dyDescent="0.15">
      <c r="A51" s="48" t="s">
        <v>15</v>
      </c>
      <c r="B51" s="71">
        <f>MEDIAN(B46:B49)</f>
        <v>27.522207260131836</v>
      </c>
      <c r="C51" s="71">
        <f>MEDIAN(C46:C49)</f>
        <v>14.445866584777832</v>
      </c>
      <c r="D51" s="71">
        <f>MEDIAN(D46:D49)</f>
        <v>13.085890293121338</v>
      </c>
      <c r="E51" s="124" t="s">
        <v>15</v>
      </c>
      <c r="F51" s="71">
        <f>MEDIAN(F46:F49)</f>
        <v>29.768918991088867</v>
      </c>
      <c r="G51" s="71">
        <f>MEDIAN(G46:G49)</f>
        <v>14.63154125213623</v>
      </c>
      <c r="H51" s="71">
        <f>MEDIAN(H46:H49)</f>
        <v>15.175433158874512</v>
      </c>
      <c r="I51" s="71">
        <f>MEDIAN(I46:I49)</f>
        <v>2.1199131011962891</v>
      </c>
      <c r="J51" s="114">
        <f>MEDIAN(J46:J49)</f>
        <v>0.23029905428153527</v>
      </c>
      <c r="K51" s="77"/>
    </row>
    <row r="52" spans="1:11" ht="15" thickBot="1" x14ac:dyDescent="0.2">
      <c r="A52" s="51" t="s">
        <v>16</v>
      </c>
      <c r="B52" s="76">
        <f>STDEV(B46:B49)</f>
        <v>0.25791990853245539</v>
      </c>
      <c r="C52" s="76">
        <f>STDEV(C46:C49)</f>
        <v>1.9300803278450022E-2</v>
      </c>
      <c r="D52" s="76">
        <f>STDEV(D46:D49)</f>
        <v>0.2606912616418473</v>
      </c>
      <c r="E52" s="125" t="s">
        <v>16</v>
      </c>
      <c r="F52" s="76">
        <f>STDEV(F46:F49)</f>
        <v>0.52147722092971571</v>
      </c>
      <c r="G52" s="76">
        <f>STDEV(G46:G49)</f>
        <v>4.9935692781364963E-2</v>
      </c>
      <c r="H52" s="76">
        <f>STDEV(H46:H49)</f>
        <v>0.54893391110133305</v>
      </c>
      <c r="I52" s="76">
        <f>STDEV(I46:I49)</f>
        <v>0.54893391110133305</v>
      </c>
      <c r="J52" s="118">
        <f>STDEV(J46:J49)</f>
        <v>0.11798940053795216</v>
      </c>
      <c r="K52" s="77"/>
    </row>
    <row r="53" spans="1:11" x14ac:dyDescent="0.15">
      <c r="A53" s="4"/>
      <c r="B53" s="126" t="s">
        <v>17</v>
      </c>
      <c r="C53" s="126"/>
      <c r="D53" s="126"/>
      <c r="E53" s="116"/>
      <c r="F53" s="127"/>
      <c r="G53" s="127"/>
      <c r="H53" s="127"/>
      <c r="I53" s="127"/>
      <c r="J53" s="127">
        <f>J52/(SQRT(4))</f>
        <v>5.8994700268976082E-2</v>
      </c>
      <c r="K53" s="77"/>
    </row>
    <row r="54" spans="1:11" x14ac:dyDescent="0.15">
      <c r="A54" s="54" t="s">
        <v>56</v>
      </c>
      <c r="B54" s="116">
        <f>TTEST(B46:B49,F46:F49,2,2)</f>
        <v>3.2771076009045384E-4</v>
      </c>
      <c r="C54" s="126"/>
      <c r="D54" s="128"/>
      <c r="E54" s="129"/>
      <c r="F54" s="129"/>
      <c r="G54" s="127"/>
      <c r="H54" s="121"/>
      <c r="I54" s="121"/>
      <c r="J54" s="121"/>
      <c r="K54" s="77"/>
    </row>
    <row r="55" spans="1:11" x14ac:dyDescent="0.15">
      <c r="A55" s="54" t="s">
        <v>3</v>
      </c>
      <c r="B55" s="116">
        <f>TTEST(C46:C49,G46:G49,2,2)</f>
        <v>4.7679223604617032E-4</v>
      </c>
      <c r="C55" s="126"/>
      <c r="D55" s="128"/>
      <c r="E55" s="129"/>
      <c r="F55" s="129"/>
      <c r="G55" s="121"/>
      <c r="H55" s="121"/>
      <c r="I55" s="121"/>
      <c r="J55" s="121"/>
      <c r="K55" s="77"/>
    </row>
    <row r="56" spans="1:11" x14ac:dyDescent="0.15">
      <c r="A56" s="54" t="s">
        <v>18</v>
      </c>
      <c r="B56" s="56">
        <f>TTEST(D46:D49,H46:H49,2,2)</f>
        <v>6.7381323955281074E-4</v>
      </c>
      <c r="C56" s="116"/>
      <c r="D56" s="126"/>
      <c r="E56" s="77"/>
      <c r="F56" s="121"/>
      <c r="G56" s="126"/>
      <c r="H56" s="121"/>
      <c r="I56" s="121"/>
      <c r="J56" s="121"/>
      <c r="K56" s="77"/>
    </row>
    <row r="57" spans="1:11" x14ac:dyDescent="0.15">
      <c r="A57" s="26" t="s">
        <v>20</v>
      </c>
      <c r="B57" s="115">
        <f>POWER(-(-I50-I52),2)</f>
        <v>6.2495979124224581</v>
      </c>
      <c r="C57" s="115"/>
      <c r="D57" s="126"/>
      <c r="E57" s="116"/>
      <c r="F57" s="126"/>
      <c r="G57" s="126"/>
      <c r="H57" s="121"/>
      <c r="I57" s="121"/>
      <c r="J57" s="121"/>
      <c r="K57" s="77"/>
    </row>
    <row r="58" spans="1:11" x14ac:dyDescent="0.15">
      <c r="A58" s="26" t="s">
        <v>21</v>
      </c>
      <c r="B58" s="115">
        <f>POWER(2,-I50)</f>
        <v>0.25863946436472213</v>
      </c>
      <c r="C58" s="115"/>
      <c r="D58" s="126"/>
      <c r="E58" s="116"/>
      <c r="F58" s="126"/>
      <c r="G58" s="126"/>
      <c r="H58" s="121"/>
      <c r="I58" s="121"/>
      <c r="J58" s="121"/>
      <c r="K58" s="77"/>
    </row>
    <row r="59" spans="1:11" x14ac:dyDescent="0.15">
      <c r="B59" s="121"/>
      <c r="C59" s="121"/>
      <c r="D59" s="121"/>
      <c r="E59" s="77"/>
      <c r="F59" s="121"/>
      <c r="G59" s="121"/>
      <c r="H59" s="121"/>
      <c r="I59" s="121"/>
      <c r="J59" s="121"/>
      <c r="K59" s="77"/>
    </row>
    <row r="60" spans="1:11" x14ac:dyDescent="0.15">
      <c r="B60" s="121"/>
      <c r="C60" s="121"/>
      <c r="D60" s="121"/>
      <c r="E60" s="77"/>
      <c r="F60" s="121"/>
      <c r="G60" s="121"/>
      <c r="H60" s="121"/>
      <c r="I60" s="121"/>
      <c r="J60" s="121"/>
      <c r="K60" s="77"/>
    </row>
    <row r="61" spans="1:11" x14ac:dyDescent="0.15">
      <c r="J61" s="157" t="s">
        <v>77</v>
      </c>
    </row>
    <row r="62" spans="1:11" x14ac:dyDescent="0.15">
      <c r="J62" s="153" t="s">
        <v>17</v>
      </c>
    </row>
    <row r="63" spans="1:11" x14ac:dyDescent="0.15">
      <c r="J63" s="158">
        <f>TTEST(J31:J34,J46:J49,2,2)</f>
        <v>3.4455599210932641E-4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697A-0E2A-4F6F-9C3B-E06D184D8221}">
  <dimension ref="A1:IV64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93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94</v>
      </c>
      <c r="I4" s="18">
        <v>44293</v>
      </c>
      <c r="J4" s="18" t="s">
        <v>39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94</v>
      </c>
      <c r="C10" s="29" t="s">
        <v>3</v>
      </c>
      <c r="D10" s="29" t="s">
        <v>4</v>
      </c>
      <c r="E10" s="28" t="s">
        <v>2</v>
      </c>
      <c r="F10" s="29" t="s">
        <v>94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19.239000000000001</v>
      </c>
      <c r="C11" s="32">
        <v>14.616</v>
      </c>
      <c r="D11" s="33">
        <f t="shared" ref="D11:D14" si="0">B11-C11</f>
        <v>4.6230000000000011</v>
      </c>
      <c r="E11" s="34" t="s">
        <v>22</v>
      </c>
      <c r="F11" s="32">
        <v>18.417000000000002</v>
      </c>
      <c r="G11" s="32">
        <v>14.699</v>
      </c>
      <c r="H11" s="33">
        <f>F11-G11</f>
        <v>3.7180000000000017</v>
      </c>
      <c r="I11" s="33">
        <f>H11-$D$15</f>
        <v>-0.86224999999999774</v>
      </c>
      <c r="J11" s="35">
        <f t="shared" ref="J11:J14" si="1">POWER(2,-I11)</f>
        <v>1.8178712186822732</v>
      </c>
    </row>
    <row r="12" spans="1:256" x14ac:dyDescent="0.15">
      <c r="A12" s="36" t="s">
        <v>8</v>
      </c>
      <c r="B12" s="37">
        <v>19.565999999999999</v>
      </c>
      <c r="C12" s="37">
        <v>14.62</v>
      </c>
      <c r="D12" s="33">
        <f t="shared" si="0"/>
        <v>4.9459999999999997</v>
      </c>
      <c r="E12" s="38" t="s">
        <v>23</v>
      </c>
      <c r="F12" s="37">
        <v>18.265000000000001</v>
      </c>
      <c r="G12" s="37">
        <v>14.598000000000001</v>
      </c>
      <c r="H12" s="33">
        <f>F12-G12</f>
        <v>3.6669999999999998</v>
      </c>
      <c r="I12" s="33">
        <f>H12-$D$15</f>
        <v>-0.91324999999999967</v>
      </c>
      <c r="J12" s="35">
        <f t="shared" si="1"/>
        <v>1.8832832489266826</v>
      </c>
    </row>
    <row r="13" spans="1:256" x14ac:dyDescent="0.15">
      <c r="A13" s="36" t="s">
        <v>10</v>
      </c>
      <c r="B13" s="37">
        <v>19.192</v>
      </c>
      <c r="C13" s="37">
        <v>14.593</v>
      </c>
      <c r="D13" s="33">
        <f t="shared" si="0"/>
        <v>4.5990000000000002</v>
      </c>
      <c r="E13" s="38" t="s">
        <v>24</v>
      </c>
      <c r="F13" s="37">
        <v>18.276</v>
      </c>
      <c r="G13" s="37">
        <v>14.689</v>
      </c>
      <c r="H13" s="33">
        <f>F13-G13</f>
        <v>3.5869999999999997</v>
      </c>
      <c r="I13" s="33">
        <f>H13-$D$15</f>
        <v>-0.99324999999999974</v>
      </c>
      <c r="J13" s="35">
        <f t="shared" si="1"/>
        <v>1.9906643696025526</v>
      </c>
    </row>
    <row r="14" spans="1:256" ht="15" thickBot="1" x14ac:dyDescent="0.2">
      <c r="A14" s="39" t="s">
        <v>12</v>
      </c>
      <c r="B14" s="40">
        <v>18.731999999999999</v>
      </c>
      <c r="C14" s="40">
        <v>14.579000000000001</v>
      </c>
      <c r="D14" s="41">
        <f t="shared" si="0"/>
        <v>4.1529999999999987</v>
      </c>
      <c r="E14" s="42" t="s">
        <v>25</v>
      </c>
      <c r="F14" s="40">
        <v>18.212</v>
      </c>
      <c r="G14" s="40">
        <v>14.661</v>
      </c>
      <c r="H14" s="41">
        <f>F14-G14</f>
        <v>3.5510000000000002</v>
      </c>
      <c r="I14" s="33">
        <f>H14-$D$15</f>
        <v>-1.0292499999999993</v>
      </c>
      <c r="J14" s="43">
        <f t="shared" si="1"/>
        <v>2.0409629597856478</v>
      </c>
    </row>
    <row r="15" spans="1:256" x14ac:dyDescent="0.15">
      <c r="A15" s="44" t="s">
        <v>14</v>
      </c>
      <c r="B15" s="45">
        <f>AVERAGE(B11:B14)</f>
        <v>19.18225</v>
      </c>
      <c r="C15" s="45">
        <f>AVERAGE(C11:C14)</f>
        <v>14.601999999999999</v>
      </c>
      <c r="D15" s="45">
        <f>AVERAGE(D11:D14)</f>
        <v>4.5802499999999995</v>
      </c>
      <c r="E15" s="46" t="s">
        <v>14</v>
      </c>
      <c r="F15" s="45">
        <f>AVERAGE(F11:F14)</f>
        <v>18.2925</v>
      </c>
      <c r="G15" s="45">
        <f>AVERAGE(G11:G14)</f>
        <v>14.661750000000001</v>
      </c>
      <c r="H15" s="45">
        <f>AVERAGE(H11:H14)</f>
        <v>3.6307500000000004</v>
      </c>
      <c r="I15" s="45">
        <f>AVERAGE(I11:I14)</f>
        <v>-0.94949999999999912</v>
      </c>
      <c r="J15" s="47">
        <f>AVERAGE(J11:J14)</f>
        <v>1.9331954492492891</v>
      </c>
    </row>
    <row r="16" spans="1:256" x14ac:dyDescent="0.15">
      <c r="A16" s="48" t="s">
        <v>15</v>
      </c>
      <c r="B16" s="33">
        <f>MEDIAN(B11:B14)</f>
        <v>19.215499999999999</v>
      </c>
      <c r="C16" s="33">
        <f>MEDIAN(C11:C14)</f>
        <v>14.6045</v>
      </c>
      <c r="D16" s="33">
        <f>MEDIAN(D11:D14)</f>
        <v>4.6110000000000007</v>
      </c>
      <c r="E16" s="49" t="s">
        <v>15</v>
      </c>
      <c r="F16" s="33">
        <f>MEDIAN(F11:F14)</f>
        <v>18.270499999999998</v>
      </c>
      <c r="G16" s="33">
        <f>MEDIAN(G11:G14)</f>
        <v>14.675000000000001</v>
      </c>
      <c r="H16" s="33">
        <f>MEDIAN(H11:H14)</f>
        <v>3.6269999999999998</v>
      </c>
      <c r="I16" s="33">
        <f>MEDIAN(I11:I14)</f>
        <v>-0.95324999999999971</v>
      </c>
      <c r="J16" s="50">
        <f>MEDIAN(J11:J14)</f>
        <v>1.9369738092646176</v>
      </c>
    </row>
    <row r="17" spans="1:256" ht="15" thickBot="1" x14ac:dyDescent="0.2">
      <c r="A17" s="51" t="s">
        <v>16</v>
      </c>
      <c r="B17" s="41">
        <f>STDEV(B11:B14)</f>
        <v>0.34317378979170304</v>
      </c>
      <c r="C17" s="41">
        <f>STDEV(C11:C14)</f>
        <v>1.9407902170678951E-2</v>
      </c>
      <c r="D17" s="41">
        <f>STDEV(D11:D14)</f>
        <v>0.32582958224609837</v>
      </c>
      <c r="E17" s="52" t="s">
        <v>16</v>
      </c>
      <c r="F17" s="41">
        <f>STDEV(F11:F14)</f>
        <v>8.7576633108762542E-2</v>
      </c>
      <c r="G17" s="41">
        <f>STDEV(G11:G14)</f>
        <v>4.5441354146488991E-2</v>
      </c>
      <c r="H17" s="41">
        <f>STDEV(H11:H14)</f>
        <v>7.5720428771457904E-2</v>
      </c>
      <c r="I17" s="41">
        <f>STDEV(I11:I14)</f>
        <v>7.5720428771457904E-2</v>
      </c>
      <c r="J17" s="53">
        <f>STDEV(J11:J14)</f>
        <v>0.10117216190021865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5.0586080950109323E-2</v>
      </c>
    </row>
    <row r="19" spans="1:256" x14ac:dyDescent="0.15">
      <c r="A19" s="54" t="s">
        <v>94</v>
      </c>
      <c r="B19" s="4">
        <f>TTEST(B11:B14,F11:F14,2,2)</f>
        <v>2.3935943975270063E-3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1.2869550173650762E-3</v>
      </c>
      <c r="C21" s="4"/>
      <c r="D21" s="25"/>
      <c r="G21" s="57"/>
      <c r="H21" s="58" t="s">
        <v>3</v>
      </c>
      <c r="I21" s="59" t="s">
        <v>94</v>
      </c>
    </row>
    <row r="22" spans="1:256" x14ac:dyDescent="0.15">
      <c r="A22" s="26" t="s">
        <v>20</v>
      </c>
      <c r="B22" s="21">
        <f>POWER(-(-I15-I17),2)</f>
        <v>0.76349073909633336</v>
      </c>
      <c r="C22" s="21"/>
      <c r="D22" s="25"/>
      <c r="E22" s="4"/>
      <c r="F22" s="25"/>
      <c r="G22" s="60" t="s">
        <v>19</v>
      </c>
      <c r="H22" s="61">
        <v>29.587</v>
      </c>
      <c r="I22" s="62">
        <v>28.817</v>
      </c>
      <c r="J22" s="2"/>
    </row>
    <row r="23" spans="1:256" ht="15" thickBot="1" x14ac:dyDescent="0.2">
      <c r="A23" s="26" t="s">
        <v>21</v>
      </c>
      <c r="B23" s="21">
        <f>POWER(2,-I15)</f>
        <v>1.9312032378150481</v>
      </c>
      <c r="C23" s="21"/>
      <c r="D23" s="25"/>
      <c r="E23" s="4"/>
      <c r="F23" s="25"/>
      <c r="G23" s="63" t="s">
        <v>19</v>
      </c>
      <c r="H23" s="64">
        <v>28.643999999999998</v>
      </c>
      <c r="I23" s="65">
        <v>28.463999999999999</v>
      </c>
      <c r="J23" s="2"/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5" spans="1:256" s="14" customFormat="1" ht="16" x14ac:dyDescent="0.2">
      <c r="A25" s="14" t="s">
        <v>59</v>
      </c>
      <c r="B25" s="15"/>
      <c r="C25" s="15"/>
      <c r="D25" s="15"/>
      <c r="E25" s="16"/>
      <c r="F25" s="15"/>
      <c r="G25" s="15"/>
      <c r="H25" s="17"/>
      <c r="I25" s="18"/>
      <c r="J25" s="66"/>
    </row>
    <row r="26" spans="1:256" s="14" customFormat="1" ht="16" x14ac:dyDescent="0.2">
      <c r="A26" s="2" t="s">
        <v>60</v>
      </c>
      <c r="B26" s="15"/>
      <c r="C26" s="15"/>
      <c r="D26" s="15"/>
      <c r="E26" s="16"/>
      <c r="F26" s="15"/>
      <c r="G26" s="15"/>
      <c r="H26" s="17"/>
      <c r="I26" s="18"/>
      <c r="J26" s="66"/>
    </row>
    <row r="27" spans="1:256" s="14" customFormat="1" ht="16" x14ac:dyDescent="0.2">
      <c r="A27" s="2" t="s">
        <v>36</v>
      </c>
      <c r="B27" s="15"/>
      <c r="C27" s="15"/>
      <c r="D27" s="15"/>
      <c r="E27" s="16"/>
      <c r="F27" s="15"/>
      <c r="G27" s="15"/>
      <c r="J27" s="66"/>
    </row>
    <row r="28" spans="1:256" s="14" customFormat="1" ht="16" x14ac:dyDescent="0.2">
      <c r="A28" s="2" t="s">
        <v>62</v>
      </c>
      <c r="B28" s="15"/>
      <c r="C28" s="15"/>
      <c r="D28" s="15"/>
      <c r="E28" s="16"/>
      <c r="F28" s="15"/>
      <c r="G28" s="15"/>
      <c r="H28" s="20"/>
      <c r="I28" s="20"/>
      <c r="J28" s="66"/>
    </row>
    <row r="29" spans="1:256" ht="15" thickBot="1" x14ac:dyDescent="0.2">
      <c r="A29" s="2" t="s">
        <v>63</v>
      </c>
      <c r="B29" s="21"/>
      <c r="C29" s="21"/>
      <c r="D29" s="21"/>
      <c r="E29" s="22"/>
      <c r="F29" s="21"/>
      <c r="G29" s="21"/>
      <c r="H29" s="23"/>
      <c r="I29" s="23"/>
      <c r="J29" s="2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  <row r="30" spans="1:256" ht="15" thickBot="1" x14ac:dyDescent="0.2">
      <c r="A30" s="28" t="s">
        <v>64</v>
      </c>
      <c r="B30" s="29" t="s">
        <v>94</v>
      </c>
      <c r="C30" s="29" t="s">
        <v>3</v>
      </c>
      <c r="D30" s="29" t="s">
        <v>4</v>
      </c>
      <c r="E30" s="28" t="s">
        <v>64</v>
      </c>
      <c r="F30" s="29" t="s">
        <v>94</v>
      </c>
      <c r="G30" s="29" t="s">
        <v>3</v>
      </c>
      <c r="H30" s="29" t="s">
        <v>4</v>
      </c>
      <c r="I30" s="29" t="s">
        <v>5</v>
      </c>
      <c r="J30" s="30"/>
    </row>
    <row r="31" spans="1:256" x14ac:dyDescent="0.15">
      <c r="A31" s="31" t="s">
        <v>6</v>
      </c>
      <c r="B31" s="32">
        <v>18.980392456054688</v>
      </c>
      <c r="C31" s="32">
        <v>14.707124710083008</v>
      </c>
      <c r="D31" s="33">
        <f t="shared" ref="D31:D34" si="2">B31-C31</f>
        <v>4.2732677459716797</v>
      </c>
      <c r="E31" s="34" t="s">
        <v>7</v>
      </c>
      <c r="F31" s="32">
        <v>17.846878051757812</v>
      </c>
      <c r="G31" s="32">
        <v>14.61928653717041</v>
      </c>
      <c r="H31" s="33">
        <f t="shared" ref="H31:H34" si="3">F31-G31</f>
        <v>3.2275915145874023</v>
      </c>
      <c r="I31" s="33">
        <f>H31-$D$35</f>
        <v>-1.3282952308654785</v>
      </c>
      <c r="J31" s="35">
        <f t="shared" ref="J31:J34" si="4">POWER(2,-I31)</f>
        <v>2.5110577889449783</v>
      </c>
    </row>
    <row r="32" spans="1:256" x14ac:dyDescent="0.15">
      <c r="A32" s="36" t="s">
        <v>8</v>
      </c>
      <c r="B32" s="37">
        <v>19.481042861938477</v>
      </c>
      <c r="C32" s="37">
        <v>14.721585273742676</v>
      </c>
      <c r="D32" s="33">
        <f t="shared" si="2"/>
        <v>4.7594575881958008</v>
      </c>
      <c r="E32" s="38" t="s">
        <v>9</v>
      </c>
      <c r="F32" s="37">
        <v>17.977201461791992</v>
      </c>
      <c r="G32" s="37">
        <v>14.640805244445801</v>
      </c>
      <c r="H32" s="33">
        <f t="shared" si="3"/>
        <v>3.3363962173461914</v>
      </c>
      <c r="I32" s="33">
        <f t="shared" ref="I32:I34" si="5">H32-$D$35</f>
        <v>-1.2194905281066895</v>
      </c>
      <c r="J32" s="35">
        <f t="shared" si="4"/>
        <v>2.3286446924474853</v>
      </c>
    </row>
    <row r="33" spans="1:11" x14ac:dyDescent="0.15">
      <c r="A33" s="36" t="s">
        <v>10</v>
      </c>
      <c r="B33" s="99">
        <v>19.218967437744141</v>
      </c>
      <c r="C33" s="99">
        <v>14.608564376831055</v>
      </c>
      <c r="D33" s="71">
        <f t="shared" si="2"/>
        <v>4.6104030609130859</v>
      </c>
      <c r="E33" s="100" t="s">
        <v>11</v>
      </c>
      <c r="F33" s="99">
        <v>18.100948333740234</v>
      </c>
      <c r="G33" s="99">
        <v>14.61279296875</v>
      </c>
      <c r="H33" s="71">
        <f t="shared" si="3"/>
        <v>3.4881553649902344</v>
      </c>
      <c r="I33" s="71">
        <f t="shared" si="5"/>
        <v>-1.0677313804626465</v>
      </c>
      <c r="J33" s="101">
        <f t="shared" si="4"/>
        <v>2.0961346293644838</v>
      </c>
      <c r="K33" s="77"/>
    </row>
    <row r="34" spans="1:11" ht="15" thickBot="1" x14ac:dyDescent="0.2">
      <c r="A34" s="39" t="s">
        <v>12</v>
      </c>
      <c r="B34" s="75">
        <v>19.18348503112793</v>
      </c>
      <c r="C34" s="75">
        <v>14.603066444396973</v>
      </c>
      <c r="D34" s="76">
        <f t="shared" si="2"/>
        <v>4.580418586730957</v>
      </c>
      <c r="E34" s="103" t="s">
        <v>13</v>
      </c>
      <c r="F34" s="75">
        <v>18.158767700195312</v>
      </c>
      <c r="G34" s="75">
        <v>14.608262062072754</v>
      </c>
      <c r="H34" s="76">
        <f t="shared" si="3"/>
        <v>3.5505056381225586</v>
      </c>
      <c r="I34" s="76">
        <f t="shared" si="5"/>
        <v>-1.0053811073303223</v>
      </c>
      <c r="J34" s="104">
        <f t="shared" si="4"/>
        <v>2.0074737282110626</v>
      </c>
      <c r="K34" s="77"/>
    </row>
    <row r="35" spans="1:11" x14ac:dyDescent="0.15">
      <c r="A35" s="44" t="s">
        <v>14</v>
      </c>
      <c r="B35" s="122">
        <f>AVERAGE(B31:B34)</f>
        <v>19.215971946716309</v>
      </c>
      <c r="C35" s="122">
        <f>AVERAGE(C31:C34)</f>
        <v>14.660085201263428</v>
      </c>
      <c r="D35" s="122">
        <f>AVERAGE(D31:D34)</f>
        <v>4.5558867454528809</v>
      </c>
      <c r="E35" s="123" t="s">
        <v>14</v>
      </c>
      <c r="F35" s="122">
        <f>AVERAGE(F31:F34)</f>
        <v>18.020948886871338</v>
      </c>
      <c r="G35" s="122">
        <f>AVERAGE(G31:G34)</f>
        <v>14.620286703109741</v>
      </c>
      <c r="H35" s="122">
        <f>AVERAGE(H31:H34)</f>
        <v>3.4006621837615967</v>
      </c>
      <c r="I35" s="122">
        <f>AVERAGE(I31:I34)</f>
        <v>-1.1552245616912842</v>
      </c>
      <c r="J35" s="47">
        <f>AVERAGE(J31:J34)</f>
        <v>2.2358277097420025</v>
      </c>
      <c r="K35" s="127"/>
    </row>
    <row r="36" spans="1:11" x14ac:dyDescent="0.15">
      <c r="A36" s="48" t="s">
        <v>15</v>
      </c>
      <c r="B36" s="71">
        <f>MEDIAN(B31:B34)</f>
        <v>19.201226234436035</v>
      </c>
      <c r="C36" s="71">
        <f>MEDIAN(C31:C34)</f>
        <v>14.657844543457031</v>
      </c>
      <c r="D36" s="71">
        <f>MEDIAN(D31:D34)</f>
        <v>4.5954108238220215</v>
      </c>
      <c r="E36" s="124" t="s">
        <v>15</v>
      </c>
      <c r="F36" s="71">
        <f>MEDIAN(F31:F34)</f>
        <v>18.039074897766113</v>
      </c>
      <c r="G36" s="71">
        <f>MEDIAN(G31:G34)</f>
        <v>14.616039752960205</v>
      </c>
      <c r="H36" s="71">
        <f>MEDIAN(H31:H34)</f>
        <v>3.4122757911682129</v>
      </c>
      <c r="I36" s="71">
        <f>MEDIAN(I31:I34)</f>
        <v>-1.143610954284668</v>
      </c>
      <c r="J36" s="114">
        <f>MEDIAN(J31:J34)</f>
        <v>2.2123896609059845</v>
      </c>
      <c r="K36" s="77"/>
    </row>
    <row r="37" spans="1:11" ht="15" thickBot="1" x14ac:dyDescent="0.2">
      <c r="A37" s="51" t="s">
        <v>16</v>
      </c>
      <c r="B37" s="76">
        <f>STDEV(B31:B34)</f>
        <v>0.20560857567073967</v>
      </c>
      <c r="C37" s="76">
        <f>STDEV(C31:C34)</f>
        <v>6.2982823821862849E-2</v>
      </c>
      <c r="D37" s="76">
        <f>STDEV(D31:D34)</f>
        <v>0.20403302573412566</v>
      </c>
      <c r="E37" s="125" t="s">
        <v>16</v>
      </c>
      <c r="F37" s="76">
        <f>STDEV(F31:F34)</f>
        <v>0.13857420351993255</v>
      </c>
      <c r="G37" s="76">
        <f>STDEV(G31:G34)</f>
        <v>1.440785569505456E-2</v>
      </c>
      <c r="H37" s="76">
        <f>STDEV(H31:H34)</f>
        <v>0.14627791875290261</v>
      </c>
      <c r="I37" s="76">
        <f>STDEV(I31:I34)</f>
        <v>0.14627791875290261</v>
      </c>
      <c r="J37" s="118">
        <f>STDEV(J31:J34)</f>
        <v>0.22805429643180661</v>
      </c>
      <c r="K37" s="77"/>
    </row>
    <row r="38" spans="1:11" x14ac:dyDescent="0.15">
      <c r="A38" s="4"/>
      <c r="B38" s="126" t="s">
        <v>17</v>
      </c>
      <c r="C38" s="126"/>
      <c r="D38" s="126"/>
      <c r="E38" s="116"/>
      <c r="F38" s="127"/>
      <c r="G38" s="127"/>
      <c r="H38" s="127"/>
      <c r="I38" s="127"/>
      <c r="J38" s="127">
        <f>J37/(SQRT(4))</f>
        <v>0.1140271482159033</v>
      </c>
      <c r="K38" s="77"/>
    </row>
    <row r="39" spans="1:11" ht="15" thickBot="1" x14ac:dyDescent="0.2">
      <c r="A39" s="54" t="s">
        <v>94</v>
      </c>
      <c r="B39" s="116">
        <f>TTEST(B31:B34,F31:F34,2,2)</f>
        <v>7.1388187994512008E-5</v>
      </c>
      <c r="C39" s="126"/>
      <c r="D39" s="128"/>
      <c r="E39" s="129"/>
      <c r="F39" s="129"/>
      <c r="G39" s="127"/>
      <c r="H39" s="121"/>
      <c r="I39" s="121"/>
      <c r="J39" s="121"/>
      <c r="K39" s="77"/>
    </row>
    <row r="40" spans="1:11" x14ac:dyDescent="0.15">
      <c r="A40" s="54" t="s">
        <v>3</v>
      </c>
      <c r="B40" s="116">
        <f>TTEST(C31:C34,G31:G34,2,2)</f>
        <v>0.26404905795049738</v>
      </c>
      <c r="C40" s="126"/>
      <c r="D40" s="128"/>
      <c r="E40" s="129"/>
      <c r="F40" s="129"/>
      <c r="G40" s="130"/>
      <c r="H40" s="131" t="s">
        <v>3</v>
      </c>
      <c r="I40" s="132" t="s">
        <v>94</v>
      </c>
      <c r="J40" s="77"/>
      <c r="K40" s="77"/>
    </row>
    <row r="41" spans="1:11" x14ac:dyDescent="0.15">
      <c r="A41" s="54" t="s">
        <v>18</v>
      </c>
      <c r="B41" s="56">
        <f>TTEST(D31:D34,H31:H34,2,2)</f>
        <v>9.2812009834757932E-5</v>
      </c>
      <c r="C41" s="116"/>
      <c r="D41" s="126"/>
      <c r="E41" s="77"/>
      <c r="F41" s="121"/>
      <c r="G41" s="133" t="s">
        <v>19</v>
      </c>
      <c r="H41" s="71">
        <v>36.282546997070312</v>
      </c>
      <c r="I41" s="142">
        <v>33.385032653808594</v>
      </c>
      <c r="J41" s="77"/>
      <c r="K41" s="77"/>
    </row>
    <row r="42" spans="1:11" ht="15" thickBot="1" x14ac:dyDescent="0.2">
      <c r="A42" s="26" t="s">
        <v>20</v>
      </c>
      <c r="B42" s="115">
        <f>POWER(-(-I35-I37),2)</f>
        <v>1.0179733282966299</v>
      </c>
      <c r="C42" s="115"/>
      <c r="D42" s="126"/>
      <c r="E42" s="116"/>
      <c r="F42" s="126"/>
      <c r="G42" s="134" t="s">
        <v>19</v>
      </c>
      <c r="H42" s="135" t="s">
        <v>35</v>
      </c>
      <c r="I42" s="144">
        <v>30.946273803710938</v>
      </c>
      <c r="J42" s="77"/>
      <c r="K42" s="77"/>
    </row>
    <row r="43" spans="1:11" x14ac:dyDescent="0.15">
      <c r="A43" s="26" t="s">
        <v>21</v>
      </c>
      <c r="B43" s="115">
        <f>POWER(2,-I35)</f>
        <v>2.2271898811672948</v>
      </c>
      <c r="C43" s="115"/>
      <c r="D43" s="126"/>
      <c r="E43" s="116"/>
      <c r="F43" s="126"/>
      <c r="G43" s="126"/>
      <c r="H43" s="121"/>
      <c r="I43" s="121"/>
      <c r="J43" s="121"/>
      <c r="K43" s="77"/>
    </row>
    <row r="44" spans="1:11" ht="15" thickBot="1" x14ac:dyDescent="0.2">
      <c r="B44" s="121"/>
      <c r="C44" s="121"/>
      <c r="D44" s="121"/>
      <c r="E44" s="77"/>
      <c r="F44" s="121"/>
      <c r="G44" s="121"/>
      <c r="H44" s="121"/>
      <c r="I44" s="121"/>
      <c r="J44" s="121"/>
      <c r="K44" s="77"/>
    </row>
    <row r="45" spans="1:11" ht="15" thickBot="1" x14ac:dyDescent="0.2">
      <c r="A45" s="28" t="s">
        <v>64</v>
      </c>
      <c r="B45" s="137" t="s">
        <v>94</v>
      </c>
      <c r="C45" s="137" t="s">
        <v>3</v>
      </c>
      <c r="D45" s="137" t="s">
        <v>4</v>
      </c>
      <c r="E45" s="138" t="s">
        <v>64</v>
      </c>
      <c r="F45" s="137" t="s">
        <v>94</v>
      </c>
      <c r="G45" s="137" t="s">
        <v>3</v>
      </c>
      <c r="H45" s="137" t="s">
        <v>4</v>
      </c>
      <c r="I45" s="137" t="s">
        <v>5</v>
      </c>
      <c r="J45" s="139"/>
      <c r="K45" s="77"/>
    </row>
    <row r="46" spans="1:11" x14ac:dyDescent="0.15">
      <c r="A46" s="31" t="s">
        <v>6</v>
      </c>
      <c r="B46" s="70">
        <v>18.980392456054688</v>
      </c>
      <c r="C46" s="70">
        <v>14.707124710083008</v>
      </c>
      <c r="D46" s="71">
        <f t="shared" ref="D46:D49" si="6">B46-C46</f>
        <v>4.2732677459716797</v>
      </c>
      <c r="E46" s="140" t="s">
        <v>27</v>
      </c>
      <c r="F46" s="70">
        <v>17.253021240234375</v>
      </c>
      <c r="G46" s="70">
        <v>14.586251258850098</v>
      </c>
      <c r="H46" s="71">
        <f t="shared" ref="H46:H49" si="7">F46-G46</f>
        <v>2.6667699813842773</v>
      </c>
      <c r="I46" s="71">
        <f>H46-$D$50</f>
        <v>-1.8891167640686035</v>
      </c>
      <c r="J46" s="101">
        <f t="shared" ref="J46:J49" si="8">POWER(2,-I46)</f>
        <v>3.7040838668387304</v>
      </c>
      <c r="K46" s="77"/>
    </row>
    <row r="47" spans="1:11" x14ac:dyDescent="0.15">
      <c r="A47" s="36" t="s">
        <v>8</v>
      </c>
      <c r="B47" s="99">
        <v>19.481042861938477</v>
      </c>
      <c r="C47" s="99">
        <v>14.721585273742676</v>
      </c>
      <c r="D47" s="71">
        <f t="shared" si="6"/>
        <v>4.7594575881958008</v>
      </c>
      <c r="E47" s="100" t="s">
        <v>28</v>
      </c>
      <c r="F47" s="99">
        <v>17.500999450683594</v>
      </c>
      <c r="G47" s="99">
        <v>14.68329906463623</v>
      </c>
      <c r="H47" s="71">
        <f t="shared" si="7"/>
        <v>2.8177003860473633</v>
      </c>
      <c r="I47" s="71">
        <f t="shared" ref="I47:I49" si="9">H47-$D$50</f>
        <v>-1.7381863594055176</v>
      </c>
      <c r="J47" s="101">
        <f t="shared" si="8"/>
        <v>3.3361550936219104</v>
      </c>
      <c r="K47" s="77"/>
    </row>
    <row r="48" spans="1:11" x14ac:dyDescent="0.15">
      <c r="A48" s="36" t="s">
        <v>10</v>
      </c>
      <c r="B48" s="99">
        <v>19.218967437744141</v>
      </c>
      <c r="C48" s="99">
        <v>14.608564376831055</v>
      </c>
      <c r="D48" s="71">
        <f t="shared" si="6"/>
        <v>4.6104030609130859</v>
      </c>
      <c r="E48" s="100" t="s">
        <v>29</v>
      </c>
      <c r="F48" s="99">
        <v>17.205293655395508</v>
      </c>
      <c r="G48" s="99">
        <v>14.514561653137207</v>
      </c>
      <c r="H48" s="71">
        <f t="shared" si="7"/>
        <v>2.6907320022583008</v>
      </c>
      <c r="I48" s="71">
        <f t="shared" si="9"/>
        <v>-1.8651547431945801</v>
      </c>
      <c r="J48" s="101">
        <f t="shared" si="8"/>
        <v>3.6430700684123454</v>
      </c>
      <c r="K48" s="77"/>
    </row>
    <row r="49" spans="1:11" ht="15" thickBot="1" x14ac:dyDescent="0.2">
      <c r="A49" s="39" t="s">
        <v>12</v>
      </c>
      <c r="B49" s="75">
        <v>19.18348503112793</v>
      </c>
      <c r="C49" s="75">
        <v>14.603066444396973</v>
      </c>
      <c r="D49" s="76">
        <f t="shared" si="6"/>
        <v>4.580418586730957</v>
      </c>
      <c r="E49" s="103" t="s">
        <v>30</v>
      </c>
      <c r="F49" s="75">
        <v>16.995071411132812</v>
      </c>
      <c r="G49" s="75">
        <v>14.575925827026367</v>
      </c>
      <c r="H49" s="76">
        <f t="shared" si="7"/>
        <v>2.4191455841064453</v>
      </c>
      <c r="I49" s="71">
        <f t="shared" si="9"/>
        <v>-2.1367411613464355</v>
      </c>
      <c r="J49" s="104">
        <f t="shared" si="8"/>
        <v>4.3976755250720565</v>
      </c>
      <c r="K49" s="77"/>
    </row>
    <row r="50" spans="1:11" x14ac:dyDescent="0.15">
      <c r="A50" s="44" t="s">
        <v>14</v>
      </c>
      <c r="B50" s="122">
        <f>AVERAGE(B46:B49)</f>
        <v>19.215971946716309</v>
      </c>
      <c r="C50" s="122">
        <f>AVERAGE(C46:C49)</f>
        <v>14.660085201263428</v>
      </c>
      <c r="D50" s="122">
        <f>AVERAGE(D46:D49)</f>
        <v>4.5558867454528809</v>
      </c>
      <c r="E50" s="123" t="s">
        <v>14</v>
      </c>
      <c r="F50" s="122">
        <f>AVERAGE(F46:F49)</f>
        <v>17.238596439361572</v>
      </c>
      <c r="G50" s="122">
        <f>AVERAGE(G46:G49)</f>
        <v>14.590009450912476</v>
      </c>
      <c r="H50" s="122">
        <f>AVERAGE(H46:H49)</f>
        <v>2.6485869884490967</v>
      </c>
      <c r="I50" s="122">
        <f>AVERAGE(I46:I49)</f>
        <v>-1.9072997570037842</v>
      </c>
      <c r="J50" s="47">
        <f>AVERAGE(J46:J49)</f>
        <v>3.7702461384862609</v>
      </c>
      <c r="K50" s="77"/>
    </row>
    <row r="51" spans="1:11" x14ac:dyDescent="0.15">
      <c r="A51" s="48" t="s">
        <v>15</v>
      </c>
      <c r="B51" s="71">
        <f>MEDIAN(B46:B49)</f>
        <v>19.201226234436035</v>
      </c>
      <c r="C51" s="71">
        <f>MEDIAN(C46:C49)</f>
        <v>14.657844543457031</v>
      </c>
      <c r="D51" s="71">
        <f>MEDIAN(D46:D49)</f>
        <v>4.5954108238220215</v>
      </c>
      <c r="E51" s="124" t="s">
        <v>15</v>
      </c>
      <c r="F51" s="71">
        <f>MEDIAN(F46:F49)</f>
        <v>17.229157447814941</v>
      </c>
      <c r="G51" s="71">
        <f>MEDIAN(G46:G49)</f>
        <v>14.581088542938232</v>
      </c>
      <c r="H51" s="71">
        <f>MEDIAN(H46:H49)</f>
        <v>2.6787509918212891</v>
      </c>
      <c r="I51" s="71">
        <f>MEDIAN(I46:I49)</f>
        <v>-1.8771357536315918</v>
      </c>
      <c r="J51" s="114">
        <f>MEDIAN(J46:J49)</f>
        <v>3.6735769676255376</v>
      </c>
      <c r="K51" s="77"/>
    </row>
    <row r="52" spans="1:11" ht="15" thickBot="1" x14ac:dyDescent="0.2">
      <c r="A52" s="51" t="s">
        <v>16</v>
      </c>
      <c r="B52" s="76">
        <f>STDEV(B46:B49)</f>
        <v>0.20560857567073967</v>
      </c>
      <c r="C52" s="76">
        <f>STDEV(C46:C49)</f>
        <v>6.2982823821862849E-2</v>
      </c>
      <c r="D52" s="76">
        <f>STDEV(D46:D49)</f>
        <v>0.20403302573412566</v>
      </c>
      <c r="E52" s="125" t="s">
        <v>16</v>
      </c>
      <c r="F52" s="76">
        <f>STDEV(F46:F49)</f>
        <v>0.20774738668616552</v>
      </c>
      <c r="G52" s="76">
        <f>STDEV(G46:G49)</f>
        <v>6.978011819806626E-2</v>
      </c>
      <c r="H52" s="76">
        <f>STDEV(H46:H49)</f>
        <v>0.16668285524213969</v>
      </c>
      <c r="I52" s="76">
        <f>STDEV(I46:I49)</f>
        <v>0.16668285524213969</v>
      </c>
      <c r="J52" s="118">
        <f>STDEV(J46:J49)</f>
        <v>0.44820154297364051</v>
      </c>
      <c r="K52" s="77"/>
    </row>
    <row r="53" spans="1:11" x14ac:dyDescent="0.15">
      <c r="A53" s="4"/>
      <c r="B53" s="126" t="s">
        <v>17</v>
      </c>
      <c r="C53" s="126"/>
      <c r="D53" s="126"/>
      <c r="E53" s="116"/>
      <c r="F53" s="127"/>
      <c r="G53" s="127"/>
      <c r="H53" s="127"/>
      <c r="I53" s="127"/>
      <c r="J53" s="127">
        <f>J52/(SQRT(4))</f>
        <v>0.22410077148682025</v>
      </c>
      <c r="K53" s="77"/>
    </row>
    <row r="54" spans="1:11" x14ac:dyDescent="0.15">
      <c r="A54" s="54" t="s">
        <v>94</v>
      </c>
      <c r="B54" s="116">
        <f>TTEST(B46:B49,F46:F49,2,2)</f>
        <v>1.0108789133744558E-5</v>
      </c>
      <c r="C54" s="126"/>
      <c r="D54" s="128"/>
      <c r="E54" s="129"/>
      <c r="F54" s="129"/>
      <c r="G54" s="127"/>
      <c r="H54" s="121"/>
      <c r="I54" s="121"/>
      <c r="J54" s="121"/>
      <c r="K54" s="77"/>
    </row>
    <row r="55" spans="1:11" x14ac:dyDescent="0.15">
      <c r="A55" s="54" t="s">
        <v>3</v>
      </c>
      <c r="B55" s="116">
        <f>TTEST(C46:C49,G46:G49,2,2)</f>
        <v>0.18656263671661785</v>
      </c>
      <c r="C55" s="126"/>
      <c r="D55" s="128"/>
      <c r="E55" s="129"/>
      <c r="F55" s="129"/>
      <c r="G55" s="121"/>
      <c r="H55" s="121"/>
      <c r="I55" s="121"/>
      <c r="J55" s="121"/>
      <c r="K55" s="77"/>
    </row>
    <row r="56" spans="1:11" x14ac:dyDescent="0.15">
      <c r="A56" s="54" t="s">
        <v>18</v>
      </c>
      <c r="B56" s="56">
        <f>TTEST(D46:D49,H46:H49,2,2)</f>
        <v>6.8036765943910863E-6</v>
      </c>
      <c r="C56" s="116"/>
      <c r="D56" s="126"/>
      <c r="E56" s="77"/>
      <c r="F56" s="121"/>
      <c r="G56" s="126"/>
      <c r="H56" s="121"/>
      <c r="I56" s="121"/>
      <c r="J56" s="121"/>
      <c r="K56" s="77"/>
    </row>
    <row r="57" spans="1:11" x14ac:dyDescent="0.15">
      <c r="A57" s="26" t="s">
        <v>20</v>
      </c>
      <c r="B57" s="115">
        <f>POWER(-(-I50-I52),2)</f>
        <v>3.0297471986983062</v>
      </c>
      <c r="C57" s="115"/>
      <c r="D57" s="126"/>
      <c r="E57" s="116"/>
      <c r="F57" s="126"/>
      <c r="G57" s="126"/>
      <c r="H57" s="121"/>
      <c r="I57" s="121"/>
      <c r="J57" s="121"/>
      <c r="K57" s="77"/>
    </row>
    <row r="58" spans="1:11" x14ac:dyDescent="0.15">
      <c r="A58" s="26" t="s">
        <v>21</v>
      </c>
      <c r="B58" s="115">
        <f>POWER(2,-I50)</f>
        <v>3.7510636848314105</v>
      </c>
      <c r="C58" s="115"/>
      <c r="D58" s="126"/>
      <c r="E58" s="116"/>
      <c r="F58" s="126"/>
      <c r="G58" s="126"/>
      <c r="H58" s="121"/>
      <c r="I58" s="121"/>
      <c r="J58" s="121"/>
      <c r="K58" s="77"/>
    </row>
    <row r="59" spans="1:11" x14ac:dyDescent="0.15">
      <c r="B59" s="121"/>
      <c r="C59" s="121"/>
      <c r="D59" s="121"/>
      <c r="E59" s="77"/>
      <c r="F59" s="121"/>
      <c r="G59" s="121"/>
      <c r="H59" s="121"/>
      <c r="I59" s="121"/>
      <c r="J59" s="121"/>
      <c r="K59" s="77"/>
    </row>
    <row r="60" spans="1:11" x14ac:dyDescent="0.15">
      <c r="B60" s="121"/>
      <c r="C60" s="121"/>
      <c r="D60" s="121"/>
      <c r="E60" s="77"/>
      <c r="F60" s="121"/>
      <c r="G60" s="121"/>
      <c r="H60" s="121"/>
      <c r="I60" s="121"/>
      <c r="J60" s="121"/>
      <c r="K60" s="77"/>
    </row>
    <row r="61" spans="1:11" x14ac:dyDescent="0.15">
      <c r="B61" s="121"/>
      <c r="C61" s="121"/>
      <c r="D61" s="121"/>
      <c r="E61" s="77"/>
      <c r="F61" s="121"/>
      <c r="G61" s="121"/>
      <c r="H61" s="121"/>
      <c r="I61" s="121"/>
      <c r="J61" s="156" t="s">
        <v>77</v>
      </c>
      <c r="K61" s="77"/>
    </row>
    <row r="62" spans="1:11" x14ac:dyDescent="0.15">
      <c r="B62" s="121"/>
      <c r="C62" s="121"/>
      <c r="D62" s="121"/>
      <c r="E62" s="77"/>
      <c r="F62" s="121"/>
      <c r="G62" s="121"/>
      <c r="H62" s="121"/>
      <c r="I62" s="121"/>
      <c r="J62" s="154" t="s">
        <v>17</v>
      </c>
      <c r="K62" s="77"/>
    </row>
    <row r="63" spans="1:11" x14ac:dyDescent="0.15">
      <c r="B63" s="121"/>
      <c r="C63" s="121"/>
      <c r="D63" s="121"/>
      <c r="E63" s="77"/>
      <c r="F63" s="121"/>
      <c r="G63" s="121"/>
      <c r="H63" s="121"/>
      <c r="I63" s="121"/>
      <c r="J63" s="158">
        <f>TTEST(J31:J34,J46:J49,2,2)</f>
        <v>8.823728622290672E-4</v>
      </c>
      <c r="K63" s="77"/>
    </row>
    <row r="64" spans="1:11" x14ac:dyDescent="0.15">
      <c r="B64" s="121"/>
      <c r="C64" s="121"/>
      <c r="D64" s="121"/>
      <c r="E64" s="77"/>
      <c r="F64" s="121"/>
      <c r="G64" s="121"/>
      <c r="H64" s="121"/>
      <c r="I64" s="121"/>
      <c r="J64" s="121"/>
      <c r="K64" s="7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BADC5-B6CD-47F5-90CB-96DF29F447C6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24" customFormat="1" x14ac:dyDescent="0.15">
      <c r="A1" s="24" t="s">
        <v>95</v>
      </c>
      <c r="B1" s="150"/>
      <c r="C1" s="150"/>
      <c r="D1" s="150"/>
      <c r="F1" s="150"/>
      <c r="G1" s="150"/>
      <c r="H1" s="150"/>
      <c r="I1" s="150"/>
      <c r="J1" s="150"/>
    </row>
    <row r="3" spans="1:256" s="14" customFormat="1" ht="16" x14ac:dyDescent="0.2">
      <c r="A3" s="14" t="s">
        <v>47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48</v>
      </c>
      <c r="I4" s="18">
        <v>44293</v>
      </c>
      <c r="J4" s="18" t="s">
        <v>33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48</v>
      </c>
      <c r="C10" s="29" t="s">
        <v>3</v>
      </c>
      <c r="D10" s="29" t="s">
        <v>4</v>
      </c>
      <c r="E10" s="28" t="s">
        <v>2</v>
      </c>
      <c r="F10" s="29" t="s">
        <v>48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18.459</v>
      </c>
      <c r="C11" s="32">
        <v>14.616</v>
      </c>
      <c r="D11" s="33">
        <f t="shared" ref="D11:D14" si="0">B11-C11</f>
        <v>3.843</v>
      </c>
      <c r="E11" s="34" t="s">
        <v>22</v>
      </c>
      <c r="F11" s="32">
        <v>19.263999999999999</v>
      </c>
      <c r="G11" s="32">
        <v>14.699</v>
      </c>
      <c r="H11" s="33">
        <f t="shared" ref="H11:H14" si="1">F11-G11</f>
        <v>4.5649999999999995</v>
      </c>
      <c r="I11" s="33">
        <f>H11-$D$15</f>
        <v>0.63499999999999934</v>
      </c>
      <c r="J11" s="35">
        <f t="shared" ref="J11:J14" si="2">POWER(2,-I11)</f>
        <v>0.64394081475491305</v>
      </c>
    </row>
    <row r="12" spans="1:256" x14ac:dyDescent="0.15">
      <c r="A12" s="36" t="s">
        <v>8</v>
      </c>
      <c r="B12" s="37">
        <v>18.684000000000001</v>
      </c>
      <c r="C12" s="37">
        <v>14.62</v>
      </c>
      <c r="D12" s="33">
        <f t="shared" si="0"/>
        <v>4.0640000000000018</v>
      </c>
      <c r="E12" s="38" t="s">
        <v>23</v>
      </c>
      <c r="F12" s="37">
        <v>18.690000000000001</v>
      </c>
      <c r="G12" s="37">
        <v>14.598000000000001</v>
      </c>
      <c r="H12" s="33">
        <f t="shared" si="1"/>
        <v>4.0920000000000005</v>
      </c>
      <c r="I12" s="33">
        <f t="shared" ref="I12:I14" si="3">H12-$D$15</f>
        <v>0.16200000000000037</v>
      </c>
      <c r="J12" s="35">
        <f t="shared" si="2"/>
        <v>0.89378516235678662</v>
      </c>
    </row>
    <row r="13" spans="1:256" x14ac:dyDescent="0.15">
      <c r="A13" s="36" t="s">
        <v>10</v>
      </c>
      <c r="B13" s="37">
        <v>18.649000000000001</v>
      </c>
      <c r="C13" s="37">
        <v>14.593</v>
      </c>
      <c r="D13" s="33">
        <f t="shared" si="0"/>
        <v>4.0560000000000009</v>
      </c>
      <c r="E13" s="38" t="s">
        <v>24</v>
      </c>
      <c r="F13" s="37">
        <v>18.670999999999999</v>
      </c>
      <c r="G13" s="37">
        <v>14.689</v>
      </c>
      <c r="H13" s="33">
        <f t="shared" si="1"/>
        <v>3.9819999999999993</v>
      </c>
      <c r="I13" s="33">
        <f t="shared" si="3"/>
        <v>5.1999999999999158E-2</v>
      </c>
      <c r="J13" s="35">
        <f t="shared" si="2"/>
        <v>0.96459818458413882</v>
      </c>
    </row>
    <row r="14" spans="1:256" ht="15" thickBot="1" x14ac:dyDescent="0.2">
      <c r="A14" s="39" t="s">
        <v>12</v>
      </c>
      <c r="B14" s="40">
        <v>18.335999999999999</v>
      </c>
      <c r="C14" s="40">
        <v>14.579000000000001</v>
      </c>
      <c r="D14" s="41">
        <f t="shared" si="0"/>
        <v>3.7569999999999979</v>
      </c>
      <c r="E14" s="42" t="s">
        <v>25</v>
      </c>
      <c r="F14" s="40">
        <v>18.690999999999999</v>
      </c>
      <c r="G14" s="40">
        <v>14.661</v>
      </c>
      <c r="H14" s="41">
        <f t="shared" si="1"/>
        <v>4.0299999999999994</v>
      </c>
      <c r="I14" s="33">
        <f t="shared" si="3"/>
        <v>9.9999999999999201E-2</v>
      </c>
      <c r="J14" s="43">
        <f t="shared" si="2"/>
        <v>0.93303299153680808</v>
      </c>
    </row>
    <row r="15" spans="1:256" x14ac:dyDescent="0.15">
      <c r="A15" s="44" t="s">
        <v>14</v>
      </c>
      <c r="B15" s="45">
        <f>AVERAGE(B11:B14)</f>
        <v>18.532</v>
      </c>
      <c r="C15" s="45">
        <f>AVERAGE(C11:C14)</f>
        <v>14.601999999999999</v>
      </c>
      <c r="D15" s="45">
        <f>AVERAGE(D11:D14)</f>
        <v>3.93</v>
      </c>
      <c r="E15" s="46" t="s">
        <v>14</v>
      </c>
      <c r="F15" s="45">
        <f>AVERAGE(F11:F14)</f>
        <v>18.829000000000001</v>
      </c>
      <c r="G15" s="45">
        <f>AVERAGE(G11:G14)</f>
        <v>14.661750000000001</v>
      </c>
      <c r="H15" s="45">
        <f>AVERAGE(H11:H14)</f>
        <v>4.1672499999999992</v>
      </c>
      <c r="I15" s="45">
        <f>AVERAGE(I11:I14)</f>
        <v>0.23724999999999952</v>
      </c>
      <c r="J15" s="47">
        <f>AVERAGE(J11:J14)</f>
        <v>0.85883928830816159</v>
      </c>
    </row>
    <row r="16" spans="1:256" x14ac:dyDescent="0.15">
      <c r="A16" s="48" t="s">
        <v>15</v>
      </c>
      <c r="B16" s="33">
        <f>MEDIAN(B11:B14)</f>
        <v>18.554000000000002</v>
      </c>
      <c r="C16" s="33">
        <f>MEDIAN(C11:C14)</f>
        <v>14.6045</v>
      </c>
      <c r="D16" s="33">
        <f>MEDIAN(D11:D14)</f>
        <v>3.9495000000000005</v>
      </c>
      <c r="E16" s="49" t="s">
        <v>15</v>
      </c>
      <c r="F16" s="33">
        <f>MEDIAN(F11:F14)</f>
        <v>18.6905</v>
      </c>
      <c r="G16" s="33">
        <f>MEDIAN(G11:G14)</f>
        <v>14.675000000000001</v>
      </c>
      <c r="H16" s="33">
        <f>MEDIAN(H11:H14)</f>
        <v>4.0609999999999999</v>
      </c>
      <c r="I16" s="33">
        <f>MEDIAN(I11:I14)</f>
        <v>0.13099999999999978</v>
      </c>
      <c r="J16" s="50">
        <f>MEDIAN(J11:J14)</f>
        <v>0.91340907694679729</v>
      </c>
    </row>
    <row r="17" spans="1:256" ht="15" thickBot="1" x14ac:dyDescent="0.2">
      <c r="A17" s="51" t="s">
        <v>16</v>
      </c>
      <c r="B17" s="41">
        <f>STDEV(B11:B14)</f>
        <v>0.16384749006316937</v>
      </c>
      <c r="C17" s="41">
        <f>STDEV(C11:C14)</f>
        <v>1.9407902170678951E-2</v>
      </c>
      <c r="D17" s="41">
        <f>STDEV(D11:D14)</f>
        <v>0.15419684389334026</v>
      </c>
      <c r="E17" s="52" t="s">
        <v>16</v>
      </c>
      <c r="F17" s="41">
        <f>STDEV(F11:F14)</f>
        <v>0.29014594028982471</v>
      </c>
      <c r="G17" s="41">
        <f>STDEV(G11:G14)</f>
        <v>4.5441354146488991E-2</v>
      </c>
      <c r="H17" s="41">
        <f>STDEV(H11:H14)</f>
        <v>0.26896266779363015</v>
      </c>
      <c r="I17" s="41">
        <f>STDEV(I11:I14)</f>
        <v>0.26896266779363015</v>
      </c>
      <c r="J17" s="53">
        <f>STDEV(J11:J14)</f>
        <v>0.14616453946247512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7.3082269731237562E-2</v>
      </c>
    </row>
    <row r="19" spans="1:256" x14ac:dyDescent="0.15">
      <c r="A19" s="54" t="s">
        <v>48</v>
      </c>
      <c r="B19" s="4">
        <f>TTEST(B11:B14,F11:F14,2,2)</f>
        <v>0.12491835109239777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0.17676778552816494</v>
      </c>
      <c r="C21" s="4"/>
      <c r="D21" s="25"/>
      <c r="F21" s="57"/>
      <c r="G21" s="58" t="s">
        <v>3</v>
      </c>
      <c r="H21" s="59" t="s">
        <v>48</v>
      </c>
    </row>
    <row r="22" spans="1:256" x14ac:dyDescent="0.15">
      <c r="A22" s="26" t="s">
        <v>20</v>
      </c>
      <c r="B22" s="21">
        <f>POWER(-(-I15-I17),2)</f>
        <v>0.2562512650347436</v>
      </c>
      <c r="C22" s="21"/>
      <c r="D22" s="25"/>
      <c r="E22" s="4"/>
      <c r="F22" s="60" t="s">
        <v>19</v>
      </c>
      <c r="G22" s="61">
        <v>29.587</v>
      </c>
      <c r="H22" s="62">
        <v>28.247</v>
      </c>
    </row>
    <row r="23" spans="1:256" ht="15" thickBot="1" x14ac:dyDescent="0.2">
      <c r="A23" s="26" t="s">
        <v>21</v>
      </c>
      <c r="B23" s="21">
        <f>POWER(2,-I15)</f>
        <v>0.8483608792298537</v>
      </c>
      <c r="C23" s="21"/>
      <c r="D23" s="25"/>
      <c r="E23" s="4"/>
      <c r="F23" s="63" t="s">
        <v>19</v>
      </c>
      <c r="G23" s="64">
        <v>28.643999999999998</v>
      </c>
      <c r="H23" s="65">
        <v>28.376999999999999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6" spans="1:256" s="14" customFormat="1" ht="16" x14ac:dyDescent="0.2">
      <c r="A26" s="14" t="s">
        <v>59</v>
      </c>
      <c r="B26" s="15"/>
      <c r="C26" s="15"/>
      <c r="D26" s="15"/>
      <c r="E26" s="16"/>
      <c r="F26" s="15"/>
      <c r="G26" s="15"/>
      <c r="H26" s="17"/>
      <c r="I26" s="18"/>
      <c r="J26" s="18"/>
      <c r="K26" s="74"/>
    </row>
    <row r="27" spans="1:256" s="14" customFormat="1" ht="16" x14ac:dyDescent="0.2">
      <c r="A27" s="2" t="s">
        <v>60</v>
      </c>
      <c r="B27" s="15"/>
      <c r="C27" s="15"/>
      <c r="D27" s="15"/>
      <c r="E27" s="16"/>
      <c r="F27" s="15"/>
      <c r="G27" s="15"/>
      <c r="H27" s="17"/>
      <c r="I27" s="18"/>
      <c r="J27" s="18"/>
      <c r="K27" s="74"/>
    </row>
    <row r="28" spans="1:256" s="14" customFormat="1" ht="16" x14ac:dyDescent="0.2">
      <c r="A28" s="2" t="s">
        <v>36</v>
      </c>
      <c r="B28" s="15"/>
      <c r="C28" s="15"/>
      <c r="D28" s="15"/>
      <c r="E28" s="102"/>
      <c r="F28" s="15"/>
      <c r="G28" s="15"/>
      <c r="J28" s="66"/>
    </row>
    <row r="29" spans="1:256" s="14" customFormat="1" ht="16" x14ac:dyDescent="0.2">
      <c r="A29" s="2" t="s">
        <v>62</v>
      </c>
      <c r="B29" s="15"/>
      <c r="C29" s="15"/>
      <c r="D29" s="15"/>
      <c r="E29" s="16"/>
      <c r="F29" s="15"/>
      <c r="G29" s="15"/>
      <c r="H29" s="20"/>
      <c r="I29" s="20"/>
      <c r="J29" s="66"/>
    </row>
    <row r="30" spans="1:256" ht="15" thickBot="1" x14ac:dyDescent="0.2">
      <c r="A30" s="2" t="s">
        <v>63</v>
      </c>
      <c r="B30" s="21"/>
      <c r="C30" s="21"/>
      <c r="D30" s="21"/>
      <c r="E30" s="22"/>
      <c r="F30" s="21"/>
      <c r="G30" s="21"/>
      <c r="H30" s="23"/>
      <c r="I30" s="23"/>
      <c r="J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ht="15" thickBot="1" x14ac:dyDescent="0.2">
      <c r="A31" s="28" t="s">
        <v>64</v>
      </c>
      <c r="B31" s="29" t="s">
        <v>65</v>
      </c>
      <c r="C31" s="29" t="s">
        <v>3</v>
      </c>
      <c r="D31" s="29" t="s">
        <v>4</v>
      </c>
      <c r="E31" s="28" t="s">
        <v>64</v>
      </c>
      <c r="F31" s="29" t="s">
        <v>65</v>
      </c>
      <c r="G31" s="29" t="s">
        <v>3</v>
      </c>
      <c r="H31" s="29" t="s">
        <v>4</v>
      </c>
      <c r="I31" s="29" t="s">
        <v>5</v>
      </c>
      <c r="J31" s="30"/>
    </row>
    <row r="32" spans="1:256" x14ac:dyDescent="0.15">
      <c r="A32" s="31" t="s">
        <v>6</v>
      </c>
      <c r="B32" s="32">
        <v>18.496002197265625</v>
      </c>
      <c r="C32" s="32">
        <v>14.467304229736328</v>
      </c>
      <c r="D32" s="33">
        <f t="shared" ref="D32:D35" si="4">B32-C32</f>
        <v>4.0286979675292969</v>
      </c>
      <c r="E32" s="34" t="s">
        <v>7</v>
      </c>
      <c r="F32" s="32">
        <v>17.95631217956543</v>
      </c>
      <c r="G32" s="32">
        <v>14.479426383972168</v>
      </c>
      <c r="H32" s="33">
        <f t="shared" ref="H32:H35" si="5">F32-G32</f>
        <v>3.4768857955932617</v>
      </c>
      <c r="I32" s="33">
        <f>H32-$D$36</f>
        <v>-0.46391916275024414</v>
      </c>
      <c r="J32" s="35">
        <f t="shared" ref="J32:J35" si="6">POWER(2,-I32)</f>
        <v>1.3792836354870204</v>
      </c>
    </row>
    <row r="33" spans="1:11" x14ac:dyDescent="0.15">
      <c r="A33" s="36" t="s">
        <v>8</v>
      </c>
      <c r="B33" s="37">
        <v>18.351352691650391</v>
      </c>
      <c r="C33" s="37">
        <v>14.453906059265137</v>
      </c>
      <c r="D33" s="33">
        <f t="shared" si="4"/>
        <v>3.8974466323852539</v>
      </c>
      <c r="E33" s="38" t="s">
        <v>9</v>
      </c>
      <c r="F33" s="37">
        <v>17.885688781738281</v>
      </c>
      <c r="G33" s="37">
        <v>14.469812393188477</v>
      </c>
      <c r="H33" s="33">
        <f t="shared" si="5"/>
        <v>3.4158763885498047</v>
      </c>
      <c r="I33" s="33">
        <f t="shared" ref="I33:I35" si="7">H33-$D$36</f>
        <v>-0.52492856979370117</v>
      </c>
      <c r="J33" s="35">
        <f t="shared" si="6"/>
        <v>1.4388623378043151</v>
      </c>
    </row>
    <row r="34" spans="1:11" x14ac:dyDescent="0.15">
      <c r="A34" s="36" t="s">
        <v>10</v>
      </c>
      <c r="B34" s="37">
        <v>18.386692047119141</v>
      </c>
      <c r="C34" s="37">
        <v>14.437827110290527</v>
      </c>
      <c r="D34" s="33">
        <f t="shared" si="4"/>
        <v>3.9488649368286133</v>
      </c>
      <c r="E34" s="38" t="s">
        <v>11</v>
      </c>
      <c r="F34" s="37">
        <v>17.911279678344727</v>
      </c>
      <c r="G34" s="37">
        <v>14.484745025634766</v>
      </c>
      <c r="H34" s="33">
        <f t="shared" si="5"/>
        <v>3.4265346527099609</v>
      </c>
      <c r="I34" s="33">
        <f t="shared" si="7"/>
        <v>-0.51427030563354492</v>
      </c>
      <c r="J34" s="35">
        <f t="shared" si="6"/>
        <v>1.4282715578442073</v>
      </c>
    </row>
    <row r="35" spans="1:11" ht="15" thickBot="1" x14ac:dyDescent="0.2">
      <c r="A35" s="39" t="s">
        <v>12</v>
      </c>
      <c r="B35" s="40">
        <v>18.311069488525391</v>
      </c>
      <c r="C35" s="40">
        <v>14.422859191894531</v>
      </c>
      <c r="D35" s="41">
        <f t="shared" si="4"/>
        <v>3.8882102966308594</v>
      </c>
      <c r="E35" s="42" t="s">
        <v>13</v>
      </c>
      <c r="F35" s="40">
        <v>17.877290725708008</v>
      </c>
      <c r="G35" s="40">
        <v>14.59583568572998</v>
      </c>
      <c r="H35" s="41">
        <f t="shared" si="5"/>
        <v>3.2814550399780273</v>
      </c>
      <c r="I35" s="41">
        <f t="shared" si="7"/>
        <v>-0.65934991836547852</v>
      </c>
      <c r="J35" s="43">
        <f t="shared" si="6"/>
        <v>1.5793707953257798</v>
      </c>
    </row>
    <row r="36" spans="1:11" x14ac:dyDescent="0.15">
      <c r="A36" s="44" t="s">
        <v>14</v>
      </c>
      <c r="B36" s="45">
        <f>AVERAGE(B32:B35)</f>
        <v>18.386279106140137</v>
      </c>
      <c r="C36" s="45">
        <f>AVERAGE(C32:C35)</f>
        <v>14.445474147796631</v>
      </c>
      <c r="D36" s="45">
        <f>AVERAGE(D32:D35)</f>
        <v>3.9408049583435059</v>
      </c>
      <c r="E36" s="46" t="s">
        <v>14</v>
      </c>
      <c r="F36" s="45">
        <f>AVERAGE(F32:F35)</f>
        <v>17.907642841339111</v>
      </c>
      <c r="G36" s="45">
        <f>AVERAGE(G32:G35)</f>
        <v>14.507454872131348</v>
      </c>
      <c r="H36" s="45">
        <f>AVERAGE(H32:H35)</f>
        <v>3.4001879692077637</v>
      </c>
      <c r="I36" s="45">
        <f>AVERAGE(I32:I35)</f>
        <v>-0.54061698913574219</v>
      </c>
      <c r="J36" s="47">
        <f>AVERAGE(J32:J35)</f>
        <v>1.4564470816153308</v>
      </c>
      <c r="K36" s="5"/>
    </row>
    <row r="37" spans="1:11" x14ac:dyDescent="0.15">
      <c r="A37" s="48" t="s">
        <v>15</v>
      </c>
      <c r="B37" s="33">
        <f>MEDIAN(B32:B35)</f>
        <v>18.369022369384766</v>
      </c>
      <c r="C37" s="33">
        <f>MEDIAN(C32:C35)</f>
        <v>14.445866584777832</v>
      </c>
      <c r="D37" s="33">
        <f>MEDIAN(D32:D35)</f>
        <v>3.9231557846069336</v>
      </c>
      <c r="E37" s="49" t="s">
        <v>15</v>
      </c>
      <c r="F37" s="33">
        <f>MEDIAN(F32:F35)</f>
        <v>17.898484230041504</v>
      </c>
      <c r="G37" s="33">
        <f>MEDIAN(G32:G35)</f>
        <v>14.482085704803467</v>
      </c>
      <c r="H37" s="33">
        <f>MEDIAN(H32:H35)</f>
        <v>3.4212055206298828</v>
      </c>
      <c r="I37" s="33">
        <f>MEDIAN(I32:I35)</f>
        <v>-0.51959943771362305</v>
      </c>
      <c r="J37" s="114">
        <f>MEDIAN(J32:J35)</f>
        <v>1.4335669478242612</v>
      </c>
    </row>
    <row r="38" spans="1:11" ht="15" thickBot="1" x14ac:dyDescent="0.2">
      <c r="A38" s="51" t="s">
        <v>16</v>
      </c>
      <c r="B38" s="41">
        <f>STDEV(B32:B35)</f>
        <v>7.9405432763865344E-2</v>
      </c>
      <c r="C38" s="41">
        <f>STDEV(C32:C35)</f>
        <v>1.9300803278450022E-2</v>
      </c>
      <c r="D38" s="41">
        <f>STDEV(D32:D35)</f>
        <v>6.4385006503801495E-2</v>
      </c>
      <c r="E38" s="52" t="s">
        <v>16</v>
      </c>
      <c r="F38" s="41">
        <f>STDEV(F32:F35)</f>
        <v>3.5520710968081064E-2</v>
      </c>
      <c r="G38" s="41">
        <f>STDEV(G32:G35)</f>
        <v>5.9243727402734002E-2</v>
      </c>
      <c r="H38" s="41">
        <f>STDEV(H32:H35)</f>
        <v>8.3507163941684781E-2</v>
      </c>
      <c r="I38" s="41">
        <f>STDEV(I32:I35)</f>
        <v>8.3507163941684781E-2</v>
      </c>
      <c r="J38" s="53">
        <f>STDEV(J32:J35)</f>
        <v>8.5960301235398398E-2</v>
      </c>
    </row>
    <row r="39" spans="1:11" x14ac:dyDescent="0.15">
      <c r="A39" s="4"/>
      <c r="B39" s="25" t="s">
        <v>17</v>
      </c>
      <c r="C39" s="25"/>
      <c r="D39" s="25"/>
      <c r="E39" s="4"/>
      <c r="F39" s="5"/>
      <c r="G39" s="5"/>
      <c r="H39" s="5"/>
      <c r="I39" s="5"/>
      <c r="J39" s="5">
        <f>J38/(SQRT(4))</f>
        <v>4.2980150617699199E-2</v>
      </c>
    </row>
    <row r="40" spans="1:11" ht="15" thickBot="1" x14ac:dyDescent="0.2">
      <c r="A40" s="54" t="s">
        <v>65</v>
      </c>
      <c r="B40" s="4">
        <f>TTEST(B32:B35,F32:F35,2,2)</f>
        <v>3.347267009892262E-5</v>
      </c>
      <c r="C40" s="25"/>
      <c r="D40" s="6"/>
      <c r="E40" s="55"/>
      <c r="F40" s="55"/>
      <c r="G40" s="5"/>
    </row>
    <row r="41" spans="1:11" x14ac:dyDescent="0.15">
      <c r="A41" s="54" t="s">
        <v>3</v>
      </c>
      <c r="B41" s="4">
        <f>TTEST(C32:C35,G32:G35,2,2)</f>
        <v>9.3783438714489811E-2</v>
      </c>
      <c r="C41" s="25"/>
      <c r="D41" s="6"/>
      <c r="E41" s="55"/>
      <c r="F41" s="55"/>
      <c r="G41" s="57"/>
      <c r="H41" s="58" t="s">
        <v>3</v>
      </c>
      <c r="I41" s="59" t="s">
        <v>65</v>
      </c>
      <c r="J41" s="2"/>
    </row>
    <row r="42" spans="1:11" x14ac:dyDescent="0.15">
      <c r="A42" s="54" t="s">
        <v>18</v>
      </c>
      <c r="B42" s="56">
        <f>TTEST(D32:D35,H32:H35,2,2)</f>
        <v>5.0194578690156627E-5</v>
      </c>
      <c r="C42" s="4"/>
      <c r="D42" s="25"/>
      <c r="G42" s="60" t="s">
        <v>19</v>
      </c>
      <c r="H42" s="61">
        <v>31.314727783203125</v>
      </c>
      <c r="I42" s="62">
        <v>25.207118988037109</v>
      </c>
      <c r="J42" s="2"/>
    </row>
    <row r="43" spans="1:11" ht="15" thickBot="1" x14ac:dyDescent="0.2">
      <c r="A43" s="26" t="s">
        <v>20</v>
      </c>
      <c r="B43" s="115">
        <f>POWER(-(-I36-I38),2)</f>
        <v>0.20894939228894172</v>
      </c>
      <c r="C43" s="21"/>
      <c r="D43" s="25"/>
      <c r="E43" s="4"/>
      <c r="F43" s="25"/>
      <c r="G43" s="63" t="s">
        <v>19</v>
      </c>
      <c r="H43" s="64">
        <v>39.664363861083984</v>
      </c>
      <c r="I43" s="68">
        <v>27.669750213623047</v>
      </c>
      <c r="J43" s="2"/>
    </row>
    <row r="44" spans="1:11" x14ac:dyDescent="0.15">
      <c r="A44" s="26" t="s">
        <v>21</v>
      </c>
      <c r="B44" s="21">
        <f>POWER(2,-I36)</f>
        <v>1.4545944624122602</v>
      </c>
      <c r="C44" s="21"/>
      <c r="D44" s="25"/>
      <c r="E44" s="4"/>
      <c r="F44" s="25"/>
      <c r="G44" s="25"/>
    </row>
    <row r="46" spans="1:11" ht="15" thickBot="1" x14ac:dyDescent="0.2"/>
    <row r="47" spans="1:11" ht="15" thickBot="1" x14ac:dyDescent="0.2">
      <c r="A47" s="28" t="s">
        <v>64</v>
      </c>
      <c r="B47" s="29" t="s">
        <v>65</v>
      </c>
      <c r="C47" s="29" t="s">
        <v>3</v>
      </c>
      <c r="D47" s="29" t="s">
        <v>4</v>
      </c>
      <c r="E47" s="28" t="s">
        <v>64</v>
      </c>
      <c r="F47" s="29" t="s">
        <v>65</v>
      </c>
      <c r="G47" s="29" t="s">
        <v>3</v>
      </c>
      <c r="H47" s="29" t="s">
        <v>4</v>
      </c>
      <c r="I47" s="29" t="s">
        <v>5</v>
      </c>
      <c r="J47" s="30"/>
    </row>
    <row r="48" spans="1:11" x14ac:dyDescent="0.15">
      <c r="A48" s="31" t="s">
        <v>6</v>
      </c>
      <c r="B48" s="32">
        <v>18.496002197265625</v>
      </c>
      <c r="C48" s="32">
        <v>14.467304229736328</v>
      </c>
      <c r="D48" s="33">
        <f t="shared" ref="D48:D51" si="8">B48-C48</f>
        <v>4.0286979675292969</v>
      </c>
      <c r="E48" s="34" t="s">
        <v>27</v>
      </c>
      <c r="F48" s="32">
        <v>17.9158935546875</v>
      </c>
      <c r="G48" s="32">
        <v>14.516132354736328</v>
      </c>
      <c r="H48" s="33">
        <f t="shared" ref="H48:H51" si="9">F48-G48</f>
        <v>3.3997611999511719</v>
      </c>
      <c r="I48" s="33">
        <f>H48-$D$52</f>
        <v>-0.54104375839233398</v>
      </c>
      <c r="J48" s="35">
        <f t="shared" ref="J48:J51" si="10">POWER(2,-I48)</f>
        <v>1.4550248153322745</v>
      </c>
    </row>
    <row r="49" spans="1:10" x14ac:dyDescent="0.15">
      <c r="A49" s="36" t="s">
        <v>8</v>
      </c>
      <c r="B49" s="37">
        <v>18.351352691650391</v>
      </c>
      <c r="C49" s="37">
        <v>14.453906059265137</v>
      </c>
      <c r="D49" s="33">
        <f t="shared" si="8"/>
        <v>3.8974466323852539</v>
      </c>
      <c r="E49" s="38" t="s">
        <v>28</v>
      </c>
      <c r="F49" s="37">
        <v>17.995523452758789</v>
      </c>
      <c r="G49" s="37">
        <v>14.643595695495605</v>
      </c>
      <c r="H49" s="33">
        <f t="shared" si="9"/>
        <v>3.3519277572631836</v>
      </c>
      <c r="I49" s="33">
        <f t="shared" ref="I49:I51" si="11">H49-$D$52</f>
        <v>-0.58887720108032227</v>
      </c>
      <c r="J49" s="35">
        <f t="shared" si="10"/>
        <v>1.5040757224363512</v>
      </c>
    </row>
    <row r="50" spans="1:10" x14ac:dyDescent="0.15">
      <c r="A50" s="36" t="s">
        <v>10</v>
      </c>
      <c r="B50" s="37">
        <v>18.386692047119141</v>
      </c>
      <c r="C50" s="37">
        <v>14.437827110290527</v>
      </c>
      <c r="D50" s="33">
        <f t="shared" si="8"/>
        <v>3.9488649368286133</v>
      </c>
      <c r="E50" s="38" t="s">
        <v>29</v>
      </c>
      <c r="F50" s="37">
        <v>17.881256103515625</v>
      </c>
      <c r="G50" s="37">
        <v>14.452457427978516</v>
      </c>
      <c r="H50" s="33">
        <f t="shared" si="9"/>
        <v>3.4287986755371094</v>
      </c>
      <c r="I50" s="33">
        <f t="shared" si="11"/>
        <v>-0.51200628280639648</v>
      </c>
      <c r="J50" s="35">
        <f t="shared" si="10"/>
        <v>1.4260319275906637</v>
      </c>
    </row>
    <row r="51" spans="1:10" ht="15" thickBot="1" x14ac:dyDescent="0.2">
      <c r="A51" s="39" t="s">
        <v>12</v>
      </c>
      <c r="B51" s="40">
        <v>18.311069488525391</v>
      </c>
      <c r="C51" s="40">
        <v>14.422859191894531</v>
      </c>
      <c r="D51" s="41">
        <f t="shared" si="8"/>
        <v>3.8882102966308594</v>
      </c>
      <c r="E51" s="42" t="s">
        <v>30</v>
      </c>
      <c r="F51" s="40">
        <v>17.590763092041016</v>
      </c>
      <c r="G51" s="37">
        <v>14.403983116149902</v>
      </c>
      <c r="H51" s="41">
        <f t="shared" si="9"/>
        <v>3.1867799758911133</v>
      </c>
      <c r="I51" s="33">
        <f t="shared" si="11"/>
        <v>-0.75402498245239258</v>
      </c>
      <c r="J51" s="43">
        <f t="shared" si="10"/>
        <v>1.6864914244038447</v>
      </c>
    </row>
    <row r="52" spans="1:10" x14ac:dyDescent="0.15">
      <c r="A52" s="44" t="s">
        <v>14</v>
      </c>
      <c r="B52" s="45">
        <f>AVERAGE(B48:B51)</f>
        <v>18.386279106140137</v>
      </c>
      <c r="C52" s="45">
        <f>AVERAGE(C48:C51)</f>
        <v>14.445474147796631</v>
      </c>
      <c r="D52" s="45">
        <f>AVERAGE(D48:D51)</f>
        <v>3.9408049583435059</v>
      </c>
      <c r="E52" s="46" t="s">
        <v>14</v>
      </c>
      <c r="F52" s="45">
        <f>AVERAGE(F48:F51)</f>
        <v>17.845859050750732</v>
      </c>
      <c r="G52" s="45">
        <f>AVERAGE(G48:G51)</f>
        <v>14.504042148590088</v>
      </c>
      <c r="H52" s="45">
        <f>AVERAGE(H48:H51)</f>
        <v>3.3418169021606445</v>
      </c>
      <c r="I52" s="45">
        <f>AVERAGE(I48:I51)</f>
        <v>-0.59898805618286133</v>
      </c>
      <c r="J52" s="47">
        <f>AVERAGE(J48:J51)</f>
        <v>1.5179059724407835</v>
      </c>
    </row>
    <row r="53" spans="1:10" x14ac:dyDescent="0.15">
      <c r="A53" s="48" t="s">
        <v>15</v>
      </c>
      <c r="B53" s="33">
        <f>MEDIAN(B48:B51)</f>
        <v>18.369022369384766</v>
      </c>
      <c r="C53" s="33">
        <f>MEDIAN(C48:C51)</f>
        <v>14.445866584777832</v>
      </c>
      <c r="D53" s="33">
        <f>MEDIAN(D48:D51)</f>
        <v>3.9231557846069336</v>
      </c>
      <c r="E53" s="49" t="s">
        <v>15</v>
      </c>
      <c r="F53" s="33">
        <f>MEDIAN(F48:F51)</f>
        <v>17.898574829101562</v>
      </c>
      <c r="G53" s="33">
        <f>MEDIAN(G48:G51)</f>
        <v>14.484294891357422</v>
      </c>
      <c r="H53" s="33">
        <f>MEDIAN(H48:H51)</f>
        <v>3.3758444786071777</v>
      </c>
      <c r="I53" s="33">
        <f>MEDIAN(I48:I51)</f>
        <v>-0.56496047973632812</v>
      </c>
      <c r="J53" s="50">
        <f>MEDIAN(J48:J51)</f>
        <v>1.4795502688843127</v>
      </c>
    </row>
    <row r="54" spans="1:10" ht="15" thickBot="1" x14ac:dyDescent="0.2">
      <c r="A54" s="51" t="s">
        <v>16</v>
      </c>
      <c r="B54" s="41">
        <f>STDEV(B48:B51)</f>
        <v>7.9405432763865344E-2</v>
      </c>
      <c r="C54" s="41">
        <f>STDEV(C48:C51)</f>
        <v>1.9300803278450022E-2</v>
      </c>
      <c r="D54" s="41">
        <f>STDEV(D48:D51)</f>
        <v>6.4385006503801495E-2</v>
      </c>
      <c r="E54" s="52" t="s">
        <v>16</v>
      </c>
      <c r="F54" s="41">
        <f>STDEV(F48:F51)</f>
        <v>0.17666462055220944</v>
      </c>
      <c r="G54" s="41">
        <f>STDEV(G48:G51)</f>
        <v>0.10375316687858922</v>
      </c>
      <c r="H54" s="41">
        <f>STDEV(H48:H51)</f>
        <v>0.10810804540545015</v>
      </c>
      <c r="I54" s="41">
        <f>STDEV(I48:I51)</f>
        <v>0.10810804540545015</v>
      </c>
      <c r="J54" s="53">
        <f>STDEV(J48:J51)</f>
        <v>0.11691479870002421</v>
      </c>
    </row>
    <row r="55" spans="1:10" x14ac:dyDescent="0.15">
      <c r="A55" s="4"/>
      <c r="B55" s="25" t="s">
        <v>17</v>
      </c>
      <c r="C55" s="25"/>
      <c r="D55" s="25"/>
      <c r="E55" s="4"/>
      <c r="F55" s="5"/>
      <c r="G55" s="5"/>
      <c r="H55" s="5"/>
      <c r="I55" s="5"/>
      <c r="J55" s="5">
        <f>J54/(SQRT(4))</f>
        <v>5.8457399350012103E-2</v>
      </c>
    </row>
    <row r="56" spans="1:10" x14ac:dyDescent="0.15">
      <c r="A56" s="54" t="s">
        <v>65</v>
      </c>
      <c r="B56" s="4">
        <f>TTEST(B48:B51,F48:F51,2,2)</f>
        <v>1.4061946580625898E-3</v>
      </c>
      <c r="C56" s="25"/>
      <c r="D56" s="6"/>
      <c r="E56" s="55"/>
      <c r="F56" s="55"/>
      <c r="G56" s="5"/>
    </row>
    <row r="57" spans="1:10" x14ac:dyDescent="0.15">
      <c r="A57" s="54" t="s">
        <v>3</v>
      </c>
      <c r="B57" s="4">
        <f>TTEST(C48:C51,G48:G51,2,2)</f>
        <v>0.30951514682820042</v>
      </c>
      <c r="C57" s="25"/>
      <c r="D57" s="6"/>
      <c r="E57" s="55"/>
      <c r="F57" s="55"/>
    </row>
    <row r="58" spans="1:10" x14ac:dyDescent="0.15">
      <c r="A58" s="54" t="s">
        <v>18</v>
      </c>
      <c r="B58" s="56">
        <f>TTEST(D48:D51,H48:H51,2,2)</f>
        <v>7.6587578247068111E-5</v>
      </c>
      <c r="C58" s="4"/>
      <c r="D58" s="25"/>
      <c r="G58" s="25"/>
    </row>
    <row r="59" spans="1:10" x14ac:dyDescent="0.15">
      <c r="A59" s="26" t="s">
        <v>20</v>
      </c>
      <c r="B59" s="21">
        <f>POWER(-(-I52-I54),2)</f>
        <v>0.2409631849808313</v>
      </c>
      <c r="C59" s="21"/>
      <c r="D59" s="25"/>
      <c r="E59" s="4"/>
      <c r="F59" s="25"/>
      <c r="G59" s="25"/>
    </row>
    <row r="60" spans="1:10" x14ac:dyDescent="0.15">
      <c r="A60" s="26" t="s">
        <v>21</v>
      </c>
      <c r="B60" s="21">
        <f>POWER(2,-I52)</f>
        <v>1.5146537762742844</v>
      </c>
      <c r="C60" s="21"/>
      <c r="D60" s="25"/>
      <c r="E60" s="4"/>
      <c r="F60" s="25"/>
      <c r="G60" s="25"/>
    </row>
    <row r="61" spans="1:10" x14ac:dyDescent="0.15">
      <c r="J61" s="157" t="s">
        <v>77</v>
      </c>
    </row>
    <row r="62" spans="1:10" x14ac:dyDescent="0.15">
      <c r="J62" s="153" t="s">
        <v>17</v>
      </c>
    </row>
    <row r="63" spans="1:10" x14ac:dyDescent="0.15">
      <c r="J63" s="158">
        <f>TTEST(J32:J35,J48:J51,2,2)</f>
        <v>0.42945842604403933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250C4-72B3-433E-88EA-A3944D001726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32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31</v>
      </c>
      <c r="I4" s="18">
        <v>44292</v>
      </c>
      <c r="J4" s="18" t="s">
        <v>39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" t="s">
        <v>40</v>
      </c>
      <c r="B8" s="21"/>
      <c r="C8" s="21"/>
      <c r="D8" s="21"/>
      <c r="E8" s="22"/>
      <c r="F8" s="21"/>
      <c r="G8" s="21"/>
      <c r="H8" s="23"/>
      <c r="I8" s="23"/>
      <c r="J8" s="23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pans="1:256" x14ac:dyDescent="0.15">
      <c r="A9" s="25"/>
      <c r="B9" s="25"/>
      <c r="C9" s="4"/>
      <c r="D9" s="5"/>
      <c r="E9" s="5"/>
      <c r="F9" s="5"/>
      <c r="G9" s="5"/>
      <c r="H9" s="2"/>
      <c r="I9" s="2"/>
      <c r="J9" s="2"/>
    </row>
    <row r="10" spans="1:256" ht="15" thickBot="1" x14ac:dyDescent="0.2">
      <c r="A10" s="26"/>
      <c r="B10" s="21"/>
      <c r="C10" s="21"/>
      <c r="D10" s="25"/>
      <c r="E10" s="4"/>
      <c r="F10" s="25"/>
      <c r="G10" s="25"/>
    </row>
    <row r="11" spans="1:256" ht="15" thickBot="1" x14ac:dyDescent="0.2">
      <c r="A11" s="28" t="s">
        <v>2</v>
      </c>
      <c r="B11" s="29" t="s">
        <v>31</v>
      </c>
      <c r="C11" s="29" t="s">
        <v>3</v>
      </c>
      <c r="D11" s="29" t="s">
        <v>4</v>
      </c>
      <c r="E11" s="28" t="s">
        <v>2</v>
      </c>
      <c r="F11" s="29" t="s">
        <v>31</v>
      </c>
      <c r="G11" s="29" t="s">
        <v>3</v>
      </c>
      <c r="H11" s="29" t="s">
        <v>4</v>
      </c>
      <c r="I11" s="29" t="s">
        <v>5</v>
      </c>
      <c r="J11" s="30"/>
      <c r="K11" s="77"/>
    </row>
    <row r="12" spans="1:256" x14ac:dyDescent="0.15">
      <c r="A12" s="31" t="s">
        <v>6</v>
      </c>
      <c r="B12" s="110">
        <v>27.522249221801758</v>
      </c>
      <c r="C12" s="32">
        <v>14.616</v>
      </c>
      <c r="D12" s="33">
        <f t="shared" ref="D12:D15" si="0">B12-C12</f>
        <v>12.906249221801758</v>
      </c>
      <c r="E12" s="34" t="s">
        <v>22</v>
      </c>
      <c r="F12" s="110">
        <v>27.373214721679688</v>
      </c>
      <c r="G12" s="32">
        <v>14.699</v>
      </c>
      <c r="H12" s="33">
        <f>F12-G12</f>
        <v>12.674214721679688</v>
      </c>
      <c r="I12" s="33">
        <f>H12-$D$16</f>
        <v>-0.11494576644897592</v>
      </c>
      <c r="J12" s="35">
        <f t="shared" ref="J12:J15" si="1">POWER(2,-I12)</f>
        <v>1.0829343352740788</v>
      </c>
      <c r="K12" s="77"/>
    </row>
    <row r="13" spans="1:256" x14ac:dyDescent="0.15">
      <c r="A13" s="36" t="s">
        <v>8</v>
      </c>
      <c r="B13" s="111">
        <v>27.210216522216797</v>
      </c>
      <c r="C13" s="37">
        <v>14.62</v>
      </c>
      <c r="D13" s="33">
        <f t="shared" si="0"/>
        <v>12.590216522216798</v>
      </c>
      <c r="E13" s="38" t="s">
        <v>23</v>
      </c>
      <c r="F13" s="111">
        <v>27.454719543457031</v>
      </c>
      <c r="G13" s="37">
        <v>14.598000000000001</v>
      </c>
      <c r="H13" s="33">
        <f>F13-G13</f>
        <v>12.85671954345703</v>
      </c>
      <c r="I13" s="33">
        <f>H13-$D$16</f>
        <v>6.7559055328366924E-2</v>
      </c>
      <c r="J13" s="35">
        <f t="shared" si="1"/>
        <v>0.95425116288282041</v>
      </c>
      <c r="K13" s="77"/>
      <c r="M13" s="113" t="s">
        <v>66</v>
      </c>
      <c r="N13" s="113"/>
      <c r="O13" s="113"/>
    </row>
    <row r="14" spans="1:256" x14ac:dyDescent="0.15">
      <c r="A14" s="36" t="s">
        <v>10</v>
      </c>
      <c r="B14" s="111">
        <v>27.533178329467773</v>
      </c>
      <c r="C14" s="37">
        <v>14.593</v>
      </c>
      <c r="D14" s="33">
        <f t="shared" si="0"/>
        <v>12.940178329467773</v>
      </c>
      <c r="E14" s="38" t="s">
        <v>24</v>
      </c>
      <c r="F14" s="111">
        <v>27.19563102722168</v>
      </c>
      <c r="G14" s="37">
        <v>14.689</v>
      </c>
      <c r="H14" s="33">
        <f>F14-G14</f>
        <v>12.50663102722168</v>
      </c>
      <c r="I14" s="33">
        <f>H14-$D$16</f>
        <v>-0.28252946090698394</v>
      </c>
      <c r="J14" s="35">
        <f t="shared" si="1"/>
        <v>1.2163255858822104</v>
      </c>
      <c r="K14" s="77"/>
    </row>
    <row r="15" spans="1:256" ht="15" thickBot="1" x14ac:dyDescent="0.2">
      <c r="A15" s="39" t="s">
        <v>12</v>
      </c>
      <c r="B15" s="112">
        <v>27.29899787902832</v>
      </c>
      <c r="C15" s="40">
        <v>14.579000000000001</v>
      </c>
      <c r="D15" s="41">
        <f t="shared" si="0"/>
        <v>12.71999787902832</v>
      </c>
      <c r="E15" s="42" t="s">
        <v>25</v>
      </c>
      <c r="F15" s="112">
        <v>27.165977478027344</v>
      </c>
      <c r="G15" s="40">
        <v>14.661</v>
      </c>
      <c r="H15" s="41">
        <f>F15-G15</f>
        <v>12.504977478027344</v>
      </c>
      <c r="I15" s="33">
        <f>H15-$D$16</f>
        <v>-0.28418301010131941</v>
      </c>
      <c r="J15" s="104">
        <f t="shared" si="1"/>
        <v>1.217720480283663</v>
      </c>
      <c r="K15" s="77"/>
    </row>
    <row r="16" spans="1:256" x14ac:dyDescent="0.15">
      <c r="A16" s="44" t="s">
        <v>14</v>
      </c>
      <c r="B16" s="45">
        <f>AVERAGE(B12:B15)</f>
        <v>27.391160488128662</v>
      </c>
      <c r="C16" s="45">
        <f>AVERAGE(C12:C15)</f>
        <v>14.601999999999999</v>
      </c>
      <c r="D16" s="45">
        <f>AVERAGE(D12:D15)</f>
        <v>12.789160488128664</v>
      </c>
      <c r="E16" s="46" t="s">
        <v>14</v>
      </c>
      <c r="F16" s="45">
        <f>AVERAGE(F12:F15)</f>
        <v>27.297385692596436</v>
      </c>
      <c r="G16" s="45">
        <f>AVERAGE(G12:G15)</f>
        <v>14.661750000000001</v>
      </c>
      <c r="H16" s="45">
        <f>AVERAGE(H12:H15)</f>
        <v>12.635635692596434</v>
      </c>
      <c r="I16" s="45">
        <f>AVERAGE(I12:I15)</f>
        <v>-0.15352479553222809</v>
      </c>
      <c r="J16" s="47">
        <f>AVERAGE(J12:J15)</f>
        <v>1.1178078910806932</v>
      </c>
      <c r="K16" s="77"/>
    </row>
    <row r="17" spans="1:256" x14ac:dyDescent="0.15">
      <c r="A17" s="48" t="s">
        <v>15</v>
      </c>
      <c r="B17" s="33">
        <f>MEDIAN(B12:B15)</f>
        <v>27.410623550415039</v>
      </c>
      <c r="C17" s="33">
        <f>MEDIAN(C12:C15)</f>
        <v>14.6045</v>
      </c>
      <c r="D17" s="33">
        <f>MEDIAN(D12:D15)</f>
        <v>12.813123550415039</v>
      </c>
      <c r="E17" s="49" t="s">
        <v>15</v>
      </c>
      <c r="F17" s="33">
        <f>MEDIAN(F12:F15)</f>
        <v>27.284422874450684</v>
      </c>
      <c r="G17" s="33">
        <f>MEDIAN(G12:G15)</f>
        <v>14.675000000000001</v>
      </c>
      <c r="H17" s="33">
        <f>MEDIAN(H12:H15)</f>
        <v>12.590422874450685</v>
      </c>
      <c r="I17" s="33">
        <f>MEDIAN(I12:I15)</f>
        <v>-0.19873761367797993</v>
      </c>
      <c r="J17" s="50">
        <f>MEDIAN(J12:J15)</f>
        <v>1.1496299605781446</v>
      </c>
      <c r="K17" s="77"/>
    </row>
    <row r="18" spans="1:256" ht="15" thickBot="1" x14ac:dyDescent="0.2">
      <c r="A18" s="51" t="s">
        <v>16</v>
      </c>
      <c r="B18" s="41">
        <f>STDEV(B12:B15)</f>
        <v>0.16185177238318343</v>
      </c>
      <c r="C18" s="41">
        <f>STDEV(C12:C15)</f>
        <v>1.9407902170678951E-2</v>
      </c>
      <c r="D18" s="41">
        <f>STDEV(D12:D15)</f>
        <v>0.16419330886306144</v>
      </c>
      <c r="E18" s="52" t="s">
        <v>16</v>
      </c>
      <c r="F18" s="41">
        <f>STDEV(F12:F15)</f>
        <v>0.13919544180767063</v>
      </c>
      <c r="G18" s="41">
        <f>STDEV(G12:G15)</f>
        <v>4.5441354146488991E-2</v>
      </c>
      <c r="H18" s="41">
        <f>STDEV(H12:H15)</f>
        <v>0.16741185075455051</v>
      </c>
      <c r="I18" s="41">
        <f>STDEV(I12:I15)</f>
        <v>0.16741185075455051</v>
      </c>
      <c r="J18" s="53">
        <f>STDEV(J12:J15)</f>
        <v>0.12603601324441119</v>
      </c>
      <c r="K18" s="77"/>
    </row>
    <row r="19" spans="1:256" x14ac:dyDescent="0.15">
      <c r="A19" s="4"/>
      <c r="B19" s="25" t="s">
        <v>17</v>
      </c>
      <c r="C19" s="25"/>
      <c r="D19" s="25"/>
      <c r="E19" s="4"/>
      <c r="F19" s="5"/>
      <c r="G19" s="5"/>
      <c r="H19" s="5"/>
      <c r="I19" s="5"/>
      <c r="J19" s="5">
        <f>J18/(SQRT(4))</f>
        <v>6.3018006622205594E-2</v>
      </c>
      <c r="K19" s="77"/>
    </row>
    <row r="20" spans="1:256" x14ac:dyDescent="0.15">
      <c r="A20" s="54" t="s">
        <v>31</v>
      </c>
      <c r="B20" s="4">
        <f>TTEST(B12:B15,F12:F15,2,2)</f>
        <v>0.41343685767205607</v>
      </c>
      <c r="C20" s="25"/>
      <c r="D20" s="6"/>
      <c r="E20" s="55"/>
      <c r="F20" s="55"/>
      <c r="G20" s="5"/>
      <c r="K20" s="77"/>
    </row>
    <row r="21" spans="1:256" ht="15" thickBot="1" x14ac:dyDescent="0.2">
      <c r="A21" s="54" t="s">
        <v>3</v>
      </c>
      <c r="B21" s="116">
        <f>TTEST(C12:C15,G12:G15,2,2)</f>
        <v>5.1974586784224008E-2</v>
      </c>
      <c r="C21" s="25"/>
      <c r="D21" s="6"/>
      <c r="E21" s="55"/>
      <c r="F21" s="55"/>
    </row>
    <row r="22" spans="1:256" x14ac:dyDescent="0.15">
      <c r="A22" s="54" t="s">
        <v>18</v>
      </c>
      <c r="B22" s="56">
        <f>TTEST(D12:D15,H12:H15,2,2)</f>
        <v>0.23829403244853842</v>
      </c>
      <c r="C22" s="4"/>
      <c r="D22" s="25"/>
      <c r="F22" s="57"/>
      <c r="G22" s="58" t="s">
        <v>3</v>
      </c>
      <c r="H22" s="59" t="s">
        <v>31</v>
      </c>
    </row>
    <row r="23" spans="1:256" x14ac:dyDescent="0.15">
      <c r="A23" s="26" t="s">
        <v>20</v>
      </c>
      <c r="B23" s="21">
        <f>POWER(-(-I16-I18),2)</f>
        <v>1.9285030274783239E-4</v>
      </c>
      <c r="C23" s="21"/>
      <c r="D23" s="25"/>
      <c r="E23" s="4"/>
      <c r="F23" s="60" t="s">
        <v>19</v>
      </c>
      <c r="G23" s="61">
        <v>29.587</v>
      </c>
      <c r="H23" s="62" t="s">
        <v>34</v>
      </c>
    </row>
    <row r="24" spans="1:256" ht="15" thickBot="1" x14ac:dyDescent="0.2">
      <c r="A24" s="26" t="s">
        <v>21</v>
      </c>
      <c r="B24" s="21">
        <f>POWER(2,-I16)</f>
        <v>1.1122836888555989</v>
      </c>
      <c r="C24" s="21"/>
      <c r="D24" s="25"/>
      <c r="E24" s="4"/>
      <c r="F24" s="63" t="s">
        <v>19</v>
      </c>
      <c r="G24" s="64">
        <v>28.643999999999998</v>
      </c>
      <c r="H24" s="65" t="s">
        <v>35</v>
      </c>
      <c r="K24" s="2" t="s">
        <v>26</v>
      </c>
    </row>
    <row r="25" spans="1:256" x14ac:dyDescent="0.15">
      <c r="B25" s="2"/>
      <c r="C25" s="2"/>
      <c r="D25" s="2"/>
      <c r="F25" s="2"/>
      <c r="G25" s="2"/>
      <c r="H25" s="2"/>
      <c r="I25" s="2"/>
      <c r="J25" s="2"/>
    </row>
    <row r="27" spans="1:256" s="14" customFormat="1" ht="16" x14ac:dyDescent="0.2">
      <c r="A27" s="14" t="s">
        <v>59</v>
      </c>
      <c r="B27" s="15"/>
      <c r="C27" s="15"/>
      <c r="D27" s="15"/>
      <c r="E27" s="16"/>
      <c r="F27" s="15"/>
      <c r="G27" s="15"/>
      <c r="H27" s="17"/>
      <c r="I27" s="18"/>
      <c r="J27" s="17"/>
      <c r="K27" s="18"/>
      <c r="L27" s="105"/>
    </row>
    <row r="28" spans="1:256" s="14" customFormat="1" ht="16" x14ac:dyDescent="0.2">
      <c r="A28" s="2" t="s">
        <v>60</v>
      </c>
      <c r="B28" s="15"/>
      <c r="C28" s="15"/>
      <c r="D28" s="15"/>
      <c r="E28" s="16"/>
      <c r="F28" s="15"/>
      <c r="G28" s="15"/>
      <c r="H28" s="17"/>
      <c r="I28" s="18"/>
      <c r="J28" s="17"/>
      <c r="K28" s="18"/>
    </row>
    <row r="29" spans="1:256" s="14" customFormat="1" ht="16" x14ac:dyDescent="0.2">
      <c r="A29" s="2" t="s">
        <v>36</v>
      </c>
      <c r="B29" s="15"/>
      <c r="C29" s="15"/>
      <c r="D29" s="15"/>
      <c r="E29" s="16"/>
      <c r="F29" s="15"/>
      <c r="G29" s="15"/>
      <c r="H29" s="106"/>
      <c r="J29" s="66"/>
    </row>
    <row r="30" spans="1:256" s="14" customFormat="1" ht="16" x14ac:dyDescent="0.2">
      <c r="A30" s="2" t="s">
        <v>62</v>
      </c>
      <c r="B30" s="15"/>
      <c r="C30" s="15"/>
      <c r="D30" s="15"/>
      <c r="E30" s="107"/>
      <c r="F30" s="108"/>
      <c r="G30" s="108"/>
      <c r="H30" s="109"/>
      <c r="I30" s="20"/>
      <c r="J30" s="66"/>
    </row>
    <row r="31" spans="1:256" ht="15" thickBot="1" x14ac:dyDescent="0.2">
      <c r="A31" s="2" t="s">
        <v>63</v>
      </c>
      <c r="B31" s="21"/>
      <c r="C31" s="21"/>
      <c r="D31" s="21"/>
      <c r="E31" s="22"/>
      <c r="F31" s="21"/>
      <c r="G31" s="21"/>
      <c r="H31" s="23"/>
      <c r="I31" s="23"/>
      <c r="J31" s="23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</row>
    <row r="32" spans="1:256" ht="15" thickBot="1" x14ac:dyDescent="0.2">
      <c r="A32" s="28" t="s">
        <v>64</v>
      </c>
      <c r="B32" s="29" t="s">
        <v>31</v>
      </c>
      <c r="C32" s="29" t="s">
        <v>3</v>
      </c>
      <c r="D32" s="29" t="s">
        <v>4</v>
      </c>
      <c r="E32" s="28" t="s">
        <v>64</v>
      </c>
      <c r="F32" s="29" t="s">
        <v>31</v>
      </c>
      <c r="G32" s="29" t="s">
        <v>3</v>
      </c>
      <c r="H32" s="29" t="s">
        <v>4</v>
      </c>
      <c r="I32" s="29" t="s">
        <v>5</v>
      </c>
      <c r="J32" s="30"/>
    </row>
    <row r="33" spans="1:11" x14ac:dyDescent="0.15">
      <c r="A33" s="31" t="s">
        <v>6</v>
      </c>
      <c r="B33" s="32">
        <v>28.677997589111328</v>
      </c>
      <c r="C33" s="32">
        <v>14.467304229736328</v>
      </c>
      <c r="D33" s="33">
        <f t="shared" ref="D33:D36" si="2">B33-C33</f>
        <v>14.210693359375</v>
      </c>
      <c r="E33" s="34" t="s">
        <v>7</v>
      </c>
      <c r="F33" s="32">
        <v>27.021984100341797</v>
      </c>
      <c r="G33" s="32">
        <v>14.479426383972168</v>
      </c>
      <c r="H33" s="45">
        <f t="shared" ref="H33:H35" si="3">F33-G33</f>
        <v>12.542557716369629</v>
      </c>
      <c r="I33" s="33">
        <f>H33-$D$37</f>
        <v>-1.2816104888916016</v>
      </c>
      <c r="J33" s="35">
        <f t="shared" ref="J33:J35" si="4">POWER(2,-I33)</f>
        <v>2.4311021080759456</v>
      </c>
    </row>
    <row r="34" spans="1:11" x14ac:dyDescent="0.15">
      <c r="A34" s="36" t="s">
        <v>8</v>
      </c>
      <c r="B34" s="37">
        <v>28.525270462036133</v>
      </c>
      <c r="C34" s="37">
        <v>14.453906059265137</v>
      </c>
      <c r="D34" s="33">
        <f t="shared" si="2"/>
        <v>14.071364402770996</v>
      </c>
      <c r="E34" s="38" t="s">
        <v>9</v>
      </c>
      <c r="F34" s="37">
        <v>27.359233856201172</v>
      </c>
      <c r="G34" s="37">
        <v>14.469812393188477</v>
      </c>
      <c r="H34" s="33">
        <f t="shared" si="3"/>
        <v>12.889421463012695</v>
      </c>
      <c r="I34" s="33">
        <f t="shared" ref="I34:I35" si="5">H34-$D$37</f>
        <v>-0.93474674224853516</v>
      </c>
      <c r="J34" s="35">
        <f t="shared" si="4"/>
        <v>1.9115550420007323</v>
      </c>
    </row>
    <row r="35" spans="1:11" x14ac:dyDescent="0.15">
      <c r="A35" s="36" t="s">
        <v>10</v>
      </c>
      <c r="B35" s="37">
        <v>28.190950393676758</v>
      </c>
      <c r="C35" s="37">
        <v>14.437827110290527</v>
      </c>
      <c r="D35" s="33">
        <f t="shared" si="2"/>
        <v>13.75312328338623</v>
      </c>
      <c r="E35" s="38" t="s">
        <v>11</v>
      </c>
      <c r="F35" s="37">
        <v>27.264560699462891</v>
      </c>
      <c r="G35" s="37">
        <v>14.484745025634766</v>
      </c>
      <c r="H35" s="33">
        <f t="shared" si="3"/>
        <v>12.779815673828125</v>
      </c>
      <c r="I35" s="33">
        <f t="shared" si="5"/>
        <v>-1.0443525314331055</v>
      </c>
      <c r="J35" s="35">
        <f t="shared" si="4"/>
        <v>2.0624405460909543</v>
      </c>
    </row>
    <row r="36" spans="1:11" ht="15" thickBot="1" x14ac:dyDescent="0.2">
      <c r="A36" s="39" t="s">
        <v>12</v>
      </c>
      <c r="B36" s="40">
        <v>27.684350967407227</v>
      </c>
      <c r="C36" s="40">
        <v>14.422859191894531</v>
      </c>
      <c r="D36" s="41">
        <f t="shared" si="2"/>
        <v>13.261491775512695</v>
      </c>
      <c r="E36" s="103" t="s">
        <v>13</v>
      </c>
      <c r="F36" s="75"/>
      <c r="G36" s="75"/>
      <c r="H36" s="76"/>
      <c r="I36" s="76"/>
      <c r="J36" s="104"/>
    </row>
    <row r="37" spans="1:11" x14ac:dyDescent="0.15">
      <c r="A37" s="44" t="s">
        <v>14</v>
      </c>
      <c r="B37" s="45">
        <f>AVERAGE(B33:B36)</f>
        <v>28.269642353057861</v>
      </c>
      <c r="C37" s="45">
        <f>AVERAGE(C33:C36)</f>
        <v>14.445474147796631</v>
      </c>
      <c r="D37" s="45">
        <f>AVERAGE(D33:D36)</f>
        <v>13.82416820526123</v>
      </c>
      <c r="E37" s="46" t="s">
        <v>14</v>
      </c>
      <c r="F37" s="45">
        <f>AVERAGE(F33:F36)</f>
        <v>27.215259552001953</v>
      </c>
      <c r="G37" s="45">
        <f>AVERAGE(G33:G36)</f>
        <v>14.477994600931803</v>
      </c>
      <c r="H37" s="45">
        <f>AVERAGE(H33:H36)</f>
        <v>12.73726495107015</v>
      </c>
      <c r="I37" s="45">
        <f>AVERAGE(I33:I36)</f>
        <v>-1.0869032541910808</v>
      </c>
      <c r="J37" s="47">
        <f>AVERAGE(J33:J36)</f>
        <v>2.1350325653892108</v>
      </c>
      <c r="K37" s="5"/>
    </row>
    <row r="38" spans="1:11" x14ac:dyDescent="0.15">
      <c r="A38" s="48" t="s">
        <v>15</v>
      </c>
      <c r="B38" s="33">
        <f>MEDIAN(B33:B36)</f>
        <v>28.358110427856445</v>
      </c>
      <c r="C38" s="33">
        <f>MEDIAN(C33:C36)</f>
        <v>14.445866584777832</v>
      </c>
      <c r="D38" s="33">
        <f>MEDIAN(D33:D36)</f>
        <v>13.912243843078613</v>
      </c>
      <c r="E38" s="49" t="s">
        <v>15</v>
      </c>
      <c r="F38" s="33">
        <f>MEDIAN(F33:F36)</f>
        <v>27.264560699462891</v>
      </c>
      <c r="G38" s="33">
        <f>MEDIAN(G33:G36)</f>
        <v>14.479426383972168</v>
      </c>
      <c r="H38" s="33">
        <f>MEDIAN(H33:H36)</f>
        <v>12.779815673828125</v>
      </c>
      <c r="I38" s="33">
        <f>MEDIAN(I33:I36)</f>
        <v>-1.0443525314331055</v>
      </c>
      <c r="J38" s="50">
        <f>MEDIAN(J33:J36)</f>
        <v>2.0624405460909543</v>
      </c>
    </row>
    <row r="39" spans="1:11" ht="15" thickBot="1" x14ac:dyDescent="0.2">
      <c r="A39" s="51" t="s">
        <v>16</v>
      </c>
      <c r="B39" s="41">
        <f>STDEV(B33:B36)</f>
        <v>0.44002202956222047</v>
      </c>
      <c r="C39" s="41">
        <f>STDEV(C33:C36)</f>
        <v>1.9300803278450022E-2</v>
      </c>
      <c r="D39" s="41">
        <f>STDEV(D33:D36)</f>
        <v>0.42117288625327542</v>
      </c>
      <c r="E39" s="52" t="s">
        <v>16</v>
      </c>
      <c r="F39" s="41">
        <f>STDEV(F33:F36)</f>
        <v>0.17394626127780338</v>
      </c>
      <c r="G39" s="41">
        <f>STDEV(G33:G36)</f>
        <v>7.5685784629610569E-3</v>
      </c>
      <c r="H39" s="41">
        <f>STDEV(H33:H36)</f>
        <v>0.17730351854725246</v>
      </c>
      <c r="I39" s="41">
        <f>STDEV(I33:I36)</f>
        <v>0.17730351854725224</v>
      </c>
      <c r="J39" s="53">
        <f>STDEV(J33:J36)</f>
        <v>0.26727231322415057</v>
      </c>
    </row>
    <row r="40" spans="1:11" x14ac:dyDescent="0.15">
      <c r="A40" s="4"/>
      <c r="B40" s="25" t="s">
        <v>17</v>
      </c>
      <c r="C40" s="25"/>
      <c r="D40" s="25"/>
      <c r="E40" s="4"/>
      <c r="F40" s="5"/>
      <c r="G40" s="5"/>
      <c r="H40" s="5"/>
      <c r="I40" s="5"/>
      <c r="J40" s="5">
        <f>J39/(SQRT(4))</f>
        <v>0.13363615661207529</v>
      </c>
    </row>
    <row r="41" spans="1:11" ht="15" thickBot="1" x14ac:dyDescent="0.2">
      <c r="A41" s="54" t="s">
        <v>31</v>
      </c>
      <c r="B41" s="4">
        <f>TTEST(B33:B36,F33:F36,2,2)</f>
        <v>1.1946273430505748E-2</v>
      </c>
      <c r="C41" s="25"/>
      <c r="D41" s="6"/>
      <c r="E41" s="55"/>
      <c r="F41" s="55"/>
      <c r="G41" s="5"/>
    </row>
    <row r="42" spans="1:11" x14ac:dyDescent="0.15">
      <c r="A42" s="54" t="s">
        <v>3</v>
      </c>
      <c r="B42" s="116">
        <f>TTEST(C33:C36,G33:G36,2,2)</f>
        <v>4.2154900001509427E-2</v>
      </c>
      <c r="C42" s="25"/>
      <c r="D42" s="6"/>
      <c r="E42" s="55"/>
      <c r="F42" s="55"/>
      <c r="G42" s="57"/>
      <c r="H42" s="58" t="s">
        <v>3</v>
      </c>
      <c r="I42" s="59" t="s">
        <v>31</v>
      </c>
      <c r="J42" s="2"/>
    </row>
    <row r="43" spans="1:11" x14ac:dyDescent="0.15">
      <c r="A43" s="54" t="s">
        <v>18</v>
      </c>
      <c r="B43" s="56">
        <f>TTEST(D33:D36,H33:H36,2,2)</f>
        <v>9.1273770955994007E-3</v>
      </c>
      <c r="C43" s="4"/>
      <c r="D43" s="25"/>
      <c r="G43" s="60" t="s">
        <v>19</v>
      </c>
      <c r="H43" s="61">
        <v>31.314727783203125</v>
      </c>
      <c r="I43" s="62">
        <v>29.964742660522461</v>
      </c>
      <c r="J43" s="2"/>
    </row>
    <row r="44" spans="1:11" ht="15" thickBot="1" x14ac:dyDescent="0.2">
      <c r="A44" s="26" t="s">
        <v>20</v>
      </c>
      <c r="B44" s="21">
        <f>POWER(-(-I37-I39),2)</f>
        <v>0.82737167908332276</v>
      </c>
      <c r="C44" s="21"/>
      <c r="D44" s="25"/>
      <c r="E44" s="4"/>
      <c r="F44" s="25"/>
      <c r="G44" s="63" t="s">
        <v>19</v>
      </c>
      <c r="H44" s="67">
        <v>39.664363861083984</v>
      </c>
      <c r="I44" s="68">
        <v>30.884580612182617</v>
      </c>
      <c r="J44" s="2"/>
    </row>
    <row r="45" spans="1:11" x14ac:dyDescent="0.15">
      <c r="A45" s="26" t="s">
        <v>21</v>
      </c>
      <c r="B45" s="21">
        <f>POWER(2,-I37)</f>
        <v>2.124175922921415</v>
      </c>
      <c r="C45" s="21"/>
      <c r="D45" s="25"/>
      <c r="E45" s="4"/>
      <c r="F45" s="25"/>
      <c r="G45" s="25"/>
    </row>
    <row r="46" spans="1:11" ht="15" thickBot="1" x14ac:dyDescent="0.2"/>
    <row r="47" spans="1:11" ht="15" thickBot="1" x14ac:dyDescent="0.2">
      <c r="A47" s="28" t="s">
        <v>64</v>
      </c>
      <c r="B47" s="29" t="s">
        <v>31</v>
      </c>
      <c r="C47" s="29" t="s">
        <v>3</v>
      </c>
      <c r="D47" s="29" t="s">
        <v>4</v>
      </c>
      <c r="E47" s="28" t="s">
        <v>64</v>
      </c>
      <c r="F47" s="29" t="s">
        <v>31</v>
      </c>
      <c r="G47" s="29" t="s">
        <v>3</v>
      </c>
      <c r="H47" s="29" t="s">
        <v>4</v>
      </c>
      <c r="I47" s="29" t="s">
        <v>5</v>
      </c>
      <c r="J47" s="30"/>
    </row>
    <row r="48" spans="1:11" x14ac:dyDescent="0.15">
      <c r="A48" s="31" t="s">
        <v>6</v>
      </c>
      <c r="B48" s="32">
        <v>30.205944061279297</v>
      </c>
      <c r="C48" s="32">
        <v>14.467304229736328</v>
      </c>
      <c r="D48" s="33">
        <f t="shared" ref="D48:D51" si="6">B48-C48</f>
        <v>15.738639831542969</v>
      </c>
      <c r="E48" s="34" t="s">
        <v>27</v>
      </c>
      <c r="F48" s="32">
        <v>33.021923065185547</v>
      </c>
      <c r="G48" s="32">
        <v>14.516132354736328</v>
      </c>
      <c r="H48" s="33">
        <f t="shared" ref="H48:H51" si="7">F48-G48</f>
        <v>18.505790710449219</v>
      </c>
      <c r="I48" s="33">
        <f>H48-$D$52</f>
        <v>2.2753067016601562</v>
      </c>
      <c r="J48" s="35">
        <f t="shared" ref="J48:J51" si="8">POWER(2,-I48)</f>
        <v>0.20656866056461312</v>
      </c>
    </row>
    <row r="49" spans="1:10" x14ac:dyDescent="0.15">
      <c r="A49" s="36" t="s">
        <v>8</v>
      </c>
      <c r="B49" s="37">
        <v>30.760866165161133</v>
      </c>
      <c r="C49" s="37">
        <v>14.453906059265137</v>
      </c>
      <c r="D49" s="33">
        <f t="shared" si="6"/>
        <v>16.306960105895996</v>
      </c>
      <c r="E49" s="38" t="s">
        <v>28</v>
      </c>
      <c r="F49" s="37">
        <v>30.964494705200195</v>
      </c>
      <c r="G49" s="37">
        <v>14.643595695495605</v>
      </c>
      <c r="H49" s="33">
        <f t="shared" si="7"/>
        <v>16.32089900970459</v>
      </c>
      <c r="I49" s="33">
        <f t="shared" ref="I49:I51" si="9">H49-$D$52</f>
        <v>9.0415000915527344E-2</v>
      </c>
      <c r="J49" s="35">
        <f t="shared" si="8"/>
        <v>0.93925252805407777</v>
      </c>
    </row>
    <row r="50" spans="1:10" x14ac:dyDescent="0.15">
      <c r="A50" s="36" t="s">
        <v>10</v>
      </c>
      <c r="B50" s="37">
        <v>31.173303604125977</v>
      </c>
      <c r="C50" s="37">
        <v>14.437827110290527</v>
      </c>
      <c r="D50" s="33">
        <f t="shared" si="6"/>
        <v>16.735476493835449</v>
      </c>
      <c r="E50" s="38" t="s">
        <v>29</v>
      </c>
      <c r="F50" s="37">
        <v>33.232353210449219</v>
      </c>
      <c r="G50" s="37">
        <v>14.452457427978516</v>
      </c>
      <c r="H50" s="33">
        <f t="shared" si="7"/>
        <v>18.779895782470703</v>
      </c>
      <c r="I50" s="33">
        <f t="shared" si="9"/>
        <v>2.5494117736816406</v>
      </c>
      <c r="J50" s="35">
        <f t="shared" si="8"/>
        <v>0.17082466779720801</v>
      </c>
    </row>
    <row r="51" spans="1:10" ht="15" thickBot="1" x14ac:dyDescent="0.2">
      <c r="A51" s="39" t="s">
        <v>12</v>
      </c>
      <c r="B51" s="40">
        <v>30.563718795776367</v>
      </c>
      <c r="C51" s="40">
        <v>14.422859191894531</v>
      </c>
      <c r="D51" s="41">
        <f t="shared" si="6"/>
        <v>16.140859603881836</v>
      </c>
      <c r="E51" s="42" t="s">
        <v>30</v>
      </c>
      <c r="F51" s="40">
        <v>34.579643249511719</v>
      </c>
      <c r="G51" s="40">
        <v>14.403983116149902</v>
      </c>
      <c r="H51" s="41">
        <f t="shared" si="7"/>
        <v>20.175660133361816</v>
      </c>
      <c r="I51" s="33">
        <f t="shared" si="9"/>
        <v>3.9451761245727539</v>
      </c>
      <c r="J51" s="43">
        <f t="shared" si="8"/>
        <v>6.4920767928662262E-2</v>
      </c>
    </row>
    <row r="52" spans="1:10" x14ac:dyDescent="0.15">
      <c r="A52" s="44" t="s">
        <v>14</v>
      </c>
      <c r="B52" s="45">
        <f>AVERAGE(B48:B51)</f>
        <v>30.675958156585693</v>
      </c>
      <c r="C52" s="45">
        <f>AVERAGE(C48:C51)</f>
        <v>14.445474147796631</v>
      </c>
      <c r="D52" s="45">
        <f>AVERAGE(D48:D51)</f>
        <v>16.230484008789062</v>
      </c>
      <c r="E52" s="46" t="s">
        <v>14</v>
      </c>
      <c r="F52" s="45">
        <f>AVERAGE(F48:F51)</f>
        <v>32.94960355758667</v>
      </c>
      <c r="G52" s="45">
        <f>AVERAGE(G48:G51)</f>
        <v>14.504042148590088</v>
      </c>
      <c r="H52" s="45">
        <f>AVERAGE(H48:H51)</f>
        <v>18.445561408996582</v>
      </c>
      <c r="I52" s="45">
        <f>AVERAGE(I48:I51)</f>
        <v>2.2150774002075195</v>
      </c>
      <c r="J52" s="47">
        <f>AVERAGE(J48:J51)</f>
        <v>0.34539165608614031</v>
      </c>
    </row>
    <row r="53" spans="1:10" x14ac:dyDescent="0.15">
      <c r="A53" s="48" t="s">
        <v>15</v>
      </c>
      <c r="B53" s="33">
        <f>MEDIAN(B48:B51)</f>
        <v>30.66229248046875</v>
      </c>
      <c r="C53" s="33">
        <f>MEDIAN(C48:C51)</f>
        <v>14.445866584777832</v>
      </c>
      <c r="D53" s="33">
        <f>MEDIAN(D48:D51)</f>
        <v>16.223909854888916</v>
      </c>
      <c r="E53" s="49" t="s">
        <v>15</v>
      </c>
      <c r="F53" s="33">
        <f>MEDIAN(F48:F51)</f>
        <v>33.127138137817383</v>
      </c>
      <c r="G53" s="33">
        <f>MEDIAN(G48:G51)</f>
        <v>14.484294891357422</v>
      </c>
      <c r="H53" s="33">
        <f>MEDIAN(H48:H51)</f>
        <v>18.642843246459961</v>
      </c>
      <c r="I53" s="33">
        <f>MEDIAN(I48:I51)</f>
        <v>2.4123592376708984</v>
      </c>
      <c r="J53" s="50">
        <f>MEDIAN(J48:J51)</f>
        <v>0.18869666418091058</v>
      </c>
    </row>
    <row r="54" spans="1:10" ht="15" thickBot="1" x14ac:dyDescent="0.2">
      <c r="A54" s="51" t="s">
        <v>16</v>
      </c>
      <c r="B54" s="41">
        <f>STDEV(B48:B51)</f>
        <v>0.40334963658959205</v>
      </c>
      <c r="C54" s="41">
        <f>STDEV(C48:C51)</f>
        <v>1.9300803278450022E-2</v>
      </c>
      <c r="D54" s="41">
        <f>STDEV(D48:D51)</f>
        <v>0.41263754556426219</v>
      </c>
      <c r="E54" s="52" t="s">
        <v>16</v>
      </c>
      <c r="F54" s="41">
        <f>STDEV(F48:F51)</f>
        <v>1.4925218067025006</v>
      </c>
      <c r="G54" s="41">
        <f>STDEV(G48:G51)</f>
        <v>0.10375316687858922</v>
      </c>
      <c r="H54" s="41">
        <f>STDEV(H48:H51)</f>
        <v>1.594034603247916</v>
      </c>
      <c r="I54" s="41">
        <f>STDEV(I48:I51)</f>
        <v>1.594034603247916</v>
      </c>
      <c r="J54" s="53">
        <f>STDEV(J48:J51)</f>
        <v>0.40044979370877515</v>
      </c>
    </row>
    <row r="55" spans="1:10" x14ac:dyDescent="0.15">
      <c r="A55" s="4"/>
      <c r="B55" s="25" t="s">
        <v>17</v>
      </c>
      <c r="C55" s="25"/>
      <c r="D55" s="25"/>
      <c r="E55" s="4"/>
      <c r="F55" s="5"/>
      <c r="G55" s="5"/>
      <c r="H55" s="5"/>
      <c r="I55" s="5"/>
      <c r="J55" s="5">
        <f>J54/(SQRT(4))</f>
        <v>0.20022489685438757</v>
      </c>
    </row>
    <row r="56" spans="1:10" x14ac:dyDescent="0.15">
      <c r="A56" s="54" t="s">
        <v>31</v>
      </c>
      <c r="B56" s="4">
        <f>TTEST(B48:B51,F48:F51,2,2)</f>
        <v>2.5907044781123888E-2</v>
      </c>
      <c r="C56" s="25"/>
      <c r="D56" s="6"/>
      <c r="E56" s="55"/>
      <c r="F56" s="55"/>
      <c r="G56" s="5"/>
    </row>
    <row r="57" spans="1:10" x14ac:dyDescent="0.15">
      <c r="A57" s="54" t="s">
        <v>3</v>
      </c>
      <c r="B57" s="4">
        <f>TTEST(C48:C51,G48:G51,2,2)</f>
        <v>0.30951514682820042</v>
      </c>
      <c r="C57" s="25"/>
      <c r="D57" s="6"/>
      <c r="E57" s="55"/>
      <c r="F57" s="55"/>
    </row>
    <row r="58" spans="1:10" x14ac:dyDescent="0.15">
      <c r="A58" s="54" t="s">
        <v>18</v>
      </c>
      <c r="B58" s="56">
        <f>TTEST(D48:D51,H48:H51,2,2)</f>
        <v>3.6027530273922033E-2</v>
      </c>
      <c r="C58" s="4"/>
      <c r="D58" s="25"/>
      <c r="G58" s="25"/>
    </row>
    <row r="59" spans="1:10" x14ac:dyDescent="0.15">
      <c r="A59" s="26" t="s">
        <v>20</v>
      </c>
      <c r="B59" s="21">
        <f>POWER(-(-I52-I54),2)</f>
        <v>14.509334254868284</v>
      </c>
      <c r="C59" s="21"/>
      <c r="D59" s="25"/>
      <c r="E59" s="4"/>
      <c r="F59" s="25"/>
      <c r="G59" s="25"/>
    </row>
    <row r="60" spans="1:10" x14ac:dyDescent="0.15">
      <c r="A60" s="26" t="s">
        <v>21</v>
      </c>
      <c r="B60" s="21">
        <f>POWER(2,-I52)</f>
        <v>0.21537498480704906</v>
      </c>
      <c r="C60" s="21"/>
      <c r="D60" s="25"/>
      <c r="E60" s="4"/>
      <c r="F60" s="25"/>
      <c r="G60" s="25"/>
    </row>
    <row r="61" spans="1:10" x14ac:dyDescent="0.15">
      <c r="J61" s="157" t="s">
        <v>77</v>
      </c>
    </row>
    <row r="62" spans="1:10" x14ac:dyDescent="0.15">
      <c r="J62" s="153" t="s">
        <v>17</v>
      </c>
    </row>
    <row r="63" spans="1:10" x14ac:dyDescent="0.15">
      <c r="J63" s="158">
        <f>TTEST(J33:J36,J48:J51,2,2)</f>
        <v>1.1732047481613518E-3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82F5-CC72-4BEC-B0DC-E125F7DC32B8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42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43</v>
      </c>
      <c r="I4" s="18">
        <v>44293</v>
      </c>
      <c r="J4" s="18" t="s">
        <v>33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43</v>
      </c>
      <c r="C10" s="29" t="s">
        <v>3</v>
      </c>
      <c r="D10" s="29" t="s">
        <v>4</v>
      </c>
      <c r="E10" s="28" t="s">
        <v>2</v>
      </c>
      <c r="F10" s="29" t="s">
        <v>43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20.623000000000001</v>
      </c>
      <c r="C11" s="32">
        <v>14.616</v>
      </c>
      <c r="D11" s="33">
        <f t="shared" ref="D11:D14" si="0">B11-C11</f>
        <v>6.0070000000000014</v>
      </c>
      <c r="E11" s="34" t="s">
        <v>22</v>
      </c>
      <c r="F11" s="32">
        <v>20.908999999999999</v>
      </c>
      <c r="G11" s="32">
        <v>14.699</v>
      </c>
      <c r="H11" s="33">
        <f t="shared" ref="H11:H14" si="1">F11-G11</f>
        <v>6.2099999999999991</v>
      </c>
      <c r="I11" s="33">
        <f>H11-$D$15</f>
        <v>0.24874999999999847</v>
      </c>
      <c r="J11" s="35">
        <f t="shared" ref="J11:J14" si="2">POWER(2,-I11)</f>
        <v>0.84162531220287728</v>
      </c>
    </row>
    <row r="12" spans="1:256" x14ac:dyDescent="0.15">
      <c r="A12" s="36" t="s">
        <v>8</v>
      </c>
      <c r="B12" s="37">
        <v>20.623000000000001</v>
      </c>
      <c r="C12" s="37">
        <v>14.62</v>
      </c>
      <c r="D12" s="33">
        <f t="shared" si="0"/>
        <v>6.0030000000000019</v>
      </c>
      <c r="E12" s="38" t="s">
        <v>23</v>
      </c>
      <c r="F12" s="37">
        <v>20.608000000000001</v>
      </c>
      <c r="G12" s="37">
        <v>14.598000000000001</v>
      </c>
      <c r="H12" s="33">
        <f t="shared" si="1"/>
        <v>6.01</v>
      </c>
      <c r="I12" s="33">
        <f t="shared" ref="I12:I14" si="3">H12-$D$15</f>
        <v>4.8749999999999183E-2</v>
      </c>
      <c r="J12" s="35">
        <f t="shared" si="2"/>
        <v>0.96677361165131059</v>
      </c>
    </row>
    <row r="13" spans="1:256" x14ac:dyDescent="0.15">
      <c r="A13" s="36" t="s">
        <v>10</v>
      </c>
      <c r="B13" s="37">
        <v>20.628</v>
      </c>
      <c r="C13" s="37">
        <v>14.593</v>
      </c>
      <c r="D13" s="33">
        <f t="shared" si="0"/>
        <v>6.0350000000000001</v>
      </c>
      <c r="E13" s="38" t="s">
        <v>24</v>
      </c>
      <c r="F13" s="37">
        <v>20.494</v>
      </c>
      <c r="G13" s="37">
        <v>14.689</v>
      </c>
      <c r="H13" s="33">
        <f t="shared" si="1"/>
        <v>5.8049999999999997</v>
      </c>
      <c r="I13" s="33">
        <f t="shared" si="3"/>
        <v>-0.15625000000000089</v>
      </c>
      <c r="J13" s="35">
        <f t="shared" si="2"/>
        <v>1.1143867425958933</v>
      </c>
    </row>
    <row r="14" spans="1:256" ht="15" thickBot="1" x14ac:dyDescent="0.2">
      <c r="A14" s="39" t="s">
        <v>12</v>
      </c>
      <c r="B14" s="40">
        <v>20.379000000000001</v>
      </c>
      <c r="C14" s="40">
        <v>14.579000000000001</v>
      </c>
      <c r="D14" s="41">
        <f t="shared" si="0"/>
        <v>5.8000000000000007</v>
      </c>
      <c r="E14" s="42" t="s">
        <v>25</v>
      </c>
      <c r="F14" s="40">
        <v>20.57</v>
      </c>
      <c r="G14" s="40">
        <v>14.661</v>
      </c>
      <c r="H14" s="41">
        <f t="shared" si="1"/>
        <v>5.9090000000000007</v>
      </c>
      <c r="I14" s="33">
        <f t="shared" si="3"/>
        <v>-5.2249999999999908E-2</v>
      </c>
      <c r="J14" s="43">
        <f t="shared" si="2"/>
        <v>1.0368807631971264</v>
      </c>
    </row>
    <row r="15" spans="1:256" x14ac:dyDescent="0.15">
      <c r="A15" s="44" t="s">
        <v>14</v>
      </c>
      <c r="B15" s="45">
        <f>AVERAGE(B11:B14)</f>
        <v>20.56325</v>
      </c>
      <c r="C15" s="45">
        <f>AVERAGE(C11:C14)</f>
        <v>14.601999999999999</v>
      </c>
      <c r="D15" s="45">
        <f>AVERAGE(D11:D14)</f>
        <v>5.9612500000000006</v>
      </c>
      <c r="E15" s="46" t="s">
        <v>14</v>
      </c>
      <c r="F15" s="45">
        <f>AVERAGE(F11:F14)</f>
        <v>20.645249999999997</v>
      </c>
      <c r="G15" s="45">
        <f>AVERAGE(G11:G14)</f>
        <v>14.661750000000001</v>
      </c>
      <c r="H15" s="45">
        <f>AVERAGE(H11:H14)</f>
        <v>5.9834999999999994</v>
      </c>
      <c r="I15" s="45">
        <f>AVERAGE(I11:I14)</f>
        <v>2.2249999999999215E-2</v>
      </c>
      <c r="J15" s="47">
        <f>AVERAGE(J11:J14)</f>
        <v>0.98991660741180187</v>
      </c>
    </row>
    <row r="16" spans="1:256" x14ac:dyDescent="0.15">
      <c r="A16" s="48" t="s">
        <v>15</v>
      </c>
      <c r="B16" s="33">
        <f>MEDIAN(B11:B14)</f>
        <v>20.623000000000001</v>
      </c>
      <c r="C16" s="33">
        <f>MEDIAN(C11:C14)</f>
        <v>14.6045</v>
      </c>
      <c r="D16" s="33">
        <f>MEDIAN(D11:D14)</f>
        <v>6.0050000000000017</v>
      </c>
      <c r="E16" s="49" t="s">
        <v>15</v>
      </c>
      <c r="F16" s="33">
        <f>MEDIAN(F11:F14)</f>
        <v>20.588999999999999</v>
      </c>
      <c r="G16" s="33">
        <f>MEDIAN(G11:G14)</f>
        <v>14.675000000000001</v>
      </c>
      <c r="H16" s="33">
        <f>MEDIAN(H11:H14)</f>
        <v>5.9595000000000002</v>
      </c>
      <c r="I16" s="33">
        <f>MEDIAN(I11:I14)</f>
        <v>-1.7500000000003624E-3</v>
      </c>
      <c r="J16" s="50">
        <f>MEDIAN(J11:J14)</f>
        <v>1.0018271874242184</v>
      </c>
    </row>
    <row r="17" spans="1:256" ht="15" thickBot="1" x14ac:dyDescent="0.2">
      <c r="A17" s="51" t="s">
        <v>16</v>
      </c>
      <c r="B17" s="41">
        <f>STDEV(B11:B14)</f>
        <v>0.12285594545374376</v>
      </c>
      <c r="C17" s="41">
        <f>STDEV(C11:C14)</f>
        <v>1.9407902170678951E-2</v>
      </c>
      <c r="D17" s="41">
        <f>STDEV(D11:D14)</f>
        <v>0.1084385386597712</v>
      </c>
      <c r="E17" s="52" t="s">
        <v>16</v>
      </c>
      <c r="F17" s="41">
        <f>STDEV(F11:F14)</f>
        <v>0.18210871295282152</v>
      </c>
      <c r="G17" s="41">
        <f>STDEV(G11:G14)</f>
        <v>4.5441354146488991E-2</v>
      </c>
      <c r="H17" s="41">
        <f>STDEV(H11:H14)</f>
        <v>0.1726431772954452</v>
      </c>
      <c r="I17" s="41">
        <f>STDEV(I11:I14)</f>
        <v>0.1726431772954452</v>
      </c>
      <c r="J17" s="53">
        <f>STDEV(J11:J14)</f>
        <v>0.11579342665408524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5.7896713327042618E-2</v>
      </c>
    </row>
    <row r="19" spans="1:256" x14ac:dyDescent="0.15">
      <c r="A19" s="54" t="s">
        <v>43</v>
      </c>
      <c r="B19" s="4">
        <f>TTEST(B11:B14,F11:F14,2,2)</f>
        <v>0.4835464678953485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0.83445158506138961</v>
      </c>
      <c r="C21" s="4"/>
      <c r="D21" s="25"/>
      <c r="F21" s="57"/>
      <c r="G21" s="58" t="s">
        <v>3</v>
      </c>
      <c r="H21" s="59" t="s">
        <v>43</v>
      </c>
    </row>
    <row r="22" spans="1:256" x14ac:dyDescent="0.15">
      <c r="A22" s="26" t="s">
        <v>20</v>
      </c>
      <c r="B22" s="21">
        <f>POWER(-(-I15-I17),2)</f>
        <v>3.7983350556313529E-2</v>
      </c>
      <c r="C22" s="21"/>
      <c r="D22" s="25"/>
      <c r="E22" s="4"/>
      <c r="F22" s="60" t="s">
        <v>19</v>
      </c>
      <c r="G22" s="61">
        <v>29.587</v>
      </c>
      <c r="H22" s="62" t="s">
        <v>35</v>
      </c>
    </row>
    <row r="23" spans="1:256" ht="15" thickBot="1" x14ac:dyDescent="0.2">
      <c r="A23" s="26" t="s">
        <v>21</v>
      </c>
      <c r="B23" s="21">
        <f>POWER(2,-I15)</f>
        <v>0.984695793332106</v>
      </c>
      <c r="C23" s="21"/>
      <c r="D23" s="25"/>
      <c r="E23" s="4"/>
      <c r="F23" s="63" t="s">
        <v>19</v>
      </c>
      <c r="G23" s="64">
        <v>28.643999999999998</v>
      </c>
      <c r="H23" s="65" t="s">
        <v>35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6" spans="1:256" s="14" customFormat="1" ht="16" x14ac:dyDescent="0.2">
      <c r="A26" s="14" t="s">
        <v>59</v>
      </c>
      <c r="B26" s="15"/>
      <c r="C26" s="15"/>
      <c r="D26" s="15"/>
      <c r="E26" s="16"/>
      <c r="F26" s="15"/>
      <c r="G26" s="15"/>
      <c r="H26" s="17"/>
      <c r="I26" s="18"/>
      <c r="J26" s="66"/>
    </row>
    <row r="27" spans="1:256" s="14" customFormat="1" ht="16" x14ac:dyDescent="0.2">
      <c r="A27" s="2" t="s">
        <v>60</v>
      </c>
      <c r="B27" s="15"/>
      <c r="C27" s="15"/>
      <c r="D27" s="15"/>
      <c r="E27" s="16"/>
      <c r="F27" s="15"/>
      <c r="G27" s="15"/>
      <c r="H27" s="17"/>
      <c r="I27" s="18"/>
      <c r="J27" s="66"/>
    </row>
    <row r="28" spans="1:256" s="14" customFormat="1" ht="16" x14ac:dyDescent="0.2">
      <c r="A28" s="2" t="s">
        <v>36</v>
      </c>
      <c r="B28" s="15"/>
      <c r="C28" s="15"/>
      <c r="D28" s="15"/>
      <c r="E28" s="16"/>
      <c r="F28" s="15"/>
      <c r="G28" s="15"/>
      <c r="J28" s="66"/>
    </row>
    <row r="29" spans="1:256" s="14" customFormat="1" ht="16" x14ac:dyDescent="0.2">
      <c r="A29" s="2" t="s">
        <v>62</v>
      </c>
      <c r="B29" s="15"/>
      <c r="C29" s="15"/>
      <c r="D29" s="15"/>
      <c r="E29" s="16"/>
      <c r="F29" s="15"/>
      <c r="G29" s="15"/>
      <c r="H29" s="20"/>
      <c r="I29" s="20"/>
      <c r="J29" s="66"/>
    </row>
    <row r="30" spans="1:256" ht="15" thickBot="1" x14ac:dyDescent="0.2">
      <c r="A30" s="2" t="s">
        <v>63</v>
      </c>
      <c r="B30" s="21"/>
      <c r="C30" s="21"/>
      <c r="D30" s="21"/>
      <c r="E30" s="22"/>
      <c r="F30" s="21"/>
      <c r="G30" s="21"/>
      <c r="H30" s="23"/>
      <c r="I30" s="23"/>
      <c r="J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ht="15" thickBot="1" x14ac:dyDescent="0.2">
      <c r="A31" s="28" t="s">
        <v>2</v>
      </c>
      <c r="B31" s="29" t="s">
        <v>43</v>
      </c>
      <c r="C31" s="29" t="s">
        <v>3</v>
      </c>
      <c r="D31" s="29" t="s">
        <v>4</v>
      </c>
      <c r="E31" s="28" t="s">
        <v>2</v>
      </c>
      <c r="F31" s="29" t="s">
        <v>43</v>
      </c>
      <c r="G31" s="29" t="s">
        <v>3</v>
      </c>
      <c r="H31" s="29" t="s">
        <v>4</v>
      </c>
      <c r="I31" s="29" t="s">
        <v>5</v>
      </c>
      <c r="J31" s="30"/>
    </row>
    <row r="32" spans="1:256" x14ac:dyDescent="0.15">
      <c r="A32" s="31" t="s">
        <v>6</v>
      </c>
      <c r="B32" s="32">
        <v>20.979965209960938</v>
      </c>
      <c r="C32" s="32">
        <v>14.707124710083008</v>
      </c>
      <c r="D32" s="33">
        <f t="shared" ref="D32:D35" si="4">B32-C32</f>
        <v>6.2728404998779297</v>
      </c>
      <c r="E32" s="34" t="s">
        <v>7</v>
      </c>
      <c r="F32" s="32">
        <v>20.47001838684082</v>
      </c>
      <c r="G32" s="32">
        <v>14.61928653717041</v>
      </c>
      <c r="H32" s="33">
        <f t="shared" ref="H32:H35" si="5">F32-G32</f>
        <v>5.8507318496704102</v>
      </c>
      <c r="I32" s="33">
        <f>H32-$D$36</f>
        <v>-0.32577133178710938</v>
      </c>
      <c r="J32" s="35">
        <f t="shared" ref="J32:J35" si="6">POWER(2,-I32)</f>
        <v>1.2533343502906684</v>
      </c>
    </row>
    <row r="33" spans="1:11" x14ac:dyDescent="0.15">
      <c r="A33" s="36" t="s">
        <v>8</v>
      </c>
      <c r="B33" s="37">
        <v>21.181850433349609</v>
      </c>
      <c r="C33" s="37">
        <v>14.721585273742676</v>
      </c>
      <c r="D33" s="33">
        <f t="shared" si="4"/>
        <v>6.4602651596069336</v>
      </c>
      <c r="E33" s="38" t="s">
        <v>9</v>
      </c>
      <c r="F33" s="37">
        <v>20.636142730712891</v>
      </c>
      <c r="G33" s="37">
        <v>14.640805244445801</v>
      </c>
      <c r="H33" s="33">
        <f t="shared" si="5"/>
        <v>5.9953374862670898</v>
      </c>
      <c r="I33" s="33">
        <f t="shared" ref="I33:I35" si="7">H33-$D$36</f>
        <v>-0.18116569519042969</v>
      </c>
      <c r="J33" s="35">
        <f t="shared" si="6"/>
        <v>1.1337996234961061</v>
      </c>
    </row>
    <row r="34" spans="1:11" x14ac:dyDescent="0.15">
      <c r="A34" s="36" t="s">
        <v>10</v>
      </c>
      <c r="B34" s="37">
        <v>20.493621826171875</v>
      </c>
      <c r="C34" s="37">
        <v>14.608564376831055</v>
      </c>
      <c r="D34" s="33">
        <f t="shared" si="4"/>
        <v>5.8850574493408203</v>
      </c>
      <c r="E34" s="38" t="s">
        <v>11</v>
      </c>
      <c r="F34" s="37">
        <v>20.425008773803711</v>
      </c>
      <c r="G34" s="37">
        <v>14.61279296875</v>
      </c>
      <c r="H34" s="33">
        <f t="shared" si="5"/>
        <v>5.8122158050537109</v>
      </c>
      <c r="I34" s="33">
        <f t="shared" si="7"/>
        <v>-0.36428737640380859</v>
      </c>
      <c r="J34" s="35">
        <f t="shared" si="6"/>
        <v>1.2872456335572731</v>
      </c>
    </row>
    <row r="35" spans="1:11" ht="15" thickBot="1" x14ac:dyDescent="0.2">
      <c r="A35" s="39" t="s">
        <v>12</v>
      </c>
      <c r="B35" s="40">
        <v>20.690916061401367</v>
      </c>
      <c r="C35" s="40">
        <v>14.603066444396973</v>
      </c>
      <c r="D35" s="41">
        <f t="shared" si="4"/>
        <v>6.0878496170043945</v>
      </c>
      <c r="E35" s="42" t="s">
        <v>13</v>
      </c>
      <c r="F35" s="40">
        <v>20.65461540222168</v>
      </c>
      <c r="G35" s="40">
        <v>14.608262062072754</v>
      </c>
      <c r="H35" s="41">
        <f t="shared" si="5"/>
        <v>6.0463533401489258</v>
      </c>
      <c r="I35" s="41">
        <f t="shared" si="7"/>
        <v>-0.13014984130859375</v>
      </c>
      <c r="J35" s="43">
        <f t="shared" si="6"/>
        <v>1.0944073627837805</v>
      </c>
    </row>
    <row r="36" spans="1:11" x14ac:dyDescent="0.15">
      <c r="A36" s="44" t="s">
        <v>14</v>
      </c>
      <c r="B36" s="45">
        <f>AVERAGE(B32:B35)</f>
        <v>20.836588382720947</v>
      </c>
      <c r="C36" s="45">
        <f>AVERAGE(C32:C35)</f>
        <v>14.660085201263428</v>
      </c>
      <c r="D36" s="45">
        <f>AVERAGE(D32:D35)</f>
        <v>6.1765031814575195</v>
      </c>
      <c r="E36" s="46" t="s">
        <v>14</v>
      </c>
      <c r="F36" s="45">
        <f>AVERAGE(F32:F35)</f>
        <v>20.546446323394775</v>
      </c>
      <c r="G36" s="45">
        <f>AVERAGE(G32:G35)</f>
        <v>14.620286703109741</v>
      </c>
      <c r="H36" s="45">
        <f>AVERAGE(H32:H35)</f>
        <v>5.9261596202850342</v>
      </c>
      <c r="I36" s="45">
        <f>AVERAGE(I32:I35)</f>
        <v>-0.25034356117248535</v>
      </c>
      <c r="J36" s="47">
        <f>AVERAGE(J32:J35)</f>
        <v>1.1921967425319568</v>
      </c>
      <c r="K36" s="5"/>
    </row>
    <row r="37" spans="1:11" x14ac:dyDescent="0.15">
      <c r="A37" s="48" t="s">
        <v>15</v>
      </c>
      <c r="B37" s="33">
        <f>MEDIAN(B32:B35)</f>
        <v>20.835440635681152</v>
      </c>
      <c r="C37" s="33">
        <f>MEDIAN(C32:C35)</f>
        <v>14.657844543457031</v>
      </c>
      <c r="D37" s="33">
        <f>MEDIAN(D32:D35)</f>
        <v>6.1803450584411621</v>
      </c>
      <c r="E37" s="49" t="s">
        <v>15</v>
      </c>
      <c r="F37" s="33">
        <f>MEDIAN(F32:F35)</f>
        <v>20.553080558776855</v>
      </c>
      <c r="G37" s="33">
        <f>MEDIAN(G32:G35)</f>
        <v>14.616039752960205</v>
      </c>
      <c r="H37" s="33">
        <f>MEDIAN(H32:H35)</f>
        <v>5.92303466796875</v>
      </c>
      <c r="I37" s="33">
        <f>MEDIAN(I32:I35)</f>
        <v>-0.25346851348876953</v>
      </c>
      <c r="J37" s="114">
        <f>MEDIAN(J32:J35)</f>
        <v>1.1935669868933871</v>
      </c>
    </row>
    <row r="38" spans="1:11" ht="15" thickBot="1" x14ac:dyDescent="0.2">
      <c r="A38" s="51" t="s">
        <v>16</v>
      </c>
      <c r="B38" s="41">
        <f>STDEV(B32:B35)</f>
        <v>0.30474540319392174</v>
      </c>
      <c r="C38" s="41">
        <f>STDEV(C32:C35)</f>
        <v>6.2982823821862849E-2</v>
      </c>
      <c r="D38" s="41">
        <f>STDEV(D32:D35)</f>
        <v>0.24671292928083255</v>
      </c>
      <c r="E38" s="52" t="s">
        <v>16</v>
      </c>
      <c r="F38" s="41">
        <f>STDEV(F32:F35)</f>
        <v>0.11595157471492987</v>
      </c>
      <c r="G38" s="41">
        <f>STDEV(G32:G35)</f>
        <v>1.440785569505456E-2</v>
      </c>
      <c r="H38" s="41">
        <f>STDEV(H32:H35)</f>
        <v>0.1124049955086712</v>
      </c>
      <c r="I38" s="41">
        <f>STDEV(I32:I35)</f>
        <v>0.1124049955086712</v>
      </c>
      <c r="J38" s="53">
        <f>STDEV(J32:J35)</f>
        <v>9.2637438563503899E-2</v>
      </c>
    </row>
    <row r="39" spans="1:11" x14ac:dyDescent="0.15">
      <c r="A39" s="4"/>
      <c r="B39" s="25" t="s">
        <v>17</v>
      </c>
      <c r="C39" s="25"/>
      <c r="D39" s="25"/>
      <c r="E39" s="4"/>
      <c r="F39" s="5"/>
      <c r="G39" s="5"/>
      <c r="H39" s="5"/>
      <c r="I39" s="5"/>
      <c r="J39" s="5">
        <f>J38/(SQRT(4))</f>
        <v>4.6318719281751949E-2</v>
      </c>
    </row>
    <row r="40" spans="1:11" ht="15" thickBot="1" x14ac:dyDescent="0.2">
      <c r="A40" s="54" t="s">
        <v>43</v>
      </c>
      <c r="B40" s="4">
        <f>TTEST(B32:B35,F32:F35,2,2)</f>
        <v>0.12543044570990128</v>
      </c>
      <c r="C40" s="25"/>
      <c r="D40" s="6"/>
      <c r="E40" s="55"/>
      <c r="F40" s="55"/>
      <c r="G40" s="5"/>
    </row>
    <row r="41" spans="1:11" x14ac:dyDescent="0.15">
      <c r="A41" s="54" t="s">
        <v>3</v>
      </c>
      <c r="B41" s="4">
        <f>TTEST(C32:C35,G32:G35,2,2)</f>
        <v>0.26404905795049738</v>
      </c>
      <c r="C41" s="25"/>
      <c r="D41" s="6"/>
      <c r="E41" s="55"/>
      <c r="F41" s="55"/>
      <c r="G41" s="57"/>
      <c r="H41" s="58" t="s">
        <v>3</v>
      </c>
      <c r="I41" s="59" t="s">
        <v>43</v>
      </c>
      <c r="J41" s="2"/>
    </row>
    <row r="42" spans="1:11" x14ac:dyDescent="0.15">
      <c r="A42" s="54" t="s">
        <v>18</v>
      </c>
      <c r="B42" s="56">
        <f>TTEST(D32:D35,H32:H35,2,2)</f>
        <v>0.11429826109219865</v>
      </c>
      <c r="C42" s="4"/>
      <c r="D42" s="25"/>
      <c r="G42" s="60" t="s">
        <v>19</v>
      </c>
      <c r="H42" s="33">
        <v>36.282546997070312</v>
      </c>
      <c r="I42" s="50" t="s">
        <v>35</v>
      </c>
      <c r="J42" s="2"/>
    </row>
    <row r="43" spans="1:11" ht="15" thickBot="1" x14ac:dyDescent="0.2">
      <c r="A43" s="26" t="s">
        <v>20</v>
      </c>
      <c r="B43" s="115">
        <f>POWER(-(-I36-I38),2)</f>
        <v>1.9027047897390369E-2</v>
      </c>
      <c r="C43" s="21"/>
      <c r="D43" s="25"/>
      <c r="E43" s="4"/>
      <c r="F43" s="25"/>
      <c r="G43" s="63" t="s">
        <v>19</v>
      </c>
      <c r="H43" s="64" t="s">
        <v>35</v>
      </c>
      <c r="I43" s="65" t="s">
        <v>35</v>
      </c>
      <c r="J43" s="2"/>
    </row>
    <row r="44" spans="1:11" x14ac:dyDescent="0.15">
      <c r="A44" s="26" t="s">
        <v>21</v>
      </c>
      <c r="B44" s="21">
        <f>POWER(2,-I36)</f>
        <v>1.1894903446739997</v>
      </c>
      <c r="C44" s="21"/>
      <c r="D44" s="25"/>
      <c r="E44" s="4"/>
      <c r="F44" s="25"/>
      <c r="G44" s="25"/>
    </row>
    <row r="46" spans="1:11" ht="15" thickBot="1" x14ac:dyDescent="0.2"/>
    <row r="47" spans="1:11" ht="15" thickBot="1" x14ac:dyDescent="0.2">
      <c r="A47" s="28" t="s">
        <v>2</v>
      </c>
      <c r="B47" s="29" t="s">
        <v>43</v>
      </c>
      <c r="C47" s="29" t="s">
        <v>3</v>
      </c>
      <c r="D47" s="29" t="s">
        <v>4</v>
      </c>
      <c r="E47" s="28" t="s">
        <v>2</v>
      </c>
      <c r="F47" s="29" t="s">
        <v>43</v>
      </c>
      <c r="G47" s="29" t="s">
        <v>3</v>
      </c>
      <c r="H47" s="29" t="s">
        <v>4</v>
      </c>
      <c r="I47" s="29" t="s">
        <v>5</v>
      </c>
      <c r="J47" s="30"/>
    </row>
    <row r="48" spans="1:11" x14ac:dyDescent="0.15">
      <c r="A48" s="31" t="s">
        <v>6</v>
      </c>
      <c r="B48" s="32">
        <v>20.979965209960938</v>
      </c>
      <c r="C48" s="32">
        <v>14.707124710083008</v>
      </c>
      <c r="D48" s="33">
        <f t="shared" ref="D48:D51" si="8">B48-C48</f>
        <v>6.2728404998779297</v>
      </c>
      <c r="E48" s="34" t="s">
        <v>27</v>
      </c>
      <c r="F48" s="32">
        <v>19.848434448242188</v>
      </c>
      <c r="G48" s="32">
        <v>14.586251258850098</v>
      </c>
      <c r="H48" s="33">
        <f t="shared" ref="H48:H51" si="9">F48-G48</f>
        <v>5.2621831893920898</v>
      </c>
      <c r="I48" s="33">
        <f>H48-$D$52</f>
        <v>-0.91431999206542969</v>
      </c>
      <c r="J48" s="35">
        <f t="shared" ref="J48:J51" si="10">POWER(2,-I48)</f>
        <v>1.8846805266061557</v>
      </c>
    </row>
    <row r="49" spans="1:10" x14ac:dyDescent="0.15">
      <c r="A49" s="36" t="s">
        <v>8</v>
      </c>
      <c r="B49" s="37">
        <v>21.181850433349609</v>
      </c>
      <c r="C49" s="37">
        <v>14.721585273742676</v>
      </c>
      <c r="D49" s="33">
        <f t="shared" si="8"/>
        <v>6.4602651596069336</v>
      </c>
      <c r="E49" s="38" t="s">
        <v>28</v>
      </c>
      <c r="F49" s="37">
        <v>20.305393218994141</v>
      </c>
      <c r="G49" s="37">
        <v>14.68329906463623</v>
      </c>
      <c r="H49" s="33">
        <f t="shared" si="9"/>
        <v>5.6220941543579102</v>
      </c>
      <c r="I49" s="33">
        <f t="shared" ref="I49:I51" si="11">H49-$D$52</f>
        <v>-0.55440902709960938</v>
      </c>
      <c r="J49" s="35">
        <f t="shared" si="10"/>
        <v>1.4685669392132521</v>
      </c>
    </row>
    <row r="50" spans="1:10" x14ac:dyDescent="0.15">
      <c r="A50" s="36" t="s">
        <v>10</v>
      </c>
      <c r="B50" s="37">
        <v>20.493621826171875</v>
      </c>
      <c r="C50" s="37">
        <v>14.608564376831055</v>
      </c>
      <c r="D50" s="33">
        <f t="shared" si="8"/>
        <v>5.8850574493408203</v>
      </c>
      <c r="E50" s="38" t="s">
        <v>29</v>
      </c>
      <c r="F50" s="37">
        <v>19.913824081420898</v>
      </c>
      <c r="G50" s="37">
        <v>14.514561653137207</v>
      </c>
      <c r="H50" s="33">
        <f t="shared" si="9"/>
        <v>5.3992624282836914</v>
      </c>
      <c r="I50" s="33">
        <f t="shared" si="11"/>
        <v>-0.77724075317382812</v>
      </c>
      <c r="J50" s="35">
        <f t="shared" si="10"/>
        <v>1.7138498884601234</v>
      </c>
    </row>
    <row r="51" spans="1:10" ht="15" thickBot="1" x14ac:dyDescent="0.2">
      <c r="A51" s="39" t="s">
        <v>12</v>
      </c>
      <c r="B51" s="40">
        <v>20.690916061401367</v>
      </c>
      <c r="C51" s="40">
        <v>14.603066444396973</v>
      </c>
      <c r="D51" s="41">
        <f t="shared" si="8"/>
        <v>6.0878496170043945</v>
      </c>
      <c r="E51" s="42" t="s">
        <v>30</v>
      </c>
      <c r="F51" s="40">
        <v>20.23164176940918</v>
      </c>
      <c r="G51" s="40">
        <v>14.575925827026367</v>
      </c>
      <c r="H51" s="41">
        <f t="shared" si="9"/>
        <v>5.6557159423828125</v>
      </c>
      <c r="I51" s="33">
        <f t="shared" si="11"/>
        <v>-0.52078723907470703</v>
      </c>
      <c r="J51" s="43">
        <f t="shared" si="10"/>
        <v>1.4347379315505513</v>
      </c>
    </row>
    <row r="52" spans="1:10" x14ac:dyDescent="0.15">
      <c r="A52" s="44" t="s">
        <v>14</v>
      </c>
      <c r="B52" s="45">
        <f>AVERAGE(B48:B51)</f>
        <v>20.836588382720947</v>
      </c>
      <c r="C52" s="45">
        <f>AVERAGE(C48:C51)</f>
        <v>14.660085201263428</v>
      </c>
      <c r="D52" s="45">
        <f>AVERAGE(D48:D51)</f>
        <v>6.1765031814575195</v>
      </c>
      <c r="E52" s="46" t="s">
        <v>14</v>
      </c>
      <c r="F52" s="45">
        <f>AVERAGE(F48:F51)</f>
        <v>20.074823379516602</v>
      </c>
      <c r="G52" s="45">
        <f>AVERAGE(G48:G51)</f>
        <v>14.590009450912476</v>
      </c>
      <c r="H52" s="45">
        <f>AVERAGE(H48:H51)</f>
        <v>5.484813928604126</v>
      </c>
      <c r="I52" s="45">
        <f>AVERAGE(I48:I51)</f>
        <v>-0.69168925285339355</v>
      </c>
      <c r="J52" s="47">
        <f>AVERAGE(J48:J51)</f>
        <v>1.6254588214575205</v>
      </c>
    </row>
    <row r="53" spans="1:10" x14ac:dyDescent="0.15">
      <c r="A53" s="48" t="s">
        <v>15</v>
      </c>
      <c r="B53" s="33">
        <f>MEDIAN(B48:B51)</f>
        <v>20.835440635681152</v>
      </c>
      <c r="C53" s="33">
        <f>MEDIAN(C48:C51)</f>
        <v>14.657844543457031</v>
      </c>
      <c r="D53" s="33">
        <f>MEDIAN(D48:D51)</f>
        <v>6.1803450584411621</v>
      </c>
      <c r="E53" s="49" t="s">
        <v>15</v>
      </c>
      <c r="F53" s="33">
        <f>MEDIAN(F48:F51)</f>
        <v>20.072732925415039</v>
      </c>
      <c r="G53" s="33">
        <f>MEDIAN(G48:G51)</f>
        <v>14.581088542938232</v>
      </c>
      <c r="H53" s="33">
        <f>MEDIAN(H48:H51)</f>
        <v>5.5106782913208008</v>
      </c>
      <c r="I53" s="33">
        <f>MEDIAN(I48:I51)</f>
        <v>-0.66582489013671875</v>
      </c>
      <c r="J53" s="50">
        <f>MEDIAN(J48:J51)</f>
        <v>1.5912084138366878</v>
      </c>
    </row>
    <row r="54" spans="1:10" ht="15" thickBot="1" x14ac:dyDescent="0.2">
      <c r="A54" s="51" t="s">
        <v>16</v>
      </c>
      <c r="B54" s="41">
        <f>STDEV(B48:B51)</f>
        <v>0.30474540319392174</v>
      </c>
      <c r="C54" s="41">
        <f>STDEV(C48:C51)</f>
        <v>6.2982823821862849E-2</v>
      </c>
      <c r="D54" s="41">
        <f>STDEV(D48:D51)</f>
        <v>0.24671292928083255</v>
      </c>
      <c r="E54" s="52" t="s">
        <v>16</v>
      </c>
      <c r="F54" s="41">
        <f>STDEV(F48:F51)</f>
        <v>0.22724962814496838</v>
      </c>
      <c r="G54" s="41">
        <f>STDEV(G48:G51)</f>
        <v>6.978011819806626E-2</v>
      </c>
      <c r="H54" s="41">
        <f>STDEV(H48:H51)</f>
        <v>0.18702661481350302</v>
      </c>
      <c r="I54" s="41">
        <f>STDEV(I48:I51)</f>
        <v>0.18702661481350302</v>
      </c>
      <c r="J54" s="53">
        <f>STDEV(J48:J51)</f>
        <v>0.21291500159068322</v>
      </c>
    </row>
    <row r="55" spans="1:10" x14ac:dyDescent="0.15">
      <c r="A55" s="4"/>
      <c r="B55" s="25" t="s">
        <v>17</v>
      </c>
      <c r="C55" s="25"/>
      <c r="D55" s="25"/>
      <c r="E55" s="4"/>
      <c r="F55" s="5"/>
      <c r="G55" s="5"/>
      <c r="H55" s="5"/>
      <c r="I55" s="5"/>
      <c r="J55" s="5">
        <f>J54/(SQRT(4))</f>
        <v>0.10645750079534161</v>
      </c>
    </row>
    <row r="56" spans="1:10" x14ac:dyDescent="0.15">
      <c r="A56" s="54" t="s">
        <v>43</v>
      </c>
      <c r="B56" s="4">
        <f>TTEST(B48:B51,F48:F51,2,2)</f>
        <v>7.0565740869709716E-3</v>
      </c>
      <c r="C56" s="25"/>
      <c r="D56" s="6"/>
      <c r="E56" s="55"/>
      <c r="F56" s="55"/>
      <c r="G56" s="5"/>
    </row>
    <row r="57" spans="1:10" x14ac:dyDescent="0.15">
      <c r="A57" s="54" t="s">
        <v>3</v>
      </c>
      <c r="B57" s="4">
        <f>TTEST(C48:C51,G48:G51,2,2)</f>
        <v>0.18656263671661785</v>
      </c>
      <c r="C57" s="25"/>
      <c r="D57" s="6"/>
      <c r="E57" s="55"/>
      <c r="F57" s="55"/>
    </row>
    <row r="58" spans="1:10" x14ac:dyDescent="0.15">
      <c r="A58" s="54" t="s">
        <v>18</v>
      </c>
      <c r="B58" s="56">
        <f>TTEST(D48:D51,H48:H51,2,2)</f>
        <v>4.2446186434877756E-3</v>
      </c>
      <c r="C58" s="4"/>
      <c r="D58" s="25"/>
      <c r="G58" s="25"/>
    </row>
    <row r="59" spans="1:10" x14ac:dyDescent="0.15">
      <c r="A59" s="26" t="s">
        <v>20</v>
      </c>
      <c r="B59" s="21">
        <f>POWER(-(-I52-I54),2)</f>
        <v>0.25468437823338158</v>
      </c>
      <c r="C59" s="21"/>
      <c r="D59" s="25"/>
      <c r="E59" s="4"/>
      <c r="F59" s="25"/>
      <c r="G59" s="25"/>
    </row>
    <row r="60" spans="1:10" x14ac:dyDescent="0.15">
      <c r="A60" s="26" t="s">
        <v>21</v>
      </c>
      <c r="B60" s="21">
        <f>POWER(2,-I52)</f>
        <v>1.6151736198361766</v>
      </c>
      <c r="C60" s="21"/>
      <c r="D60" s="25"/>
      <c r="E60" s="4"/>
      <c r="F60" s="25"/>
      <c r="G60" s="25"/>
    </row>
    <row r="61" spans="1:10" x14ac:dyDescent="0.15">
      <c r="J61" s="157" t="s">
        <v>77</v>
      </c>
    </row>
    <row r="62" spans="1:10" x14ac:dyDescent="0.15">
      <c r="J62" s="153" t="s">
        <v>17</v>
      </c>
    </row>
    <row r="63" spans="1:10" x14ac:dyDescent="0.15">
      <c r="J63" s="158">
        <f>TTEST(J32:J35,J48:J51,2,2)</f>
        <v>9.715062558000075E-3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07EFA-ABA9-4A15-89BF-B9AB0E2BE279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44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45</v>
      </c>
      <c r="I4" s="18">
        <v>44293</v>
      </c>
      <c r="J4" s="18" t="s">
        <v>33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45</v>
      </c>
      <c r="C10" s="29" t="s">
        <v>3</v>
      </c>
      <c r="D10" s="29" t="s">
        <v>4</v>
      </c>
      <c r="E10" s="28" t="s">
        <v>2</v>
      </c>
      <c r="F10" s="29" t="s">
        <v>45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21.286000000000001</v>
      </c>
      <c r="C11" s="32">
        <v>14.616</v>
      </c>
      <c r="D11" s="33">
        <f t="shared" ref="D11:D14" si="0">B11-C11</f>
        <v>6.6700000000000017</v>
      </c>
      <c r="E11" s="34" t="s">
        <v>22</v>
      </c>
      <c r="F11" s="32">
        <v>21.513000000000002</v>
      </c>
      <c r="G11" s="32">
        <v>14.699</v>
      </c>
      <c r="H11" s="33">
        <f t="shared" ref="H11:H14" si="1">F11-G11</f>
        <v>6.8140000000000018</v>
      </c>
      <c r="I11" s="33">
        <f>H11-$D$15</f>
        <v>0.13425000000000153</v>
      </c>
      <c r="J11" s="35">
        <f t="shared" ref="J11:J14" si="2">POWER(2,-I11)</f>
        <v>0.91114337784044197</v>
      </c>
    </row>
    <row r="12" spans="1:256" x14ac:dyDescent="0.15">
      <c r="A12" s="36" t="s">
        <v>8</v>
      </c>
      <c r="B12" s="37">
        <v>21.305</v>
      </c>
      <c r="C12" s="37">
        <v>14.62</v>
      </c>
      <c r="D12" s="33">
        <f t="shared" si="0"/>
        <v>6.6850000000000005</v>
      </c>
      <c r="E12" s="38" t="s">
        <v>23</v>
      </c>
      <c r="F12" s="37">
        <v>21.181000000000001</v>
      </c>
      <c r="G12" s="37">
        <v>14.598000000000001</v>
      </c>
      <c r="H12" s="33">
        <f t="shared" si="1"/>
        <v>6.5830000000000002</v>
      </c>
      <c r="I12" s="33">
        <f t="shared" ref="I12:I14" si="3">H12-$D$15</f>
        <v>-9.6750000000000114E-2</v>
      </c>
      <c r="J12" s="35">
        <f t="shared" si="2"/>
        <v>1.0693617655555541</v>
      </c>
    </row>
    <row r="13" spans="1:256" x14ac:dyDescent="0.15">
      <c r="A13" s="36" t="s">
        <v>10</v>
      </c>
      <c r="B13" s="37">
        <v>21.387</v>
      </c>
      <c r="C13" s="37">
        <v>14.593</v>
      </c>
      <c r="D13" s="33">
        <f t="shared" si="0"/>
        <v>6.7940000000000005</v>
      </c>
      <c r="E13" s="38" t="s">
        <v>24</v>
      </c>
      <c r="F13" s="37">
        <v>21.405999999999999</v>
      </c>
      <c r="G13" s="37">
        <v>14.689</v>
      </c>
      <c r="H13" s="33">
        <f t="shared" si="1"/>
        <v>6.7169999999999987</v>
      </c>
      <c r="I13" s="33">
        <f t="shared" si="3"/>
        <v>3.7249999999998451E-2</v>
      </c>
      <c r="J13" s="35">
        <f t="shared" si="2"/>
        <v>0.97451074641517199</v>
      </c>
    </row>
    <row r="14" spans="1:256" ht="15" thickBot="1" x14ac:dyDescent="0.2">
      <c r="A14" s="39" t="s">
        <v>12</v>
      </c>
      <c r="B14" s="40">
        <v>21.149000000000001</v>
      </c>
      <c r="C14" s="40">
        <v>14.579000000000001</v>
      </c>
      <c r="D14" s="41">
        <f t="shared" si="0"/>
        <v>6.57</v>
      </c>
      <c r="E14" s="42" t="s">
        <v>25</v>
      </c>
      <c r="F14" s="40">
        <v>21.33</v>
      </c>
      <c r="G14" s="40">
        <v>14.661</v>
      </c>
      <c r="H14" s="41">
        <f t="shared" si="1"/>
        <v>6.6689999999999987</v>
      </c>
      <c r="I14" s="33">
        <f t="shared" si="3"/>
        <v>-1.0750000000001592E-2</v>
      </c>
      <c r="J14" s="43">
        <f t="shared" si="2"/>
        <v>1.0074791624479504</v>
      </c>
    </row>
    <row r="15" spans="1:256" x14ac:dyDescent="0.15">
      <c r="A15" s="44" t="s">
        <v>14</v>
      </c>
      <c r="B15" s="45">
        <f>AVERAGE(B11:B14)</f>
        <v>21.281750000000002</v>
      </c>
      <c r="C15" s="45">
        <f>AVERAGE(C11:C14)</f>
        <v>14.601999999999999</v>
      </c>
      <c r="D15" s="45">
        <f>AVERAGE(D11:D14)</f>
        <v>6.6797500000000003</v>
      </c>
      <c r="E15" s="46" t="s">
        <v>14</v>
      </c>
      <c r="F15" s="45">
        <f>AVERAGE(F11:F14)</f>
        <v>21.357499999999998</v>
      </c>
      <c r="G15" s="45">
        <f>AVERAGE(G11:G14)</f>
        <v>14.661750000000001</v>
      </c>
      <c r="H15" s="45">
        <f>AVERAGE(H11:H14)</f>
        <v>6.6957500000000003</v>
      </c>
      <c r="I15" s="45">
        <f>AVERAGE(I11:I14)</f>
        <v>1.599999999999957E-2</v>
      </c>
      <c r="J15" s="47">
        <f>AVERAGE(J11:J14)</f>
        <v>0.99062376306477962</v>
      </c>
    </row>
    <row r="16" spans="1:256" x14ac:dyDescent="0.15">
      <c r="A16" s="48" t="s">
        <v>15</v>
      </c>
      <c r="B16" s="33">
        <f>MEDIAN(B11:B14)</f>
        <v>21.295500000000001</v>
      </c>
      <c r="C16" s="33">
        <f>MEDIAN(C11:C14)</f>
        <v>14.6045</v>
      </c>
      <c r="D16" s="33">
        <f>MEDIAN(D11:D14)</f>
        <v>6.6775000000000011</v>
      </c>
      <c r="E16" s="49" t="s">
        <v>15</v>
      </c>
      <c r="F16" s="33">
        <f>MEDIAN(F11:F14)</f>
        <v>21.367999999999999</v>
      </c>
      <c r="G16" s="33">
        <f>MEDIAN(G11:G14)</f>
        <v>14.675000000000001</v>
      </c>
      <c r="H16" s="33">
        <f>MEDIAN(H11:H14)</f>
        <v>6.6929999999999987</v>
      </c>
      <c r="I16" s="33">
        <f>MEDIAN(I11:I14)</f>
        <v>1.324999999999843E-2</v>
      </c>
      <c r="J16" s="50">
        <f>MEDIAN(J11:J14)</f>
        <v>0.99099495443156127</v>
      </c>
    </row>
    <row r="17" spans="1:256" ht="15" thickBot="1" x14ac:dyDescent="0.2">
      <c r="A17" s="51" t="s">
        <v>16</v>
      </c>
      <c r="B17" s="41">
        <f>STDEV(B11:B14)</f>
        <v>9.8756856302064502E-2</v>
      </c>
      <c r="C17" s="41">
        <f>STDEV(C11:C14)</f>
        <v>1.9407902170678951E-2</v>
      </c>
      <c r="D17" s="41">
        <f>STDEV(D11:D14)</f>
        <v>9.1689239644936929E-2</v>
      </c>
      <c r="E17" s="52" t="s">
        <v>16</v>
      </c>
      <c r="F17" s="41">
        <f>STDEV(F11:F14)</f>
        <v>0.13957196471116035</v>
      </c>
      <c r="G17" s="41">
        <f>STDEV(G11:G14)</f>
        <v>4.5441354146488991E-2</v>
      </c>
      <c r="H17" s="41">
        <f>STDEV(H11:H14)</f>
        <v>9.6372108689877015E-2</v>
      </c>
      <c r="I17" s="41">
        <f>STDEV(I11:I14)</f>
        <v>9.6372108689877015E-2</v>
      </c>
      <c r="J17" s="53">
        <f>STDEV(J11:J14)</f>
        <v>6.5981155050926069E-2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3.2990577525463034E-2</v>
      </c>
    </row>
    <row r="19" spans="1:256" x14ac:dyDescent="0.15">
      <c r="A19" s="54" t="s">
        <v>45</v>
      </c>
      <c r="B19" s="4">
        <f>TTEST(B11:B14,F11:F14,2,2)</f>
        <v>0.40967849213006696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0.81790193417707346</v>
      </c>
      <c r="C21" s="4"/>
      <c r="D21" s="25"/>
      <c r="F21" s="57"/>
      <c r="G21" s="58" t="s">
        <v>3</v>
      </c>
      <c r="H21" s="59" t="s">
        <v>45</v>
      </c>
    </row>
    <row r="22" spans="1:256" x14ac:dyDescent="0.15">
      <c r="A22" s="26" t="s">
        <v>20</v>
      </c>
      <c r="B22" s="21">
        <f>POWER(-(-I15-I17),2)</f>
        <v>1.2627490811409436E-2</v>
      </c>
      <c r="C22" s="21"/>
      <c r="D22" s="25"/>
      <c r="E22" s="4"/>
      <c r="F22" s="60" t="s">
        <v>19</v>
      </c>
      <c r="G22" s="61">
        <v>29.587</v>
      </c>
      <c r="H22" s="62" t="s">
        <v>35</v>
      </c>
    </row>
    <row r="23" spans="1:256" ht="15" thickBot="1" x14ac:dyDescent="0.2">
      <c r="A23" s="26" t="s">
        <v>21</v>
      </c>
      <c r="B23" s="21">
        <f>POWER(2,-I15)</f>
        <v>0.98897091638093171</v>
      </c>
      <c r="C23" s="21"/>
      <c r="D23" s="25"/>
      <c r="E23" s="4"/>
      <c r="F23" s="63" t="s">
        <v>19</v>
      </c>
      <c r="G23" s="64">
        <v>28.643999999999998</v>
      </c>
      <c r="H23" s="65" t="s">
        <v>35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6" spans="1:256" s="14" customFormat="1" ht="16" x14ac:dyDescent="0.2">
      <c r="A26" s="14" t="s">
        <v>59</v>
      </c>
      <c r="B26" s="15"/>
      <c r="C26" s="15"/>
      <c r="D26" s="15"/>
      <c r="E26" s="16"/>
      <c r="F26" s="15"/>
      <c r="G26" s="15"/>
      <c r="H26" s="17"/>
      <c r="I26" s="18"/>
      <c r="J26" s="66"/>
    </row>
    <row r="27" spans="1:256" s="14" customFormat="1" ht="16" x14ac:dyDescent="0.2">
      <c r="A27" s="2" t="s">
        <v>60</v>
      </c>
      <c r="B27" s="15"/>
      <c r="C27" s="15"/>
      <c r="D27" s="15"/>
      <c r="E27" s="16"/>
      <c r="F27" s="15"/>
      <c r="G27" s="15"/>
      <c r="H27" s="17"/>
      <c r="I27" s="18"/>
      <c r="J27" s="66"/>
    </row>
    <row r="28" spans="1:256" s="14" customFormat="1" ht="16" x14ac:dyDescent="0.2">
      <c r="A28" s="2" t="s">
        <v>36</v>
      </c>
      <c r="B28" s="15"/>
      <c r="C28" s="15"/>
      <c r="D28" s="15"/>
      <c r="E28" s="4"/>
      <c r="F28" s="15"/>
      <c r="G28" s="15"/>
      <c r="J28" s="66"/>
    </row>
    <row r="29" spans="1:256" s="14" customFormat="1" ht="16" x14ac:dyDescent="0.2">
      <c r="A29" s="2" t="s">
        <v>62</v>
      </c>
      <c r="B29" s="15"/>
      <c r="C29" s="15"/>
      <c r="D29" s="15"/>
      <c r="E29" s="16"/>
      <c r="F29" s="15"/>
      <c r="G29" s="15"/>
      <c r="H29" s="20"/>
      <c r="I29" s="20"/>
      <c r="J29" s="66"/>
    </row>
    <row r="30" spans="1:256" ht="15" thickBot="1" x14ac:dyDescent="0.2">
      <c r="A30" s="2" t="s">
        <v>63</v>
      </c>
      <c r="B30" s="21"/>
      <c r="C30" s="21"/>
      <c r="D30" s="21"/>
      <c r="E30" s="22"/>
      <c r="F30" s="21"/>
      <c r="G30" s="21"/>
      <c r="H30" s="23"/>
      <c r="I30" s="23"/>
      <c r="J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ht="15" thickBot="1" x14ac:dyDescent="0.2">
      <c r="A31" s="28" t="s">
        <v>64</v>
      </c>
      <c r="B31" s="29" t="s">
        <v>45</v>
      </c>
      <c r="C31" s="29" t="s">
        <v>3</v>
      </c>
      <c r="D31" s="29" t="s">
        <v>4</v>
      </c>
      <c r="E31" s="28" t="s">
        <v>64</v>
      </c>
      <c r="F31" s="29" t="s">
        <v>45</v>
      </c>
      <c r="G31" s="29" t="s">
        <v>3</v>
      </c>
      <c r="H31" s="29" t="s">
        <v>4</v>
      </c>
      <c r="I31" s="29" t="s">
        <v>5</v>
      </c>
      <c r="J31" s="30"/>
    </row>
    <row r="32" spans="1:256" x14ac:dyDescent="0.15">
      <c r="A32" s="31" t="s">
        <v>6</v>
      </c>
      <c r="B32" s="32">
        <v>20.957969665527344</v>
      </c>
      <c r="C32" s="32">
        <v>14.467304229736328</v>
      </c>
      <c r="D32" s="33">
        <f t="shared" ref="D32:D35" si="4">B32-C32</f>
        <v>6.4906654357910156</v>
      </c>
      <c r="E32" s="34" t="s">
        <v>7</v>
      </c>
      <c r="F32" s="32">
        <v>20.214773178100586</v>
      </c>
      <c r="G32" s="32">
        <v>14.479426383972168</v>
      </c>
      <c r="H32" s="33">
        <f t="shared" ref="H32:H35" si="5">F32-G32</f>
        <v>5.735346794128418</v>
      </c>
      <c r="I32" s="33">
        <f>H32-$D$36</f>
        <v>-0.61686611175537109</v>
      </c>
      <c r="J32" s="35">
        <f t="shared" ref="J32:J35" si="6">POWER(2,-I32)</f>
        <v>1.5335403339942155</v>
      </c>
    </row>
    <row r="33" spans="1:11" x14ac:dyDescent="0.15">
      <c r="A33" s="36" t="s">
        <v>8</v>
      </c>
      <c r="B33" s="37">
        <v>20.831064224243164</v>
      </c>
      <c r="C33" s="37">
        <v>14.453906059265137</v>
      </c>
      <c r="D33" s="33">
        <f t="shared" si="4"/>
        <v>6.3771581649780273</v>
      </c>
      <c r="E33" s="38" t="s">
        <v>9</v>
      </c>
      <c r="F33" s="37">
        <v>20.117206573486328</v>
      </c>
      <c r="G33" s="37">
        <v>14.469812393188477</v>
      </c>
      <c r="H33" s="33">
        <f t="shared" si="5"/>
        <v>5.6473941802978516</v>
      </c>
      <c r="I33" s="33">
        <f t="shared" ref="I33:I35" si="7">H33-$D$36</f>
        <v>-0.7048187255859375</v>
      </c>
      <c r="J33" s="35">
        <f t="shared" si="6"/>
        <v>1.629939850241974</v>
      </c>
    </row>
    <row r="34" spans="1:11" x14ac:dyDescent="0.15">
      <c r="A34" s="36" t="s">
        <v>10</v>
      </c>
      <c r="B34" s="37">
        <v>20.707967758178711</v>
      </c>
      <c r="C34" s="37">
        <v>14.437827110290527</v>
      </c>
      <c r="D34" s="33">
        <f t="shared" si="4"/>
        <v>6.2701406478881836</v>
      </c>
      <c r="E34" s="38" t="s">
        <v>11</v>
      </c>
      <c r="F34" s="37">
        <v>19.732446670532227</v>
      </c>
      <c r="G34" s="37">
        <v>14.484745025634766</v>
      </c>
      <c r="H34" s="33">
        <f t="shared" si="5"/>
        <v>5.2477016448974609</v>
      </c>
      <c r="I34" s="33">
        <f t="shared" si="7"/>
        <v>-1.1045112609863281</v>
      </c>
      <c r="J34" s="35">
        <f t="shared" si="6"/>
        <v>2.1502602180121304</v>
      </c>
    </row>
    <row r="35" spans="1:11" ht="15" thickBot="1" x14ac:dyDescent="0.2">
      <c r="A35" s="39" t="s">
        <v>12</v>
      </c>
      <c r="B35" s="40">
        <v>20.693746566772461</v>
      </c>
      <c r="C35" s="40">
        <v>14.422859191894531</v>
      </c>
      <c r="D35" s="41">
        <f t="shared" si="4"/>
        <v>6.2708873748779297</v>
      </c>
      <c r="E35" s="42" t="s">
        <v>13</v>
      </c>
      <c r="F35" s="40">
        <v>19.822792053222656</v>
      </c>
      <c r="G35" s="40">
        <v>14.59583568572998</v>
      </c>
      <c r="H35" s="41">
        <f t="shared" si="5"/>
        <v>5.2269563674926758</v>
      </c>
      <c r="I35" s="41">
        <f t="shared" si="7"/>
        <v>-1.1252565383911133</v>
      </c>
      <c r="J35" s="43">
        <f t="shared" si="6"/>
        <v>2.1814033255030729</v>
      </c>
    </row>
    <row r="36" spans="1:11" x14ac:dyDescent="0.15">
      <c r="A36" s="44" t="s">
        <v>14</v>
      </c>
      <c r="B36" s="45">
        <f>AVERAGE(B32:B35)</f>
        <v>20.79768705368042</v>
      </c>
      <c r="C36" s="45">
        <f>AVERAGE(C32:C35)</f>
        <v>14.445474147796631</v>
      </c>
      <c r="D36" s="45">
        <f>AVERAGE(D32:D35)</f>
        <v>6.3522129058837891</v>
      </c>
      <c r="E36" s="46" t="s">
        <v>14</v>
      </c>
      <c r="F36" s="45">
        <f>AVERAGE(F32:F35)</f>
        <v>19.971804618835449</v>
      </c>
      <c r="G36" s="45">
        <f>AVERAGE(G32:G35)</f>
        <v>14.507454872131348</v>
      </c>
      <c r="H36" s="45">
        <f>AVERAGE(H32:H35)</f>
        <v>5.4643497467041016</v>
      </c>
      <c r="I36" s="45">
        <f>AVERAGE(I32:I35)</f>
        <v>-0.8878631591796875</v>
      </c>
      <c r="J36" s="47">
        <f>AVERAGE(J32:J35)</f>
        <v>1.8737859319378483</v>
      </c>
      <c r="K36" s="5"/>
    </row>
    <row r="37" spans="1:11" x14ac:dyDescent="0.15">
      <c r="A37" s="48" t="s">
        <v>15</v>
      </c>
      <c r="B37" s="33">
        <f>MEDIAN(B32:B35)</f>
        <v>20.769515991210938</v>
      </c>
      <c r="C37" s="33">
        <f>MEDIAN(C32:C35)</f>
        <v>14.445866584777832</v>
      </c>
      <c r="D37" s="33">
        <f>MEDIAN(D32:D35)</f>
        <v>6.3240227699279785</v>
      </c>
      <c r="E37" s="49" t="s">
        <v>15</v>
      </c>
      <c r="F37" s="33">
        <f>MEDIAN(F32:F35)</f>
        <v>19.969999313354492</v>
      </c>
      <c r="G37" s="33">
        <f>MEDIAN(G32:G35)</f>
        <v>14.482085704803467</v>
      </c>
      <c r="H37" s="33">
        <f>MEDIAN(H32:H35)</f>
        <v>5.4475479125976562</v>
      </c>
      <c r="I37" s="33">
        <f>MEDIAN(I32:I35)</f>
        <v>-0.90466499328613281</v>
      </c>
      <c r="J37" s="114">
        <f>MEDIAN(J32:J35)</f>
        <v>1.8901000341270522</v>
      </c>
    </row>
    <row r="38" spans="1:11" ht="15" thickBot="1" x14ac:dyDescent="0.2">
      <c r="A38" s="51" t="s">
        <v>16</v>
      </c>
      <c r="B38" s="41">
        <f>STDEV(B32:B35)</f>
        <v>0.12336629466651029</v>
      </c>
      <c r="C38" s="41">
        <f>STDEV(C32:C35)</f>
        <v>1.9300803278450022E-2</v>
      </c>
      <c r="D38" s="41">
        <f>STDEV(D32:D35)</f>
        <v>0.10510481516859312</v>
      </c>
      <c r="E38" s="52" t="s">
        <v>16</v>
      </c>
      <c r="F38" s="41">
        <f>STDEV(F32:F35)</f>
        <v>0.23070357700890237</v>
      </c>
      <c r="G38" s="41">
        <f>STDEV(G32:G35)</f>
        <v>5.9243727402734002E-2</v>
      </c>
      <c r="H38" s="41">
        <f>STDEV(H32:H35)</f>
        <v>0.2647241840684969</v>
      </c>
      <c r="I38" s="41">
        <f>STDEV(I32:I35)</f>
        <v>0.2647241840684969</v>
      </c>
      <c r="J38" s="53">
        <f>STDEV(J32:J35)</f>
        <v>0.33975210088268631</v>
      </c>
    </row>
    <row r="39" spans="1:11" x14ac:dyDescent="0.15">
      <c r="A39" s="4"/>
      <c r="B39" s="25" t="s">
        <v>17</v>
      </c>
      <c r="C39" s="25"/>
      <c r="D39" s="25"/>
      <c r="E39" s="4"/>
      <c r="F39" s="5"/>
      <c r="G39" s="5"/>
      <c r="H39" s="5"/>
      <c r="I39" s="5"/>
      <c r="J39" s="5">
        <f>J38/(SQRT(4))</f>
        <v>0.16987605044134316</v>
      </c>
    </row>
    <row r="40" spans="1:11" ht="15" thickBot="1" x14ac:dyDescent="0.2">
      <c r="A40" s="54" t="s">
        <v>45</v>
      </c>
      <c r="B40" s="4">
        <f>TTEST(B32:B35,F32:F35,2,2)</f>
        <v>7.3702292521328082E-4</v>
      </c>
      <c r="C40" s="25"/>
      <c r="D40" s="6"/>
      <c r="E40" s="55"/>
      <c r="F40" s="55"/>
      <c r="G40" s="5"/>
    </row>
    <row r="41" spans="1:11" x14ac:dyDescent="0.15">
      <c r="A41" s="54" t="s">
        <v>3</v>
      </c>
      <c r="B41" s="4">
        <f>TTEST(C32:C35,G32:G35,2,2)</f>
        <v>9.3783438714489811E-2</v>
      </c>
      <c r="C41" s="25"/>
      <c r="D41" s="6"/>
      <c r="E41" s="55"/>
      <c r="F41" s="55"/>
      <c r="G41" s="57"/>
      <c r="H41" s="58" t="s">
        <v>3</v>
      </c>
      <c r="I41" s="59" t="s">
        <v>45</v>
      </c>
      <c r="J41" s="2"/>
    </row>
    <row r="42" spans="1:11" x14ac:dyDescent="0.15">
      <c r="A42" s="54" t="s">
        <v>18</v>
      </c>
      <c r="B42" s="56">
        <f>TTEST(D32:D35,H32:H35,2,2)</f>
        <v>7.880886148204574E-4</v>
      </c>
      <c r="C42" s="4"/>
      <c r="D42" s="25"/>
      <c r="G42" s="60" t="s">
        <v>19</v>
      </c>
      <c r="H42" s="61">
        <v>31.314727783203125</v>
      </c>
      <c r="I42" s="50" t="s">
        <v>35</v>
      </c>
      <c r="J42" s="2"/>
    </row>
    <row r="43" spans="1:11" ht="15" thickBot="1" x14ac:dyDescent="0.2">
      <c r="A43" s="26" t="s">
        <v>20</v>
      </c>
      <c r="B43" s="115">
        <f>POWER(-(-I36-I38),2)</f>
        <v>0.38830218230262509</v>
      </c>
      <c r="C43" s="21"/>
      <c r="D43" s="25"/>
      <c r="E43" s="4"/>
      <c r="F43" s="25"/>
      <c r="G43" s="63" t="s">
        <v>19</v>
      </c>
      <c r="H43" s="67">
        <v>39.664363861083984</v>
      </c>
      <c r="I43" s="65" t="s">
        <v>35</v>
      </c>
      <c r="J43" s="2"/>
    </row>
    <row r="44" spans="1:11" x14ac:dyDescent="0.15">
      <c r="A44" s="26" t="s">
        <v>21</v>
      </c>
      <c r="B44" s="21">
        <f>POWER(2,-I36)</f>
        <v>1.8504333326163529</v>
      </c>
      <c r="C44" s="21"/>
      <c r="D44" s="25"/>
      <c r="E44" s="4"/>
      <c r="F44" s="25"/>
      <c r="G44" s="25"/>
    </row>
    <row r="46" spans="1:11" ht="15" thickBot="1" x14ac:dyDescent="0.2"/>
    <row r="47" spans="1:11" ht="15" thickBot="1" x14ac:dyDescent="0.2">
      <c r="A47" s="28" t="s">
        <v>64</v>
      </c>
      <c r="B47" s="29" t="s">
        <v>45</v>
      </c>
      <c r="C47" s="29" t="s">
        <v>3</v>
      </c>
      <c r="D47" s="29" t="s">
        <v>4</v>
      </c>
      <c r="E47" s="28" t="s">
        <v>64</v>
      </c>
      <c r="F47" s="29" t="s">
        <v>45</v>
      </c>
      <c r="G47" s="29" t="s">
        <v>3</v>
      </c>
      <c r="H47" s="29" t="s">
        <v>4</v>
      </c>
      <c r="I47" s="29" t="s">
        <v>5</v>
      </c>
      <c r="J47" s="30"/>
    </row>
    <row r="48" spans="1:11" x14ac:dyDescent="0.15">
      <c r="A48" s="31" t="s">
        <v>6</v>
      </c>
      <c r="B48" s="32">
        <v>20.957969665527344</v>
      </c>
      <c r="C48" s="32">
        <v>14.467304229736328</v>
      </c>
      <c r="D48" s="33">
        <f t="shared" ref="D48:D51" si="8">B48-C48</f>
        <v>6.4906654357910156</v>
      </c>
      <c r="E48" s="34" t="s">
        <v>27</v>
      </c>
      <c r="F48" s="32">
        <v>19.744611740112305</v>
      </c>
      <c r="G48" s="32">
        <v>14.516132354736328</v>
      </c>
      <c r="H48" s="33">
        <f t="shared" ref="H48:H51" si="9">F48-G48</f>
        <v>5.2284793853759766</v>
      </c>
      <c r="I48" s="33">
        <f>H48-$D$52</f>
        <v>-1.1237335205078125</v>
      </c>
      <c r="J48" s="35">
        <f t="shared" ref="J48:J51" si="10">POWER(2,-I48)</f>
        <v>2.1791016864496222</v>
      </c>
    </row>
    <row r="49" spans="1:10" x14ac:dyDescent="0.15">
      <c r="A49" s="36" t="s">
        <v>8</v>
      </c>
      <c r="B49" s="37">
        <v>20.831064224243164</v>
      </c>
      <c r="C49" s="37">
        <v>14.453906059265137</v>
      </c>
      <c r="D49" s="33">
        <f t="shared" si="8"/>
        <v>6.3771581649780273</v>
      </c>
      <c r="E49" s="38" t="s">
        <v>28</v>
      </c>
      <c r="F49" s="37">
        <v>19.819770812988281</v>
      </c>
      <c r="G49" s="37">
        <v>14.643595695495605</v>
      </c>
      <c r="H49" s="33">
        <f t="shared" si="9"/>
        <v>5.1761751174926758</v>
      </c>
      <c r="I49" s="33">
        <f t="shared" ref="I49:I51" si="11">H49-$D$52</f>
        <v>-1.1760377883911133</v>
      </c>
      <c r="J49" s="35">
        <f t="shared" si="10"/>
        <v>2.2595536126648361</v>
      </c>
    </row>
    <row r="50" spans="1:10" x14ac:dyDescent="0.15">
      <c r="A50" s="36" t="s">
        <v>10</v>
      </c>
      <c r="B50" s="37">
        <v>20.707967758178711</v>
      </c>
      <c r="C50" s="37">
        <v>14.437827110290527</v>
      </c>
      <c r="D50" s="33">
        <f t="shared" si="8"/>
        <v>6.2701406478881836</v>
      </c>
      <c r="E50" s="38" t="s">
        <v>29</v>
      </c>
      <c r="F50" s="37">
        <v>19.76161003112793</v>
      </c>
      <c r="G50" s="37">
        <v>14.452457427978516</v>
      </c>
      <c r="H50" s="33">
        <f t="shared" si="9"/>
        <v>5.3091526031494141</v>
      </c>
      <c r="I50" s="33">
        <f t="shared" si="11"/>
        <v>-1.043060302734375</v>
      </c>
      <c r="J50" s="35">
        <f t="shared" si="10"/>
        <v>2.0605940355308507</v>
      </c>
    </row>
    <row r="51" spans="1:10" ht="15" thickBot="1" x14ac:dyDescent="0.2">
      <c r="A51" s="39" t="s">
        <v>12</v>
      </c>
      <c r="B51" s="40">
        <v>20.693746566772461</v>
      </c>
      <c r="C51" s="40">
        <v>14.422859191894531</v>
      </c>
      <c r="D51" s="41">
        <f t="shared" si="8"/>
        <v>6.2708873748779297</v>
      </c>
      <c r="E51" s="42" t="s">
        <v>30</v>
      </c>
      <c r="F51" s="40">
        <v>19.630777359008789</v>
      </c>
      <c r="G51" s="40">
        <v>14.403983116149902</v>
      </c>
      <c r="H51" s="41">
        <f t="shared" si="9"/>
        <v>5.2267942428588867</v>
      </c>
      <c r="I51" s="33">
        <f t="shared" si="11"/>
        <v>-1.1254186630249023</v>
      </c>
      <c r="J51" s="43">
        <f t="shared" si="10"/>
        <v>2.1816484771653846</v>
      </c>
    </row>
    <row r="52" spans="1:10" x14ac:dyDescent="0.15">
      <c r="A52" s="44" t="s">
        <v>14</v>
      </c>
      <c r="B52" s="45">
        <f>AVERAGE(B48:B51)</f>
        <v>20.79768705368042</v>
      </c>
      <c r="C52" s="45">
        <f>AVERAGE(C48:C51)</f>
        <v>14.445474147796631</v>
      </c>
      <c r="D52" s="45">
        <f>AVERAGE(D48:D51)</f>
        <v>6.3522129058837891</v>
      </c>
      <c r="E52" s="46" t="s">
        <v>14</v>
      </c>
      <c r="F52" s="45">
        <f>AVERAGE(F48:F51)</f>
        <v>19.739192485809326</v>
      </c>
      <c r="G52" s="45">
        <f>AVERAGE(G48:G51)</f>
        <v>14.504042148590088</v>
      </c>
      <c r="H52" s="45">
        <f>AVERAGE(H48:H51)</f>
        <v>5.2351503372192383</v>
      </c>
      <c r="I52" s="45">
        <f>AVERAGE(I48:I51)</f>
        <v>-1.1170625686645508</v>
      </c>
      <c r="J52" s="47">
        <f>AVERAGE(J48:J51)</f>
        <v>2.1702244529526737</v>
      </c>
    </row>
    <row r="53" spans="1:10" x14ac:dyDescent="0.15">
      <c r="A53" s="48" t="s">
        <v>15</v>
      </c>
      <c r="B53" s="33">
        <f>MEDIAN(B48:B51)</f>
        <v>20.769515991210938</v>
      </c>
      <c r="C53" s="33">
        <f>MEDIAN(C48:C51)</f>
        <v>14.445866584777832</v>
      </c>
      <c r="D53" s="33">
        <f>MEDIAN(D48:D51)</f>
        <v>6.3240227699279785</v>
      </c>
      <c r="E53" s="49" t="s">
        <v>15</v>
      </c>
      <c r="F53" s="33">
        <f>MEDIAN(F48:F51)</f>
        <v>19.753110885620117</v>
      </c>
      <c r="G53" s="33">
        <f>MEDIAN(G48:G51)</f>
        <v>14.484294891357422</v>
      </c>
      <c r="H53" s="33">
        <f>MEDIAN(H48:H51)</f>
        <v>5.2276368141174316</v>
      </c>
      <c r="I53" s="33">
        <f>MEDIAN(I48:I51)</f>
        <v>-1.1245760917663574</v>
      </c>
      <c r="J53" s="50">
        <f>MEDIAN(J48:J51)</f>
        <v>2.1803750818075036</v>
      </c>
    </row>
    <row r="54" spans="1:10" ht="15" thickBot="1" x14ac:dyDescent="0.2">
      <c r="A54" s="51" t="s">
        <v>16</v>
      </c>
      <c r="B54" s="41">
        <f>STDEV(B48:B51)</f>
        <v>0.12336629466651029</v>
      </c>
      <c r="C54" s="41">
        <f>STDEV(C48:C51)</f>
        <v>1.9300803278450022E-2</v>
      </c>
      <c r="D54" s="41">
        <f>STDEV(D48:D51)</f>
        <v>0.10510481516859312</v>
      </c>
      <c r="E54" s="52" t="s">
        <v>16</v>
      </c>
      <c r="F54" s="41">
        <f>STDEV(F48:F51)</f>
        <v>7.9117257252442008E-2</v>
      </c>
      <c r="G54" s="41">
        <f>STDEV(G48:G51)</f>
        <v>0.10375316687858922</v>
      </c>
      <c r="H54" s="41">
        <f>STDEV(H48:H51)</f>
        <v>5.4981020410231861E-2</v>
      </c>
      <c r="I54" s="41">
        <f>STDEV(I48:I51)</f>
        <v>5.4981020410231861E-2</v>
      </c>
      <c r="J54" s="53">
        <f>STDEV(J48:J51)</f>
        <v>8.2072814830767019E-2</v>
      </c>
    </row>
    <row r="55" spans="1:10" x14ac:dyDescent="0.15">
      <c r="A55" s="4"/>
      <c r="B55" s="25" t="s">
        <v>17</v>
      </c>
      <c r="C55" s="25"/>
      <c r="D55" s="25"/>
      <c r="E55" s="4"/>
      <c r="F55" s="5"/>
      <c r="G55" s="5"/>
      <c r="H55" s="5"/>
      <c r="I55" s="5"/>
      <c r="J55" s="5">
        <f>J54/(SQRT(4))</f>
        <v>4.1036407415383509E-2</v>
      </c>
    </row>
    <row r="56" spans="1:10" x14ac:dyDescent="0.15">
      <c r="A56" s="54" t="s">
        <v>45</v>
      </c>
      <c r="B56" s="4">
        <f>TTEST(B48:B51,F48:F51,2,2)</f>
        <v>6.8974710128134336E-6</v>
      </c>
      <c r="C56" s="25"/>
      <c r="D56" s="6"/>
      <c r="E56" s="55"/>
      <c r="F56" s="55"/>
      <c r="G56" s="5"/>
    </row>
    <row r="57" spans="1:10" x14ac:dyDescent="0.15">
      <c r="A57" s="54" t="s">
        <v>3</v>
      </c>
      <c r="B57" s="4">
        <f>TTEST(C48:C51,G48:G51,2,2)</f>
        <v>0.30951514682820042</v>
      </c>
      <c r="C57" s="25"/>
      <c r="D57" s="6"/>
      <c r="E57" s="55"/>
      <c r="F57" s="55"/>
    </row>
    <row r="58" spans="1:10" x14ac:dyDescent="0.15">
      <c r="A58" s="54" t="s">
        <v>18</v>
      </c>
      <c r="B58" s="56">
        <f>TTEST(D48:D51,H48:H51,2,2)</f>
        <v>1.4468074346491247E-6</v>
      </c>
      <c r="C58" s="4"/>
      <c r="D58" s="25"/>
      <c r="G58" s="25"/>
    </row>
    <row r="59" spans="1:10" x14ac:dyDescent="0.15">
      <c r="A59" s="26" t="s">
        <v>20</v>
      </c>
      <c r="B59" s="21">
        <f>POWER(-(-I52-I54),2)</f>
        <v>1.1280172151422911</v>
      </c>
      <c r="C59" s="21"/>
      <c r="D59" s="25"/>
      <c r="E59" s="4"/>
      <c r="F59" s="25"/>
      <c r="G59" s="25"/>
    </row>
    <row r="60" spans="1:10" x14ac:dyDescent="0.15">
      <c r="A60" s="26" t="s">
        <v>21</v>
      </c>
      <c r="B60" s="21">
        <f>POWER(2,-I52)</f>
        <v>2.1690488857638583</v>
      </c>
      <c r="C60" s="21"/>
      <c r="D60" s="25"/>
      <c r="E60" s="4"/>
      <c r="F60" s="25"/>
      <c r="G60" s="25"/>
    </row>
    <row r="61" spans="1:10" x14ac:dyDescent="0.15">
      <c r="J61" s="157" t="s">
        <v>77</v>
      </c>
    </row>
    <row r="62" spans="1:10" x14ac:dyDescent="0.15">
      <c r="J62" s="153" t="s">
        <v>17</v>
      </c>
    </row>
    <row r="63" spans="1:10" x14ac:dyDescent="0.15">
      <c r="J63" s="158">
        <f>TTEST(J32:J35,J48:J51,2,2)</f>
        <v>0.14076870888054155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A548-70FC-4DDD-A4FC-5BEF83AD9A99}">
  <dimension ref="A1:IV63"/>
  <sheetViews>
    <sheetView tabSelected="1"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79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78</v>
      </c>
      <c r="I4" s="18">
        <v>44293</v>
      </c>
      <c r="J4" s="18" t="s">
        <v>33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78</v>
      </c>
      <c r="C10" s="29" t="s">
        <v>3</v>
      </c>
      <c r="D10" s="29" t="s">
        <v>4</v>
      </c>
      <c r="E10" s="28" t="s">
        <v>2</v>
      </c>
      <c r="F10" s="29" t="s">
        <v>46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21.428999999999998</v>
      </c>
      <c r="C11" s="32">
        <v>14.616</v>
      </c>
      <c r="D11" s="33">
        <f t="shared" ref="D11:D14" si="0">B11-C11</f>
        <v>6.8129999999999988</v>
      </c>
      <c r="E11" s="34" t="s">
        <v>22</v>
      </c>
      <c r="F11" s="32">
        <v>21.436</v>
      </c>
      <c r="G11" s="32">
        <v>14.699</v>
      </c>
      <c r="H11" s="33">
        <f t="shared" ref="H11:H14" si="1">F11-G11</f>
        <v>6.7370000000000001</v>
      </c>
      <c r="I11" s="33">
        <f>H11-$D$15</f>
        <v>-2.0749999999998714E-2</v>
      </c>
      <c r="J11" s="35">
        <f t="shared" ref="J11:J14" si="2">POWER(2,-I11)</f>
        <v>1.0144867341934565</v>
      </c>
    </row>
    <row r="12" spans="1:256" x14ac:dyDescent="0.15">
      <c r="A12" s="36" t="s">
        <v>8</v>
      </c>
      <c r="B12" s="37">
        <v>21.349</v>
      </c>
      <c r="C12" s="37">
        <v>14.62</v>
      </c>
      <c r="D12" s="33">
        <f t="shared" si="0"/>
        <v>6.729000000000001</v>
      </c>
      <c r="E12" s="38" t="s">
        <v>23</v>
      </c>
      <c r="F12" s="37">
        <v>21.516999999999999</v>
      </c>
      <c r="G12" s="37">
        <v>14.598000000000001</v>
      </c>
      <c r="H12" s="33">
        <f t="shared" si="1"/>
        <v>6.9189999999999987</v>
      </c>
      <c r="I12" s="33">
        <f t="shared" ref="I12:I14" si="3">H12-$D$15</f>
        <v>0.16124999999999989</v>
      </c>
      <c r="J12" s="35">
        <f t="shared" si="2"/>
        <v>0.89424992665157799</v>
      </c>
    </row>
    <row r="13" spans="1:256" x14ac:dyDescent="0.15">
      <c r="A13" s="36" t="s">
        <v>10</v>
      </c>
      <c r="B13" s="37">
        <v>21.466999999999999</v>
      </c>
      <c r="C13" s="37">
        <v>14.593</v>
      </c>
      <c r="D13" s="33">
        <f t="shared" si="0"/>
        <v>6.8739999999999988</v>
      </c>
      <c r="E13" s="38" t="s">
        <v>24</v>
      </c>
      <c r="F13" s="37">
        <v>21.637</v>
      </c>
      <c r="G13" s="37">
        <v>14.689</v>
      </c>
      <c r="H13" s="33">
        <f t="shared" si="1"/>
        <v>6.9480000000000004</v>
      </c>
      <c r="I13" s="33">
        <f t="shared" si="3"/>
        <v>0.19025000000000158</v>
      </c>
      <c r="J13" s="35">
        <f t="shared" si="2"/>
        <v>0.87645383028072144</v>
      </c>
    </row>
    <row r="14" spans="1:256" ht="15" thickBot="1" x14ac:dyDescent="0.2">
      <c r="A14" s="39" t="s">
        <v>12</v>
      </c>
      <c r="B14" s="40">
        <v>21.193999999999999</v>
      </c>
      <c r="C14" s="40">
        <v>14.579000000000001</v>
      </c>
      <c r="D14" s="41">
        <f t="shared" si="0"/>
        <v>6.6149999999999984</v>
      </c>
      <c r="E14" s="42" t="s">
        <v>25</v>
      </c>
      <c r="F14" s="40">
        <v>21.504999999999999</v>
      </c>
      <c r="G14" s="40">
        <v>14.661</v>
      </c>
      <c r="H14" s="41">
        <f t="shared" si="1"/>
        <v>6.8439999999999994</v>
      </c>
      <c r="I14" s="33">
        <f t="shared" si="3"/>
        <v>8.6250000000000604E-2</v>
      </c>
      <c r="J14" s="43">
        <f t="shared" si="2"/>
        <v>0.9419680291402418</v>
      </c>
    </row>
    <row r="15" spans="1:256" x14ac:dyDescent="0.15">
      <c r="A15" s="44" t="s">
        <v>14</v>
      </c>
      <c r="B15" s="45">
        <f>AVERAGE(B11:B14)</f>
        <v>21.359750000000002</v>
      </c>
      <c r="C15" s="45">
        <f>AVERAGE(C11:C14)</f>
        <v>14.601999999999999</v>
      </c>
      <c r="D15" s="45">
        <f>AVERAGE(D11:D14)</f>
        <v>6.7577499999999988</v>
      </c>
      <c r="E15" s="46" t="s">
        <v>14</v>
      </c>
      <c r="F15" s="45">
        <f>AVERAGE(F11:F14)</f>
        <v>21.52375</v>
      </c>
      <c r="G15" s="45">
        <f>AVERAGE(G11:G14)</f>
        <v>14.661750000000001</v>
      </c>
      <c r="H15" s="45">
        <f>AVERAGE(H11:H14)</f>
        <v>6.8620000000000001</v>
      </c>
      <c r="I15" s="45">
        <f>AVERAGE(I11:I14)</f>
        <v>0.10425000000000084</v>
      </c>
      <c r="J15" s="47">
        <f>AVERAGE(J11:J14)</f>
        <v>0.93178963006649951</v>
      </c>
    </row>
    <row r="16" spans="1:256" x14ac:dyDescent="0.15">
      <c r="A16" s="48" t="s">
        <v>15</v>
      </c>
      <c r="B16" s="33">
        <f>MEDIAN(B11:B14)</f>
        <v>21.388999999999999</v>
      </c>
      <c r="C16" s="33">
        <f>MEDIAN(C11:C14)</f>
        <v>14.6045</v>
      </c>
      <c r="D16" s="33">
        <f>MEDIAN(D11:D14)</f>
        <v>6.7709999999999999</v>
      </c>
      <c r="E16" s="49" t="s">
        <v>15</v>
      </c>
      <c r="F16" s="33">
        <f>MEDIAN(F11:F14)</f>
        <v>21.510999999999999</v>
      </c>
      <c r="G16" s="33">
        <f>MEDIAN(G11:G14)</f>
        <v>14.675000000000001</v>
      </c>
      <c r="H16" s="33">
        <f>MEDIAN(H11:H14)</f>
        <v>6.8814999999999991</v>
      </c>
      <c r="I16" s="33">
        <f>MEDIAN(I11:I14)</f>
        <v>0.12375000000000025</v>
      </c>
      <c r="J16" s="50">
        <f>MEDIAN(J11:J14)</f>
        <v>0.91810897789590995</v>
      </c>
    </row>
    <row r="17" spans="1:256" ht="15" thickBot="1" x14ac:dyDescent="0.2">
      <c r="A17" s="51" t="s">
        <v>16</v>
      </c>
      <c r="B17" s="41">
        <f>STDEV(B11:B14)</f>
        <v>0.12095005856413056</v>
      </c>
      <c r="C17" s="41">
        <f>STDEV(C11:C14)</f>
        <v>1.9407902170678951E-2</v>
      </c>
      <c r="D17" s="41">
        <f>STDEV(D11:D14)</f>
        <v>0.11220628324652765</v>
      </c>
      <c r="E17" s="52" t="s">
        <v>16</v>
      </c>
      <c r="F17" s="41">
        <f>STDEV(F11:F14)</f>
        <v>8.3511975189190998E-2</v>
      </c>
      <c r="G17" s="41">
        <f>STDEV(G11:G14)</f>
        <v>4.5441354146488991E-2</v>
      </c>
      <c r="H17" s="41">
        <f>STDEV(H11:H14)</f>
        <v>9.4152358795022442E-2</v>
      </c>
      <c r="I17" s="41">
        <f>STDEV(I11:I14)</f>
        <v>9.4152358795022442E-2</v>
      </c>
      <c r="J17" s="53">
        <f>STDEV(J11:J14)</f>
        <v>6.1681144901558335E-2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3.0840572450779168E-2</v>
      </c>
    </row>
    <row r="19" spans="1:256" x14ac:dyDescent="0.15">
      <c r="A19" s="54" t="s">
        <v>78</v>
      </c>
      <c r="B19" s="4">
        <f>TTEST(B11:B14,F11:F14,2,2)</f>
        <v>6.7118598064552934E-2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0.20446246522756675</v>
      </c>
      <c r="C21" s="4"/>
      <c r="D21" s="25"/>
      <c r="F21" s="57"/>
      <c r="G21" s="58" t="s">
        <v>3</v>
      </c>
      <c r="H21" s="59" t="s">
        <v>46</v>
      </c>
    </row>
    <row r="22" spans="1:256" x14ac:dyDescent="0.15">
      <c r="A22" s="26" t="s">
        <v>20</v>
      </c>
      <c r="B22" s="21">
        <f>POWER(-(-I15-I17),2)</f>
        <v>3.9363495975429146E-2</v>
      </c>
      <c r="C22" s="21"/>
      <c r="D22" s="25"/>
      <c r="E22" s="4"/>
      <c r="F22" s="60" t="s">
        <v>19</v>
      </c>
      <c r="G22" s="61">
        <v>29.587</v>
      </c>
      <c r="H22" s="62" t="s">
        <v>35</v>
      </c>
    </row>
    <row r="23" spans="1:256" ht="15" thickBot="1" x14ac:dyDescent="0.2">
      <c r="A23" s="26" t="s">
        <v>21</v>
      </c>
      <c r="B23" s="21">
        <f>POWER(2,-I15)</f>
        <v>0.93028843703290232</v>
      </c>
      <c r="C23" s="21"/>
      <c r="D23" s="25"/>
      <c r="E23" s="4"/>
      <c r="F23" s="63" t="s">
        <v>19</v>
      </c>
      <c r="G23" s="64">
        <v>28.643999999999998</v>
      </c>
      <c r="H23" s="65" t="s">
        <v>35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6" spans="1:256" s="14" customFormat="1" ht="16" x14ac:dyDescent="0.2">
      <c r="A26" s="14" t="s">
        <v>59</v>
      </c>
      <c r="B26" s="15"/>
      <c r="C26" s="15"/>
      <c r="D26" s="15"/>
      <c r="E26" s="16"/>
      <c r="F26" s="15"/>
      <c r="G26" s="15"/>
      <c r="H26" s="17"/>
      <c r="I26" s="18"/>
      <c r="J26" s="18"/>
      <c r="K26" s="74"/>
    </row>
    <row r="27" spans="1:256" s="14" customFormat="1" ht="16" x14ac:dyDescent="0.2">
      <c r="A27" s="2" t="s">
        <v>60</v>
      </c>
      <c r="B27" s="15"/>
      <c r="C27" s="15"/>
      <c r="D27" s="15"/>
      <c r="E27" s="16"/>
      <c r="F27" s="15"/>
      <c r="G27" s="15"/>
      <c r="H27" s="17"/>
      <c r="I27" s="18"/>
      <c r="J27" s="18"/>
      <c r="K27" s="74"/>
    </row>
    <row r="28" spans="1:256" s="14" customFormat="1" ht="16" x14ac:dyDescent="0.2">
      <c r="A28" s="2" t="s">
        <v>36</v>
      </c>
      <c r="B28" s="15"/>
      <c r="C28" s="15"/>
      <c r="D28" s="15"/>
      <c r="E28" s="102"/>
      <c r="F28" s="15"/>
      <c r="G28" s="15"/>
      <c r="J28" s="66"/>
    </row>
    <row r="29" spans="1:256" s="14" customFormat="1" ht="16" x14ac:dyDescent="0.2">
      <c r="A29" s="2" t="s">
        <v>62</v>
      </c>
      <c r="B29" s="15"/>
      <c r="C29" s="15"/>
      <c r="D29" s="15"/>
      <c r="E29" s="16"/>
      <c r="F29" s="15"/>
      <c r="G29" s="15"/>
      <c r="H29" s="20"/>
      <c r="I29" s="20"/>
      <c r="J29" s="66"/>
    </row>
    <row r="30" spans="1:256" ht="15" thickBot="1" x14ac:dyDescent="0.2">
      <c r="A30" s="2" t="s">
        <v>63</v>
      </c>
      <c r="B30" s="21"/>
      <c r="C30" s="21"/>
      <c r="D30" s="21"/>
      <c r="E30" s="22"/>
      <c r="F30" s="21"/>
      <c r="G30" s="21"/>
      <c r="H30" s="23"/>
      <c r="I30" s="23"/>
      <c r="J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ht="15" thickBot="1" x14ac:dyDescent="0.2">
      <c r="A31" s="28" t="s">
        <v>64</v>
      </c>
      <c r="B31" s="29" t="s">
        <v>78</v>
      </c>
      <c r="C31" s="29" t="s">
        <v>3</v>
      </c>
      <c r="D31" s="29" t="s">
        <v>4</v>
      </c>
      <c r="E31" s="28" t="s">
        <v>64</v>
      </c>
      <c r="F31" s="29" t="s">
        <v>78</v>
      </c>
      <c r="G31" s="29" t="s">
        <v>3</v>
      </c>
      <c r="H31" s="29" t="s">
        <v>4</v>
      </c>
      <c r="I31" s="29" t="s">
        <v>5</v>
      </c>
      <c r="J31" s="30"/>
    </row>
    <row r="32" spans="1:256" x14ac:dyDescent="0.15">
      <c r="A32" s="31" t="s">
        <v>6</v>
      </c>
      <c r="B32" s="32">
        <v>21.148223876953125</v>
      </c>
      <c r="C32" s="32">
        <v>14.467304229736328</v>
      </c>
      <c r="D32" s="33">
        <f t="shared" ref="D32:D35" si="4">B32-C32</f>
        <v>6.6809196472167969</v>
      </c>
      <c r="E32" s="34" t="s">
        <v>7</v>
      </c>
      <c r="F32" s="32">
        <v>19.860074996948242</v>
      </c>
      <c r="G32" s="32">
        <v>14.479426383972168</v>
      </c>
      <c r="H32" s="33">
        <f t="shared" ref="H32:H35" si="5">F32-G32</f>
        <v>5.3806486129760742</v>
      </c>
      <c r="I32" s="33">
        <f>H32-$D$36</f>
        <v>-1.220524787902832</v>
      </c>
      <c r="J32" s="35">
        <f t="shared" ref="J32:J35" si="6">POWER(2,-I32)</f>
        <v>2.3303146829967507</v>
      </c>
    </row>
    <row r="33" spans="1:11" x14ac:dyDescent="0.15">
      <c r="A33" s="36" t="s">
        <v>8</v>
      </c>
      <c r="B33" s="37">
        <v>21.100320816040039</v>
      </c>
      <c r="C33" s="37">
        <v>14.453906059265137</v>
      </c>
      <c r="D33" s="33">
        <f t="shared" si="4"/>
        <v>6.6464147567749023</v>
      </c>
      <c r="E33" s="38" t="s">
        <v>9</v>
      </c>
      <c r="F33" s="37">
        <v>20.257362365722656</v>
      </c>
      <c r="G33" s="37">
        <v>14.469812393188477</v>
      </c>
      <c r="H33" s="33">
        <f t="shared" si="5"/>
        <v>5.7875499725341797</v>
      </c>
      <c r="I33" s="33">
        <f t="shared" ref="I33:I35" si="7">H33-$D$36</f>
        <v>-0.81362342834472656</v>
      </c>
      <c r="J33" s="35">
        <f t="shared" si="6"/>
        <v>1.7576202886324281</v>
      </c>
    </row>
    <row r="34" spans="1:11" x14ac:dyDescent="0.15">
      <c r="A34" s="36" t="s">
        <v>10</v>
      </c>
      <c r="B34" s="37">
        <v>20.834211349487305</v>
      </c>
      <c r="C34" s="37">
        <v>14.437827110290527</v>
      </c>
      <c r="D34" s="33">
        <f t="shared" si="4"/>
        <v>6.3963842391967773</v>
      </c>
      <c r="E34" s="38" t="s">
        <v>11</v>
      </c>
      <c r="F34" s="37">
        <v>20.281875610351562</v>
      </c>
      <c r="G34" s="37">
        <v>14.484745025634766</v>
      </c>
      <c r="H34" s="33">
        <f t="shared" si="5"/>
        <v>5.7971305847167969</v>
      </c>
      <c r="I34" s="33">
        <f t="shared" si="7"/>
        <v>-0.80404281616210938</v>
      </c>
      <c r="J34" s="35">
        <f t="shared" si="6"/>
        <v>1.7459869987297463</v>
      </c>
    </row>
    <row r="35" spans="1:11" ht="15" thickBot="1" x14ac:dyDescent="0.2">
      <c r="A35" s="39" t="s">
        <v>12</v>
      </c>
      <c r="B35" s="40">
        <v>21.10383415222168</v>
      </c>
      <c r="C35" s="40">
        <v>14.422859191894531</v>
      </c>
      <c r="D35" s="41">
        <f t="shared" si="4"/>
        <v>6.6809749603271484</v>
      </c>
      <c r="E35" s="42" t="s">
        <v>13</v>
      </c>
      <c r="F35" s="40">
        <v>20.544784545898438</v>
      </c>
      <c r="G35" s="40">
        <v>14.59583568572998</v>
      </c>
      <c r="H35" s="41">
        <f t="shared" si="5"/>
        <v>5.948948860168457</v>
      </c>
      <c r="I35" s="41">
        <f t="shared" si="7"/>
        <v>-0.65222454071044922</v>
      </c>
      <c r="J35" s="43">
        <f t="shared" si="6"/>
        <v>1.5715896161325158</v>
      </c>
    </row>
    <row r="36" spans="1:11" x14ac:dyDescent="0.15">
      <c r="A36" s="44" t="s">
        <v>14</v>
      </c>
      <c r="B36" s="45">
        <f>AVERAGE(B32:B35)</f>
        <v>21.046647548675537</v>
      </c>
      <c r="C36" s="45">
        <f>AVERAGE(C32:C35)</f>
        <v>14.445474147796631</v>
      </c>
      <c r="D36" s="45">
        <f>AVERAGE(D32:D35)</f>
        <v>6.6011734008789062</v>
      </c>
      <c r="E36" s="46" t="s">
        <v>14</v>
      </c>
      <c r="F36" s="45">
        <f>AVERAGE(F32:F35)</f>
        <v>20.236024379730225</v>
      </c>
      <c r="G36" s="45">
        <f>AVERAGE(G32:G35)</f>
        <v>14.507454872131348</v>
      </c>
      <c r="H36" s="45">
        <f>AVERAGE(H32:H35)</f>
        <v>5.728569507598877</v>
      </c>
      <c r="I36" s="45">
        <f>AVERAGE(I32:I35)</f>
        <v>-0.8726038932800293</v>
      </c>
      <c r="J36" s="47">
        <f>AVERAGE(J32:J35)</f>
        <v>1.8513778966228602</v>
      </c>
      <c r="K36" s="5"/>
    </row>
    <row r="37" spans="1:11" x14ac:dyDescent="0.15">
      <c r="A37" s="48" t="s">
        <v>15</v>
      </c>
      <c r="B37" s="33">
        <f>MEDIAN(B32:B35)</f>
        <v>21.102077484130859</v>
      </c>
      <c r="C37" s="33">
        <f>MEDIAN(C32:C35)</f>
        <v>14.445866584777832</v>
      </c>
      <c r="D37" s="33">
        <f>MEDIAN(D32:D35)</f>
        <v>6.6636672019958496</v>
      </c>
      <c r="E37" s="49" t="s">
        <v>15</v>
      </c>
      <c r="F37" s="33">
        <f>MEDIAN(F32:F35)</f>
        <v>20.269618988037109</v>
      </c>
      <c r="G37" s="33">
        <f>MEDIAN(G32:G35)</f>
        <v>14.482085704803467</v>
      </c>
      <c r="H37" s="33">
        <f>MEDIAN(H32:H35)</f>
        <v>5.7923402786254883</v>
      </c>
      <c r="I37" s="33">
        <f>MEDIAN(I32:I35)</f>
        <v>-0.80883312225341797</v>
      </c>
      <c r="J37" s="114">
        <f>MEDIAN(J32:J35)</f>
        <v>1.7518036436810873</v>
      </c>
    </row>
    <row r="38" spans="1:11" ht="15" thickBot="1" x14ac:dyDescent="0.2">
      <c r="A38" s="51" t="s">
        <v>16</v>
      </c>
      <c r="B38" s="41">
        <f>STDEV(B32:B35)</f>
        <v>0.14329226130142045</v>
      </c>
      <c r="C38" s="41">
        <f>STDEV(C32:C35)</f>
        <v>1.9300803278450022E-2</v>
      </c>
      <c r="D38" s="41">
        <f>STDEV(D32:D35)</f>
        <v>0.13749319222072073</v>
      </c>
      <c r="E38" s="52" t="s">
        <v>16</v>
      </c>
      <c r="F38" s="41">
        <f>STDEV(F32:F35)</f>
        <v>0.28238769072682113</v>
      </c>
      <c r="G38" s="41">
        <f>STDEV(G32:G35)</f>
        <v>5.9243727402734002E-2</v>
      </c>
      <c r="H38" s="41">
        <f>STDEV(H32:H35)</f>
        <v>0.24344426089878873</v>
      </c>
      <c r="I38" s="41">
        <f>STDEV(I32:I35)</f>
        <v>0.24344426089878873</v>
      </c>
      <c r="J38" s="53">
        <f>STDEV(J32:J35)</f>
        <v>0.33043388529663942</v>
      </c>
    </row>
    <row r="39" spans="1:11" x14ac:dyDescent="0.15">
      <c r="A39" s="4"/>
      <c r="B39" s="25" t="s">
        <v>17</v>
      </c>
      <c r="C39" s="25"/>
      <c r="D39" s="25"/>
      <c r="E39" s="4"/>
      <c r="F39" s="5"/>
      <c r="G39" s="5"/>
      <c r="H39" s="5"/>
      <c r="I39" s="5"/>
      <c r="J39" s="5">
        <f>J38/(SQRT(4))</f>
        <v>0.16521694264831971</v>
      </c>
    </row>
    <row r="40" spans="1:11" ht="15" thickBot="1" x14ac:dyDescent="0.2">
      <c r="A40" s="54" t="s">
        <v>78</v>
      </c>
      <c r="B40" s="4">
        <f>TTEST(B32:B35,F32:F35,2,2)</f>
        <v>2.1786951796663621E-3</v>
      </c>
      <c r="C40" s="25"/>
      <c r="D40" s="6"/>
      <c r="E40" s="55"/>
      <c r="F40" s="55"/>
      <c r="G40" s="5"/>
    </row>
    <row r="41" spans="1:11" x14ac:dyDescent="0.15">
      <c r="A41" s="54" t="s">
        <v>3</v>
      </c>
      <c r="B41" s="4">
        <f>TTEST(C32:C35,G32:G35,2,2)</f>
        <v>9.3783438714489811E-2</v>
      </c>
      <c r="C41" s="25"/>
      <c r="D41" s="6"/>
      <c r="E41" s="55"/>
      <c r="F41" s="55"/>
      <c r="G41" s="57"/>
      <c r="H41" s="58" t="s">
        <v>3</v>
      </c>
      <c r="I41" s="59" t="s">
        <v>78</v>
      </c>
      <c r="J41" s="2"/>
    </row>
    <row r="42" spans="1:11" x14ac:dyDescent="0.15">
      <c r="A42" s="54" t="s">
        <v>18</v>
      </c>
      <c r="B42" s="56">
        <f>TTEST(D32:D35,H32:H35,2,2)</f>
        <v>7.8298958622743833E-4</v>
      </c>
      <c r="C42" s="4"/>
      <c r="D42" s="25"/>
      <c r="G42" s="60" t="s">
        <v>19</v>
      </c>
      <c r="H42" s="61">
        <v>31.314727783203125</v>
      </c>
      <c r="I42" s="50" t="s">
        <v>35</v>
      </c>
      <c r="J42" s="2"/>
    </row>
    <row r="43" spans="1:11" ht="15" thickBot="1" x14ac:dyDescent="0.2">
      <c r="A43" s="26" t="s">
        <v>20</v>
      </c>
      <c r="B43" s="115">
        <f>POWER(-(-I36-I38),2)</f>
        <v>0.39584184301809772</v>
      </c>
      <c r="C43" s="21"/>
      <c r="D43" s="25"/>
      <c r="E43" s="4"/>
      <c r="F43" s="25"/>
      <c r="G43" s="63" t="s">
        <v>19</v>
      </c>
      <c r="H43" s="67">
        <v>39.664363861083984</v>
      </c>
      <c r="I43" s="65" t="s">
        <v>35</v>
      </c>
      <c r="J43" s="2"/>
    </row>
    <row r="44" spans="1:11" x14ac:dyDescent="0.15">
      <c r="A44" s="26" t="s">
        <v>21</v>
      </c>
      <c r="B44" s="21">
        <f>POWER(2,-I36)</f>
        <v>1.8309645937099801</v>
      </c>
      <c r="C44" s="21"/>
      <c r="D44" s="25"/>
      <c r="E44" s="4"/>
      <c r="F44" s="25"/>
      <c r="G44" s="25"/>
    </row>
    <row r="45" spans="1:11" ht="15" thickBot="1" x14ac:dyDescent="0.2"/>
    <row r="46" spans="1:11" ht="15" thickBot="1" x14ac:dyDescent="0.2">
      <c r="A46" s="28" t="s">
        <v>64</v>
      </c>
      <c r="B46" s="29" t="s">
        <v>78</v>
      </c>
      <c r="C46" s="29" t="s">
        <v>3</v>
      </c>
      <c r="D46" s="29" t="s">
        <v>4</v>
      </c>
      <c r="E46" s="28" t="s">
        <v>64</v>
      </c>
      <c r="F46" s="29" t="s">
        <v>78</v>
      </c>
      <c r="G46" s="29" t="s">
        <v>3</v>
      </c>
      <c r="H46" s="29" t="s">
        <v>4</v>
      </c>
      <c r="I46" s="29" t="s">
        <v>5</v>
      </c>
      <c r="J46" s="30"/>
    </row>
    <row r="47" spans="1:11" x14ac:dyDescent="0.15">
      <c r="A47" s="31" t="s">
        <v>6</v>
      </c>
      <c r="B47" s="32">
        <v>21.148223876953125</v>
      </c>
      <c r="C47" s="32">
        <v>14.467304229736328</v>
      </c>
      <c r="D47" s="33">
        <f t="shared" ref="D47:D50" si="8">B47-C47</f>
        <v>6.6809196472167969</v>
      </c>
      <c r="E47" s="34" t="s">
        <v>27</v>
      </c>
      <c r="F47" s="32">
        <v>19.872001647949219</v>
      </c>
      <c r="G47" s="32">
        <v>14.516132354736328</v>
      </c>
      <c r="H47" s="33">
        <f t="shared" ref="H47:H49" si="9">F47-G47</f>
        <v>5.3558692932128906</v>
      </c>
      <c r="I47" s="33">
        <f>H47-$D$51</f>
        <v>-1.2453041076660156</v>
      </c>
      <c r="J47" s="35">
        <f t="shared" ref="J47:J49" si="10">POWER(2,-I47)</f>
        <v>2.3706852092046686</v>
      </c>
    </row>
    <row r="48" spans="1:11" x14ac:dyDescent="0.15">
      <c r="A48" s="36" t="s">
        <v>8</v>
      </c>
      <c r="B48" s="37">
        <v>21.100320816040039</v>
      </c>
      <c r="C48" s="37">
        <v>14.453906059265137</v>
      </c>
      <c r="D48" s="33">
        <f t="shared" si="8"/>
        <v>6.6464147567749023</v>
      </c>
      <c r="E48" s="38" t="s">
        <v>28</v>
      </c>
      <c r="F48" s="37">
        <v>19.809366226196289</v>
      </c>
      <c r="G48" s="37">
        <v>14.643595695495605</v>
      </c>
      <c r="H48" s="33">
        <f t="shared" si="9"/>
        <v>5.1657705307006836</v>
      </c>
      <c r="I48" s="33">
        <f t="shared" ref="I48:I49" si="11">H48-$D$51</f>
        <v>-1.4354028701782227</v>
      </c>
      <c r="J48" s="35">
        <f t="shared" si="10"/>
        <v>2.7045768091674773</v>
      </c>
    </row>
    <row r="49" spans="1:10" x14ac:dyDescent="0.15">
      <c r="A49" s="36" t="s">
        <v>10</v>
      </c>
      <c r="B49" s="37">
        <v>20.834211349487305</v>
      </c>
      <c r="C49" s="37">
        <v>14.437827110290527</v>
      </c>
      <c r="D49" s="33">
        <f t="shared" si="8"/>
        <v>6.3963842391967773</v>
      </c>
      <c r="E49" s="38" t="s">
        <v>29</v>
      </c>
      <c r="F49" s="37">
        <v>20.143989562988281</v>
      </c>
      <c r="G49" s="37">
        <v>14.452457427978516</v>
      </c>
      <c r="H49" s="33">
        <f t="shared" si="9"/>
        <v>5.6915321350097656</v>
      </c>
      <c r="I49" s="33">
        <f t="shared" si="11"/>
        <v>-0.90964126586914062</v>
      </c>
      <c r="J49" s="35">
        <f t="shared" si="10"/>
        <v>1.878578321419037</v>
      </c>
    </row>
    <row r="50" spans="1:10" ht="15" thickBot="1" x14ac:dyDescent="0.2">
      <c r="A50" s="39" t="s">
        <v>12</v>
      </c>
      <c r="B50" s="40">
        <v>21.10383415222168</v>
      </c>
      <c r="C50" s="40">
        <v>14.422859191894531</v>
      </c>
      <c r="D50" s="41">
        <f t="shared" si="8"/>
        <v>6.6809749603271484</v>
      </c>
      <c r="E50" s="103" t="s">
        <v>30</v>
      </c>
      <c r="F50" s="75"/>
      <c r="G50" s="75"/>
      <c r="H50" s="76"/>
      <c r="I50" s="71"/>
      <c r="J50" s="104"/>
    </row>
    <row r="51" spans="1:10" x14ac:dyDescent="0.15">
      <c r="A51" s="44" t="s">
        <v>14</v>
      </c>
      <c r="B51" s="45">
        <f>AVERAGE(B47:B50)</f>
        <v>21.046647548675537</v>
      </c>
      <c r="C51" s="45">
        <f>AVERAGE(C47:C50)</f>
        <v>14.445474147796631</v>
      </c>
      <c r="D51" s="45">
        <f>AVERAGE(D47:D50)</f>
        <v>6.6011734008789062</v>
      </c>
      <c r="E51" s="46" t="s">
        <v>14</v>
      </c>
      <c r="F51" s="45">
        <f>AVERAGE(F47:F50)</f>
        <v>19.94178581237793</v>
      </c>
      <c r="G51" s="45">
        <f>AVERAGE(G47:G50)</f>
        <v>14.537395159403482</v>
      </c>
      <c r="H51" s="45">
        <f>AVERAGE(H47:H50)</f>
        <v>5.4043906529744463</v>
      </c>
      <c r="I51" s="45">
        <f>AVERAGE(I47:I50)</f>
        <v>-1.1967827479044597</v>
      </c>
      <c r="J51" s="47">
        <f>AVERAGE(J47:J50)</f>
        <v>2.3179467799303946</v>
      </c>
    </row>
    <row r="52" spans="1:10" x14ac:dyDescent="0.15">
      <c r="A52" s="48" t="s">
        <v>15</v>
      </c>
      <c r="B52" s="33">
        <f>MEDIAN(B47:B50)</f>
        <v>21.102077484130859</v>
      </c>
      <c r="C52" s="33">
        <f>MEDIAN(C47:C50)</f>
        <v>14.445866584777832</v>
      </c>
      <c r="D52" s="33">
        <f>MEDIAN(D47:D50)</f>
        <v>6.6636672019958496</v>
      </c>
      <c r="E52" s="49" t="s">
        <v>15</v>
      </c>
      <c r="F52" s="33">
        <f>MEDIAN(F47:F50)</f>
        <v>19.872001647949219</v>
      </c>
      <c r="G52" s="33">
        <f>MEDIAN(G47:G50)</f>
        <v>14.516132354736328</v>
      </c>
      <c r="H52" s="33">
        <f>MEDIAN(H47:H50)</f>
        <v>5.3558692932128906</v>
      </c>
      <c r="I52" s="33">
        <f>MEDIAN(I47:I50)</f>
        <v>-1.2453041076660156</v>
      </c>
      <c r="J52" s="114">
        <f>MEDIAN(J47:J50)</f>
        <v>2.3706852092046686</v>
      </c>
    </row>
    <row r="53" spans="1:10" ht="15" thickBot="1" x14ac:dyDescent="0.2">
      <c r="A53" s="51" t="s">
        <v>16</v>
      </c>
      <c r="B53" s="41">
        <f>STDEV(B47:B50)</f>
        <v>0.14329226130142045</v>
      </c>
      <c r="C53" s="41">
        <f>STDEV(C47:C50)</f>
        <v>1.9300803278450022E-2</v>
      </c>
      <c r="D53" s="41">
        <f>STDEV(D47:D50)</f>
        <v>0.13749319222072073</v>
      </c>
      <c r="E53" s="52" t="s">
        <v>16</v>
      </c>
      <c r="F53" s="41">
        <f>STDEV(F47:F50)</f>
        <v>0.17789200821063261</v>
      </c>
      <c r="G53" s="41">
        <f>STDEV(G47:G50)</f>
        <v>9.7326971976394283E-2</v>
      </c>
      <c r="H53" s="41">
        <f>STDEV(H47:H50)</f>
        <v>0.26621806457535463</v>
      </c>
      <c r="I53" s="41">
        <f>STDEV(I47:I50)</f>
        <v>0.26621806457535491</v>
      </c>
      <c r="J53" s="53">
        <f>STDEV(J47:J50)</f>
        <v>0.41551700552734916</v>
      </c>
    </row>
    <row r="54" spans="1:10" x14ac:dyDescent="0.15">
      <c r="A54" s="4"/>
      <c r="B54" s="25" t="s">
        <v>17</v>
      </c>
      <c r="C54" s="25"/>
      <c r="D54" s="25"/>
      <c r="E54" s="4"/>
      <c r="F54" s="5"/>
      <c r="G54" s="5"/>
      <c r="H54" s="5"/>
      <c r="I54" s="5"/>
      <c r="J54" s="5">
        <f>J53/(SQRT(4))</f>
        <v>0.20775850276367458</v>
      </c>
    </row>
    <row r="55" spans="1:10" x14ac:dyDescent="0.15">
      <c r="A55" s="54" t="s">
        <v>78</v>
      </c>
      <c r="B55" s="4">
        <f>TTEST(B47:B50,F47:F50,2,2)</f>
        <v>2.608841158446143E-4</v>
      </c>
      <c r="C55" s="25"/>
      <c r="D55" s="6"/>
      <c r="E55" s="55"/>
      <c r="F55" s="55"/>
      <c r="G55" s="5"/>
    </row>
    <row r="56" spans="1:10" x14ac:dyDescent="0.15">
      <c r="A56" s="54" t="s">
        <v>3</v>
      </c>
      <c r="B56" s="4">
        <f>TTEST(C47:C50,G47:G50,2,2)</f>
        <v>0.11586737748763849</v>
      </c>
      <c r="C56" s="25"/>
      <c r="D56" s="6"/>
      <c r="E56" s="55"/>
      <c r="F56" s="55"/>
    </row>
    <row r="57" spans="1:10" x14ac:dyDescent="0.15">
      <c r="A57" s="54" t="s">
        <v>18</v>
      </c>
      <c r="B57" s="56">
        <f>TTEST(D47:D50,H47:H50,2,2)</f>
        <v>5.3374992004532565E-4</v>
      </c>
      <c r="C57" s="4"/>
      <c r="D57" s="25"/>
      <c r="G57" s="25"/>
    </row>
    <row r="58" spans="1:10" x14ac:dyDescent="0.15">
      <c r="A58" s="26" t="s">
        <v>20</v>
      </c>
      <c r="B58" s="115">
        <f>POWER(-(-I51-I53),2)</f>
        <v>0.86595062985939708</v>
      </c>
      <c r="C58" s="21"/>
      <c r="D58" s="25"/>
      <c r="E58" s="4"/>
      <c r="F58" s="25"/>
      <c r="G58" s="25"/>
    </row>
    <row r="59" spans="1:10" x14ac:dyDescent="0.15">
      <c r="A59" s="26" t="s">
        <v>21</v>
      </c>
      <c r="B59" s="21">
        <f>POWER(2,-I51)</f>
        <v>2.2922791564705047</v>
      </c>
      <c r="C59" s="21"/>
      <c r="D59" s="25"/>
      <c r="E59" s="4"/>
      <c r="F59" s="25"/>
      <c r="G59" s="25"/>
    </row>
    <row r="61" spans="1:10" x14ac:dyDescent="0.15">
      <c r="J61" s="157" t="s">
        <v>77</v>
      </c>
    </row>
    <row r="62" spans="1:10" x14ac:dyDescent="0.15">
      <c r="J62" s="153" t="s">
        <v>17</v>
      </c>
    </row>
    <row r="63" spans="1:10" x14ac:dyDescent="0.15">
      <c r="J63" s="158">
        <f>TTEST(J32:J35,J47:J50,2,2)</f>
        <v>0.15674550585934993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C8689-9701-4669-BAFF-F633CC06D3B8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80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81</v>
      </c>
      <c r="I4" s="18">
        <v>44293</v>
      </c>
      <c r="J4" s="18" t="s">
        <v>39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81</v>
      </c>
      <c r="C10" s="29" t="s">
        <v>3</v>
      </c>
      <c r="D10" s="29" t="s">
        <v>4</v>
      </c>
      <c r="E10" s="28" t="s">
        <v>2</v>
      </c>
      <c r="F10" s="29" t="s">
        <v>81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25.456</v>
      </c>
      <c r="C11" s="32">
        <v>14.616</v>
      </c>
      <c r="D11" s="33">
        <f t="shared" ref="D11:D14" si="0">B11-C11</f>
        <v>10.84</v>
      </c>
      <c r="E11" s="34" t="s">
        <v>22</v>
      </c>
      <c r="F11" s="32">
        <v>24.713000000000001</v>
      </c>
      <c r="G11" s="32">
        <v>14.699</v>
      </c>
      <c r="H11" s="33">
        <f t="shared" ref="H11:H14" si="1">F11-G11</f>
        <v>10.014000000000001</v>
      </c>
      <c r="I11" s="33">
        <f>H11-$D$15</f>
        <v>-0.76924999999999955</v>
      </c>
      <c r="J11" s="35">
        <f t="shared" ref="J11:J14" si="2">POWER(2,-I11)</f>
        <v>1.7043835117177635</v>
      </c>
    </row>
    <row r="12" spans="1:256" x14ac:dyDescent="0.15">
      <c r="A12" s="36" t="s">
        <v>8</v>
      </c>
      <c r="B12" s="37">
        <v>25.298999999999999</v>
      </c>
      <c r="C12" s="37">
        <v>14.62</v>
      </c>
      <c r="D12" s="33">
        <f t="shared" si="0"/>
        <v>10.679</v>
      </c>
      <c r="E12" s="38" t="s">
        <v>23</v>
      </c>
      <c r="F12" s="37">
        <v>24.727</v>
      </c>
      <c r="G12" s="37">
        <v>14.598000000000001</v>
      </c>
      <c r="H12" s="33">
        <f t="shared" si="1"/>
        <v>10.129</v>
      </c>
      <c r="I12" s="33">
        <f t="shared" ref="I12:I14" si="3">H12-$D$15</f>
        <v>-0.65425000000000111</v>
      </c>
      <c r="J12" s="35">
        <f t="shared" si="2"/>
        <v>1.5737975854190307</v>
      </c>
    </row>
    <row r="13" spans="1:256" x14ac:dyDescent="0.15">
      <c r="A13" s="36" t="s">
        <v>10</v>
      </c>
      <c r="B13" s="37">
        <v>25.39</v>
      </c>
      <c r="C13" s="37">
        <v>14.593</v>
      </c>
      <c r="D13" s="33">
        <f t="shared" si="0"/>
        <v>10.797000000000001</v>
      </c>
      <c r="E13" s="38" t="s">
        <v>24</v>
      </c>
      <c r="F13" s="37">
        <v>24.721</v>
      </c>
      <c r="G13" s="37">
        <v>14.689</v>
      </c>
      <c r="H13" s="33">
        <f t="shared" si="1"/>
        <v>10.032</v>
      </c>
      <c r="I13" s="33">
        <f t="shared" si="3"/>
        <v>-0.75125000000000064</v>
      </c>
      <c r="J13" s="35">
        <f t="shared" si="2"/>
        <v>1.6832506244057535</v>
      </c>
    </row>
    <row r="14" spans="1:256" ht="15" thickBot="1" x14ac:dyDescent="0.2">
      <c r="A14" s="39" t="s">
        <v>12</v>
      </c>
      <c r="B14" s="40">
        <v>25.396000000000001</v>
      </c>
      <c r="C14" s="40">
        <v>14.579000000000001</v>
      </c>
      <c r="D14" s="41">
        <f t="shared" si="0"/>
        <v>10.817</v>
      </c>
      <c r="E14" s="42" t="s">
        <v>25</v>
      </c>
      <c r="F14" s="40">
        <v>24.989000000000001</v>
      </c>
      <c r="G14" s="40">
        <v>14.661</v>
      </c>
      <c r="H14" s="41">
        <f t="shared" si="1"/>
        <v>10.328000000000001</v>
      </c>
      <c r="I14" s="33">
        <f t="shared" si="3"/>
        <v>-0.45524999999999949</v>
      </c>
      <c r="J14" s="43">
        <f t="shared" si="2"/>
        <v>1.3710203641211476</v>
      </c>
    </row>
    <row r="15" spans="1:256" x14ac:dyDescent="0.15">
      <c r="A15" s="44" t="s">
        <v>14</v>
      </c>
      <c r="B15" s="45">
        <f>AVERAGE(B11:B14)</f>
        <v>25.385249999999999</v>
      </c>
      <c r="C15" s="45">
        <f>AVERAGE(C11:C14)</f>
        <v>14.601999999999999</v>
      </c>
      <c r="D15" s="45">
        <f>AVERAGE(D11:D14)</f>
        <v>10.783250000000001</v>
      </c>
      <c r="E15" s="46" t="s">
        <v>14</v>
      </c>
      <c r="F15" s="45">
        <f>AVERAGE(F11:F14)</f>
        <v>24.787500000000001</v>
      </c>
      <c r="G15" s="45">
        <f>AVERAGE(G11:G14)</f>
        <v>14.661750000000001</v>
      </c>
      <c r="H15" s="45">
        <f>AVERAGE(H11:H14)</f>
        <v>10.12575</v>
      </c>
      <c r="I15" s="45">
        <f>AVERAGE(I11:I14)</f>
        <v>-0.6575000000000002</v>
      </c>
      <c r="J15" s="47">
        <f>AVERAGE(J11:J14)</f>
        <v>1.5831130214159237</v>
      </c>
    </row>
    <row r="16" spans="1:256" x14ac:dyDescent="0.15">
      <c r="A16" s="48" t="s">
        <v>15</v>
      </c>
      <c r="B16" s="33">
        <f>MEDIAN(B11:B14)</f>
        <v>25.393000000000001</v>
      </c>
      <c r="C16" s="33">
        <f>MEDIAN(C11:C14)</f>
        <v>14.6045</v>
      </c>
      <c r="D16" s="33">
        <f>MEDIAN(D11:D14)</f>
        <v>10.807</v>
      </c>
      <c r="E16" s="49" t="s">
        <v>15</v>
      </c>
      <c r="F16" s="33">
        <f>MEDIAN(F11:F14)</f>
        <v>24.724</v>
      </c>
      <c r="G16" s="33">
        <f>MEDIAN(G11:G14)</f>
        <v>14.675000000000001</v>
      </c>
      <c r="H16" s="33">
        <f>MEDIAN(H11:H14)</f>
        <v>10.080500000000001</v>
      </c>
      <c r="I16" s="33">
        <f>MEDIAN(I11:I14)</f>
        <v>-0.70275000000000087</v>
      </c>
      <c r="J16" s="50">
        <f>MEDIAN(J11:J14)</f>
        <v>1.6285241049123922</v>
      </c>
    </row>
    <row r="17" spans="1:11" ht="15" thickBot="1" x14ac:dyDescent="0.2">
      <c r="A17" s="51" t="s">
        <v>16</v>
      </c>
      <c r="B17" s="41">
        <f>STDEV(B11:B14)</f>
        <v>6.4763029577066672E-2</v>
      </c>
      <c r="C17" s="41">
        <f>STDEV(C11:C14)</f>
        <v>1.9407902170678951E-2</v>
      </c>
      <c r="D17" s="41">
        <f>STDEV(D11:D14)</f>
        <v>7.1686237637824543E-2</v>
      </c>
      <c r="E17" s="52" t="s">
        <v>16</v>
      </c>
      <c r="F17" s="41">
        <f>STDEV(F11:F14)</f>
        <v>0.13445569282605097</v>
      </c>
      <c r="G17" s="41">
        <f>STDEV(G11:G14)</f>
        <v>4.5441354146488991E-2</v>
      </c>
      <c r="H17" s="41">
        <f>STDEV(H11:H14)</f>
        <v>0.14398234845517258</v>
      </c>
      <c r="I17" s="41">
        <f>STDEV(I11:I14)</f>
        <v>0.14398234845517249</v>
      </c>
      <c r="J17" s="53">
        <f>STDEV(J11:J14)</f>
        <v>0.15253867703719051</v>
      </c>
    </row>
    <row r="18" spans="1:11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7.6269338518595256E-2</v>
      </c>
    </row>
    <row r="19" spans="1:11" x14ac:dyDescent="0.15">
      <c r="A19" s="54" t="s">
        <v>81</v>
      </c>
      <c r="B19" s="4">
        <f>TTEST(B11:B14,F11:F14,2,2)</f>
        <v>2.0197683951399213E-4</v>
      </c>
      <c r="C19" s="25"/>
      <c r="D19" s="6"/>
      <c r="E19" s="55"/>
      <c r="F19" s="55"/>
      <c r="G19" s="5"/>
    </row>
    <row r="20" spans="1:11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11" x14ac:dyDescent="0.15">
      <c r="A21" s="54" t="s">
        <v>18</v>
      </c>
      <c r="B21" s="56">
        <f>TTEST(D11:D14,H11:H14,2,2)</f>
        <v>1.8031352998162497E-4</v>
      </c>
      <c r="C21" s="4"/>
      <c r="D21" s="25"/>
      <c r="G21" s="57"/>
      <c r="H21" s="58" t="s">
        <v>3</v>
      </c>
      <c r="I21" s="59" t="s">
        <v>81</v>
      </c>
    </row>
    <row r="22" spans="1:11" x14ac:dyDescent="0.15">
      <c r="A22" s="26" t="s">
        <v>20</v>
      </c>
      <c r="B22" s="21">
        <f>POWER(-(-I15-I17),2)</f>
        <v>0.263700378448115</v>
      </c>
      <c r="C22" s="21"/>
      <c r="D22" s="25"/>
      <c r="E22" s="4"/>
      <c r="F22" s="25"/>
      <c r="G22" s="60" t="s">
        <v>19</v>
      </c>
      <c r="H22" s="61">
        <v>29.587</v>
      </c>
      <c r="I22" s="62">
        <v>39.012</v>
      </c>
    </row>
    <row r="23" spans="1:11" ht="15" thickBot="1" x14ac:dyDescent="0.2">
      <c r="A23" s="26" t="s">
        <v>21</v>
      </c>
      <c r="B23" s="21">
        <f>POWER(2,-I15)</f>
        <v>1.5773469201786074</v>
      </c>
      <c r="C23" s="21"/>
      <c r="D23" s="25"/>
      <c r="E23" s="4"/>
      <c r="F23" s="25"/>
      <c r="G23" s="63" t="s">
        <v>19</v>
      </c>
      <c r="H23" s="64">
        <v>28.643999999999998</v>
      </c>
      <c r="I23" s="65">
        <v>39.307000000000002</v>
      </c>
      <c r="K23" s="2" t="s">
        <v>26</v>
      </c>
    </row>
    <row r="24" spans="1:11" x14ac:dyDescent="0.15">
      <c r="B24" s="2"/>
      <c r="C24" s="2"/>
      <c r="D24" s="2"/>
      <c r="F24" s="2"/>
      <c r="G24" s="2"/>
      <c r="H24" s="2"/>
      <c r="I24" s="2"/>
      <c r="J24" s="2"/>
    </row>
    <row r="25" spans="1:11" ht="15" thickBot="1" x14ac:dyDescent="0.2"/>
    <row r="26" spans="1:11" ht="15" thickBot="1" x14ac:dyDescent="0.2">
      <c r="A26" s="28" t="s">
        <v>76</v>
      </c>
      <c r="B26" s="29" t="s">
        <v>81</v>
      </c>
      <c r="C26" s="29" t="s">
        <v>3</v>
      </c>
      <c r="D26" s="29" t="s">
        <v>4</v>
      </c>
      <c r="E26" s="28" t="s">
        <v>76</v>
      </c>
      <c r="F26" s="29" t="s">
        <v>81</v>
      </c>
      <c r="G26" s="29" t="s">
        <v>3</v>
      </c>
      <c r="H26" s="29" t="s">
        <v>4</v>
      </c>
      <c r="I26" s="29" t="s">
        <v>5</v>
      </c>
      <c r="J26" s="30"/>
    </row>
    <row r="27" spans="1:11" x14ac:dyDescent="0.15">
      <c r="A27" s="31" t="s">
        <v>6</v>
      </c>
      <c r="B27" s="32">
        <v>26.761899948120117</v>
      </c>
      <c r="C27" s="32">
        <v>15.337560653686523</v>
      </c>
      <c r="D27" s="33">
        <f t="shared" ref="D27:D30" si="4">B27-C27</f>
        <v>11.424339294433594</v>
      </c>
      <c r="E27" s="34" t="s">
        <v>7</v>
      </c>
      <c r="F27" s="32">
        <v>26.219991683959961</v>
      </c>
      <c r="G27" s="32">
        <v>15.406219482421875</v>
      </c>
      <c r="H27" s="33">
        <f t="shared" ref="H27:H30" si="5">F27-G27</f>
        <v>10.813772201538086</v>
      </c>
      <c r="I27" s="33">
        <f>H27-$D$31</f>
        <v>-0.29013609886169434</v>
      </c>
      <c r="J27" s="35">
        <f t="shared" ref="J27:J30" si="6">POWER(2,-I27)</f>
        <v>1.2227556227888381</v>
      </c>
    </row>
    <row r="28" spans="1:11" x14ac:dyDescent="0.15">
      <c r="A28" s="36" t="s">
        <v>8</v>
      </c>
      <c r="B28" s="37">
        <v>26.294927597045898</v>
      </c>
      <c r="C28" s="37">
        <v>15.147284507751465</v>
      </c>
      <c r="D28" s="33">
        <f t="shared" si="4"/>
        <v>11.147643089294434</v>
      </c>
      <c r="E28" s="38" t="s">
        <v>9</v>
      </c>
      <c r="F28" s="37">
        <v>25.749876022338867</v>
      </c>
      <c r="G28" s="37">
        <v>15.412796974182129</v>
      </c>
      <c r="H28" s="33">
        <f t="shared" si="5"/>
        <v>10.337079048156738</v>
      </c>
      <c r="I28" s="33">
        <f t="shared" ref="I28:I30" si="7">H28-$D$31</f>
        <v>-0.76682925224304199</v>
      </c>
      <c r="J28" s="35">
        <f t="shared" si="6"/>
        <v>1.7015260658258247</v>
      </c>
    </row>
    <row r="29" spans="1:11" x14ac:dyDescent="0.15">
      <c r="A29" s="36" t="s">
        <v>10</v>
      </c>
      <c r="B29" s="37">
        <v>26.181177139282227</v>
      </c>
      <c r="C29" s="37">
        <v>14.983033180236816</v>
      </c>
      <c r="D29" s="33">
        <f t="shared" si="4"/>
        <v>11.19814395904541</v>
      </c>
      <c r="E29" s="38" t="s">
        <v>11</v>
      </c>
      <c r="F29" s="37">
        <v>25.97376823425293</v>
      </c>
      <c r="G29" s="37">
        <v>15.182442665100098</v>
      </c>
      <c r="H29" s="33">
        <f t="shared" si="5"/>
        <v>10.791325569152832</v>
      </c>
      <c r="I29" s="33">
        <f t="shared" si="7"/>
        <v>-0.31258273124694824</v>
      </c>
      <c r="J29" s="35">
        <f t="shared" si="6"/>
        <v>1.2419290283654179</v>
      </c>
    </row>
    <row r="30" spans="1:11" ht="15" thickBot="1" x14ac:dyDescent="0.2">
      <c r="A30" s="39" t="s">
        <v>12</v>
      </c>
      <c r="B30" s="40">
        <v>26.395322799682617</v>
      </c>
      <c r="C30" s="40">
        <v>15.749815940856934</v>
      </c>
      <c r="D30" s="41">
        <f t="shared" si="4"/>
        <v>10.645506858825684</v>
      </c>
      <c r="E30" s="42" t="s">
        <v>13</v>
      </c>
      <c r="F30" s="40">
        <v>25.926658630371094</v>
      </c>
      <c r="G30" s="40">
        <v>15.703151702880859</v>
      </c>
      <c r="H30" s="41">
        <f t="shared" si="5"/>
        <v>10.223506927490234</v>
      </c>
      <c r="I30" s="41">
        <f t="shared" si="7"/>
        <v>-0.8804013729095459</v>
      </c>
      <c r="J30" s="43">
        <f t="shared" si="6"/>
        <v>1.8408873842137374</v>
      </c>
    </row>
    <row r="31" spans="1:11" x14ac:dyDescent="0.15">
      <c r="A31" s="44" t="s">
        <v>14</v>
      </c>
      <c r="B31" s="45">
        <f>AVERAGE(B27:B30)</f>
        <v>26.408331871032715</v>
      </c>
      <c r="C31" s="45">
        <f>AVERAGE(C27:C30)</f>
        <v>15.304423570632935</v>
      </c>
      <c r="D31" s="45">
        <f>AVERAGE(D27:D30)</f>
        <v>11.10390830039978</v>
      </c>
      <c r="E31" s="46" t="s">
        <v>14</v>
      </c>
      <c r="F31" s="45">
        <f>AVERAGE(F27:F30)</f>
        <v>25.967573642730713</v>
      </c>
      <c r="G31" s="45">
        <f>AVERAGE(G27:G30)</f>
        <v>15.42615270614624</v>
      </c>
      <c r="H31" s="45">
        <f>AVERAGE(H27:H30)</f>
        <v>10.541420936584473</v>
      </c>
      <c r="I31" s="45">
        <f>AVERAGE(I27:I30)</f>
        <v>-0.56248736381530762</v>
      </c>
      <c r="J31" s="47">
        <f>AVERAGE(J27:J30)</f>
        <v>1.5017745252984545</v>
      </c>
      <c r="K31" s="5"/>
    </row>
    <row r="32" spans="1:11" x14ac:dyDescent="0.15">
      <c r="A32" s="48" t="s">
        <v>15</v>
      </c>
      <c r="B32" s="33">
        <f>MEDIAN(B27:B30)</f>
        <v>26.345125198364258</v>
      </c>
      <c r="C32" s="33">
        <f>MEDIAN(C27:C30)</f>
        <v>15.242422580718994</v>
      </c>
      <c r="D32" s="33">
        <f>MEDIAN(D27:D30)</f>
        <v>11.172893524169922</v>
      </c>
      <c r="E32" s="49" t="s">
        <v>15</v>
      </c>
      <c r="F32" s="33">
        <f>MEDIAN(F27:F30)</f>
        <v>25.950213432312012</v>
      </c>
      <c r="G32" s="33">
        <f>MEDIAN(G27:G30)</f>
        <v>15.409508228302002</v>
      </c>
      <c r="H32" s="33">
        <f>MEDIAN(H27:H30)</f>
        <v>10.564202308654785</v>
      </c>
      <c r="I32" s="33">
        <f>MEDIAN(I27:I30)</f>
        <v>-0.53970599174499512</v>
      </c>
      <c r="J32" s="50">
        <f>MEDIAN(J27:J30)</f>
        <v>1.4717275470956213</v>
      </c>
    </row>
    <row r="33" spans="1:10" ht="15" thickBot="1" x14ac:dyDescent="0.2">
      <c r="A33" s="51" t="s">
        <v>16</v>
      </c>
      <c r="B33" s="41">
        <f>STDEV(B27:B30)</f>
        <v>0.25142223621349835</v>
      </c>
      <c r="C33" s="41">
        <f>STDEV(C27:C30)</f>
        <v>0.33038205048564001</v>
      </c>
      <c r="D33" s="41">
        <f>STDEV(D27:D30)</f>
        <v>0.32843111641801104</v>
      </c>
      <c r="E33" s="52" t="s">
        <v>16</v>
      </c>
      <c r="F33" s="41">
        <f>STDEV(F27:F30)</f>
        <v>0.19392398223943097</v>
      </c>
      <c r="G33" s="41">
        <f>STDEV(G27:G30)</f>
        <v>0.21346251605613012</v>
      </c>
      <c r="H33" s="41">
        <f>STDEV(H27:H30)</f>
        <v>0.30520619338710675</v>
      </c>
      <c r="I33" s="41">
        <f>STDEV(I27:I30)</f>
        <v>0.30520619338710675</v>
      </c>
      <c r="J33" s="53">
        <f>STDEV(J27:J30)</f>
        <v>0.31636974110408833</v>
      </c>
    </row>
    <row r="34" spans="1:10" x14ac:dyDescent="0.15">
      <c r="A34" s="4"/>
      <c r="B34" s="25" t="s">
        <v>17</v>
      </c>
      <c r="C34" s="25"/>
      <c r="D34" s="25"/>
      <c r="E34" s="4"/>
      <c r="F34" s="5"/>
      <c r="G34" s="5"/>
      <c r="H34" s="5"/>
      <c r="I34" s="5"/>
      <c r="J34" s="5">
        <f>J33/(SQRT(4))</f>
        <v>0.15818487055204417</v>
      </c>
    </row>
    <row r="35" spans="1:10" ht="15" thickBot="1" x14ac:dyDescent="0.2">
      <c r="A35" s="54" t="s">
        <v>81</v>
      </c>
      <c r="B35" s="4">
        <f>TTEST(B27:B30,F27:F30,2,2)</f>
        <v>3.2156052831210466E-2</v>
      </c>
      <c r="C35" s="25"/>
      <c r="D35" s="6"/>
      <c r="E35" s="55"/>
      <c r="F35" s="55"/>
      <c r="G35" s="5"/>
    </row>
    <row r="36" spans="1:10" x14ac:dyDescent="0.15">
      <c r="A36" s="54" t="s">
        <v>3</v>
      </c>
      <c r="B36" s="4">
        <f>TTEST(C27:C30,G27:G30,2,2)</f>
        <v>0.558703169729591</v>
      </c>
      <c r="C36" s="25"/>
      <c r="D36" s="6"/>
      <c r="E36" s="55"/>
      <c r="F36" s="55"/>
      <c r="G36" s="57"/>
      <c r="H36" s="58" t="s">
        <v>3</v>
      </c>
      <c r="I36" s="59" t="s">
        <v>81</v>
      </c>
      <c r="J36" s="77"/>
    </row>
    <row r="37" spans="1:10" x14ac:dyDescent="0.15">
      <c r="A37" s="54" t="s">
        <v>18</v>
      </c>
      <c r="B37" s="56">
        <f>TTEST(D27:D30,H27:H30,2,2)</f>
        <v>4.595641826833044E-2</v>
      </c>
      <c r="C37" s="4"/>
      <c r="D37" s="25"/>
      <c r="G37" s="60" t="s">
        <v>19</v>
      </c>
      <c r="H37" s="33" t="s">
        <v>35</v>
      </c>
      <c r="I37" s="62">
        <v>35.802303314208984</v>
      </c>
      <c r="J37" s="77"/>
    </row>
    <row r="38" spans="1:10" ht="15" thickBot="1" x14ac:dyDescent="0.2">
      <c r="A38" s="26" t="s">
        <v>20</v>
      </c>
      <c r="B38" s="21">
        <f>POWER(-(-I31-I33),2)</f>
        <v>6.6193600656904938E-2</v>
      </c>
      <c r="C38" s="21"/>
      <c r="D38" s="25"/>
      <c r="E38" s="4"/>
      <c r="F38" s="25"/>
      <c r="G38" s="63" t="s">
        <v>19</v>
      </c>
      <c r="H38" s="64">
        <v>37.44049072265625</v>
      </c>
      <c r="I38" s="68">
        <v>35.737159729003906</v>
      </c>
      <c r="J38" s="2"/>
    </row>
    <row r="39" spans="1:10" x14ac:dyDescent="0.15">
      <c r="A39" s="26" t="s">
        <v>21</v>
      </c>
      <c r="B39" s="21">
        <f>POWER(2,-I31)</f>
        <v>1.4768132108661229</v>
      </c>
      <c r="C39" s="21"/>
      <c r="D39" s="25"/>
      <c r="E39" s="4"/>
      <c r="F39" s="25"/>
      <c r="G39" s="25"/>
    </row>
    <row r="40" spans="1:10" ht="15" thickBot="1" x14ac:dyDescent="0.2"/>
    <row r="41" spans="1:10" ht="15" thickBot="1" x14ac:dyDescent="0.2">
      <c r="A41" s="28" t="s">
        <v>76</v>
      </c>
      <c r="B41" s="29" t="s">
        <v>81</v>
      </c>
      <c r="C41" s="29" t="s">
        <v>3</v>
      </c>
      <c r="D41" s="29" t="s">
        <v>4</v>
      </c>
      <c r="E41" s="28" t="s">
        <v>76</v>
      </c>
      <c r="F41" s="29" t="s">
        <v>81</v>
      </c>
      <c r="G41" s="29" t="s">
        <v>3</v>
      </c>
      <c r="H41" s="29" t="s">
        <v>4</v>
      </c>
      <c r="I41" s="29" t="s">
        <v>5</v>
      </c>
      <c r="J41" s="30"/>
    </row>
    <row r="42" spans="1:10" x14ac:dyDescent="0.15">
      <c r="A42" s="31" t="s">
        <v>6</v>
      </c>
      <c r="B42" s="70">
        <v>26.761899948120117</v>
      </c>
      <c r="C42" s="32">
        <v>15.337560653686523</v>
      </c>
      <c r="D42" s="33">
        <f t="shared" ref="D42:D45" si="8">B42-C42</f>
        <v>11.424339294433594</v>
      </c>
      <c r="E42" s="34" t="s">
        <v>27</v>
      </c>
      <c r="F42" s="32">
        <v>26.806621551513672</v>
      </c>
      <c r="G42" s="32">
        <v>15.703492164611816</v>
      </c>
      <c r="H42" s="33">
        <f t="shared" ref="H42:H45" si="9">F42-G42</f>
        <v>11.103129386901855</v>
      </c>
      <c r="I42" s="33">
        <f>H42-$D$46</f>
        <v>-7.7891349792480469E-4</v>
      </c>
      <c r="J42" s="35">
        <f t="shared" ref="J42:J45" si="10">POWER(2,-I42)</f>
        <v>1.0005400474681401</v>
      </c>
    </row>
    <row r="43" spans="1:10" x14ac:dyDescent="0.15">
      <c r="A43" s="36" t="s">
        <v>8</v>
      </c>
      <c r="B43" s="99">
        <v>26.294927597045898</v>
      </c>
      <c r="C43" s="37">
        <v>15.147284507751465</v>
      </c>
      <c r="D43" s="33">
        <f t="shared" si="8"/>
        <v>11.147643089294434</v>
      </c>
      <c r="E43" s="38" t="s">
        <v>28</v>
      </c>
      <c r="F43" s="37">
        <v>25.893611907958984</v>
      </c>
      <c r="G43" s="37">
        <v>15.986543655395508</v>
      </c>
      <c r="H43" s="33">
        <f t="shared" si="9"/>
        <v>9.9070682525634766</v>
      </c>
      <c r="I43" s="33">
        <f>H43-$D$46</f>
        <v>-1.1968400478363037</v>
      </c>
      <c r="J43" s="35">
        <f t="shared" si="10"/>
        <v>2.2923702013858378</v>
      </c>
    </row>
    <row r="44" spans="1:10" x14ac:dyDescent="0.15">
      <c r="A44" s="36" t="s">
        <v>10</v>
      </c>
      <c r="B44" s="37">
        <v>26.181177139282227</v>
      </c>
      <c r="C44" s="37">
        <v>14.983033180236816</v>
      </c>
      <c r="D44" s="33">
        <f t="shared" si="8"/>
        <v>11.19814395904541</v>
      </c>
      <c r="E44" s="100" t="s">
        <v>29</v>
      </c>
      <c r="F44" s="99"/>
      <c r="G44" s="99"/>
      <c r="H44" s="71"/>
      <c r="I44" s="71"/>
      <c r="J44" s="101"/>
    </row>
    <row r="45" spans="1:10" ht="15" thickBot="1" x14ac:dyDescent="0.2">
      <c r="A45" s="39" t="s">
        <v>12</v>
      </c>
      <c r="B45" s="40">
        <v>26.395322799682617</v>
      </c>
      <c r="C45" s="40">
        <v>15.749815940856934</v>
      </c>
      <c r="D45" s="41">
        <f t="shared" si="8"/>
        <v>10.645506858825684</v>
      </c>
      <c r="E45" s="42" t="s">
        <v>30</v>
      </c>
      <c r="F45" s="40">
        <v>25.780017852783203</v>
      </c>
      <c r="G45" s="40">
        <v>15.47271728515625</v>
      </c>
      <c r="H45" s="41">
        <f t="shared" si="9"/>
        <v>10.307300567626953</v>
      </c>
      <c r="I45" s="33">
        <f>H45-$D$46</f>
        <v>-0.79660773277282715</v>
      </c>
      <c r="J45" s="43">
        <f t="shared" si="10"/>
        <v>1.7370120143924714</v>
      </c>
    </row>
    <row r="46" spans="1:10" x14ac:dyDescent="0.15">
      <c r="A46" s="44" t="s">
        <v>14</v>
      </c>
      <c r="B46" s="45">
        <f>AVERAGE(B42:B45)</f>
        <v>26.408331871032715</v>
      </c>
      <c r="C46" s="45">
        <f>AVERAGE(C42:C45)</f>
        <v>15.304423570632935</v>
      </c>
      <c r="D46" s="45">
        <f>AVERAGE(D42:D45)</f>
        <v>11.10390830039978</v>
      </c>
      <c r="E46" s="46" t="s">
        <v>14</v>
      </c>
      <c r="F46" s="45">
        <f>AVERAGE(F42:F45)</f>
        <v>26.160083770751953</v>
      </c>
      <c r="G46" s="45">
        <f>AVERAGE(G42:G45)</f>
        <v>15.720917701721191</v>
      </c>
      <c r="H46" s="45">
        <f>AVERAGE(H42:H45)</f>
        <v>10.439166069030762</v>
      </c>
      <c r="I46" s="45">
        <f>AVERAGE(I42:I45)</f>
        <v>-0.66474223136901855</v>
      </c>
      <c r="J46" s="47">
        <f>AVERAGE(J42:J45)</f>
        <v>1.6766407544154831</v>
      </c>
    </row>
    <row r="47" spans="1:10" x14ac:dyDescent="0.15">
      <c r="A47" s="48" t="s">
        <v>15</v>
      </c>
      <c r="B47" s="33">
        <f>MEDIAN(B42:B45)</f>
        <v>26.345125198364258</v>
      </c>
      <c r="C47" s="33">
        <f>MEDIAN(C42:C45)</f>
        <v>15.242422580718994</v>
      </c>
      <c r="D47" s="33">
        <f>MEDIAN(D42:D45)</f>
        <v>11.172893524169922</v>
      </c>
      <c r="E47" s="49" t="s">
        <v>15</v>
      </c>
      <c r="F47" s="33">
        <f>MEDIAN(F42:F45)</f>
        <v>25.893611907958984</v>
      </c>
      <c r="G47" s="33">
        <f>MEDIAN(G42:G45)</f>
        <v>15.703492164611816</v>
      </c>
      <c r="H47" s="33">
        <f>MEDIAN(H42:H45)</f>
        <v>10.307300567626953</v>
      </c>
      <c r="I47" s="33">
        <f>MEDIAN(I42:I45)</f>
        <v>-0.79660773277282715</v>
      </c>
      <c r="J47" s="50">
        <f>MEDIAN(J42:J45)</f>
        <v>1.7370120143924714</v>
      </c>
    </row>
    <row r="48" spans="1:10" ht="15" thickBot="1" x14ac:dyDescent="0.2">
      <c r="A48" s="51" t="s">
        <v>16</v>
      </c>
      <c r="B48" s="41">
        <f>STDEV(B42:B45)</f>
        <v>0.25142223621349835</v>
      </c>
      <c r="C48" s="41">
        <f>STDEV(C42:C45)</f>
        <v>0.33038205048564001</v>
      </c>
      <c r="D48" s="41">
        <f>STDEV(D42:D45)</f>
        <v>0.32843111641801104</v>
      </c>
      <c r="E48" s="52" t="s">
        <v>16</v>
      </c>
      <c r="F48" s="41">
        <f>STDEV(F42:F45)</f>
        <v>0.56279146120657852</v>
      </c>
      <c r="G48" s="41">
        <f>STDEV(G42:G45)</f>
        <v>0.25735602129341245</v>
      </c>
      <c r="H48" s="41">
        <f>STDEV(H42:H45)</f>
        <v>0.60883654794539133</v>
      </c>
      <c r="I48" s="41">
        <f>STDEV(I42:I45)</f>
        <v>0.60883654794539133</v>
      </c>
      <c r="J48" s="53">
        <f>STDEV(J42:J45)</f>
        <v>0.64802762550385329</v>
      </c>
    </row>
    <row r="49" spans="1:13" x14ac:dyDescent="0.15">
      <c r="A49" s="4"/>
      <c r="B49" s="25" t="s">
        <v>17</v>
      </c>
      <c r="C49" s="25"/>
      <c r="D49" s="25"/>
      <c r="E49" s="4"/>
      <c r="F49" s="5"/>
      <c r="G49" s="5"/>
      <c r="H49" s="5"/>
      <c r="I49" s="5"/>
      <c r="J49" s="5">
        <f>J48/(SQRT(4))</f>
        <v>0.32401381275192664</v>
      </c>
    </row>
    <row r="50" spans="1:13" x14ac:dyDescent="0.15">
      <c r="A50" s="54" t="s">
        <v>81</v>
      </c>
      <c r="B50" s="4">
        <f>TTEST(B42:B45,F42:F45,2,2)</f>
        <v>0.45943497273373779</v>
      </c>
      <c r="C50" s="25"/>
      <c r="D50" s="6"/>
      <c r="E50" s="55"/>
      <c r="F50" s="6"/>
      <c r="G50" s="55"/>
      <c r="H50" s="55"/>
      <c r="I50" s="121"/>
      <c r="J50" s="121"/>
      <c r="K50" s="77"/>
      <c r="L50" s="77"/>
      <c r="M50" s="77"/>
    </row>
    <row r="51" spans="1:13" x14ac:dyDescent="0.15">
      <c r="A51" s="54" t="s">
        <v>3</v>
      </c>
      <c r="B51" s="4">
        <f>TTEST(C42:C45,G42:G45,2,2)</f>
        <v>0.13209438122289299</v>
      </c>
      <c r="C51" s="25"/>
      <c r="D51" s="6"/>
      <c r="E51" s="55"/>
      <c r="F51" s="72"/>
      <c r="G51" s="73"/>
      <c r="H51" s="73"/>
      <c r="I51" s="121"/>
      <c r="J51" s="121"/>
      <c r="K51" s="77"/>
      <c r="L51" s="77"/>
      <c r="M51" s="77"/>
    </row>
    <row r="52" spans="1:13" x14ac:dyDescent="0.15">
      <c r="A52" s="54" t="s">
        <v>18</v>
      </c>
      <c r="B52" s="56">
        <f>TTEST(D42:D45,H42:H45,2,2)</f>
        <v>0.11798366108932697</v>
      </c>
      <c r="C52" s="4"/>
      <c r="D52" s="25"/>
      <c r="G52" s="25"/>
      <c r="I52" s="121"/>
      <c r="J52" s="121"/>
      <c r="K52" s="77"/>
      <c r="L52" s="77"/>
      <c r="M52" s="77"/>
    </row>
    <row r="53" spans="1:13" x14ac:dyDescent="0.15">
      <c r="A53" s="26" t="s">
        <v>20</v>
      </c>
      <c r="B53" s="21">
        <f>POWER(-(-I46-I48),2)</f>
        <v>3.1254454390628283E-3</v>
      </c>
      <c r="C53" s="21"/>
      <c r="D53" s="25"/>
      <c r="E53" s="4"/>
      <c r="F53" s="25"/>
      <c r="G53" s="25"/>
      <c r="I53" s="121"/>
      <c r="J53" s="121"/>
      <c r="K53" s="77"/>
      <c r="L53" s="77" t="s">
        <v>73</v>
      </c>
      <c r="M53" s="77"/>
    </row>
    <row r="54" spans="1:13" x14ac:dyDescent="0.15">
      <c r="A54" s="26" t="s">
        <v>21</v>
      </c>
      <c r="B54" s="21">
        <f>POWER(2,-I46)</f>
        <v>1.5852850025075673</v>
      </c>
      <c r="C54" s="21"/>
      <c r="D54" s="25"/>
      <c r="E54" s="4"/>
      <c r="F54" s="25"/>
      <c r="G54" s="25"/>
      <c r="I54" s="121"/>
      <c r="J54" s="121"/>
      <c r="K54" s="77"/>
      <c r="L54" s="77"/>
      <c r="M54" s="77"/>
    </row>
    <row r="55" spans="1:13" x14ac:dyDescent="0.15">
      <c r="I55" s="121"/>
      <c r="J55" s="121"/>
      <c r="K55" s="77"/>
      <c r="L55" s="77"/>
      <c r="M55" s="77"/>
    </row>
    <row r="56" spans="1:13" x14ac:dyDescent="0.15">
      <c r="A56" s="77"/>
      <c r="B56" s="121"/>
      <c r="C56" s="121"/>
      <c r="D56" s="121"/>
      <c r="I56" s="121"/>
      <c r="J56" s="121"/>
      <c r="K56" s="77"/>
      <c r="L56" s="77"/>
      <c r="M56" s="77"/>
    </row>
    <row r="57" spans="1:13" x14ac:dyDescent="0.15">
      <c r="A57" s="77"/>
      <c r="B57" s="121"/>
      <c r="C57" s="121"/>
      <c r="D57" s="121"/>
      <c r="I57" s="121"/>
      <c r="J57" s="121"/>
      <c r="K57" s="77"/>
      <c r="L57" s="77"/>
      <c r="M57" s="77"/>
    </row>
    <row r="58" spans="1:13" x14ac:dyDescent="0.15">
      <c r="A58" s="77"/>
      <c r="B58" s="121"/>
      <c r="C58" s="121"/>
      <c r="D58" s="121"/>
      <c r="I58" s="121"/>
      <c r="J58" s="121"/>
      <c r="K58" s="77"/>
      <c r="L58" s="77"/>
      <c r="M58" s="77"/>
    </row>
    <row r="59" spans="1:13" x14ac:dyDescent="0.15">
      <c r="A59" s="77"/>
      <c r="B59" s="121"/>
      <c r="C59" s="121"/>
      <c r="D59" s="121"/>
      <c r="I59" s="121"/>
      <c r="J59" s="121"/>
      <c r="K59" s="77"/>
      <c r="L59" s="77"/>
      <c r="M59" s="77"/>
    </row>
    <row r="60" spans="1:13" x14ac:dyDescent="0.15">
      <c r="A60" s="77"/>
      <c r="B60" s="121"/>
      <c r="C60" s="121"/>
      <c r="D60" s="121"/>
    </row>
    <row r="61" spans="1:13" x14ac:dyDescent="0.15">
      <c r="A61" s="77"/>
      <c r="B61" s="121"/>
      <c r="C61" s="121"/>
      <c r="D61" s="121"/>
      <c r="J61" s="157" t="s">
        <v>77</v>
      </c>
    </row>
    <row r="62" spans="1:13" x14ac:dyDescent="0.15">
      <c r="J62" s="153" t="s">
        <v>17</v>
      </c>
    </row>
    <row r="63" spans="1:13" x14ac:dyDescent="0.15">
      <c r="J63" s="158">
        <f>TTEST(J27:J30,J42:J45,2,2)</f>
        <v>0.65184861151647322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6E5C-3CF3-4FAE-BC4B-DE68D70A6089}">
  <dimension ref="A1:IV63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83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41</v>
      </c>
      <c r="I4" s="18">
        <v>44293</v>
      </c>
      <c r="J4" s="18" t="s">
        <v>39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84</v>
      </c>
      <c r="C10" s="29" t="s">
        <v>3</v>
      </c>
      <c r="D10" s="29" t="s">
        <v>4</v>
      </c>
      <c r="E10" s="28" t="s">
        <v>2</v>
      </c>
      <c r="F10" s="29" t="s">
        <v>84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20.143000000000001</v>
      </c>
      <c r="C11" s="32">
        <v>14.616</v>
      </c>
      <c r="D11" s="33">
        <f t="shared" ref="D11:D14" si="0">B11-C11</f>
        <v>5.527000000000001</v>
      </c>
      <c r="E11" s="34" t="s">
        <v>22</v>
      </c>
      <c r="F11" s="32">
        <v>20.997</v>
      </c>
      <c r="G11" s="32">
        <v>14.699</v>
      </c>
      <c r="H11" s="33">
        <f t="shared" ref="H11:H14" si="1">F11-G11</f>
        <v>6.298</v>
      </c>
      <c r="I11" s="33">
        <f>H11-$D$15</f>
        <v>0.76775000000000038</v>
      </c>
      <c r="J11" s="35">
        <f t="shared" ref="J11:J14" si="2">POWER(2,-I11)</f>
        <v>0.58733275379961658</v>
      </c>
    </row>
    <row r="12" spans="1:256" x14ac:dyDescent="0.15">
      <c r="A12" s="36" t="s">
        <v>8</v>
      </c>
      <c r="B12" s="37">
        <v>20.259</v>
      </c>
      <c r="C12" s="37">
        <v>14.62</v>
      </c>
      <c r="D12" s="33">
        <f t="shared" si="0"/>
        <v>5.6390000000000011</v>
      </c>
      <c r="E12" s="38" t="s">
        <v>23</v>
      </c>
      <c r="F12" s="37">
        <v>21.175999999999998</v>
      </c>
      <c r="G12" s="37">
        <v>14.598000000000001</v>
      </c>
      <c r="H12" s="33">
        <f t="shared" si="1"/>
        <v>6.5779999999999976</v>
      </c>
      <c r="I12" s="33">
        <f t="shared" ref="I12:I14" si="3">H12-$D$15</f>
        <v>1.047749999999998</v>
      </c>
      <c r="J12" s="35">
        <f t="shared" si="2"/>
        <v>0.48372198017639212</v>
      </c>
    </row>
    <row r="13" spans="1:256" x14ac:dyDescent="0.15">
      <c r="A13" s="36" t="s">
        <v>10</v>
      </c>
      <c r="B13" s="37">
        <v>20.204000000000001</v>
      </c>
      <c r="C13" s="37">
        <v>14.593</v>
      </c>
      <c r="D13" s="33">
        <f t="shared" si="0"/>
        <v>5.6110000000000007</v>
      </c>
      <c r="E13" s="38" t="s">
        <v>24</v>
      </c>
      <c r="F13" s="37">
        <v>21.25</v>
      </c>
      <c r="G13" s="37">
        <v>14.689</v>
      </c>
      <c r="H13" s="33">
        <f t="shared" si="1"/>
        <v>6.5609999999999999</v>
      </c>
      <c r="I13" s="33">
        <f t="shared" si="3"/>
        <v>1.0307500000000003</v>
      </c>
      <c r="J13" s="35">
        <f t="shared" si="2"/>
        <v>0.48945563404856612</v>
      </c>
    </row>
    <row r="14" spans="1:256" ht="15" thickBot="1" x14ac:dyDescent="0.2">
      <c r="A14" s="39" t="s">
        <v>12</v>
      </c>
      <c r="B14" s="40">
        <v>19.922999999999998</v>
      </c>
      <c r="C14" s="40">
        <v>14.579000000000001</v>
      </c>
      <c r="D14" s="41">
        <f t="shared" si="0"/>
        <v>5.3439999999999976</v>
      </c>
      <c r="E14" s="42" t="s">
        <v>25</v>
      </c>
      <c r="F14" s="40">
        <v>21.280999999999999</v>
      </c>
      <c r="G14" s="40">
        <v>14.661</v>
      </c>
      <c r="H14" s="41">
        <f t="shared" si="1"/>
        <v>6.6199999999999992</v>
      </c>
      <c r="I14" s="33">
        <f t="shared" si="3"/>
        <v>1.0897499999999996</v>
      </c>
      <c r="J14" s="43">
        <f t="shared" si="2"/>
        <v>0.46984278510357053</v>
      </c>
    </row>
    <row r="15" spans="1:256" x14ac:dyDescent="0.15">
      <c r="A15" s="44" t="s">
        <v>14</v>
      </c>
      <c r="B15" s="45">
        <f>AVERAGE(B11:B14)</f>
        <v>20.132249999999999</v>
      </c>
      <c r="C15" s="45">
        <f>AVERAGE(C11:C14)</f>
        <v>14.601999999999999</v>
      </c>
      <c r="D15" s="45">
        <f>AVERAGE(D11:D14)</f>
        <v>5.5302499999999997</v>
      </c>
      <c r="E15" s="46" t="s">
        <v>14</v>
      </c>
      <c r="F15" s="45">
        <f>AVERAGE(F11:F14)</f>
        <v>21.176000000000002</v>
      </c>
      <c r="G15" s="45">
        <f>AVERAGE(G11:G14)</f>
        <v>14.661750000000001</v>
      </c>
      <c r="H15" s="45">
        <f>AVERAGE(H11:H14)</f>
        <v>6.5142499999999988</v>
      </c>
      <c r="I15" s="45">
        <f>AVERAGE(I11:I14)</f>
        <v>0.98399999999999954</v>
      </c>
      <c r="J15" s="47">
        <f>AVERAGE(J11:J14)</f>
        <v>0.50758828828203628</v>
      </c>
    </row>
    <row r="16" spans="1:256" x14ac:dyDescent="0.15">
      <c r="A16" s="48" t="s">
        <v>15</v>
      </c>
      <c r="B16" s="33">
        <f>MEDIAN(B11:B14)</f>
        <v>20.173500000000001</v>
      </c>
      <c r="C16" s="33">
        <f>MEDIAN(C11:C14)</f>
        <v>14.6045</v>
      </c>
      <c r="D16" s="33">
        <f>MEDIAN(D11:D14)</f>
        <v>5.5690000000000008</v>
      </c>
      <c r="E16" s="49" t="s">
        <v>15</v>
      </c>
      <c r="F16" s="33">
        <f>MEDIAN(F11:F14)</f>
        <v>21.213000000000001</v>
      </c>
      <c r="G16" s="33">
        <f>MEDIAN(G11:G14)</f>
        <v>14.675000000000001</v>
      </c>
      <c r="H16" s="33">
        <f>MEDIAN(H11:H14)</f>
        <v>6.5694999999999988</v>
      </c>
      <c r="I16" s="33">
        <f>MEDIAN(I11:I14)</f>
        <v>1.0392499999999991</v>
      </c>
      <c r="J16" s="50">
        <f>MEDIAN(J11:J14)</f>
        <v>0.48658880711247909</v>
      </c>
    </row>
    <row r="17" spans="1:256" ht="15" thickBot="1" x14ac:dyDescent="0.2">
      <c r="A17" s="51" t="s">
        <v>16</v>
      </c>
      <c r="B17" s="41">
        <f>STDEV(B11:B14)</f>
        <v>0.14732588593545592</v>
      </c>
      <c r="C17" s="41">
        <f>STDEV(C11:C14)</f>
        <v>1.9407902170678951E-2</v>
      </c>
      <c r="D17" s="41">
        <f>STDEV(D11:D14)</f>
        <v>0.13297462163886917</v>
      </c>
      <c r="E17" s="52" t="s">
        <v>16</v>
      </c>
      <c r="F17" s="41">
        <f>STDEV(F11:F14)</f>
        <v>0.12720324943438591</v>
      </c>
      <c r="G17" s="41">
        <f>STDEV(G11:G14)</f>
        <v>4.5441354146488991E-2</v>
      </c>
      <c r="H17" s="41">
        <f>STDEV(H11:H14)</f>
        <v>0.14628368557931026</v>
      </c>
      <c r="I17" s="41">
        <f>STDEV(I11:I14)</f>
        <v>0.1462836855793106</v>
      </c>
      <c r="J17" s="53">
        <f>STDEV(J11:J14)</f>
        <v>5.3796829531811141E-2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2.6898414765905571E-2</v>
      </c>
    </row>
    <row r="19" spans="1:256" x14ac:dyDescent="0.15">
      <c r="A19" s="54" t="s">
        <v>84</v>
      </c>
      <c r="B19" s="4">
        <f>TTEST(B11:B14,F11:F14,2,2)</f>
        <v>3.8811515239966142E-5</v>
      </c>
      <c r="C19" s="25"/>
      <c r="D19" s="6"/>
      <c r="E19" s="55"/>
      <c r="F19" s="55"/>
      <c r="G19" s="5"/>
    </row>
    <row r="20" spans="1:256" ht="15" thickBot="1" x14ac:dyDescent="0.2">
      <c r="A20" s="54" t="s">
        <v>3</v>
      </c>
      <c r="B20" s="4">
        <f>TTEST(C11:C14,G11:G14,2,2)</f>
        <v>5.1974586784224008E-2</v>
      </c>
      <c r="C20" s="25"/>
      <c r="D20" s="6"/>
      <c r="E20" s="55"/>
      <c r="F20" s="55"/>
    </row>
    <row r="21" spans="1:256" x14ac:dyDescent="0.15">
      <c r="A21" s="54" t="s">
        <v>18</v>
      </c>
      <c r="B21" s="56">
        <f>TTEST(D11:D14,H11:H14,2,2)</f>
        <v>5.9428374920336768E-5</v>
      </c>
      <c r="C21" s="4"/>
      <c r="D21" s="25"/>
      <c r="F21" s="57"/>
      <c r="G21" s="58" t="s">
        <v>3</v>
      </c>
      <c r="H21" s="59" t="s">
        <v>84</v>
      </c>
    </row>
    <row r="22" spans="1:256" x14ac:dyDescent="0.15">
      <c r="A22" s="26" t="s">
        <v>20</v>
      </c>
      <c r="B22" s="21">
        <f>POWER(-(-I15-I17),2)</f>
        <v>1.2775412098867489</v>
      </c>
      <c r="C22" s="21"/>
      <c r="D22" s="25"/>
      <c r="E22" s="4"/>
      <c r="F22" s="60" t="s">
        <v>19</v>
      </c>
      <c r="G22" s="61">
        <v>29.587</v>
      </c>
      <c r="H22" s="62" t="s">
        <v>35</v>
      </c>
    </row>
    <row r="23" spans="1:256" ht="15" thickBot="1" x14ac:dyDescent="0.2">
      <c r="A23" s="26" t="s">
        <v>21</v>
      </c>
      <c r="B23" s="21">
        <f>POWER(2,-I15)</f>
        <v>0.5055760404256523</v>
      </c>
      <c r="C23" s="21"/>
      <c r="D23" s="25"/>
      <c r="E23" s="4"/>
      <c r="F23" s="63" t="s">
        <v>19</v>
      </c>
      <c r="G23" s="64">
        <v>28.643999999999998</v>
      </c>
      <c r="H23" s="65" t="s">
        <v>35</v>
      </c>
      <c r="K23" s="2" t="s">
        <v>26</v>
      </c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6" spans="1:256" s="14" customFormat="1" ht="16" x14ac:dyDescent="0.2">
      <c r="A26" s="14" t="s">
        <v>59</v>
      </c>
      <c r="B26" s="15"/>
      <c r="C26" s="15"/>
      <c r="D26" s="15"/>
      <c r="E26" s="16"/>
      <c r="F26" s="15"/>
      <c r="G26" s="15"/>
      <c r="H26" s="17"/>
      <c r="I26" s="18"/>
      <c r="J26" s="18"/>
      <c r="K26" s="74"/>
    </row>
    <row r="27" spans="1:256" s="14" customFormat="1" ht="16" x14ac:dyDescent="0.2">
      <c r="A27" s="2" t="s">
        <v>60</v>
      </c>
      <c r="B27" s="15"/>
      <c r="C27" s="15"/>
      <c r="D27" s="15"/>
      <c r="E27" s="16"/>
      <c r="F27" s="15"/>
      <c r="G27" s="15"/>
      <c r="H27" s="17"/>
      <c r="I27" s="18"/>
      <c r="J27" s="18"/>
      <c r="K27" s="74"/>
    </row>
    <row r="28" spans="1:256" s="14" customFormat="1" ht="16" x14ac:dyDescent="0.2">
      <c r="A28" s="2" t="s">
        <v>36</v>
      </c>
      <c r="B28" s="15"/>
      <c r="C28" s="15"/>
      <c r="D28" s="15"/>
      <c r="E28" s="16"/>
      <c r="F28" s="15"/>
      <c r="G28" s="15"/>
      <c r="J28" s="18"/>
      <c r="K28" s="74"/>
    </row>
    <row r="29" spans="1:256" s="14" customFormat="1" ht="16" x14ac:dyDescent="0.2">
      <c r="A29" s="2" t="s">
        <v>62</v>
      </c>
      <c r="B29" s="15"/>
      <c r="C29" s="15"/>
      <c r="D29" s="15"/>
      <c r="E29" s="16"/>
      <c r="F29" s="15"/>
      <c r="G29" s="15"/>
      <c r="H29" s="20"/>
      <c r="I29" s="20"/>
      <c r="J29" s="66"/>
    </row>
    <row r="30" spans="1:256" ht="15" thickBot="1" x14ac:dyDescent="0.2">
      <c r="A30" s="2" t="s">
        <v>63</v>
      </c>
      <c r="B30" s="21"/>
      <c r="C30" s="21"/>
      <c r="D30" s="21"/>
      <c r="E30" s="22"/>
      <c r="F30" s="21"/>
      <c r="G30" s="21"/>
      <c r="H30" s="23"/>
      <c r="I30" s="23"/>
      <c r="J30" s="23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pans="1:256" ht="15" thickBot="1" x14ac:dyDescent="0.2">
      <c r="A31" s="28" t="s">
        <v>64</v>
      </c>
      <c r="B31" s="29" t="s">
        <v>84</v>
      </c>
      <c r="C31" s="29" t="s">
        <v>3</v>
      </c>
      <c r="D31" s="29" t="s">
        <v>4</v>
      </c>
      <c r="E31" s="28" t="s">
        <v>64</v>
      </c>
      <c r="F31" s="29" t="s">
        <v>84</v>
      </c>
      <c r="G31" s="29" t="s">
        <v>3</v>
      </c>
      <c r="H31" s="29" t="s">
        <v>4</v>
      </c>
      <c r="I31" s="29" t="s">
        <v>5</v>
      </c>
      <c r="J31" s="30"/>
    </row>
    <row r="32" spans="1:256" x14ac:dyDescent="0.15">
      <c r="A32" s="31" t="s">
        <v>6</v>
      </c>
      <c r="B32" s="32">
        <v>19.998273849487305</v>
      </c>
      <c r="C32" s="32">
        <v>14.467304229736328</v>
      </c>
      <c r="D32" s="33">
        <f t="shared" ref="D32:D35" si="4">B32-C32</f>
        <v>5.5309696197509766</v>
      </c>
      <c r="E32" s="34" t="s">
        <v>7</v>
      </c>
      <c r="F32" s="32">
        <v>18.704788208007812</v>
      </c>
      <c r="G32" s="32">
        <v>14.479426383972168</v>
      </c>
      <c r="H32" s="33">
        <f t="shared" ref="H32:H35" si="5">F32-G32</f>
        <v>4.2253618240356445</v>
      </c>
      <c r="I32" s="33">
        <f>H32-$D$36</f>
        <v>-1.3772106170654297</v>
      </c>
      <c r="J32" s="35">
        <f t="shared" ref="J32:J35" si="6">POWER(2,-I32)</f>
        <v>2.5976564060667595</v>
      </c>
    </row>
    <row r="33" spans="1:11" x14ac:dyDescent="0.15">
      <c r="A33" s="36" t="s">
        <v>8</v>
      </c>
      <c r="B33" s="37">
        <v>20.238639831542969</v>
      </c>
      <c r="C33" s="37">
        <v>14.453906059265137</v>
      </c>
      <c r="D33" s="33">
        <f t="shared" si="4"/>
        <v>5.784733772277832</v>
      </c>
      <c r="E33" s="38" t="s">
        <v>9</v>
      </c>
      <c r="F33" s="37">
        <v>18.986209869384766</v>
      </c>
      <c r="G33" s="37">
        <v>14.469812393188477</v>
      </c>
      <c r="H33" s="33">
        <f t="shared" si="5"/>
        <v>4.5163974761962891</v>
      </c>
      <c r="I33" s="33">
        <f t="shared" ref="I33:I35" si="7">H33-$D$36</f>
        <v>-1.0861749649047852</v>
      </c>
      <c r="J33" s="35">
        <f t="shared" si="6"/>
        <v>2.1231038847475574</v>
      </c>
    </row>
    <row r="34" spans="1:11" x14ac:dyDescent="0.15">
      <c r="A34" s="36" t="s">
        <v>10</v>
      </c>
      <c r="B34" s="37">
        <v>19.932186126708984</v>
      </c>
      <c r="C34" s="37">
        <v>14.437827110290527</v>
      </c>
      <c r="D34" s="33">
        <f t="shared" si="4"/>
        <v>5.494359016418457</v>
      </c>
      <c r="E34" s="38" t="s">
        <v>11</v>
      </c>
      <c r="F34" s="37">
        <v>19.198808670043945</v>
      </c>
      <c r="G34" s="37">
        <v>14.484745025634766</v>
      </c>
      <c r="H34" s="33">
        <f t="shared" si="5"/>
        <v>4.7140636444091797</v>
      </c>
      <c r="I34" s="33">
        <f t="shared" si="7"/>
        <v>-0.88850879669189453</v>
      </c>
      <c r="J34" s="35">
        <f t="shared" si="6"/>
        <v>1.8512616272376021</v>
      </c>
    </row>
    <row r="35" spans="1:11" ht="15" thickBot="1" x14ac:dyDescent="0.2">
      <c r="A35" s="39" t="s">
        <v>12</v>
      </c>
      <c r="B35" s="40">
        <v>20.023086547851562</v>
      </c>
      <c r="C35" s="40">
        <v>14.422859191894531</v>
      </c>
      <c r="D35" s="41">
        <f t="shared" si="4"/>
        <v>5.6002273559570312</v>
      </c>
      <c r="E35" s="42" t="s">
        <v>13</v>
      </c>
      <c r="F35" s="40">
        <v>19.134681701660156</v>
      </c>
      <c r="G35" s="40">
        <v>14.59583568572998</v>
      </c>
      <c r="H35" s="41">
        <f t="shared" si="5"/>
        <v>4.5388460159301758</v>
      </c>
      <c r="I35" s="41">
        <f t="shared" si="7"/>
        <v>-1.0637264251708984</v>
      </c>
      <c r="J35" s="43">
        <f t="shared" si="6"/>
        <v>2.0903237796989256</v>
      </c>
    </row>
    <row r="36" spans="1:11" x14ac:dyDescent="0.15">
      <c r="A36" s="44" t="s">
        <v>14</v>
      </c>
      <c r="B36" s="45">
        <f>AVERAGE(B32:B35)</f>
        <v>20.048046588897705</v>
      </c>
      <c r="C36" s="45">
        <f>AVERAGE(C32:C35)</f>
        <v>14.445474147796631</v>
      </c>
      <c r="D36" s="45">
        <f>AVERAGE(D32:D35)</f>
        <v>5.6025724411010742</v>
      </c>
      <c r="E36" s="46" t="s">
        <v>14</v>
      </c>
      <c r="F36" s="45">
        <f>AVERAGE(F32:F35)</f>
        <v>19.00612211227417</v>
      </c>
      <c r="G36" s="45">
        <f>AVERAGE(G32:G35)</f>
        <v>14.507454872131348</v>
      </c>
      <c r="H36" s="45">
        <f>AVERAGE(H32:H35)</f>
        <v>4.4986672401428223</v>
      </c>
      <c r="I36" s="45">
        <f>AVERAGE(I32:I35)</f>
        <v>-1.103905200958252</v>
      </c>
      <c r="J36" s="47">
        <f>AVERAGE(J32:J35)</f>
        <v>2.165586424437711</v>
      </c>
      <c r="K36" s="5"/>
    </row>
    <row r="37" spans="1:11" x14ac:dyDescent="0.15">
      <c r="A37" s="48" t="s">
        <v>15</v>
      </c>
      <c r="B37" s="33">
        <f>MEDIAN(B32:B35)</f>
        <v>20.010680198669434</v>
      </c>
      <c r="C37" s="33">
        <f>MEDIAN(C32:C35)</f>
        <v>14.445866584777832</v>
      </c>
      <c r="D37" s="33">
        <f>MEDIAN(D32:D35)</f>
        <v>5.5655984878540039</v>
      </c>
      <c r="E37" s="49" t="s">
        <v>15</v>
      </c>
      <c r="F37" s="33">
        <f>MEDIAN(F32:F35)</f>
        <v>19.060445785522461</v>
      </c>
      <c r="G37" s="33">
        <f>MEDIAN(G32:G35)</f>
        <v>14.482085704803467</v>
      </c>
      <c r="H37" s="33">
        <f>MEDIAN(H32:H35)</f>
        <v>4.5276217460632324</v>
      </c>
      <c r="I37" s="33">
        <f>MEDIAN(I32:I35)</f>
        <v>-1.0749506950378418</v>
      </c>
      <c r="J37" s="114">
        <f>MEDIAN(J32:J35)</f>
        <v>2.1067138322232415</v>
      </c>
    </row>
    <row r="38" spans="1:11" ht="15" thickBot="1" x14ac:dyDescent="0.2">
      <c r="A38" s="51" t="s">
        <v>16</v>
      </c>
      <c r="B38" s="41">
        <f>STDEV(B32:B35)</f>
        <v>0.13272749034275841</v>
      </c>
      <c r="C38" s="41">
        <f>STDEV(C32:C35)</f>
        <v>1.9300803278450022E-2</v>
      </c>
      <c r="D38" s="41">
        <f>STDEV(D32:D35)</f>
        <v>0.12913217944836694</v>
      </c>
      <c r="E38" s="52" t="s">
        <v>16</v>
      </c>
      <c r="F38" s="41">
        <f>STDEV(F32:F35)</f>
        <v>0.21973794759937065</v>
      </c>
      <c r="G38" s="41">
        <f>STDEV(G32:G35)</f>
        <v>5.9243727402734002E-2</v>
      </c>
      <c r="H38" s="41">
        <f>STDEV(H32:H35)</f>
        <v>0.20250115780629974</v>
      </c>
      <c r="I38" s="41">
        <f>STDEV(I32:I35)</f>
        <v>0.20250115780629974</v>
      </c>
      <c r="J38" s="53">
        <f>STDEV(J32:J35)</f>
        <v>0.31249201538141813</v>
      </c>
    </row>
    <row r="39" spans="1:11" x14ac:dyDescent="0.15">
      <c r="A39" s="4"/>
      <c r="B39" s="25" t="s">
        <v>17</v>
      </c>
      <c r="C39" s="25"/>
      <c r="D39" s="25"/>
      <c r="E39" s="4"/>
      <c r="F39" s="5"/>
      <c r="G39" s="5"/>
      <c r="H39" s="5"/>
      <c r="I39" s="5"/>
      <c r="J39" s="5">
        <f>J38/(SQRT(4))</f>
        <v>0.15624600769070907</v>
      </c>
    </row>
    <row r="40" spans="1:11" ht="15" thickBot="1" x14ac:dyDescent="0.2">
      <c r="A40" s="54" t="s">
        <v>84</v>
      </c>
      <c r="B40" s="4">
        <f>TTEST(B32:B35,F32:F35,2,2)</f>
        <v>1.8764234679769504E-4</v>
      </c>
      <c r="C40" s="25"/>
      <c r="D40" s="6"/>
      <c r="E40" s="55"/>
      <c r="F40" s="55"/>
      <c r="G40" s="5"/>
    </row>
    <row r="41" spans="1:11" x14ac:dyDescent="0.15">
      <c r="A41" s="54" t="s">
        <v>3</v>
      </c>
      <c r="B41" s="4">
        <f>TTEST(C32:C35,G32:G35,2,2)</f>
        <v>9.3783438714489811E-2</v>
      </c>
      <c r="C41" s="25"/>
      <c r="D41" s="6"/>
      <c r="E41" s="55"/>
      <c r="F41" s="55"/>
      <c r="G41" s="57"/>
      <c r="H41" s="58" t="s">
        <v>3</v>
      </c>
      <c r="I41" s="59" t="s">
        <v>84</v>
      </c>
      <c r="J41" s="2"/>
    </row>
    <row r="42" spans="1:11" x14ac:dyDescent="0.15">
      <c r="A42" s="54" t="s">
        <v>18</v>
      </c>
      <c r="B42" s="56">
        <f>TTEST(D32:D35,H32:H35,2,2)</f>
        <v>9.3408016251431621E-5</v>
      </c>
      <c r="C42" s="4"/>
      <c r="D42" s="25"/>
      <c r="G42" s="60" t="s">
        <v>19</v>
      </c>
      <c r="H42" s="61">
        <v>25.881315231323242</v>
      </c>
      <c r="I42" s="62" t="s">
        <v>35</v>
      </c>
      <c r="J42" s="2"/>
    </row>
    <row r="43" spans="1:11" ht="15" thickBot="1" x14ac:dyDescent="0.2">
      <c r="A43" s="26" t="s">
        <v>20</v>
      </c>
      <c r="B43" s="115">
        <f>POWER(-(-I36-I38),2)</f>
        <v>0.81252924901068657</v>
      </c>
      <c r="C43" s="21"/>
      <c r="D43" s="25"/>
      <c r="E43" s="4"/>
      <c r="F43" s="25"/>
      <c r="G43" s="63" t="s">
        <v>19</v>
      </c>
      <c r="H43" s="67">
        <v>25.764997482299805</v>
      </c>
      <c r="I43" s="68">
        <v>38.118309020996094</v>
      </c>
      <c r="J43" s="2"/>
    </row>
    <row r="44" spans="1:11" x14ac:dyDescent="0.15">
      <c r="A44" s="26" t="s">
        <v>21</v>
      </c>
      <c r="B44" s="21">
        <f>POWER(2,-I36)</f>
        <v>2.1493571074846693</v>
      </c>
      <c r="C44" s="21"/>
      <c r="D44" s="25"/>
      <c r="E44" s="4"/>
      <c r="F44" s="25"/>
      <c r="G44" s="25"/>
    </row>
    <row r="45" spans="1:11" ht="15" thickBot="1" x14ac:dyDescent="0.2"/>
    <row r="46" spans="1:11" ht="15" thickBot="1" x14ac:dyDescent="0.2">
      <c r="A46" s="28" t="s">
        <v>64</v>
      </c>
      <c r="B46" s="29" t="s">
        <v>84</v>
      </c>
      <c r="C46" s="29" t="s">
        <v>3</v>
      </c>
      <c r="D46" s="29" t="s">
        <v>4</v>
      </c>
      <c r="E46" s="28" t="s">
        <v>64</v>
      </c>
      <c r="F46" s="29" t="s">
        <v>84</v>
      </c>
      <c r="G46" s="29" t="s">
        <v>3</v>
      </c>
      <c r="H46" s="29" t="s">
        <v>4</v>
      </c>
      <c r="I46" s="29" t="s">
        <v>5</v>
      </c>
      <c r="J46" s="30"/>
    </row>
    <row r="47" spans="1:11" x14ac:dyDescent="0.15">
      <c r="A47" s="31" t="s">
        <v>6</v>
      </c>
      <c r="B47" s="32">
        <v>19.998273849487305</v>
      </c>
      <c r="C47" s="32">
        <v>14.467304229736328</v>
      </c>
      <c r="D47" s="33">
        <f t="shared" ref="D47:D50" si="8">B47-C47</f>
        <v>5.5309696197509766</v>
      </c>
      <c r="E47" s="34" t="s">
        <v>27</v>
      </c>
      <c r="F47" s="32">
        <v>18.697555541992188</v>
      </c>
      <c r="G47" s="32">
        <v>14.516132354736328</v>
      </c>
      <c r="H47" s="33">
        <f t="shared" ref="H47:H50" si="9">F47-G47</f>
        <v>4.1814231872558594</v>
      </c>
      <c r="I47" s="33">
        <f>H47-$D$51</f>
        <v>-1.4211492538452148</v>
      </c>
      <c r="J47" s="35">
        <f t="shared" ref="J47:J50" si="10">POWER(2,-I47)</f>
        <v>2.6779875505122757</v>
      </c>
    </row>
    <row r="48" spans="1:11" x14ac:dyDescent="0.15">
      <c r="A48" s="36" t="s">
        <v>8</v>
      </c>
      <c r="B48" s="37">
        <v>20.238639831542969</v>
      </c>
      <c r="C48" s="37">
        <v>14.453906059265137</v>
      </c>
      <c r="D48" s="33">
        <f t="shared" si="8"/>
        <v>5.784733772277832</v>
      </c>
      <c r="E48" s="38" t="s">
        <v>28</v>
      </c>
      <c r="F48" s="37">
        <v>18.943090438842773</v>
      </c>
      <c r="G48" s="37">
        <v>14.643595695495605</v>
      </c>
      <c r="H48" s="33">
        <f t="shared" si="9"/>
        <v>4.299494743347168</v>
      </c>
      <c r="I48" s="33">
        <f t="shared" ref="I48:I50" si="11">H48-$D$51</f>
        <v>-1.3030776977539062</v>
      </c>
      <c r="J48" s="35">
        <f t="shared" si="10"/>
        <v>2.4675472282123807</v>
      </c>
    </row>
    <row r="49" spans="1:10" x14ac:dyDescent="0.15">
      <c r="A49" s="36" t="s">
        <v>10</v>
      </c>
      <c r="B49" s="37">
        <v>19.932186126708984</v>
      </c>
      <c r="C49" s="37">
        <v>14.437827110290527</v>
      </c>
      <c r="D49" s="33">
        <f t="shared" si="8"/>
        <v>5.494359016418457</v>
      </c>
      <c r="E49" s="38" t="s">
        <v>29</v>
      </c>
      <c r="F49" s="37">
        <v>18.661550521850586</v>
      </c>
      <c r="G49" s="37">
        <v>14.452457427978516</v>
      </c>
      <c r="H49" s="33">
        <f t="shared" si="9"/>
        <v>4.2090930938720703</v>
      </c>
      <c r="I49" s="33">
        <f t="shared" si="11"/>
        <v>-1.3934793472290039</v>
      </c>
      <c r="J49" s="35">
        <f t="shared" si="10"/>
        <v>2.6271149862982979</v>
      </c>
    </row>
    <row r="50" spans="1:10" ht="15" thickBot="1" x14ac:dyDescent="0.2">
      <c r="A50" s="39" t="s">
        <v>12</v>
      </c>
      <c r="B50" s="40">
        <v>20.023086547851562</v>
      </c>
      <c r="C50" s="40">
        <v>14.422859191894531</v>
      </c>
      <c r="D50" s="41">
        <f t="shared" si="8"/>
        <v>5.6002273559570312</v>
      </c>
      <c r="E50" s="42" t="s">
        <v>30</v>
      </c>
      <c r="F50" s="40">
        <v>18.547548294067383</v>
      </c>
      <c r="G50" s="40">
        <v>14.403983116149902</v>
      </c>
      <c r="H50" s="41">
        <f t="shared" si="9"/>
        <v>4.1435651779174805</v>
      </c>
      <c r="I50" s="33">
        <f t="shared" si="11"/>
        <v>-1.4590072631835938</v>
      </c>
      <c r="J50" s="43">
        <f t="shared" si="10"/>
        <v>2.7491912317893927</v>
      </c>
    </row>
    <row r="51" spans="1:10" x14ac:dyDescent="0.15">
      <c r="A51" s="44" t="s">
        <v>14</v>
      </c>
      <c r="B51" s="45">
        <f>AVERAGE(B47:B50)</f>
        <v>20.048046588897705</v>
      </c>
      <c r="C51" s="45">
        <f>AVERAGE(C47:C50)</f>
        <v>14.445474147796631</v>
      </c>
      <c r="D51" s="45">
        <f>AVERAGE(D47:D50)</f>
        <v>5.6025724411010742</v>
      </c>
      <c r="E51" s="46" t="s">
        <v>14</v>
      </c>
      <c r="F51" s="45">
        <f>AVERAGE(F47:F50)</f>
        <v>18.712436199188232</v>
      </c>
      <c r="G51" s="45">
        <f>AVERAGE(G47:G50)</f>
        <v>14.504042148590088</v>
      </c>
      <c r="H51" s="45">
        <f>AVERAGE(H47:H50)</f>
        <v>4.2083940505981445</v>
      </c>
      <c r="I51" s="45">
        <f>AVERAGE(I47:I50)</f>
        <v>-1.3941783905029297</v>
      </c>
      <c r="J51" s="47">
        <f>AVERAGE(J47:J50)</f>
        <v>2.6304602492030869</v>
      </c>
    </row>
    <row r="52" spans="1:10" x14ac:dyDescent="0.15">
      <c r="A52" s="48" t="s">
        <v>15</v>
      </c>
      <c r="B52" s="33">
        <f>MEDIAN(B47:B50)</f>
        <v>20.010680198669434</v>
      </c>
      <c r="C52" s="33">
        <f>MEDIAN(C47:C50)</f>
        <v>14.445866584777832</v>
      </c>
      <c r="D52" s="33">
        <f>MEDIAN(D47:D50)</f>
        <v>5.5655984878540039</v>
      </c>
      <c r="E52" s="49" t="s">
        <v>15</v>
      </c>
      <c r="F52" s="33">
        <f>MEDIAN(F47:F50)</f>
        <v>18.679553031921387</v>
      </c>
      <c r="G52" s="33">
        <f>MEDIAN(G47:G50)</f>
        <v>14.484294891357422</v>
      </c>
      <c r="H52" s="33">
        <f>MEDIAN(H47:H50)</f>
        <v>4.1952581405639648</v>
      </c>
      <c r="I52" s="33">
        <f>MEDIAN(I47:I50)</f>
        <v>-1.4073143005371094</v>
      </c>
      <c r="J52" s="114">
        <f>MEDIAN(J47:J50)</f>
        <v>2.6525512684052868</v>
      </c>
    </row>
    <row r="53" spans="1:10" ht="15" thickBot="1" x14ac:dyDescent="0.2">
      <c r="A53" s="51" t="s">
        <v>16</v>
      </c>
      <c r="B53" s="41">
        <f>STDEV(B47:B50)</f>
        <v>0.13272749034275841</v>
      </c>
      <c r="C53" s="41">
        <f>STDEV(C47:C50)</f>
        <v>1.9300803278450022E-2</v>
      </c>
      <c r="D53" s="41">
        <f>STDEV(D47:D50)</f>
        <v>0.12913217944836694</v>
      </c>
      <c r="E53" s="52" t="s">
        <v>16</v>
      </c>
      <c r="F53" s="41">
        <f>STDEV(F47:F50)</f>
        <v>0.16653346574833341</v>
      </c>
      <c r="G53" s="41">
        <f>STDEV(G47:G50)</f>
        <v>0.10375316687858922</v>
      </c>
      <c r="H53" s="41">
        <f>STDEV(H47:H50)</f>
        <v>6.6407918913647557E-2</v>
      </c>
      <c r="I53" s="41">
        <f>STDEV(I47:I50)</f>
        <v>6.6407918913647557E-2</v>
      </c>
      <c r="J53" s="53">
        <f>STDEV(J47:J50)</f>
        <v>0.11959338580911642</v>
      </c>
    </row>
    <row r="54" spans="1:10" x14ac:dyDescent="0.15">
      <c r="A54" s="4"/>
      <c r="B54" s="25" t="s">
        <v>17</v>
      </c>
      <c r="C54" s="25"/>
      <c r="D54" s="25"/>
      <c r="E54" s="4"/>
      <c r="F54" s="5"/>
      <c r="G54" s="5"/>
      <c r="H54" s="5"/>
      <c r="I54" s="5"/>
      <c r="J54" s="5">
        <f>J53/(SQRT(4))</f>
        <v>5.9796692904558212E-2</v>
      </c>
    </row>
    <row r="55" spans="1:10" x14ac:dyDescent="0.15">
      <c r="A55" s="54" t="s">
        <v>84</v>
      </c>
      <c r="B55" s="4">
        <f>TTEST(B47:B50,F47:F50,2,2)</f>
        <v>1.5706937991764303E-5</v>
      </c>
      <c r="C55" s="25"/>
      <c r="D55" s="6"/>
      <c r="E55" s="55"/>
      <c r="F55" s="55"/>
      <c r="G55" s="5"/>
    </row>
    <row r="56" spans="1:10" x14ac:dyDescent="0.15">
      <c r="A56" s="54" t="s">
        <v>3</v>
      </c>
      <c r="B56" s="4">
        <f>TTEST(C47:C50,G47:G50,2,2)</f>
        <v>0.30951514682820042</v>
      </c>
      <c r="C56" s="25"/>
      <c r="D56" s="6"/>
      <c r="E56" s="55"/>
      <c r="F56" s="55"/>
    </row>
    <row r="57" spans="1:10" x14ac:dyDescent="0.15">
      <c r="A57" s="54" t="s">
        <v>18</v>
      </c>
      <c r="B57" s="56">
        <f>TTEST(D47:D50,H47:H50,2,2)</f>
        <v>1.2904411874640603E-6</v>
      </c>
      <c r="C57" s="4"/>
      <c r="D57" s="25"/>
      <c r="G57" s="25"/>
    </row>
    <row r="58" spans="1:10" x14ac:dyDescent="0.15">
      <c r="A58" s="26" t="s">
        <v>20</v>
      </c>
      <c r="B58" s="115">
        <f>POWER(-(-I51-I53),2)</f>
        <v>1.7629744252244248</v>
      </c>
      <c r="C58" s="21"/>
      <c r="D58" s="25"/>
      <c r="E58" s="4"/>
      <c r="F58" s="25"/>
      <c r="G58" s="25"/>
    </row>
    <row r="59" spans="1:10" x14ac:dyDescent="0.15">
      <c r="A59" s="26" t="s">
        <v>21</v>
      </c>
      <c r="B59" s="21">
        <f>POWER(2,-I51)</f>
        <v>2.6283882367092084</v>
      </c>
      <c r="C59" s="21"/>
      <c r="D59" s="25"/>
      <c r="E59" s="4"/>
      <c r="F59" s="25"/>
      <c r="G59" s="25"/>
    </row>
    <row r="61" spans="1:10" x14ac:dyDescent="0.15">
      <c r="J61" s="157" t="s">
        <v>77</v>
      </c>
    </row>
    <row r="62" spans="1:10" x14ac:dyDescent="0.15">
      <c r="J62" s="153" t="s">
        <v>17</v>
      </c>
    </row>
    <row r="63" spans="1:10" x14ac:dyDescent="0.15">
      <c r="J63" s="158">
        <f>TTEST(J32:J35,J47:J50,2,2)</f>
        <v>3.2050911398982758E-2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64FA-B681-451C-A796-BFA845FD017C}">
  <dimension ref="A1:IV64"/>
  <sheetViews>
    <sheetView workbookViewId="0">
      <selection activeCell="C3" sqref="C3"/>
    </sheetView>
  </sheetViews>
  <sheetFormatPr baseColWidth="10" defaultColWidth="9.1640625" defaultRowHeight="14" x14ac:dyDescent="0.15"/>
  <cols>
    <col min="1" max="1" width="23.6640625" style="2" customWidth="1"/>
    <col min="2" max="4" width="13.6640625" style="27" customWidth="1"/>
    <col min="5" max="5" width="23.33203125" style="2" customWidth="1"/>
    <col min="6" max="10" width="13.6640625" style="27" customWidth="1"/>
    <col min="11" max="11" width="9.33203125" style="2" bestFit="1" customWidth="1"/>
    <col min="12" max="12" width="9.1640625" style="2"/>
    <col min="13" max="13" width="14" style="2" customWidth="1"/>
    <col min="14" max="16384" width="9.1640625" style="2"/>
  </cols>
  <sheetData>
    <row r="1" spans="1:256" s="151" customFormat="1" x14ac:dyDescent="0.15">
      <c r="A1" s="151" t="s">
        <v>95</v>
      </c>
      <c r="B1" s="152"/>
      <c r="C1" s="152"/>
      <c r="D1" s="152"/>
      <c r="F1" s="152"/>
      <c r="G1" s="152"/>
      <c r="H1" s="152"/>
      <c r="I1" s="152"/>
      <c r="J1" s="152"/>
    </row>
    <row r="3" spans="1:256" s="14" customFormat="1" ht="16" x14ac:dyDescent="0.2">
      <c r="A3" s="14" t="s">
        <v>85</v>
      </c>
      <c r="B3" s="15"/>
      <c r="C3" s="15"/>
      <c r="D3" s="15"/>
      <c r="E3" s="16"/>
      <c r="F3" s="15"/>
      <c r="G3" s="15"/>
      <c r="H3" s="17" t="s">
        <v>0</v>
      </c>
      <c r="I3" s="18">
        <v>44291</v>
      </c>
      <c r="J3" s="18" t="s">
        <v>33</v>
      </c>
    </row>
    <row r="4" spans="1:256" s="14" customFormat="1" ht="16" x14ac:dyDescent="0.2">
      <c r="A4" s="2" t="s">
        <v>36</v>
      </c>
      <c r="B4" s="15"/>
      <c r="C4" s="15"/>
      <c r="D4" s="15"/>
      <c r="E4" s="16"/>
      <c r="F4" s="15"/>
      <c r="G4" s="15"/>
      <c r="H4" s="19" t="s">
        <v>86</v>
      </c>
      <c r="I4" s="18">
        <v>44315</v>
      </c>
      <c r="J4" s="18" t="s">
        <v>33</v>
      </c>
    </row>
    <row r="5" spans="1:256" s="14" customFormat="1" ht="16" x14ac:dyDescent="0.2">
      <c r="A5" s="2" t="s">
        <v>37</v>
      </c>
      <c r="B5" s="15"/>
      <c r="C5" s="15"/>
      <c r="D5" s="15"/>
      <c r="E5" s="16"/>
      <c r="F5" s="15"/>
      <c r="G5" s="15"/>
      <c r="H5" s="20"/>
      <c r="I5" s="20"/>
      <c r="J5" s="18"/>
    </row>
    <row r="6" spans="1:256" x14ac:dyDescent="0.15">
      <c r="A6" s="2" t="s">
        <v>38</v>
      </c>
      <c r="B6" s="21"/>
      <c r="C6" s="21"/>
      <c r="D6" s="21"/>
      <c r="E6" s="22"/>
      <c r="F6" s="21"/>
      <c r="G6" s="21"/>
      <c r="H6" s="23"/>
      <c r="I6" s="23"/>
      <c r="J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</row>
    <row r="7" spans="1:256" x14ac:dyDescent="0.15">
      <c r="A7" s="2" t="s">
        <v>1</v>
      </c>
      <c r="B7" s="21"/>
      <c r="C7" s="21"/>
      <c r="D7" s="21"/>
      <c r="E7" s="22"/>
      <c r="F7" s="21"/>
      <c r="G7" s="21"/>
      <c r="H7" s="23"/>
      <c r="I7" s="23"/>
      <c r="J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x14ac:dyDescent="0.15">
      <c r="A8" s="25"/>
      <c r="B8" s="25"/>
      <c r="C8" s="4"/>
      <c r="D8" s="5"/>
      <c r="E8" s="5"/>
      <c r="F8" s="5"/>
      <c r="G8" s="5"/>
      <c r="H8" s="2"/>
      <c r="I8" s="2"/>
      <c r="J8" s="2"/>
    </row>
    <row r="9" spans="1:256" ht="15" thickBot="1" x14ac:dyDescent="0.2">
      <c r="A9" s="26"/>
      <c r="B9" s="21"/>
      <c r="C9" s="21"/>
      <c r="D9" s="25"/>
      <c r="E9" s="4"/>
      <c r="F9" s="25"/>
      <c r="G9" s="25"/>
    </row>
    <row r="10" spans="1:256" ht="15" thickBot="1" x14ac:dyDescent="0.2">
      <c r="A10" s="28" t="s">
        <v>2</v>
      </c>
      <c r="B10" s="29" t="s">
        <v>86</v>
      </c>
      <c r="C10" s="29" t="s">
        <v>3</v>
      </c>
      <c r="D10" s="29" t="s">
        <v>4</v>
      </c>
      <c r="E10" s="28" t="s">
        <v>2</v>
      </c>
      <c r="F10" s="29" t="s">
        <v>86</v>
      </c>
      <c r="G10" s="29" t="s">
        <v>3</v>
      </c>
      <c r="H10" s="29" t="s">
        <v>4</v>
      </c>
      <c r="I10" s="29" t="s">
        <v>5</v>
      </c>
      <c r="J10" s="30"/>
    </row>
    <row r="11" spans="1:256" x14ac:dyDescent="0.15">
      <c r="A11" s="31" t="s">
        <v>6</v>
      </c>
      <c r="B11" s="32">
        <v>27.351125717163086</v>
      </c>
      <c r="C11" s="32">
        <v>14.616</v>
      </c>
      <c r="D11" s="33">
        <f t="shared" ref="D11:D14" si="0">B11-C11</f>
        <v>12.735125717163086</v>
      </c>
      <c r="E11" s="34" t="s">
        <v>22</v>
      </c>
      <c r="F11" s="32">
        <v>27.131948471069336</v>
      </c>
      <c r="G11" s="32">
        <v>14.699</v>
      </c>
      <c r="H11" s="33">
        <f t="shared" ref="H11:H14" si="1">F11-G11</f>
        <v>12.432948471069336</v>
      </c>
      <c r="I11" s="33">
        <f>H11-$D$15</f>
        <v>-0.17326735941569105</v>
      </c>
      <c r="J11" s="35">
        <f t="shared" ref="J11:J14" si="2">POWER(2,-I11)</f>
        <v>1.1276093607022659</v>
      </c>
    </row>
    <row r="12" spans="1:256" x14ac:dyDescent="0.15">
      <c r="A12" s="98" t="s">
        <v>8</v>
      </c>
      <c r="B12" s="99"/>
      <c r="C12" s="99"/>
      <c r="D12" s="71"/>
      <c r="E12" s="38" t="s">
        <v>23</v>
      </c>
      <c r="F12" s="37">
        <v>26.765207290649414</v>
      </c>
      <c r="G12" s="37">
        <v>14.598000000000001</v>
      </c>
      <c r="H12" s="33">
        <f t="shared" si="1"/>
        <v>12.167207290649413</v>
      </c>
      <c r="I12" s="33">
        <f t="shared" ref="I12:I14" si="3">H12-$D$15</f>
        <v>-0.43900853983561383</v>
      </c>
      <c r="J12" s="35">
        <f t="shared" si="2"/>
        <v>1.3556723514929783</v>
      </c>
    </row>
    <row r="13" spans="1:256" x14ac:dyDescent="0.15">
      <c r="A13" s="36" t="s">
        <v>10</v>
      </c>
      <c r="B13" s="37">
        <v>27.191226959228516</v>
      </c>
      <c r="C13" s="37">
        <v>14.593</v>
      </c>
      <c r="D13" s="33">
        <f t="shared" si="0"/>
        <v>12.598226959228516</v>
      </c>
      <c r="E13" s="100" t="s">
        <v>24</v>
      </c>
      <c r="F13" s="99"/>
      <c r="G13" s="99"/>
      <c r="H13" s="71"/>
      <c r="I13" s="71"/>
      <c r="J13" s="101"/>
    </row>
    <row r="14" spans="1:256" ht="15" thickBot="1" x14ac:dyDescent="0.2">
      <c r="A14" s="39" t="s">
        <v>12</v>
      </c>
      <c r="B14" s="40">
        <v>27.064294815063477</v>
      </c>
      <c r="C14" s="40">
        <v>14.579000000000001</v>
      </c>
      <c r="D14" s="41">
        <f t="shared" si="0"/>
        <v>12.485294815063476</v>
      </c>
      <c r="E14" s="42" t="s">
        <v>25</v>
      </c>
      <c r="F14" s="40">
        <v>26.619575500488281</v>
      </c>
      <c r="G14" s="40">
        <v>14.661</v>
      </c>
      <c r="H14" s="41">
        <f t="shared" si="1"/>
        <v>11.958575500488282</v>
      </c>
      <c r="I14" s="33">
        <f t="shared" si="3"/>
        <v>-0.64764032999674548</v>
      </c>
      <c r="J14" s="43">
        <f t="shared" si="2"/>
        <v>1.5666037642359458</v>
      </c>
    </row>
    <row r="15" spans="1:256" x14ac:dyDescent="0.15">
      <c r="A15" s="44" t="s">
        <v>14</v>
      </c>
      <c r="B15" s="45">
        <f>AVERAGE(B11:B14)</f>
        <v>27.202215830485027</v>
      </c>
      <c r="C15" s="45">
        <f>AVERAGE(C11:C14)</f>
        <v>14.595999999999998</v>
      </c>
      <c r="D15" s="45">
        <f>AVERAGE(D11:D14)</f>
        <v>12.606215830485027</v>
      </c>
      <c r="E15" s="46" t="s">
        <v>14</v>
      </c>
      <c r="F15" s="45">
        <f>AVERAGE(F11:F14)</f>
        <v>26.838910420735676</v>
      </c>
      <c r="G15" s="45">
        <f>AVERAGE(G11:G14)</f>
        <v>14.652666666666667</v>
      </c>
      <c r="H15" s="45">
        <f>AVERAGE(H11:H14)</f>
        <v>12.186243754069011</v>
      </c>
      <c r="I15" s="45">
        <f>AVERAGE(I11:I14)</f>
        <v>-0.4199720764160168</v>
      </c>
      <c r="J15" s="47">
        <f>AVERAGE(J11:J14)</f>
        <v>1.3499618254770631</v>
      </c>
    </row>
    <row r="16" spans="1:256" x14ac:dyDescent="0.15">
      <c r="A16" s="48" t="s">
        <v>15</v>
      </c>
      <c r="B16" s="33">
        <f>MEDIAN(B11:B14)</f>
        <v>27.191226959228516</v>
      </c>
      <c r="C16" s="33">
        <f>MEDIAN(C11:C14)</f>
        <v>14.593</v>
      </c>
      <c r="D16" s="33">
        <f>MEDIAN(D11:D14)</f>
        <v>12.598226959228516</v>
      </c>
      <c r="E16" s="49" t="s">
        <v>15</v>
      </c>
      <c r="F16" s="33">
        <f>MEDIAN(F11:F14)</f>
        <v>26.765207290649414</v>
      </c>
      <c r="G16" s="33">
        <f>MEDIAN(G11:G14)</f>
        <v>14.661</v>
      </c>
      <c r="H16" s="33">
        <f>MEDIAN(H11:H14)</f>
        <v>12.167207290649413</v>
      </c>
      <c r="I16" s="33">
        <f>MEDIAN(I11:I14)</f>
        <v>-0.43900853983561383</v>
      </c>
      <c r="J16" s="50">
        <f>MEDIAN(J11:J14)</f>
        <v>1.3556723514929783</v>
      </c>
    </row>
    <row r="17" spans="1:256" ht="15" thickBot="1" x14ac:dyDescent="0.2">
      <c r="A17" s="51" t="s">
        <v>16</v>
      </c>
      <c r="B17" s="41">
        <f>STDEV(B11:B14)</f>
        <v>0.14373085287591544</v>
      </c>
      <c r="C17" s="41">
        <f>STDEV(C11:C14)</f>
        <v>1.868154169226894E-2</v>
      </c>
      <c r="D17" s="41">
        <f>STDEV(D11:D14)</f>
        <v>0.12510690012521727</v>
      </c>
      <c r="E17" s="52" t="s">
        <v>16</v>
      </c>
      <c r="F17" s="41">
        <f>STDEV(F11:F14)</f>
        <v>0.26401823570332794</v>
      </c>
      <c r="G17" s="41">
        <f>STDEV(G11:G14)</f>
        <v>5.1013070220613868E-2</v>
      </c>
      <c r="H17" s="41">
        <f>STDEV(H11:H14)</f>
        <v>0.23775874118340576</v>
      </c>
      <c r="I17" s="41">
        <f>STDEV(I11:I14)</f>
        <v>0.23775874118340576</v>
      </c>
      <c r="J17" s="53">
        <f>STDEV(J11:J14)</f>
        <v>0.2195529074369264</v>
      </c>
    </row>
    <row r="18" spans="1:256" x14ac:dyDescent="0.15">
      <c r="A18" s="4"/>
      <c r="B18" s="25" t="s">
        <v>17</v>
      </c>
      <c r="C18" s="25"/>
      <c r="D18" s="25"/>
      <c r="E18" s="4"/>
      <c r="F18" s="5"/>
      <c r="G18" s="5"/>
      <c r="H18" s="5"/>
      <c r="I18" s="5"/>
      <c r="J18" s="5">
        <f>J17/(SQRT(4))</f>
        <v>0.1097764537184632</v>
      </c>
    </row>
    <row r="19" spans="1:256" ht="15" thickBot="1" x14ac:dyDescent="0.2">
      <c r="A19" s="54" t="s">
        <v>86</v>
      </c>
      <c r="B19" s="4">
        <f>TTEST(B11:B14,F11:F14,2,2)</f>
        <v>0.10443891980044566</v>
      </c>
      <c r="C19" s="25"/>
      <c r="D19" s="6"/>
      <c r="E19" s="55"/>
      <c r="F19" s="72"/>
      <c r="G19" s="73"/>
      <c r="H19" s="73"/>
    </row>
    <row r="20" spans="1:256" x14ac:dyDescent="0.15">
      <c r="A20" s="54" t="s">
        <v>3</v>
      </c>
      <c r="B20" s="4">
        <f>TTEST(C11:C14,G11:G14,2,2)</f>
        <v>0.14510785644899168</v>
      </c>
      <c r="C20" s="25"/>
      <c r="D20" s="6"/>
      <c r="E20" s="55"/>
      <c r="F20" s="57"/>
      <c r="G20" s="58" t="s">
        <v>3</v>
      </c>
      <c r="H20" s="59" t="s">
        <v>86</v>
      </c>
    </row>
    <row r="21" spans="1:256" x14ac:dyDescent="0.15">
      <c r="A21" s="54" t="s">
        <v>18</v>
      </c>
      <c r="B21" s="56">
        <f>TTEST(D11:D14,H11:H14,2,2)</f>
        <v>5.3675484187228797E-2</v>
      </c>
      <c r="C21" s="4"/>
      <c r="D21" s="25"/>
      <c r="F21" s="60" t="s">
        <v>19</v>
      </c>
      <c r="G21" s="61">
        <v>29.587</v>
      </c>
      <c r="H21" s="62" t="s">
        <v>35</v>
      </c>
    </row>
    <row r="22" spans="1:256" ht="15" thickBot="1" x14ac:dyDescent="0.2">
      <c r="A22" s="26" t="s">
        <v>20</v>
      </c>
      <c r="B22" s="21">
        <f>POWER(-(-I15-I17),2)</f>
        <v>3.3201699536591897E-2</v>
      </c>
      <c r="C22" s="21"/>
      <c r="D22" s="25"/>
      <c r="E22" s="4"/>
      <c r="F22" s="63" t="s">
        <v>19</v>
      </c>
      <c r="G22" s="64">
        <v>28.643999999999998</v>
      </c>
      <c r="H22" s="65" t="s">
        <v>35</v>
      </c>
    </row>
    <row r="23" spans="1:256" x14ac:dyDescent="0.15">
      <c r="A23" s="26" t="s">
        <v>21</v>
      </c>
      <c r="B23" s="21">
        <f>POWER(2,-I15)</f>
        <v>1.337901659243512</v>
      </c>
      <c r="C23" s="21"/>
      <c r="D23" s="25"/>
      <c r="E23" s="4"/>
      <c r="I23" s="2"/>
    </row>
    <row r="24" spans="1:256" x14ac:dyDescent="0.15">
      <c r="B24" s="2"/>
      <c r="C24" s="2"/>
      <c r="D24" s="2"/>
      <c r="F24" s="2"/>
      <c r="G24" s="2"/>
      <c r="H24" s="2"/>
      <c r="I24" s="2"/>
      <c r="J24" s="2"/>
    </row>
    <row r="25" spans="1:256" s="14" customFormat="1" ht="16" x14ac:dyDescent="0.2">
      <c r="A25" s="14" t="s">
        <v>59</v>
      </c>
      <c r="B25" s="15"/>
      <c r="C25" s="15"/>
      <c r="D25" s="15"/>
      <c r="E25" s="16"/>
      <c r="F25" s="15"/>
      <c r="G25" s="15"/>
      <c r="H25" s="17"/>
      <c r="I25" s="18"/>
      <c r="J25" s="66"/>
    </row>
    <row r="26" spans="1:256" s="14" customFormat="1" ht="16" x14ac:dyDescent="0.2">
      <c r="A26" s="2" t="s">
        <v>60</v>
      </c>
      <c r="B26" s="15"/>
      <c r="C26" s="15"/>
      <c r="D26" s="15"/>
      <c r="E26" s="16"/>
      <c r="F26" s="15"/>
      <c r="G26" s="15"/>
      <c r="H26" s="17"/>
      <c r="I26" s="18"/>
      <c r="J26" s="66"/>
    </row>
    <row r="27" spans="1:256" s="14" customFormat="1" ht="16" x14ac:dyDescent="0.2">
      <c r="A27" s="2" t="s">
        <v>36</v>
      </c>
      <c r="B27" s="15"/>
      <c r="C27" s="15"/>
      <c r="D27" s="15"/>
      <c r="E27" s="16"/>
      <c r="F27" s="15"/>
      <c r="G27" s="15"/>
      <c r="J27" s="66"/>
    </row>
    <row r="28" spans="1:256" s="14" customFormat="1" ht="16" x14ac:dyDescent="0.2">
      <c r="A28" s="2" t="s">
        <v>62</v>
      </c>
      <c r="B28" s="15"/>
      <c r="C28" s="15"/>
      <c r="D28" s="15"/>
      <c r="E28" s="16"/>
      <c r="F28" s="15"/>
      <c r="G28" s="15"/>
      <c r="H28" s="20"/>
      <c r="I28" s="20"/>
      <c r="J28" s="66"/>
    </row>
    <row r="29" spans="1:256" ht="15" thickBot="1" x14ac:dyDescent="0.2">
      <c r="A29" s="2" t="s">
        <v>63</v>
      </c>
      <c r="B29" s="21"/>
      <c r="C29" s="21"/>
      <c r="D29" s="21"/>
      <c r="E29" s="22"/>
      <c r="F29" s="21"/>
      <c r="G29" s="21"/>
      <c r="H29" s="23"/>
      <c r="I29" s="23"/>
      <c r="J29" s="23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  <row r="30" spans="1:256" ht="15" thickBot="1" x14ac:dyDescent="0.2">
      <c r="A30" s="28" t="s">
        <v>64</v>
      </c>
      <c r="B30" s="29" t="s">
        <v>86</v>
      </c>
      <c r="C30" s="29" t="s">
        <v>3</v>
      </c>
      <c r="D30" s="29" t="s">
        <v>4</v>
      </c>
      <c r="E30" s="28" t="s">
        <v>64</v>
      </c>
      <c r="F30" s="29" t="s">
        <v>86</v>
      </c>
      <c r="G30" s="29" t="s">
        <v>3</v>
      </c>
      <c r="H30" s="29" t="s">
        <v>4</v>
      </c>
      <c r="I30" s="29" t="s">
        <v>5</v>
      </c>
      <c r="J30" s="30"/>
    </row>
    <row r="31" spans="1:256" x14ac:dyDescent="0.15">
      <c r="A31" s="31" t="s">
        <v>6</v>
      </c>
      <c r="B31" s="32">
        <v>26.860404968261719</v>
      </c>
      <c r="C31" s="32">
        <v>14.707124710083008</v>
      </c>
      <c r="D31" s="33">
        <f t="shared" ref="D31:D34" si="4">B31-C31</f>
        <v>12.153280258178711</v>
      </c>
      <c r="E31" s="34" t="s">
        <v>7</v>
      </c>
      <c r="F31" s="32">
        <v>26.413143157958984</v>
      </c>
      <c r="G31" s="32">
        <v>14.61928653717041</v>
      </c>
      <c r="H31" s="33">
        <f t="shared" ref="H31:H34" si="5">F31-G31</f>
        <v>11.793856620788574</v>
      </c>
      <c r="I31" s="33">
        <f>H31-$D$35</f>
        <v>-0.71587324142456055</v>
      </c>
      <c r="J31" s="35">
        <f t="shared" ref="J31:J34" si="6">POWER(2,-I31)</f>
        <v>1.6424770832691484</v>
      </c>
    </row>
    <row r="32" spans="1:256" x14ac:dyDescent="0.15">
      <c r="A32" s="36" t="s">
        <v>8</v>
      </c>
      <c r="B32" s="37">
        <v>27.294094085693359</v>
      </c>
      <c r="C32" s="37">
        <v>14.721585273742676</v>
      </c>
      <c r="D32" s="33">
        <f t="shared" si="4"/>
        <v>12.572508811950684</v>
      </c>
      <c r="E32" s="38" t="s">
        <v>9</v>
      </c>
      <c r="F32" s="37">
        <v>26.606061935424805</v>
      </c>
      <c r="G32" s="37">
        <v>14.640805244445801</v>
      </c>
      <c r="H32" s="33">
        <f t="shared" si="5"/>
        <v>11.965256690979004</v>
      </c>
      <c r="I32" s="33">
        <f t="shared" ref="I32:I34" si="7">H32-$D$35</f>
        <v>-0.54447317123413086</v>
      </c>
      <c r="J32" s="35">
        <f t="shared" si="6"/>
        <v>1.4584876512329819</v>
      </c>
    </row>
    <row r="33" spans="1:11" x14ac:dyDescent="0.15">
      <c r="A33" s="36" t="s">
        <v>10</v>
      </c>
      <c r="B33" s="37">
        <v>27.227729797363281</v>
      </c>
      <c r="C33" s="37">
        <v>14.608564376831055</v>
      </c>
      <c r="D33" s="33">
        <f t="shared" si="4"/>
        <v>12.619165420532227</v>
      </c>
      <c r="E33" s="38" t="s">
        <v>11</v>
      </c>
      <c r="F33" s="37">
        <v>26.828708648681641</v>
      </c>
      <c r="G33" s="37">
        <v>14.61279296875</v>
      </c>
      <c r="H33" s="33">
        <f t="shared" si="5"/>
        <v>12.215915679931641</v>
      </c>
      <c r="I33" s="33">
        <f t="shared" si="7"/>
        <v>-0.29381418228149414</v>
      </c>
      <c r="J33" s="35">
        <f t="shared" si="6"/>
        <v>1.225876958124305</v>
      </c>
    </row>
    <row r="34" spans="1:11" ht="15" thickBot="1" x14ac:dyDescent="0.2">
      <c r="A34" s="39" t="s">
        <v>12</v>
      </c>
      <c r="B34" s="40">
        <v>27.297031402587891</v>
      </c>
      <c r="C34" s="40">
        <v>14.603066444396973</v>
      </c>
      <c r="D34" s="41">
        <f t="shared" si="4"/>
        <v>12.693964958190918</v>
      </c>
      <c r="E34" s="42" t="s">
        <v>13</v>
      </c>
      <c r="F34" s="40">
        <v>25.97681999206543</v>
      </c>
      <c r="G34" s="40">
        <v>14.608262062072754</v>
      </c>
      <c r="H34" s="41">
        <f t="shared" si="5"/>
        <v>11.368557929992676</v>
      </c>
      <c r="I34" s="41">
        <f t="shared" si="7"/>
        <v>-1.141171932220459</v>
      </c>
      <c r="J34" s="43">
        <f t="shared" si="6"/>
        <v>2.2056011615250815</v>
      </c>
    </row>
    <row r="35" spans="1:11" x14ac:dyDescent="0.15">
      <c r="A35" s="44" t="s">
        <v>14</v>
      </c>
      <c r="B35" s="122">
        <f>AVERAGE(B31:B34)</f>
        <v>27.169815063476562</v>
      </c>
      <c r="C35" s="122">
        <f>AVERAGE(C31:C34)</f>
        <v>14.660085201263428</v>
      </c>
      <c r="D35" s="122">
        <f>AVERAGE(D31:D34)</f>
        <v>12.509729862213135</v>
      </c>
      <c r="E35" s="123" t="s">
        <v>14</v>
      </c>
      <c r="F35" s="122">
        <f>AVERAGE(F31:F34)</f>
        <v>26.456183433532715</v>
      </c>
      <c r="G35" s="122">
        <f>AVERAGE(G31:G34)</f>
        <v>14.620286703109741</v>
      </c>
      <c r="H35" s="122">
        <f>AVERAGE(H31:H34)</f>
        <v>11.835896730422974</v>
      </c>
      <c r="I35" s="122">
        <f>AVERAGE(I31:I34)</f>
        <v>-0.67383313179016113</v>
      </c>
      <c r="J35" s="47">
        <f>AVERAGE(J31:J34)</f>
        <v>1.6331107135378793</v>
      </c>
      <c r="K35" s="5"/>
    </row>
    <row r="36" spans="1:11" x14ac:dyDescent="0.15">
      <c r="A36" s="48" t="s">
        <v>15</v>
      </c>
      <c r="B36" s="71">
        <f>MEDIAN(B31:B34)</f>
        <v>27.26091194152832</v>
      </c>
      <c r="C36" s="71">
        <f>MEDIAN(C31:C34)</f>
        <v>14.657844543457031</v>
      </c>
      <c r="D36" s="71">
        <f>MEDIAN(D31:D34)</f>
        <v>12.595837116241455</v>
      </c>
      <c r="E36" s="124" t="s">
        <v>15</v>
      </c>
      <c r="F36" s="71">
        <f>MEDIAN(F31:F34)</f>
        <v>26.509602546691895</v>
      </c>
      <c r="G36" s="71">
        <f>MEDIAN(G31:G34)</f>
        <v>14.616039752960205</v>
      </c>
      <c r="H36" s="71">
        <f>MEDIAN(H31:H34)</f>
        <v>11.879556655883789</v>
      </c>
      <c r="I36" s="71">
        <f>MEDIAN(I31:I34)</f>
        <v>-0.6301732063293457</v>
      </c>
      <c r="J36" s="114">
        <f>MEDIAN(J31:J34)</f>
        <v>1.5504823672510653</v>
      </c>
    </row>
    <row r="37" spans="1:11" ht="15" thickBot="1" x14ac:dyDescent="0.2">
      <c r="A37" s="51" t="s">
        <v>16</v>
      </c>
      <c r="B37" s="76">
        <f>STDEV(B31:B34)</f>
        <v>0.20874066503844721</v>
      </c>
      <c r="C37" s="76">
        <f>STDEV(C31:C34)</f>
        <v>6.2982823821862849E-2</v>
      </c>
      <c r="D37" s="76">
        <f>STDEV(D31:D34)</f>
        <v>0.24284166910492766</v>
      </c>
      <c r="E37" s="125" t="s">
        <v>16</v>
      </c>
      <c r="F37" s="76">
        <f>STDEV(F31:F34)</f>
        <v>0.36188413227992955</v>
      </c>
      <c r="G37" s="76">
        <f>STDEV(G31:G34)</f>
        <v>1.440785569505456E-2</v>
      </c>
      <c r="H37" s="76">
        <f>STDEV(H31:H34)</f>
        <v>0.35652083930977096</v>
      </c>
      <c r="I37" s="76">
        <f>STDEV(I31:I34)</f>
        <v>0.35652083930977096</v>
      </c>
      <c r="J37" s="118">
        <f>STDEV(J31:J34)</f>
        <v>0.41799744311638781</v>
      </c>
    </row>
    <row r="38" spans="1:11" x14ac:dyDescent="0.15">
      <c r="A38" s="4"/>
      <c r="B38" s="126" t="s">
        <v>17</v>
      </c>
      <c r="C38" s="126"/>
      <c r="D38" s="126"/>
      <c r="E38" s="116"/>
      <c r="F38" s="127"/>
      <c r="G38" s="127"/>
      <c r="H38" s="127"/>
      <c r="I38" s="127"/>
      <c r="J38" s="127">
        <f>J37/(SQRT(4))</f>
        <v>0.20899872155819391</v>
      </c>
    </row>
    <row r="39" spans="1:11" ht="15" thickBot="1" x14ac:dyDescent="0.2">
      <c r="A39" s="54" t="s">
        <v>86</v>
      </c>
      <c r="B39" s="116">
        <f>TTEST(B31:B34,F31:F34,2,2)</f>
        <v>1.4206859992731755E-2</v>
      </c>
      <c r="C39" s="126"/>
      <c r="D39" s="128"/>
      <c r="E39" s="129"/>
      <c r="F39" s="129"/>
      <c r="G39" s="127"/>
      <c r="H39" s="121"/>
      <c r="I39" s="121"/>
      <c r="J39" s="121"/>
    </row>
    <row r="40" spans="1:11" x14ac:dyDescent="0.15">
      <c r="A40" s="54" t="s">
        <v>3</v>
      </c>
      <c r="B40" s="116">
        <f>TTEST(C31:C34,G31:G34,2,2)</f>
        <v>0.26404905795049738</v>
      </c>
      <c r="C40" s="126"/>
      <c r="D40" s="128"/>
      <c r="E40" s="129"/>
      <c r="F40" s="129"/>
      <c r="G40" s="130"/>
      <c r="H40" s="131" t="s">
        <v>3</v>
      </c>
      <c r="I40" s="132" t="s">
        <v>82</v>
      </c>
      <c r="J40" s="77"/>
    </row>
    <row r="41" spans="1:11" x14ac:dyDescent="0.15">
      <c r="A41" s="54" t="s">
        <v>18</v>
      </c>
      <c r="B41" s="56">
        <f>TTEST(D31:D34,H31:H34,2,2)</f>
        <v>2.0476152425359374E-2</v>
      </c>
      <c r="C41" s="116"/>
      <c r="D41" s="126"/>
      <c r="E41" s="77"/>
      <c r="F41" s="121"/>
      <c r="G41" s="133" t="s">
        <v>19</v>
      </c>
      <c r="H41" s="71">
        <v>36.282546997070312</v>
      </c>
      <c r="I41" s="114">
        <v>30.717004776000977</v>
      </c>
      <c r="J41" s="77"/>
    </row>
    <row r="42" spans="1:11" ht="15" thickBot="1" x14ac:dyDescent="0.2">
      <c r="A42" s="26" t="s">
        <v>20</v>
      </c>
      <c r="B42" s="115">
        <f>POWER(-(-I35-I37),2)</f>
        <v>0.10068709095916067</v>
      </c>
      <c r="C42" s="115"/>
      <c r="D42" s="126"/>
      <c r="E42" s="116"/>
      <c r="F42" s="126"/>
      <c r="G42" s="134" t="s">
        <v>19</v>
      </c>
      <c r="H42" s="135" t="s">
        <v>35</v>
      </c>
      <c r="I42" s="136">
        <v>30.672658920288086</v>
      </c>
      <c r="J42" s="77"/>
    </row>
    <row r="43" spans="1:11" x14ac:dyDescent="0.15">
      <c r="A43" s="26" t="s">
        <v>21</v>
      </c>
      <c r="B43" s="115">
        <f>POWER(2,-I35)</f>
        <v>1.5953059491135799</v>
      </c>
      <c r="C43" s="115"/>
      <c r="D43" s="126"/>
      <c r="E43" s="116"/>
      <c r="F43" s="126"/>
      <c r="G43" s="126"/>
      <c r="H43" s="121"/>
      <c r="I43" s="121"/>
      <c r="J43" s="121"/>
    </row>
    <row r="44" spans="1:11" x14ac:dyDescent="0.15">
      <c r="B44" s="121"/>
      <c r="C44" s="121"/>
      <c r="D44" s="121"/>
      <c r="E44" s="77"/>
      <c r="F44" s="121"/>
      <c r="G44" s="121"/>
      <c r="H44" s="121"/>
      <c r="I44" s="121"/>
      <c r="J44" s="121"/>
    </row>
    <row r="45" spans="1:11" ht="15" thickBot="1" x14ac:dyDescent="0.2">
      <c r="B45" s="121"/>
      <c r="C45" s="121"/>
      <c r="D45" s="121"/>
      <c r="E45" s="77"/>
      <c r="F45" s="121"/>
      <c r="G45" s="121"/>
      <c r="H45" s="121"/>
      <c r="I45" s="121"/>
      <c r="J45" s="121"/>
    </row>
    <row r="46" spans="1:11" ht="15" thickBot="1" x14ac:dyDescent="0.2">
      <c r="A46" s="28" t="s">
        <v>64</v>
      </c>
      <c r="B46" s="29" t="s">
        <v>86</v>
      </c>
      <c r="C46" s="137" t="s">
        <v>3</v>
      </c>
      <c r="D46" s="137" t="s">
        <v>4</v>
      </c>
      <c r="E46" s="138" t="s">
        <v>64</v>
      </c>
      <c r="F46" s="29" t="s">
        <v>86</v>
      </c>
      <c r="G46" s="137" t="s">
        <v>3</v>
      </c>
      <c r="H46" s="137" t="s">
        <v>4</v>
      </c>
      <c r="I46" s="137" t="s">
        <v>5</v>
      </c>
      <c r="J46" s="139"/>
    </row>
    <row r="47" spans="1:11" x14ac:dyDescent="0.15">
      <c r="A47" s="31" t="s">
        <v>6</v>
      </c>
      <c r="B47" s="70">
        <v>26.860404968261719</v>
      </c>
      <c r="C47" s="70">
        <v>14.707124710083008</v>
      </c>
      <c r="D47" s="71">
        <f t="shared" ref="D47:D50" si="8">B47-C47</f>
        <v>12.153280258178711</v>
      </c>
      <c r="E47" s="140" t="s">
        <v>27</v>
      </c>
      <c r="F47" s="70">
        <v>25.330257415771484</v>
      </c>
      <c r="G47" s="70">
        <v>14.586251258850098</v>
      </c>
      <c r="H47" s="71">
        <f t="shared" ref="H47:H50" si="9">F47-G47</f>
        <v>10.744006156921387</v>
      </c>
      <c r="I47" s="71">
        <f>H47-$D$51</f>
        <v>-1.765723705291748</v>
      </c>
      <c r="J47" s="101">
        <f t="shared" ref="J47:J50" si="10">POWER(2,-I47)</f>
        <v>3.4004453487500848</v>
      </c>
    </row>
    <row r="48" spans="1:11" x14ac:dyDescent="0.15">
      <c r="A48" s="36" t="s">
        <v>8</v>
      </c>
      <c r="B48" s="99">
        <v>27.294094085693359</v>
      </c>
      <c r="C48" s="99">
        <v>14.721585273742676</v>
      </c>
      <c r="D48" s="71">
        <f t="shared" si="8"/>
        <v>12.572508811950684</v>
      </c>
      <c r="E48" s="100" t="s">
        <v>28</v>
      </c>
      <c r="F48" s="99">
        <v>25.334545135498047</v>
      </c>
      <c r="G48" s="99">
        <v>14.68329906463623</v>
      </c>
      <c r="H48" s="71">
        <f t="shared" si="9"/>
        <v>10.651246070861816</v>
      </c>
      <c r="I48" s="71">
        <f t="shared" ref="I48:I50" si="11">H48-$D$51</f>
        <v>-1.8584837913513184</v>
      </c>
      <c r="J48" s="101">
        <f t="shared" si="10"/>
        <v>3.6262635753928798</v>
      </c>
    </row>
    <row r="49" spans="1:10" x14ac:dyDescent="0.15">
      <c r="A49" s="36" t="s">
        <v>10</v>
      </c>
      <c r="B49" s="99">
        <v>27.227729797363281</v>
      </c>
      <c r="C49" s="99">
        <v>14.608564376831055</v>
      </c>
      <c r="D49" s="71">
        <f t="shared" si="8"/>
        <v>12.619165420532227</v>
      </c>
      <c r="E49" s="100" t="s">
        <v>29</v>
      </c>
      <c r="F49" s="99">
        <v>25.723119735717773</v>
      </c>
      <c r="G49" s="99">
        <v>14.514561653137207</v>
      </c>
      <c r="H49" s="71">
        <f t="shared" si="9"/>
        <v>11.208558082580566</v>
      </c>
      <c r="I49" s="71">
        <f t="shared" si="11"/>
        <v>-1.3011717796325684</v>
      </c>
      <c r="J49" s="101">
        <f t="shared" si="10"/>
        <v>2.4642895488513896</v>
      </c>
    </row>
    <row r="50" spans="1:10" ht="15" thickBot="1" x14ac:dyDescent="0.2">
      <c r="A50" s="39" t="s">
        <v>12</v>
      </c>
      <c r="B50" s="75">
        <v>27.297031402587891</v>
      </c>
      <c r="C50" s="75">
        <v>14.603066444396973</v>
      </c>
      <c r="D50" s="76">
        <f t="shared" si="8"/>
        <v>12.693964958190918</v>
      </c>
      <c r="E50" s="103" t="s">
        <v>30</v>
      </c>
      <c r="F50" s="75">
        <v>24.73930549621582</v>
      </c>
      <c r="G50" s="75">
        <v>14.575925827026367</v>
      </c>
      <c r="H50" s="76">
        <f t="shared" si="9"/>
        <v>10.163379669189453</v>
      </c>
      <c r="I50" s="71">
        <f t="shared" si="11"/>
        <v>-2.3463501930236816</v>
      </c>
      <c r="J50" s="104">
        <f t="shared" si="10"/>
        <v>5.0853610040835768</v>
      </c>
    </row>
    <row r="51" spans="1:10" x14ac:dyDescent="0.15">
      <c r="A51" s="44" t="s">
        <v>14</v>
      </c>
      <c r="B51" s="122">
        <f>AVERAGE(B47:B50)</f>
        <v>27.169815063476562</v>
      </c>
      <c r="C51" s="122">
        <f>AVERAGE(C47:C50)</f>
        <v>14.660085201263428</v>
      </c>
      <c r="D51" s="122">
        <f>AVERAGE(D47:D50)</f>
        <v>12.509729862213135</v>
      </c>
      <c r="E51" s="123" t="s">
        <v>14</v>
      </c>
      <c r="F51" s="122">
        <f>AVERAGE(F47:F50)</f>
        <v>25.281806945800781</v>
      </c>
      <c r="G51" s="122">
        <f>AVERAGE(G47:G50)</f>
        <v>14.590009450912476</v>
      </c>
      <c r="H51" s="122">
        <f>AVERAGE(H47:H50)</f>
        <v>10.691797494888306</v>
      </c>
      <c r="I51" s="122">
        <f>AVERAGE(I47:I50)</f>
        <v>-1.8179323673248291</v>
      </c>
      <c r="J51" s="47">
        <f>AVERAGE(J47:J50)</f>
        <v>3.6440898692694828</v>
      </c>
    </row>
    <row r="52" spans="1:10" x14ac:dyDescent="0.15">
      <c r="A52" s="48" t="s">
        <v>15</v>
      </c>
      <c r="B52" s="71">
        <f>MEDIAN(B47:B50)</f>
        <v>27.26091194152832</v>
      </c>
      <c r="C52" s="71">
        <f>MEDIAN(C47:C50)</f>
        <v>14.657844543457031</v>
      </c>
      <c r="D52" s="71">
        <f>MEDIAN(D47:D50)</f>
        <v>12.595837116241455</v>
      </c>
      <c r="E52" s="124" t="s">
        <v>15</v>
      </c>
      <c r="F52" s="71">
        <f>MEDIAN(F47:F50)</f>
        <v>25.332401275634766</v>
      </c>
      <c r="G52" s="71">
        <f>MEDIAN(G47:G50)</f>
        <v>14.581088542938232</v>
      </c>
      <c r="H52" s="71">
        <f>MEDIAN(H47:H50)</f>
        <v>10.697626113891602</v>
      </c>
      <c r="I52" s="71">
        <f>MEDIAN(I47:I50)</f>
        <v>-1.8121037483215332</v>
      </c>
      <c r="J52" s="114">
        <f>MEDIAN(J47:J50)</f>
        <v>3.5133544620714821</v>
      </c>
    </row>
    <row r="53" spans="1:10" ht="15" thickBot="1" x14ac:dyDescent="0.2">
      <c r="A53" s="51" t="s">
        <v>16</v>
      </c>
      <c r="B53" s="76">
        <f>STDEV(B47:B50)</f>
        <v>0.20874066503844721</v>
      </c>
      <c r="C53" s="76">
        <f>STDEV(C47:C50)</f>
        <v>6.2982823821862849E-2</v>
      </c>
      <c r="D53" s="76">
        <f>STDEV(D47:D50)</f>
        <v>0.24284166910492766</v>
      </c>
      <c r="E53" s="125" t="s">
        <v>16</v>
      </c>
      <c r="F53" s="76">
        <f>STDEV(F47:F50)</f>
        <v>0.40587090149415322</v>
      </c>
      <c r="G53" s="76">
        <f>STDEV(G47:G50)</f>
        <v>6.978011819806626E-2</v>
      </c>
      <c r="H53" s="76">
        <f>STDEV(H47:H50)</f>
        <v>0.42842232508363914</v>
      </c>
      <c r="I53" s="76">
        <f>STDEV(I47:I50)</f>
        <v>0.42842232508363914</v>
      </c>
      <c r="J53" s="118">
        <f>STDEV(J47:J50)</f>
        <v>1.0845693014955209</v>
      </c>
    </row>
    <row r="54" spans="1:10" x14ac:dyDescent="0.15">
      <c r="A54" s="4"/>
      <c r="B54" s="126" t="s">
        <v>17</v>
      </c>
      <c r="C54" s="126"/>
      <c r="D54" s="126"/>
      <c r="E54" s="116"/>
      <c r="F54" s="127"/>
      <c r="G54" s="127"/>
      <c r="H54" s="127"/>
      <c r="I54" s="127"/>
      <c r="J54" s="127">
        <f>J53/(SQRT(4))</f>
        <v>0.54228465074776044</v>
      </c>
    </row>
    <row r="55" spans="1:10" x14ac:dyDescent="0.15">
      <c r="A55" s="54" t="s">
        <v>86</v>
      </c>
      <c r="B55" s="116">
        <f>TTEST(B47:B50,F47:F50,2,2)</f>
        <v>1.6877226927925452E-4</v>
      </c>
      <c r="C55" s="126"/>
      <c r="D55" s="128"/>
      <c r="E55" s="129"/>
      <c r="F55" s="129"/>
      <c r="G55" s="127"/>
      <c r="H55" s="121"/>
      <c r="I55" s="121"/>
      <c r="J55" s="121"/>
    </row>
    <row r="56" spans="1:10" x14ac:dyDescent="0.15">
      <c r="A56" s="54" t="s">
        <v>3</v>
      </c>
      <c r="B56" s="116">
        <f>TTEST(C47:C50,G47:G50,2,2)</f>
        <v>0.18656263671661785</v>
      </c>
      <c r="C56" s="126"/>
      <c r="D56" s="128"/>
      <c r="E56" s="129"/>
      <c r="F56" s="129"/>
      <c r="G56" s="121"/>
      <c r="H56" s="121"/>
      <c r="I56" s="121"/>
      <c r="J56" s="121"/>
    </row>
    <row r="57" spans="1:10" x14ac:dyDescent="0.15">
      <c r="A57" s="54" t="s">
        <v>18</v>
      </c>
      <c r="B57" s="56">
        <f>TTEST(D47:D50,H47:H50,2,2)</f>
        <v>3.1672620192076925E-4</v>
      </c>
      <c r="C57" s="116"/>
      <c r="D57" s="126"/>
      <c r="E57" s="77"/>
      <c r="F57" s="121"/>
      <c r="G57" s="126"/>
      <c r="H57" s="121"/>
      <c r="I57" s="121"/>
      <c r="J57" s="121"/>
    </row>
    <row r="58" spans="1:10" x14ac:dyDescent="0.15">
      <c r="A58" s="26" t="s">
        <v>20</v>
      </c>
      <c r="B58" s="115">
        <f>POWER(-(-I51-I53),2)</f>
        <v>1.9307381574891134</v>
      </c>
      <c r="C58" s="115"/>
      <c r="D58" s="126"/>
      <c r="E58" s="116"/>
      <c r="F58" s="126"/>
      <c r="G58" s="126"/>
      <c r="H58" s="121"/>
      <c r="I58" s="121"/>
      <c r="J58" s="121"/>
    </row>
    <row r="59" spans="1:10" x14ac:dyDescent="0.15">
      <c r="A59" s="26" t="s">
        <v>21</v>
      </c>
      <c r="B59" s="115">
        <f>POWER(2,-I51)</f>
        <v>3.5257553424660499</v>
      </c>
      <c r="C59" s="115"/>
      <c r="D59" s="126"/>
      <c r="E59" s="116"/>
      <c r="F59" s="126"/>
      <c r="G59" s="126"/>
      <c r="H59" s="121"/>
      <c r="I59" s="121"/>
      <c r="J59" s="121"/>
    </row>
    <row r="60" spans="1:10" x14ac:dyDescent="0.15">
      <c r="B60" s="121"/>
      <c r="C60" s="121"/>
      <c r="D60" s="121"/>
      <c r="E60" s="77"/>
      <c r="F60" s="121"/>
      <c r="G60" s="121"/>
      <c r="H60" s="121"/>
      <c r="I60" s="121"/>
      <c r="J60" s="121"/>
    </row>
    <row r="61" spans="1:10" x14ac:dyDescent="0.15">
      <c r="B61" s="121"/>
      <c r="C61" s="121"/>
      <c r="D61" s="121"/>
      <c r="E61" s="77"/>
      <c r="F61" s="121"/>
      <c r="G61" s="121"/>
      <c r="H61" s="121"/>
      <c r="I61" s="121"/>
      <c r="J61" s="156" t="s">
        <v>77</v>
      </c>
    </row>
    <row r="62" spans="1:10" x14ac:dyDescent="0.15">
      <c r="B62" s="121"/>
      <c r="C62" s="121"/>
      <c r="D62" s="121"/>
      <c r="E62" s="77"/>
      <c r="F62" s="121"/>
      <c r="G62" s="121"/>
      <c r="H62" s="121"/>
      <c r="I62" s="121"/>
      <c r="J62" s="154" t="s">
        <v>17</v>
      </c>
    </row>
    <row r="63" spans="1:10" x14ac:dyDescent="0.15">
      <c r="B63" s="121"/>
      <c r="C63" s="121"/>
      <c r="D63" s="121"/>
      <c r="E63" s="77"/>
      <c r="F63" s="121"/>
      <c r="G63" s="121"/>
      <c r="H63" s="121"/>
      <c r="I63" s="121"/>
      <c r="J63" s="158">
        <f>TTEST(J31:J34,J47:J50,2,2)</f>
        <v>1.346311827027291E-2</v>
      </c>
    </row>
    <row r="64" spans="1:10" x14ac:dyDescent="0.15">
      <c r="B64" s="121"/>
      <c r="C64" s="121"/>
      <c r="D64" s="121"/>
      <c r="E64" s="77"/>
      <c r="F64" s="121"/>
      <c r="G64" s="121"/>
      <c r="H64" s="121"/>
      <c r="I64" s="121"/>
      <c r="J64" s="1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Sox9</vt:lpstr>
      <vt:lpstr>Runx2</vt:lpstr>
      <vt:lpstr>Dlx3</vt:lpstr>
      <vt:lpstr>Dlx5</vt:lpstr>
      <vt:lpstr>Dlx6</vt:lpstr>
      <vt:lpstr>Sp7</vt:lpstr>
      <vt:lpstr>Col1a1</vt:lpstr>
      <vt:lpstr>Col2a1</vt:lpstr>
      <vt:lpstr>Col10a1</vt:lpstr>
      <vt:lpstr>Bglap2</vt:lpstr>
      <vt:lpstr>Ibsp</vt:lpstr>
      <vt:lpstr>Mgp</vt:lpstr>
      <vt:lpstr>Spp1</vt:lpstr>
      <vt:lpstr>Dmp1</vt:lpstr>
      <vt:lpstr>Mmp9</vt:lpstr>
      <vt:lpstr>Mmp13</vt:lpstr>
      <vt:lpstr>Alpl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Veterans Affairs</dc:creator>
  <cp:lastModifiedBy>Microsoft Office User</cp:lastModifiedBy>
  <dcterms:created xsi:type="dcterms:W3CDTF">2021-04-05T20:55:42Z</dcterms:created>
  <dcterms:modified xsi:type="dcterms:W3CDTF">2022-01-27T05:42:52Z</dcterms:modified>
</cp:coreProperties>
</file>