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ocuments/Research data in MS lab/Articles written by GG/FH Manuscript/SUBMITTED/Fifth submission_01.27.22/SOURCE FILES/FINAL SUBMITTED/"/>
    </mc:Choice>
  </mc:AlternateContent>
  <xr:revisionPtr revIDLastSave="0" documentId="13_ncr:1_{0EE5EF43-4B95-3149-91F1-36C0153DC491}" xr6:coauthVersionLast="36" xr6:coauthVersionMax="46" xr10:uidLastSave="{00000000-0000-0000-0000-000000000000}"/>
  <bookViews>
    <workbookView xWindow="23680" yWindow="7840" windowWidth="24820" windowHeight="15140" firstSheet="3" activeTab="6" xr2:uid="{EC4B8A74-4C26-49AB-9CA7-CABF20313116}"/>
  </bookViews>
  <sheets>
    <sheet name="Sox9" sheetId="1" r:id="rId1"/>
    <sheet name="Runx2" sheetId="2" r:id="rId2"/>
    <sheet name="Dlx3" sheetId="3" r:id="rId3"/>
    <sheet name="Dlx5" sheetId="4" r:id="rId4"/>
    <sheet name="Dlx6" sheetId="5" r:id="rId5"/>
    <sheet name="Osx" sheetId="6" r:id="rId6"/>
    <sheet name="Col1a1" sheetId="7" r:id="rId7"/>
    <sheet name="Col2a1" sheetId="8" r:id="rId8"/>
    <sheet name="Col10a1" sheetId="9" r:id="rId9"/>
    <sheet name="Bglap2" sheetId="10" r:id="rId10"/>
    <sheet name="Ibsp" sheetId="11" r:id="rId11"/>
    <sheet name="Mgp" sheetId="12" r:id="rId12"/>
    <sheet name="Spp1" sheetId="13" r:id="rId13"/>
    <sheet name="Dmp1" sheetId="14" r:id="rId14"/>
    <sheet name="Mmp9" sheetId="15" r:id="rId15"/>
    <sheet name="Mmp13" sheetId="16" r:id="rId16"/>
    <sheet name="Alpl" sheetId="17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7" l="1"/>
  <c r="B49" i="17" l="1"/>
  <c r="B48" i="17"/>
  <c r="F46" i="17"/>
  <c r="B46" i="17"/>
  <c r="F45" i="17"/>
  <c r="B45" i="17"/>
  <c r="F44" i="17"/>
  <c r="B44" i="17"/>
  <c r="H43" i="17"/>
  <c r="D43" i="17"/>
  <c r="H42" i="17"/>
  <c r="D42" i="17"/>
  <c r="H41" i="17"/>
  <c r="I41" i="17" s="1"/>
  <c r="D41" i="17"/>
  <c r="D44" i="17" s="1"/>
  <c r="B49" i="16"/>
  <c r="B48" i="16"/>
  <c r="G46" i="16"/>
  <c r="F46" i="16"/>
  <c r="C46" i="16"/>
  <c r="B46" i="16"/>
  <c r="G45" i="16"/>
  <c r="F45" i="16"/>
  <c r="C45" i="16"/>
  <c r="B45" i="16"/>
  <c r="G44" i="16"/>
  <c r="F44" i="16"/>
  <c r="C44" i="16"/>
  <c r="B44" i="16"/>
  <c r="H43" i="16"/>
  <c r="D43" i="16"/>
  <c r="H42" i="16"/>
  <c r="D42" i="16"/>
  <c r="D46" i="16" s="1"/>
  <c r="H41" i="16"/>
  <c r="H46" i="16" s="1"/>
  <c r="D41" i="16"/>
  <c r="B49" i="15"/>
  <c r="B48" i="15"/>
  <c r="G46" i="15"/>
  <c r="F46" i="15"/>
  <c r="C46" i="15"/>
  <c r="B46" i="15"/>
  <c r="G45" i="15"/>
  <c r="F45" i="15"/>
  <c r="C45" i="15"/>
  <c r="B45" i="15"/>
  <c r="G44" i="15"/>
  <c r="F44" i="15"/>
  <c r="C44" i="15"/>
  <c r="B44" i="15"/>
  <c r="H43" i="15"/>
  <c r="D43" i="15"/>
  <c r="H42" i="15"/>
  <c r="D42" i="15"/>
  <c r="H41" i="15"/>
  <c r="D41" i="15"/>
  <c r="D44" i="15" s="1"/>
  <c r="I41" i="15" s="1"/>
  <c r="H40" i="15"/>
  <c r="D40" i="15"/>
  <c r="D45" i="15" s="1"/>
  <c r="B49" i="14"/>
  <c r="B48" i="14"/>
  <c r="G46" i="14"/>
  <c r="F46" i="14"/>
  <c r="C46" i="14"/>
  <c r="B46" i="14"/>
  <c r="G45" i="14"/>
  <c r="F45" i="14"/>
  <c r="C45" i="14"/>
  <c r="B45" i="14"/>
  <c r="G44" i="14"/>
  <c r="F44" i="14"/>
  <c r="C44" i="14"/>
  <c r="B44" i="14"/>
  <c r="H43" i="14"/>
  <c r="D43" i="14"/>
  <c r="H42" i="14"/>
  <c r="D42" i="14"/>
  <c r="H41" i="14"/>
  <c r="D41" i="14"/>
  <c r="H40" i="14"/>
  <c r="H46" i="14" s="1"/>
  <c r="D40" i="14"/>
  <c r="B50" i="14" s="1"/>
  <c r="B49" i="13"/>
  <c r="B48" i="13"/>
  <c r="G46" i="13"/>
  <c r="F46" i="13"/>
  <c r="C46" i="13"/>
  <c r="B46" i="13"/>
  <c r="G45" i="13"/>
  <c r="F45" i="13"/>
  <c r="C45" i="13"/>
  <c r="B45" i="13"/>
  <c r="G44" i="13"/>
  <c r="F44" i="13"/>
  <c r="C44" i="13"/>
  <c r="B44" i="13"/>
  <c r="H43" i="13"/>
  <c r="D43" i="13"/>
  <c r="H42" i="13"/>
  <c r="D42" i="13"/>
  <c r="H41" i="13"/>
  <c r="D41" i="13"/>
  <c r="H40" i="13"/>
  <c r="D40" i="13"/>
  <c r="I43" i="12"/>
  <c r="B49" i="12"/>
  <c r="B48" i="12"/>
  <c r="G46" i="12"/>
  <c r="F46" i="12"/>
  <c r="C46" i="12"/>
  <c r="B46" i="12"/>
  <c r="G45" i="12"/>
  <c r="F45" i="12"/>
  <c r="C45" i="12"/>
  <c r="B45" i="12"/>
  <c r="G44" i="12"/>
  <c r="F44" i="12"/>
  <c r="C44" i="12"/>
  <c r="B44" i="12"/>
  <c r="H43" i="12"/>
  <c r="D43" i="12"/>
  <c r="H42" i="12"/>
  <c r="I42" i="12" s="1"/>
  <c r="J42" i="12" s="1"/>
  <c r="D42" i="12"/>
  <c r="H41" i="12"/>
  <c r="D41" i="12"/>
  <c r="H40" i="12"/>
  <c r="D40" i="12"/>
  <c r="D44" i="12" s="1"/>
  <c r="I41" i="12" s="1"/>
  <c r="B49" i="11"/>
  <c r="B48" i="11"/>
  <c r="G46" i="11"/>
  <c r="F46" i="11"/>
  <c r="C46" i="11"/>
  <c r="B46" i="11"/>
  <c r="G45" i="11"/>
  <c r="F45" i="11"/>
  <c r="C45" i="11"/>
  <c r="B45" i="11"/>
  <c r="G44" i="11"/>
  <c r="F44" i="11"/>
  <c r="C44" i="11"/>
  <c r="B44" i="11"/>
  <c r="H43" i="11"/>
  <c r="D43" i="11"/>
  <c r="H42" i="11"/>
  <c r="D42" i="11"/>
  <c r="H41" i="11"/>
  <c r="D41" i="11"/>
  <c r="B49" i="10"/>
  <c r="B48" i="10"/>
  <c r="G46" i="10"/>
  <c r="F46" i="10"/>
  <c r="C46" i="10"/>
  <c r="B46" i="10"/>
  <c r="G45" i="10"/>
  <c r="F45" i="10"/>
  <c r="C45" i="10"/>
  <c r="B45" i="10"/>
  <c r="G44" i="10"/>
  <c r="F44" i="10"/>
  <c r="C44" i="10"/>
  <c r="B44" i="10"/>
  <c r="H43" i="10"/>
  <c r="D43" i="10"/>
  <c r="H42" i="10"/>
  <c r="H41" i="10"/>
  <c r="D41" i="10"/>
  <c r="H40" i="10"/>
  <c r="D40" i="10"/>
  <c r="B49" i="9"/>
  <c r="B48" i="9"/>
  <c r="H46" i="9"/>
  <c r="G46" i="9"/>
  <c r="F46" i="9"/>
  <c r="C46" i="9"/>
  <c r="B46" i="9"/>
  <c r="G45" i="9"/>
  <c r="F45" i="9"/>
  <c r="C45" i="9"/>
  <c r="B45" i="9"/>
  <c r="G44" i="9"/>
  <c r="F44" i="9"/>
  <c r="C44" i="9"/>
  <c r="B44" i="9"/>
  <c r="H43" i="9"/>
  <c r="D43" i="9"/>
  <c r="H42" i="9"/>
  <c r="D42" i="9"/>
  <c r="H41" i="9"/>
  <c r="D41" i="9"/>
  <c r="B49" i="8"/>
  <c r="B48" i="8"/>
  <c r="G46" i="8"/>
  <c r="F46" i="8"/>
  <c r="C46" i="8"/>
  <c r="B46" i="8"/>
  <c r="G45" i="8"/>
  <c r="F45" i="8"/>
  <c r="C45" i="8"/>
  <c r="B45" i="8"/>
  <c r="G44" i="8"/>
  <c r="F44" i="8"/>
  <c r="C44" i="8"/>
  <c r="B44" i="8"/>
  <c r="H43" i="8"/>
  <c r="D43" i="8"/>
  <c r="H42" i="8"/>
  <c r="D42" i="8"/>
  <c r="H41" i="8"/>
  <c r="D41" i="8"/>
  <c r="H40" i="8"/>
  <c r="D40" i="8"/>
  <c r="B49" i="7"/>
  <c r="B48" i="7"/>
  <c r="F46" i="7"/>
  <c r="B46" i="7"/>
  <c r="F45" i="7"/>
  <c r="B45" i="7"/>
  <c r="F44" i="7"/>
  <c r="B44" i="7"/>
  <c r="H43" i="7"/>
  <c r="I43" i="7" s="1"/>
  <c r="D43" i="7"/>
  <c r="H42" i="7"/>
  <c r="H45" i="7" s="1"/>
  <c r="D42" i="7"/>
  <c r="H41" i="7"/>
  <c r="D41" i="7"/>
  <c r="D44" i="7" s="1"/>
  <c r="B49" i="6"/>
  <c r="B48" i="6"/>
  <c r="G46" i="6"/>
  <c r="F46" i="6"/>
  <c r="C46" i="6"/>
  <c r="B46" i="6"/>
  <c r="G45" i="6"/>
  <c r="F45" i="6"/>
  <c r="C45" i="6"/>
  <c r="B45" i="6"/>
  <c r="G44" i="6"/>
  <c r="F44" i="6"/>
  <c r="C44" i="6"/>
  <c r="B44" i="6"/>
  <c r="H43" i="6"/>
  <c r="D43" i="6"/>
  <c r="H42" i="6"/>
  <c r="D42" i="6"/>
  <c r="H41" i="6"/>
  <c r="D41" i="6"/>
  <c r="H40" i="6"/>
  <c r="D40" i="6"/>
  <c r="B49" i="5"/>
  <c r="B48" i="5"/>
  <c r="G46" i="5"/>
  <c r="F46" i="5"/>
  <c r="C46" i="5"/>
  <c r="B46" i="5"/>
  <c r="G45" i="5"/>
  <c r="F45" i="5"/>
  <c r="C45" i="5"/>
  <c r="B45" i="5"/>
  <c r="G44" i="5"/>
  <c r="F44" i="5"/>
  <c r="C44" i="5"/>
  <c r="B44" i="5"/>
  <c r="H43" i="5"/>
  <c r="D43" i="5"/>
  <c r="H42" i="5"/>
  <c r="D42" i="5"/>
  <c r="D44" i="5" s="1"/>
  <c r="H41" i="5"/>
  <c r="D41" i="5"/>
  <c r="B49" i="4"/>
  <c r="B48" i="4"/>
  <c r="G46" i="4"/>
  <c r="F46" i="4"/>
  <c r="C46" i="4"/>
  <c r="B46" i="4"/>
  <c r="G45" i="4"/>
  <c r="F45" i="4"/>
  <c r="C45" i="4"/>
  <c r="B45" i="4"/>
  <c r="G44" i="4"/>
  <c r="F44" i="4"/>
  <c r="C44" i="4"/>
  <c r="B44" i="4"/>
  <c r="H43" i="4"/>
  <c r="D43" i="4"/>
  <c r="H42" i="4"/>
  <c r="H46" i="4" s="1"/>
  <c r="D42" i="4"/>
  <c r="H41" i="4"/>
  <c r="D41" i="4"/>
  <c r="B49" i="3"/>
  <c r="B48" i="3"/>
  <c r="G46" i="3"/>
  <c r="F46" i="3"/>
  <c r="C46" i="3"/>
  <c r="B46" i="3"/>
  <c r="G45" i="3"/>
  <c r="F45" i="3"/>
  <c r="C45" i="3"/>
  <c r="B45" i="3"/>
  <c r="G44" i="3"/>
  <c r="F44" i="3"/>
  <c r="C44" i="3"/>
  <c r="B44" i="3"/>
  <c r="H43" i="3"/>
  <c r="D43" i="3"/>
  <c r="H42" i="3"/>
  <c r="I42" i="3" s="1"/>
  <c r="J42" i="3" s="1"/>
  <c r="D42" i="3"/>
  <c r="D44" i="3" s="1"/>
  <c r="I41" i="3" s="1"/>
  <c r="H41" i="3"/>
  <c r="D41" i="3"/>
  <c r="B49" i="2"/>
  <c r="B48" i="2"/>
  <c r="G46" i="2"/>
  <c r="F46" i="2"/>
  <c r="C46" i="2"/>
  <c r="B46" i="2"/>
  <c r="G45" i="2"/>
  <c r="F45" i="2"/>
  <c r="C45" i="2"/>
  <c r="B45" i="2"/>
  <c r="G44" i="2"/>
  <c r="F44" i="2"/>
  <c r="C44" i="2"/>
  <c r="B44" i="2"/>
  <c r="H43" i="2"/>
  <c r="D43" i="2"/>
  <c r="H42" i="2"/>
  <c r="D42" i="2"/>
  <c r="D45" i="2" s="1"/>
  <c r="H41" i="2"/>
  <c r="D41" i="2"/>
  <c r="B49" i="1"/>
  <c r="B48" i="1"/>
  <c r="G46" i="1"/>
  <c r="F46" i="1"/>
  <c r="C46" i="1"/>
  <c r="B46" i="1"/>
  <c r="G45" i="1"/>
  <c r="F45" i="1"/>
  <c r="C45" i="1"/>
  <c r="B45" i="1"/>
  <c r="G44" i="1"/>
  <c r="F44" i="1"/>
  <c r="C44" i="1"/>
  <c r="B44" i="1"/>
  <c r="H43" i="1"/>
  <c r="D43" i="1"/>
  <c r="H42" i="1"/>
  <c r="D42" i="1"/>
  <c r="H41" i="1"/>
  <c r="H46" i="1" s="1"/>
  <c r="D41" i="1"/>
  <c r="B50" i="1" s="1"/>
  <c r="B35" i="17"/>
  <c r="B34" i="17"/>
  <c r="F32" i="17"/>
  <c r="B32" i="17"/>
  <c r="F31" i="17"/>
  <c r="B31" i="17"/>
  <c r="F30" i="17"/>
  <c r="B30" i="17"/>
  <c r="H29" i="17"/>
  <c r="I29" i="17" s="1"/>
  <c r="D29" i="17"/>
  <c r="H28" i="17"/>
  <c r="H30" i="17" s="1"/>
  <c r="D28" i="17"/>
  <c r="D30" i="17" s="1"/>
  <c r="I27" i="17" s="1"/>
  <c r="H27" i="17"/>
  <c r="D27" i="17"/>
  <c r="B35" i="16"/>
  <c r="B34" i="16"/>
  <c r="G32" i="16"/>
  <c r="F32" i="16"/>
  <c r="C32" i="16"/>
  <c r="B32" i="16"/>
  <c r="G31" i="16"/>
  <c r="F31" i="16"/>
  <c r="C31" i="16"/>
  <c r="B31" i="16"/>
  <c r="G30" i="16"/>
  <c r="F30" i="16"/>
  <c r="C30" i="16"/>
  <c r="B30" i="16"/>
  <c r="H29" i="16"/>
  <c r="D29" i="16"/>
  <c r="H28" i="16"/>
  <c r="H32" i="16" s="1"/>
  <c r="D28" i="16"/>
  <c r="D32" i="16" s="1"/>
  <c r="H27" i="16"/>
  <c r="D27" i="16"/>
  <c r="B34" i="15"/>
  <c r="B33" i="15"/>
  <c r="G31" i="15"/>
  <c r="F31" i="15"/>
  <c r="C31" i="15"/>
  <c r="B31" i="15"/>
  <c r="G30" i="15"/>
  <c r="F30" i="15"/>
  <c r="C30" i="15"/>
  <c r="B30" i="15"/>
  <c r="G29" i="15"/>
  <c r="F29" i="15"/>
  <c r="C29" i="15"/>
  <c r="B29" i="15"/>
  <c r="H28" i="15"/>
  <c r="D28" i="15"/>
  <c r="H27" i="15"/>
  <c r="D27" i="15"/>
  <c r="H26" i="15"/>
  <c r="D26" i="15"/>
  <c r="H25" i="15"/>
  <c r="B34" i="14"/>
  <c r="B33" i="14"/>
  <c r="G31" i="14"/>
  <c r="F31" i="14"/>
  <c r="C31" i="14"/>
  <c r="B31" i="14"/>
  <c r="G30" i="14"/>
  <c r="F30" i="14"/>
  <c r="C30" i="14"/>
  <c r="B30" i="14"/>
  <c r="G29" i="14"/>
  <c r="F29" i="14"/>
  <c r="C29" i="14"/>
  <c r="B29" i="14"/>
  <c r="H28" i="14"/>
  <c r="D28" i="14"/>
  <c r="H27" i="14"/>
  <c r="D27" i="14"/>
  <c r="D26" i="14"/>
  <c r="H25" i="14"/>
  <c r="D25" i="14"/>
  <c r="B34" i="13"/>
  <c r="B33" i="13"/>
  <c r="G31" i="13"/>
  <c r="F31" i="13"/>
  <c r="C31" i="13"/>
  <c r="B31" i="13"/>
  <c r="G30" i="13"/>
  <c r="F30" i="13"/>
  <c r="C30" i="13"/>
  <c r="B30" i="13"/>
  <c r="G29" i="13"/>
  <c r="F29" i="13"/>
  <c r="C29" i="13"/>
  <c r="B29" i="13"/>
  <c r="H28" i="13"/>
  <c r="D28" i="13"/>
  <c r="H27" i="13"/>
  <c r="D27" i="13"/>
  <c r="H26" i="13"/>
  <c r="D26" i="13"/>
  <c r="H25" i="13"/>
  <c r="D25" i="13"/>
  <c r="B34" i="12"/>
  <c r="B33" i="12"/>
  <c r="G31" i="12"/>
  <c r="F31" i="12"/>
  <c r="C31" i="12"/>
  <c r="B31" i="12"/>
  <c r="G30" i="12"/>
  <c r="F30" i="12"/>
  <c r="C30" i="12"/>
  <c r="B30" i="12"/>
  <c r="G29" i="12"/>
  <c r="F29" i="12"/>
  <c r="C29" i="12"/>
  <c r="B29" i="12"/>
  <c r="H28" i="12"/>
  <c r="D28" i="12"/>
  <c r="H27" i="12"/>
  <c r="D27" i="12"/>
  <c r="H26" i="12"/>
  <c r="D26" i="12"/>
  <c r="H25" i="12"/>
  <c r="D25" i="12"/>
  <c r="B35" i="11"/>
  <c r="B34" i="11"/>
  <c r="G32" i="11"/>
  <c r="F32" i="11"/>
  <c r="C32" i="11"/>
  <c r="B32" i="11"/>
  <c r="G31" i="11"/>
  <c r="F31" i="11"/>
  <c r="C31" i="11"/>
  <c r="B31" i="11"/>
  <c r="G30" i="11"/>
  <c r="F30" i="11"/>
  <c r="C30" i="11"/>
  <c r="B30" i="11"/>
  <c r="H29" i="11"/>
  <c r="D29" i="11"/>
  <c r="H28" i="11"/>
  <c r="D28" i="11"/>
  <c r="D30" i="11" s="1"/>
  <c r="I29" i="11" s="1"/>
  <c r="H27" i="11"/>
  <c r="D27" i="11"/>
  <c r="B34" i="10"/>
  <c r="B33" i="10"/>
  <c r="G31" i="10"/>
  <c r="F31" i="10"/>
  <c r="C31" i="10"/>
  <c r="B31" i="10"/>
  <c r="G30" i="10"/>
  <c r="F30" i="10"/>
  <c r="C30" i="10"/>
  <c r="B30" i="10"/>
  <c r="G29" i="10"/>
  <c r="F29" i="10"/>
  <c r="C29" i="10"/>
  <c r="B29" i="10"/>
  <c r="H28" i="10"/>
  <c r="D28" i="10"/>
  <c r="H27" i="10"/>
  <c r="D27" i="10"/>
  <c r="D26" i="10"/>
  <c r="H25" i="10"/>
  <c r="D25" i="10"/>
  <c r="B35" i="9"/>
  <c r="B34" i="9"/>
  <c r="G32" i="9"/>
  <c r="F32" i="9"/>
  <c r="C32" i="9"/>
  <c r="B32" i="9"/>
  <c r="G31" i="9"/>
  <c r="F31" i="9"/>
  <c r="C31" i="9"/>
  <c r="B31" i="9"/>
  <c r="G30" i="9"/>
  <c r="F30" i="9"/>
  <c r="C30" i="9"/>
  <c r="B30" i="9"/>
  <c r="H29" i="9"/>
  <c r="D29" i="9"/>
  <c r="H28" i="9"/>
  <c r="D28" i="9"/>
  <c r="H27" i="9"/>
  <c r="H32" i="9" s="1"/>
  <c r="D27" i="9"/>
  <c r="B36" i="9" s="1"/>
  <c r="B34" i="8"/>
  <c r="B33" i="8"/>
  <c r="G31" i="8"/>
  <c r="F31" i="8"/>
  <c r="C31" i="8"/>
  <c r="B31" i="8"/>
  <c r="G30" i="8"/>
  <c r="F30" i="8"/>
  <c r="C30" i="8"/>
  <c r="B30" i="8"/>
  <c r="G29" i="8"/>
  <c r="F29" i="8"/>
  <c r="C29" i="8"/>
  <c r="B29" i="8"/>
  <c r="H28" i="8"/>
  <c r="D28" i="8"/>
  <c r="H27" i="8"/>
  <c r="D27" i="8"/>
  <c r="D26" i="8"/>
  <c r="H25" i="8"/>
  <c r="H31" i="8" s="1"/>
  <c r="D25" i="8"/>
  <c r="B35" i="8" s="1"/>
  <c r="B35" i="7"/>
  <c r="B34" i="7"/>
  <c r="F32" i="7"/>
  <c r="B32" i="7"/>
  <c r="F31" i="7"/>
  <c r="B31" i="7"/>
  <c r="F30" i="7"/>
  <c r="B30" i="7"/>
  <c r="H29" i="7"/>
  <c r="I29" i="7" s="1"/>
  <c r="D29" i="7"/>
  <c r="H28" i="7"/>
  <c r="H30" i="7" s="1"/>
  <c r="D28" i="7"/>
  <c r="D30" i="7" s="1"/>
  <c r="I27" i="7" s="1"/>
  <c r="H27" i="7"/>
  <c r="D27" i="7"/>
  <c r="B34" i="6"/>
  <c r="B33" i="6"/>
  <c r="G31" i="6"/>
  <c r="F31" i="6"/>
  <c r="C31" i="6"/>
  <c r="B31" i="6"/>
  <c r="G30" i="6"/>
  <c r="F30" i="6"/>
  <c r="C30" i="6"/>
  <c r="B30" i="6"/>
  <c r="G29" i="6"/>
  <c r="F29" i="6"/>
  <c r="C29" i="6"/>
  <c r="B29" i="6"/>
  <c r="H28" i="6"/>
  <c r="D28" i="6"/>
  <c r="H27" i="6"/>
  <c r="D27" i="6"/>
  <c r="H26" i="6"/>
  <c r="D26" i="6"/>
  <c r="H25" i="6"/>
  <c r="D25" i="6"/>
  <c r="B35" i="5"/>
  <c r="B34" i="5"/>
  <c r="G32" i="5"/>
  <c r="F32" i="5"/>
  <c r="C32" i="5"/>
  <c r="B32" i="5"/>
  <c r="G31" i="5"/>
  <c r="F31" i="5"/>
  <c r="C31" i="5"/>
  <c r="B31" i="5"/>
  <c r="G30" i="5"/>
  <c r="F30" i="5"/>
  <c r="C30" i="5"/>
  <c r="B30" i="5"/>
  <c r="H29" i="5"/>
  <c r="D29" i="5"/>
  <c r="H28" i="5"/>
  <c r="D28" i="5"/>
  <c r="H27" i="5"/>
  <c r="D27" i="5"/>
  <c r="B35" i="4"/>
  <c r="B34" i="4"/>
  <c r="G32" i="4"/>
  <c r="F32" i="4"/>
  <c r="C32" i="4"/>
  <c r="B32" i="4"/>
  <c r="G31" i="4"/>
  <c r="F31" i="4"/>
  <c r="C31" i="4"/>
  <c r="B31" i="4"/>
  <c r="G30" i="4"/>
  <c r="F30" i="4"/>
  <c r="C30" i="4"/>
  <c r="B30" i="4"/>
  <c r="H29" i="4"/>
  <c r="H28" i="4"/>
  <c r="D28" i="4"/>
  <c r="H27" i="4"/>
  <c r="D27" i="4"/>
  <c r="D32" i="4" s="1"/>
  <c r="B35" i="3"/>
  <c r="B34" i="3"/>
  <c r="G32" i="3"/>
  <c r="F32" i="3"/>
  <c r="C32" i="3"/>
  <c r="B32" i="3"/>
  <c r="G31" i="3"/>
  <c r="F31" i="3"/>
  <c r="C31" i="3"/>
  <c r="B31" i="3"/>
  <c r="G30" i="3"/>
  <c r="F30" i="3"/>
  <c r="C30" i="3"/>
  <c r="B30" i="3"/>
  <c r="H29" i="3"/>
  <c r="D29" i="3"/>
  <c r="H28" i="3"/>
  <c r="D28" i="3"/>
  <c r="D32" i="3" s="1"/>
  <c r="H27" i="3"/>
  <c r="D27" i="3"/>
  <c r="B35" i="2"/>
  <c r="B34" i="2"/>
  <c r="G32" i="2"/>
  <c r="F32" i="2"/>
  <c r="C32" i="2"/>
  <c r="B32" i="2"/>
  <c r="G31" i="2"/>
  <c r="F31" i="2"/>
  <c r="C31" i="2"/>
  <c r="B31" i="2"/>
  <c r="G30" i="2"/>
  <c r="F30" i="2"/>
  <c r="C30" i="2"/>
  <c r="B30" i="2"/>
  <c r="H29" i="2"/>
  <c r="D29" i="2"/>
  <c r="H28" i="2"/>
  <c r="D28" i="2"/>
  <c r="D32" i="2" s="1"/>
  <c r="H27" i="2"/>
  <c r="D27" i="2"/>
  <c r="B35" i="1"/>
  <c r="B34" i="1"/>
  <c r="G32" i="1"/>
  <c r="F32" i="1"/>
  <c r="C32" i="1"/>
  <c r="B32" i="1"/>
  <c r="G31" i="1"/>
  <c r="F31" i="1"/>
  <c r="C31" i="1"/>
  <c r="B31" i="1"/>
  <c r="G30" i="1"/>
  <c r="F30" i="1"/>
  <c r="C30" i="1"/>
  <c r="B30" i="1"/>
  <c r="H29" i="1"/>
  <c r="D29" i="1"/>
  <c r="H28" i="1"/>
  <c r="D28" i="1"/>
  <c r="H27" i="1"/>
  <c r="H32" i="1" s="1"/>
  <c r="D27" i="1"/>
  <c r="B36" i="1" s="1"/>
  <c r="B19" i="17"/>
  <c r="B18" i="17"/>
  <c r="G16" i="17"/>
  <c r="F16" i="17"/>
  <c r="C16" i="17"/>
  <c r="B16" i="17"/>
  <c r="G15" i="17"/>
  <c r="F15" i="17"/>
  <c r="C15" i="17"/>
  <c r="B15" i="17"/>
  <c r="G14" i="17"/>
  <c r="F14" i="17"/>
  <c r="C14" i="17"/>
  <c r="B14" i="17"/>
  <c r="H13" i="17"/>
  <c r="D13" i="17"/>
  <c r="H12" i="17"/>
  <c r="D12" i="17"/>
  <c r="H11" i="17"/>
  <c r="D11" i="17"/>
  <c r="D10" i="17"/>
  <c r="B20" i="17" s="1"/>
  <c r="B19" i="16"/>
  <c r="B18" i="16"/>
  <c r="G16" i="16"/>
  <c r="F16" i="16"/>
  <c r="C16" i="16"/>
  <c r="B16" i="16"/>
  <c r="G15" i="16"/>
  <c r="F15" i="16"/>
  <c r="C15" i="16"/>
  <c r="B15" i="16"/>
  <c r="G14" i="16"/>
  <c r="F14" i="16"/>
  <c r="C14" i="16"/>
  <c r="B14" i="16"/>
  <c r="H13" i="16"/>
  <c r="D13" i="16"/>
  <c r="H12" i="16"/>
  <c r="D12" i="16"/>
  <c r="H11" i="16"/>
  <c r="H16" i="16" s="1"/>
  <c r="D11" i="16"/>
  <c r="D14" i="16" s="1"/>
  <c r="D10" i="16"/>
  <c r="B19" i="15"/>
  <c r="B18" i="15"/>
  <c r="G16" i="15"/>
  <c r="F16" i="15"/>
  <c r="C16" i="15"/>
  <c r="B16" i="15"/>
  <c r="G15" i="15"/>
  <c r="F15" i="15"/>
  <c r="C15" i="15"/>
  <c r="B15" i="15"/>
  <c r="G14" i="15"/>
  <c r="F14" i="15"/>
  <c r="C14" i="15"/>
  <c r="B14" i="15"/>
  <c r="H13" i="15"/>
  <c r="D13" i="15"/>
  <c r="H12" i="15"/>
  <c r="D12" i="15"/>
  <c r="H11" i="15"/>
  <c r="H10" i="15"/>
  <c r="D10" i="15"/>
  <c r="D16" i="15" s="1"/>
  <c r="B19" i="14"/>
  <c r="B18" i="14"/>
  <c r="G16" i="14"/>
  <c r="F16" i="14"/>
  <c r="C16" i="14"/>
  <c r="B16" i="14"/>
  <c r="G15" i="14"/>
  <c r="F15" i="14"/>
  <c r="C15" i="14"/>
  <c r="B15" i="14"/>
  <c r="G14" i="14"/>
  <c r="F14" i="14"/>
  <c r="C14" i="14"/>
  <c r="B14" i="14"/>
  <c r="H13" i="14"/>
  <c r="D13" i="14"/>
  <c r="H12" i="14"/>
  <c r="D12" i="14"/>
  <c r="H11" i="14"/>
  <c r="D11" i="14"/>
  <c r="H10" i="14"/>
  <c r="D10" i="14"/>
  <c r="B19" i="13"/>
  <c r="B18" i="13"/>
  <c r="G16" i="13"/>
  <c r="F16" i="13"/>
  <c r="C16" i="13"/>
  <c r="B16" i="13"/>
  <c r="G15" i="13"/>
  <c r="F15" i="13"/>
  <c r="C15" i="13"/>
  <c r="B15" i="13"/>
  <c r="G14" i="13"/>
  <c r="F14" i="13"/>
  <c r="C14" i="13"/>
  <c r="B14" i="13"/>
  <c r="H13" i="13"/>
  <c r="D13" i="13"/>
  <c r="H12" i="13"/>
  <c r="D12" i="13"/>
  <c r="H11" i="13"/>
  <c r="D11" i="13"/>
  <c r="H10" i="13"/>
  <c r="D10" i="13"/>
  <c r="B19" i="12"/>
  <c r="B18" i="12"/>
  <c r="G16" i="12"/>
  <c r="F16" i="12"/>
  <c r="C16" i="12"/>
  <c r="B16" i="12"/>
  <c r="G15" i="12"/>
  <c r="F15" i="12"/>
  <c r="C15" i="12"/>
  <c r="B15" i="12"/>
  <c r="G14" i="12"/>
  <c r="F14" i="12"/>
  <c r="C14" i="12"/>
  <c r="B14" i="12"/>
  <c r="H13" i="12"/>
  <c r="D13" i="12"/>
  <c r="H12" i="12"/>
  <c r="D12" i="12"/>
  <c r="H11" i="12"/>
  <c r="D11" i="12"/>
  <c r="H10" i="12"/>
  <c r="D10" i="12"/>
  <c r="B19" i="11"/>
  <c r="B18" i="11"/>
  <c r="G16" i="11"/>
  <c r="F16" i="11"/>
  <c r="C16" i="11"/>
  <c r="B16" i="11"/>
  <c r="G15" i="11"/>
  <c r="F15" i="11"/>
  <c r="C15" i="11"/>
  <c r="B15" i="11"/>
  <c r="G14" i="11"/>
  <c r="F14" i="11"/>
  <c r="C14" i="11"/>
  <c r="B14" i="11"/>
  <c r="H13" i="11"/>
  <c r="D13" i="11"/>
  <c r="H12" i="11"/>
  <c r="D12" i="11"/>
  <c r="H11" i="11"/>
  <c r="D11" i="11"/>
  <c r="D10" i="11"/>
  <c r="B19" i="10"/>
  <c r="B18" i="10"/>
  <c r="G16" i="10"/>
  <c r="F16" i="10"/>
  <c r="C16" i="10"/>
  <c r="B16" i="10"/>
  <c r="G15" i="10"/>
  <c r="F15" i="10"/>
  <c r="C15" i="10"/>
  <c r="B15" i="10"/>
  <c r="G14" i="10"/>
  <c r="F14" i="10"/>
  <c r="C14" i="10"/>
  <c r="B14" i="10"/>
  <c r="H13" i="10"/>
  <c r="D13" i="10"/>
  <c r="H12" i="10"/>
  <c r="H16" i="10" s="1"/>
  <c r="D12" i="10"/>
  <c r="H11" i="10"/>
  <c r="D11" i="10"/>
  <c r="D10" i="10"/>
  <c r="B19" i="9"/>
  <c r="B18" i="9"/>
  <c r="G16" i="9"/>
  <c r="F16" i="9"/>
  <c r="C16" i="9"/>
  <c r="B16" i="9"/>
  <c r="G15" i="9"/>
  <c r="F15" i="9"/>
  <c r="C15" i="9"/>
  <c r="B15" i="9"/>
  <c r="G14" i="9"/>
  <c r="F14" i="9"/>
  <c r="C14" i="9"/>
  <c r="B14" i="9"/>
  <c r="H13" i="9"/>
  <c r="D13" i="9"/>
  <c r="H12" i="9"/>
  <c r="D12" i="9"/>
  <c r="H11" i="9"/>
  <c r="H16" i="9" s="1"/>
  <c r="D11" i="9"/>
  <c r="D10" i="9"/>
  <c r="B19" i="8"/>
  <c r="B18" i="8"/>
  <c r="G16" i="8"/>
  <c r="F16" i="8"/>
  <c r="C16" i="8"/>
  <c r="B16" i="8"/>
  <c r="G15" i="8"/>
  <c r="F15" i="8"/>
  <c r="C15" i="8"/>
  <c r="B15" i="8"/>
  <c r="G14" i="8"/>
  <c r="F14" i="8"/>
  <c r="C14" i="8"/>
  <c r="B14" i="8"/>
  <c r="H13" i="8"/>
  <c r="I13" i="8" s="1"/>
  <c r="D13" i="8"/>
  <c r="H12" i="8"/>
  <c r="D12" i="8"/>
  <c r="D14" i="8" s="1"/>
  <c r="I12" i="8" s="1"/>
  <c r="J12" i="8" s="1"/>
  <c r="H11" i="8"/>
  <c r="D11" i="8"/>
  <c r="D10" i="8"/>
  <c r="B19" i="7"/>
  <c r="B18" i="7"/>
  <c r="G16" i="7"/>
  <c r="F16" i="7"/>
  <c r="C16" i="7"/>
  <c r="B16" i="7"/>
  <c r="G15" i="7"/>
  <c r="F15" i="7"/>
  <c r="C15" i="7"/>
  <c r="B15" i="7"/>
  <c r="G14" i="7"/>
  <c r="F14" i="7"/>
  <c r="C14" i="7"/>
  <c r="B14" i="7"/>
  <c r="H13" i="7"/>
  <c r="D13" i="7"/>
  <c r="H12" i="7"/>
  <c r="D12" i="7"/>
  <c r="H11" i="7"/>
  <c r="D11" i="7"/>
  <c r="D10" i="7"/>
  <c r="B19" i="6"/>
  <c r="B18" i="6"/>
  <c r="G16" i="6"/>
  <c r="F16" i="6"/>
  <c r="C16" i="6"/>
  <c r="B16" i="6"/>
  <c r="G15" i="6"/>
  <c r="F15" i="6"/>
  <c r="C15" i="6"/>
  <c r="B15" i="6"/>
  <c r="G14" i="6"/>
  <c r="F14" i="6"/>
  <c r="C14" i="6"/>
  <c r="B14" i="6"/>
  <c r="H13" i="6"/>
  <c r="D13" i="6"/>
  <c r="H12" i="6"/>
  <c r="D12" i="6"/>
  <c r="H11" i="6"/>
  <c r="D11" i="6"/>
  <c r="H10" i="6"/>
  <c r="H16" i="6" s="1"/>
  <c r="D10" i="6"/>
  <c r="B19" i="5"/>
  <c r="B18" i="5"/>
  <c r="G16" i="5"/>
  <c r="F16" i="5"/>
  <c r="C16" i="5"/>
  <c r="B16" i="5"/>
  <c r="G15" i="5"/>
  <c r="F15" i="5"/>
  <c r="C15" i="5"/>
  <c r="B15" i="5"/>
  <c r="G14" i="5"/>
  <c r="F14" i="5"/>
  <c r="C14" i="5"/>
  <c r="B14" i="5"/>
  <c r="H13" i="5"/>
  <c r="I13" i="5" s="1"/>
  <c r="D13" i="5"/>
  <c r="H12" i="5"/>
  <c r="D12" i="5"/>
  <c r="H11" i="5"/>
  <c r="D11" i="5"/>
  <c r="D14" i="5" s="1"/>
  <c r="D10" i="5"/>
  <c r="B19" i="4"/>
  <c r="B18" i="4"/>
  <c r="G16" i="4"/>
  <c r="F16" i="4"/>
  <c r="C16" i="4"/>
  <c r="B16" i="4"/>
  <c r="G15" i="4"/>
  <c r="F15" i="4"/>
  <c r="C15" i="4"/>
  <c r="B15" i="4"/>
  <c r="G14" i="4"/>
  <c r="F14" i="4"/>
  <c r="C14" i="4"/>
  <c r="B14" i="4"/>
  <c r="H13" i="4"/>
  <c r="D13" i="4"/>
  <c r="H12" i="4"/>
  <c r="D12" i="4"/>
  <c r="H11" i="4"/>
  <c r="D11" i="4"/>
  <c r="D10" i="4"/>
  <c r="B19" i="3"/>
  <c r="B18" i="3"/>
  <c r="G16" i="3"/>
  <c r="F16" i="3"/>
  <c r="C16" i="3"/>
  <c r="B16" i="3"/>
  <c r="G15" i="3"/>
  <c r="F15" i="3"/>
  <c r="C15" i="3"/>
  <c r="B15" i="3"/>
  <c r="G14" i="3"/>
  <c r="F14" i="3"/>
  <c r="C14" i="3"/>
  <c r="B14" i="3"/>
  <c r="H13" i="3"/>
  <c r="D13" i="3"/>
  <c r="H12" i="3"/>
  <c r="D12" i="3"/>
  <c r="H11" i="3"/>
  <c r="D11" i="3"/>
  <c r="D10" i="3"/>
  <c r="B19" i="2"/>
  <c r="B18" i="2"/>
  <c r="G16" i="2"/>
  <c r="F16" i="2"/>
  <c r="C16" i="2"/>
  <c r="B16" i="2"/>
  <c r="G15" i="2"/>
  <c r="F15" i="2"/>
  <c r="C15" i="2"/>
  <c r="B15" i="2"/>
  <c r="G14" i="2"/>
  <c r="F14" i="2"/>
  <c r="C14" i="2"/>
  <c r="B14" i="2"/>
  <c r="H13" i="2"/>
  <c r="D13" i="2"/>
  <c r="H12" i="2"/>
  <c r="D12" i="2"/>
  <c r="H11" i="2"/>
  <c r="D11" i="2"/>
  <c r="D10" i="2"/>
  <c r="B19" i="1"/>
  <c r="B18" i="1"/>
  <c r="G16" i="1"/>
  <c r="F16" i="1"/>
  <c r="C16" i="1"/>
  <c r="B16" i="1"/>
  <c r="G15" i="1"/>
  <c r="F15" i="1"/>
  <c r="C15" i="1"/>
  <c r="B15" i="1"/>
  <c r="G14" i="1"/>
  <c r="F14" i="1"/>
  <c r="C14" i="1"/>
  <c r="B14" i="1"/>
  <c r="H13" i="1"/>
  <c r="D13" i="1"/>
  <c r="B20" i="1" s="1"/>
  <c r="H12" i="1"/>
  <c r="D12" i="1"/>
  <c r="H11" i="1"/>
  <c r="D11" i="1"/>
  <c r="D10" i="1"/>
  <c r="H16" i="3" l="1"/>
  <c r="I42" i="13"/>
  <c r="J42" i="13" s="1"/>
  <c r="I13" i="7"/>
  <c r="H32" i="11"/>
  <c r="I27" i="11"/>
  <c r="I27" i="12"/>
  <c r="I42" i="5"/>
  <c r="J42" i="5" s="1"/>
  <c r="I41" i="5"/>
  <c r="I42" i="7"/>
  <c r="I41" i="7"/>
  <c r="H32" i="2"/>
  <c r="I12" i="3"/>
  <c r="H16" i="14"/>
  <c r="I12" i="16"/>
  <c r="I43" i="9"/>
  <c r="J43" i="9" s="1"/>
  <c r="H31" i="10"/>
  <c r="I25" i="10"/>
  <c r="J25" i="10" s="1"/>
  <c r="H46" i="2"/>
  <c r="I42" i="15"/>
  <c r="B20" i="14"/>
  <c r="D14" i="14"/>
  <c r="I13" i="14" s="1"/>
  <c r="J13" i="14" s="1"/>
  <c r="D14" i="4"/>
  <c r="I12" i="4" s="1"/>
  <c r="I12" i="5"/>
  <c r="H16" i="4"/>
  <c r="I11" i="4"/>
  <c r="I13" i="16"/>
  <c r="H16" i="5"/>
  <c r="I11" i="5"/>
  <c r="H16" i="8"/>
  <c r="I11" i="8"/>
  <c r="H16" i="11"/>
  <c r="I11" i="11"/>
  <c r="I12" i="12"/>
  <c r="H15" i="10"/>
  <c r="H14" i="12"/>
  <c r="H15" i="12"/>
  <c r="H16" i="12"/>
  <c r="I12" i="15"/>
  <c r="J12" i="15" s="1"/>
  <c r="H45" i="4"/>
  <c r="B20" i="2"/>
  <c r="B20" i="7"/>
  <c r="I11" i="16"/>
  <c r="B50" i="4"/>
  <c r="D44" i="6"/>
  <c r="J41" i="13"/>
  <c r="H16" i="1"/>
  <c r="D14" i="2"/>
  <c r="I11" i="2" s="1"/>
  <c r="D16" i="3"/>
  <c r="B20" i="4"/>
  <c r="D14" i="7"/>
  <c r="I11" i="7" s="1"/>
  <c r="D15" i="8"/>
  <c r="H14" i="10"/>
  <c r="B20" i="11"/>
  <c r="D16" i="13"/>
  <c r="D14" i="15"/>
  <c r="B36" i="3"/>
  <c r="D30" i="5"/>
  <c r="D31" i="7"/>
  <c r="I28" i="7"/>
  <c r="B35" i="12"/>
  <c r="B36" i="16"/>
  <c r="D31" i="17"/>
  <c r="I28" i="17"/>
  <c r="B50" i="3"/>
  <c r="H44" i="4"/>
  <c r="B50" i="5"/>
  <c r="H46" i="6"/>
  <c r="D46" i="9"/>
  <c r="I40" i="12"/>
  <c r="I46" i="12" s="1"/>
  <c r="J42" i="17"/>
  <c r="D29" i="6"/>
  <c r="H16" i="15"/>
  <c r="H32" i="5"/>
  <c r="H16" i="2"/>
  <c r="B20" i="5"/>
  <c r="H16" i="7"/>
  <c r="B20" i="9"/>
  <c r="D14" i="10"/>
  <c r="D14" i="11"/>
  <c r="I12" i="11" s="1"/>
  <c r="B20" i="12"/>
  <c r="H16" i="13"/>
  <c r="B20" i="16"/>
  <c r="B36" i="2"/>
  <c r="H32" i="3"/>
  <c r="H32" i="7"/>
  <c r="B35" i="10"/>
  <c r="B36" i="11"/>
  <c r="H31" i="12"/>
  <c r="H29" i="14"/>
  <c r="D31" i="15"/>
  <c r="H30" i="16"/>
  <c r="H32" i="17"/>
  <c r="B50" i="2"/>
  <c r="H46" i="3"/>
  <c r="D44" i="4"/>
  <c r="H46" i="5"/>
  <c r="D45" i="7"/>
  <c r="D46" i="10"/>
  <c r="B50" i="15"/>
  <c r="J41" i="6"/>
  <c r="H46" i="7"/>
  <c r="H46" i="10"/>
  <c r="B50" i="11"/>
  <c r="H46" i="12"/>
  <c r="H46" i="15"/>
  <c r="I40" i="15"/>
  <c r="B50" i="8"/>
  <c r="H46" i="11"/>
  <c r="B35" i="13"/>
  <c r="D14" i="9"/>
  <c r="H16" i="17"/>
  <c r="D32" i="1"/>
  <c r="I29" i="5"/>
  <c r="J29" i="5" s="1"/>
  <c r="D32" i="9"/>
  <c r="H31" i="13"/>
  <c r="D44" i="1"/>
  <c r="I42" i="1" s="1"/>
  <c r="J42" i="1" s="1"/>
  <c r="J42" i="2"/>
  <c r="H46" i="8"/>
  <c r="D44" i="11"/>
  <c r="I42" i="11" s="1"/>
  <c r="J42" i="11" s="1"/>
  <c r="D44" i="13"/>
  <c r="I40" i="13" s="1"/>
  <c r="I41" i="13"/>
  <c r="I40" i="6"/>
  <c r="B50" i="9"/>
  <c r="J41" i="12"/>
  <c r="H46" i="13"/>
  <c r="D46" i="15"/>
  <c r="I43" i="15"/>
  <c r="J43" i="15" s="1"/>
  <c r="D45" i="17"/>
  <c r="I42" i="17"/>
  <c r="B35" i="14"/>
  <c r="H31" i="15"/>
  <c r="J43" i="3"/>
  <c r="D16" i="1"/>
  <c r="B20" i="10"/>
  <c r="B36" i="5"/>
  <c r="H30" i="6"/>
  <c r="I27" i="9"/>
  <c r="J29" i="11"/>
  <c r="I28" i="11"/>
  <c r="J28" i="11" s="1"/>
  <c r="J27" i="12"/>
  <c r="H31" i="14"/>
  <c r="I41" i="1"/>
  <c r="J43" i="2"/>
  <c r="I42" i="2"/>
  <c r="I43" i="3"/>
  <c r="I43" i="5"/>
  <c r="J43" i="5" s="1"/>
  <c r="I41" i="6"/>
  <c r="J43" i="7"/>
  <c r="H44" i="9"/>
  <c r="H45" i="9"/>
  <c r="I41" i="9"/>
  <c r="I45" i="9" s="1"/>
  <c r="I43" i="13"/>
  <c r="J43" i="13" s="1"/>
  <c r="J42" i="15"/>
  <c r="B50" i="16"/>
  <c r="H46" i="17"/>
  <c r="I43" i="17"/>
  <c r="J43" i="17" s="1"/>
  <c r="H44" i="17"/>
  <c r="H45" i="17"/>
  <c r="D46" i="17"/>
  <c r="B50" i="17"/>
  <c r="D44" i="16"/>
  <c r="I42" i="16" s="1"/>
  <c r="J42" i="16" s="1"/>
  <c r="D45" i="16"/>
  <c r="H44" i="16"/>
  <c r="H45" i="16"/>
  <c r="J41" i="15"/>
  <c r="H44" i="15"/>
  <c r="H45" i="15"/>
  <c r="D44" i="14"/>
  <c r="D45" i="14"/>
  <c r="D46" i="14"/>
  <c r="H44" i="14"/>
  <c r="H45" i="14"/>
  <c r="I46" i="13"/>
  <c r="J40" i="13"/>
  <c r="D45" i="13"/>
  <c r="D46" i="13"/>
  <c r="B50" i="13"/>
  <c r="H44" i="13"/>
  <c r="H45" i="13"/>
  <c r="I45" i="13"/>
  <c r="J43" i="12"/>
  <c r="J40" i="12"/>
  <c r="D45" i="12"/>
  <c r="D46" i="12"/>
  <c r="B50" i="12"/>
  <c r="H44" i="12"/>
  <c r="I44" i="12"/>
  <c r="H45" i="12"/>
  <c r="I45" i="12"/>
  <c r="D45" i="11"/>
  <c r="D46" i="11"/>
  <c r="H44" i="11"/>
  <c r="H45" i="11"/>
  <c r="D44" i="10"/>
  <c r="D45" i="10"/>
  <c r="B50" i="10"/>
  <c r="H44" i="10"/>
  <c r="H45" i="10"/>
  <c r="D44" i="9"/>
  <c r="I42" i="9" s="1"/>
  <c r="J42" i="9" s="1"/>
  <c r="D45" i="9"/>
  <c r="J41" i="9"/>
  <c r="D44" i="8"/>
  <c r="I41" i="8" s="1"/>
  <c r="J41" i="8" s="1"/>
  <c r="D45" i="8"/>
  <c r="D46" i="8"/>
  <c r="H44" i="8"/>
  <c r="H45" i="8"/>
  <c r="J42" i="7"/>
  <c r="H44" i="7"/>
  <c r="D46" i="7"/>
  <c r="B50" i="7"/>
  <c r="J40" i="6"/>
  <c r="D45" i="6"/>
  <c r="D46" i="6"/>
  <c r="B50" i="6"/>
  <c r="H44" i="6"/>
  <c r="H45" i="6"/>
  <c r="D45" i="5"/>
  <c r="D46" i="5"/>
  <c r="H44" i="5"/>
  <c r="H45" i="5"/>
  <c r="D45" i="4"/>
  <c r="D46" i="4"/>
  <c r="D45" i="3"/>
  <c r="D46" i="3"/>
  <c r="H44" i="3"/>
  <c r="H45" i="3"/>
  <c r="D44" i="2"/>
  <c r="I43" i="2" s="1"/>
  <c r="D46" i="2"/>
  <c r="H44" i="2"/>
  <c r="H45" i="2"/>
  <c r="D45" i="1"/>
  <c r="D46" i="1"/>
  <c r="H44" i="1"/>
  <c r="H45" i="1"/>
  <c r="J29" i="17"/>
  <c r="J28" i="17"/>
  <c r="H31" i="17"/>
  <c r="D32" i="17"/>
  <c r="B36" i="17"/>
  <c r="D30" i="16"/>
  <c r="I27" i="16" s="1"/>
  <c r="D31" i="16"/>
  <c r="H31" i="16"/>
  <c r="J27" i="16"/>
  <c r="D29" i="15"/>
  <c r="I26" i="15" s="1"/>
  <c r="J26" i="15" s="1"/>
  <c r="D30" i="15"/>
  <c r="B35" i="15"/>
  <c r="H29" i="15"/>
  <c r="H30" i="15"/>
  <c r="D29" i="14"/>
  <c r="D30" i="14"/>
  <c r="D31" i="14"/>
  <c r="H30" i="14"/>
  <c r="D29" i="13"/>
  <c r="D30" i="13"/>
  <c r="D31" i="13"/>
  <c r="H29" i="13"/>
  <c r="H30" i="13"/>
  <c r="D29" i="12"/>
  <c r="D30" i="12"/>
  <c r="D31" i="12"/>
  <c r="H29" i="12"/>
  <c r="H30" i="12"/>
  <c r="D31" i="11"/>
  <c r="D32" i="11"/>
  <c r="H30" i="11"/>
  <c r="H31" i="11"/>
  <c r="D29" i="10"/>
  <c r="I27" i="10" s="1"/>
  <c r="D30" i="10"/>
  <c r="D31" i="10"/>
  <c r="H29" i="10"/>
  <c r="H30" i="10"/>
  <c r="D30" i="9"/>
  <c r="I28" i="9" s="1"/>
  <c r="J28" i="9" s="1"/>
  <c r="D31" i="9"/>
  <c r="H30" i="9"/>
  <c r="H31" i="9"/>
  <c r="D29" i="8"/>
  <c r="I27" i="8" s="1"/>
  <c r="J27" i="8" s="1"/>
  <c r="D30" i="8"/>
  <c r="D31" i="8"/>
  <c r="H29" i="8"/>
  <c r="H30" i="8"/>
  <c r="J29" i="7"/>
  <c r="J28" i="7"/>
  <c r="H31" i="7"/>
  <c r="D32" i="7"/>
  <c r="B36" i="7"/>
  <c r="D15" i="6"/>
  <c r="B35" i="6"/>
  <c r="D14" i="6"/>
  <c r="I12" i="6" s="1"/>
  <c r="J12" i="6" s="1"/>
  <c r="H31" i="6"/>
  <c r="D30" i="6"/>
  <c r="D31" i="6"/>
  <c r="H29" i="6"/>
  <c r="D31" i="5"/>
  <c r="D32" i="5"/>
  <c r="H30" i="5"/>
  <c r="H31" i="5"/>
  <c r="J27" i="4"/>
  <c r="D30" i="4"/>
  <c r="I27" i="4" s="1"/>
  <c r="D31" i="4"/>
  <c r="B36" i="4"/>
  <c r="H30" i="4"/>
  <c r="H31" i="4"/>
  <c r="H32" i="4"/>
  <c r="D30" i="3"/>
  <c r="I27" i="3" s="1"/>
  <c r="D31" i="3"/>
  <c r="H30" i="3"/>
  <c r="H31" i="3"/>
  <c r="D30" i="2"/>
  <c r="I29" i="2" s="1"/>
  <c r="J29" i="2" s="1"/>
  <c r="D31" i="2"/>
  <c r="H30" i="2"/>
  <c r="H31" i="2"/>
  <c r="D30" i="1"/>
  <c r="I29" i="1" s="1"/>
  <c r="J29" i="1" s="1"/>
  <c r="D31" i="1"/>
  <c r="H30" i="1"/>
  <c r="H31" i="1"/>
  <c r="D14" i="17"/>
  <c r="I11" i="17" s="1"/>
  <c r="D15" i="17"/>
  <c r="D16" i="17"/>
  <c r="H14" i="17"/>
  <c r="H15" i="17"/>
  <c r="J13" i="16"/>
  <c r="D15" i="16"/>
  <c r="J12" i="16" s="1"/>
  <c r="D16" i="16"/>
  <c r="H14" i="16"/>
  <c r="H15" i="16"/>
  <c r="D15" i="15"/>
  <c r="B20" i="15"/>
  <c r="H14" i="15"/>
  <c r="H15" i="15"/>
  <c r="D16" i="14"/>
  <c r="D15" i="14"/>
  <c r="H14" i="14"/>
  <c r="H15" i="14"/>
  <c r="B20" i="13"/>
  <c r="D14" i="13"/>
  <c r="I10" i="13" s="1"/>
  <c r="D15" i="13"/>
  <c r="H14" i="13"/>
  <c r="H15" i="13"/>
  <c r="D14" i="12"/>
  <c r="I11" i="12" s="1"/>
  <c r="J11" i="12" s="1"/>
  <c r="D15" i="12"/>
  <c r="D16" i="12"/>
  <c r="D15" i="11"/>
  <c r="J12" i="11" s="1"/>
  <c r="D16" i="11"/>
  <c r="H14" i="11"/>
  <c r="H15" i="11"/>
  <c r="D15" i="10"/>
  <c r="D16" i="10"/>
  <c r="D15" i="9"/>
  <c r="D16" i="9"/>
  <c r="H14" i="9"/>
  <c r="H15" i="9"/>
  <c r="J13" i="8"/>
  <c r="D16" i="8"/>
  <c r="B20" i="8"/>
  <c r="H14" i="8"/>
  <c r="H15" i="8"/>
  <c r="D15" i="7"/>
  <c r="J13" i="7" s="1"/>
  <c r="D16" i="7"/>
  <c r="H14" i="7"/>
  <c r="H15" i="7"/>
  <c r="D16" i="6"/>
  <c r="B20" i="6"/>
  <c r="H14" i="6"/>
  <c r="H15" i="6"/>
  <c r="J13" i="5"/>
  <c r="D15" i="5"/>
  <c r="J12" i="5" s="1"/>
  <c r="D16" i="5"/>
  <c r="H14" i="5"/>
  <c r="H15" i="5"/>
  <c r="D15" i="4"/>
  <c r="D16" i="4"/>
  <c r="H14" i="4"/>
  <c r="H15" i="4"/>
  <c r="D14" i="3"/>
  <c r="I13" i="3" s="1"/>
  <c r="J13" i="3" s="1"/>
  <c r="B20" i="3"/>
  <c r="D15" i="3"/>
  <c r="H14" i="3"/>
  <c r="H15" i="3"/>
  <c r="D15" i="2"/>
  <c r="D16" i="2"/>
  <c r="H14" i="2"/>
  <c r="H15" i="2"/>
  <c r="D14" i="1"/>
  <c r="I11" i="1" s="1"/>
  <c r="D15" i="1"/>
  <c r="H14" i="1"/>
  <c r="H15" i="1"/>
  <c r="J27" i="10" l="1"/>
  <c r="I31" i="10"/>
  <c r="I11" i="15"/>
  <c r="J11" i="15" s="1"/>
  <c r="I10" i="15"/>
  <c r="J12" i="12"/>
  <c r="J12" i="1"/>
  <c r="J12" i="3"/>
  <c r="I25" i="12"/>
  <c r="I28" i="12"/>
  <c r="J28" i="12" s="1"/>
  <c r="I41" i="11"/>
  <c r="I28" i="6"/>
  <c r="J28" i="6" s="1"/>
  <c r="I26" i="6"/>
  <c r="J26" i="6" s="1"/>
  <c r="I27" i="2"/>
  <c r="I12" i="13"/>
  <c r="J12" i="13" s="1"/>
  <c r="I25" i="15"/>
  <c r="I40" i="10"/>
  <c r="I42" i="10"/>
  <c r="J42" i="10" s="1"/>
  <c r="I41" i="10"/>
  <c r="J41" i="10" s="1"/>
  <c r="I44" i="13"/>
  <c r="I46" i="9"/>
  <c r="I29" i="9"/>
  <c r="J29" i="9" s="1"/>
  <c r="I27" i="6"/>
  <c r="J27" i="6" s="1"/>
  <c r="I13" i="15"/>
  <c r="J13" i="15" s="1"/>
  <c r="I41" i="4"/>
  <c r="I43" i="4"/>
  <c r="J43" i="4" s="1"/>
  <c r="I13" i="13"/>
  <c r="J13" i="13" s="1"/>
  <c r="I10" i="12"/>
  <c r="I41" i="2"/>
  <c r="I29" i="4"/>
  <c r="J29" i="4" s="1"/>
  <c r="J30" i="4" s="1"/>
  <c r="I13" i="17"/>
  <c r="I28" i="10"/>
  <c r="J28" i="10" s="1"/>
  <c r="I13" i="4"/>
  <c r="I11" i="3"/>
  <c r="J13" i="4"/>
  <c r="I44" i="9"/>
  <c r="I45" i="6"/>
  <c r="I46" i="6"/>
  <c r="I43" i="16"/>
  <c r="J43" i="16" s="1"/>
  <c r="I41" i="16"/>
  <c r="I46" i="16" s="1"/>
  <c r="I12" i="2"/>
  <c r="I11" i="13"/>
  <c r="J11" i="13" s="1"/>
  <c r="I28" i="4"/>
  <c r="J28" i="4" s="1"/>
  <c r="I13" i="1"/>
  <c r="I28" i="1"/>
  <c r="J28" i="1" s="1"/>
  <c r="I10" i="6"/>
  <c r="I27" i="14"/>
  <c r="J27" i="14" s="1"/>
  <c r="I25" i="14"/>
  <c r="I43" i="14"/>
  <c r="J43" i="14" s="1"/>
  <c r="I42" i="14"/>
  <c r="J42" i="14" s="1"/>
  <c r="I28" i="16"/>
  <c r="I40" i="14"/>
  <c r="I46" i="14" s="1"/>
  <c r="I28" i="14"/>
  <c r="J28" i="14" s="1"/>
  <c r="I28" i="8"/>
  <c r="J28" i="8" s="1"/>
  <c r="I28" i="5"/>
  <c r="J28" i="5" s="1"/>
  <c r="I27" i="5"/>
  <c r="I43" i="6"/>
  <c r="J43" i="6" s="1"/>
  <c r="I42" i="6"/>
  <c r="J42" i="6" s="1"/>
  <c r="I42" i="4"/>
  <c r="J42" i="4" s="1"/>
  <c r="I13" i="11"/>
  <c r="J13" i="11" s="1"/>
  <c r="I13" i="12"/>
  <c r="J13" i="12" s="1"/>
  <c r="I43" i="1"/>
  <c r="J43" i="1" s="1"/>
  <c r="I26" i="12"/>
  <c r="J26" i="12" s="1"/>
  <c r="J12" i="2"/>
  <c r="I27" i="13"/>
  <c r="J27" i="13" s="1"/>
  <c r="I26" i="13"/>
  <c r="J26" i="13" s="1"/>
  <c r="I43" i="8"/>
  <c r="J43" i="8" s="1"/>
  <c r="I42" i="8"/>
  <c r="J42" i="8" s="1"/>
  <c r="I40" i="8"/>
  <c r="I25" i="8"/>
  <c r="I43" i="11"/>
  <c r="J43" i="11" s="1"/>
  <c r="I28" i="15"/>
  <c r="J28" i="15" s="1"/>
  <c r="I27" i="15"/>
  <c r="J27" i="15" s="1"/>
  <c r="I12" i="7"/>
  <c r="I29" i="16"/>
  <c r="J29" i="16" s="1"/>
  <c r="I28" i="2"/>
  <c r="J28" i="2" s="1"/>
  <c r="I29" i="3"/>
  <c r="J29" i="3" s="1"/>
  <c r="I25" i="6"/>
  <c r="I11" i="14"/>
  <c r="J11" i="14" s="1"/>
  <c r="I10" i="14"/>
  <c r="J13" i="17"/>
  <c r="I41" i="14"/>
  <c r="J41" i="14" s="1"/>
  <c r="I27" i="1"/>
  <c r="I43" i="10"/>
  <c r="J43" i="10" s="1"/>
  <c r="I13" i="10"/>
  <c r="J13" i="10" s="1"/>
  <c r="I11" i="10"/>
  <c r="I12" i="10"/>
  <c r="J12" i="10" s="1"/>
  <c r="I28" i="3"/>
  <c r="J28" i="3" s="1"/>
  <c r="I25" i="13"/>
  <c r="I12" i="1"/>
  <c r="I28" i="13"/>
  <c r="J28" i="13" s="1"/>
  <c r="I12" i="17"/>
  <c r="I13" i="2"/>
  <c r="I12" i="14"/>
  <c r="J12" i="14" s="1"/>
  <c r="J41" i="17"/>
  <c r="I44" i="17"/>
  <c r="I45" i="17"/>
  <c r="I46" i="17"/>
  <c r="I45" i="16"/>
  <c r="J41" i="16"/>
  <c r="I44" i="16"/>
  <c r="I44" i="15"/>
  <c r="I45" i="15"/>
  <c r="J40" i="15"/>
  <c r="I46" i="15"/>
  <c r="I45" i="14"/>
  <c r="B52" i="13"/>
  <c r="B51" i="13"/>
  <c r="J44" i="13"/>
  <c r="J46" i="13"/>
  <c r="J47" i="13" s="1"/>
  <c r="J45" i="13"/>
  <c r="B52" i="12"/>
  <c r="B51" i="12"/>
  <c r="J44" i="12"/>
  <c r="J46" i="12"/>
  <c r="J47" i="12" s="1"/>
  <c r="J45" i="12"/>
  <c r="I46" i="11"/>
  <c r="I45" i="11"/>
  <c r="J41" i="11"/>
  <c r="I44" i="11"/>
  <c r="I45" i="10"/>
  <c r="J40" i="10"/>
  <c r="J44" i="9"/>
  <c r="J45" i="9"/>
  <c r="J46" i="9"/>
  <c r="J47" i="9" s="1"/>
  <c r="B52" i="9"/>
  <c r="B51" i="9"/>
  <c r="I46" i="8"/>
  <c r="J40" i="8"/>
  <c r="J41" i="7"/>
  <c r="I44" i="7"/>
  <c r="I45" i="7"/>
  <c r="I46" i="7"/>
  <c r="J44" i="6"/>
  <c r="J46" i="6"/>
  <c r="J47" i="6" s="1"/>
  <c r="J45" i="6"/>
  <c r="I46" i="5"/>
  <c r="I45" i="5"/>
  <c r="J41" i="5"/>
  <c r="I44" i="5"/>
  <c r="I46" i="3"/>
  <c r="I45" i="3"/>
  <c r="J41" i="3"/>
  <c r="I44" i="3"/>
  <c r="I46" i="2"/>
  <c r="I45" i="2"/>
  <c r="J41" i="2"/>
  <c r="I44" i="2"/>
  <c r="I46" i="1"/>
  <c r="I45" i="1"/>
  <c r="J41" i="1"/>
  <c r="J27" i="17"/>
  <c r="I31" i="17"/>
  <c r="I30" i="17"/>
  <c r="I32" i="17"/>
  <c r="I32" i="16"/>
  <c r="I30" i="14"/>
  <c r="I31" i="14"/>
  <c r="I31" i="13"/>
  <c r="I30" i="13"/>
  <c r="I29" i="13"/>
  <c r="J25" i="13"/>
  <c r="I31" i="12"/>
  <c r="I30" i="12"/>
  <c r="I29" i="12"/>
  <c r="J25" i="12"/>
  <c r="I32" i="11"/>
  <c r="I31" i="11"/>
  <c r="J27" i="11"/>
  <c r="I30" i="11"/>
  <c r="J29" i="10"/>
  <c r="J31" i="10"/>
  <c r="J32" i="10" s="1"/>
  <c r="J30" i="10"/>
  <c r="I31" i="9"/>
  <c r="J27" i="9"/>
  <c r="I30" i="9"/>
  <c r="I31" i="8"/>
  <c r="I30" i="8"/>
  <c r="I29" i="8"/>
  <c r="J25" i="8"/>
  <c r="J27" i="7"/>
  <c r="I31" i="7"/>
  <c r="I30" i="7"/>
  <c r="I32" i="7"/>
  <c r="J10" i="6"/>
  <c r="I11" i="6"/>
  <c r="J11" i="6" s="1"/>
  <c r="J16" i="6" s="1"/>
  <c r="J17" i="6" s="1"/>
  <c r="I13" i="6"/>
  <c r="J13" i="6" s="1"/>
  <c r="I32" i="5"/>
  <c r="I31" i="5"/>
  <c r="J27" i="5"/>
  <c r="I30" i="5"/>
  <c r="J31" i="4"/>
  <c r="J32" i="4"/>
  <c r="J33" i="4" s="1"/>
  <c r="I32" i="3"/>
  <c r="I31" i="3"/>
  <c r="J27" i="3"/>
  <c r="I30" i="3"/>
  <c r="I32" i="2"/>
  <c r="J27" i="2"/>
  <c r="I32" i="1"/>
  <c r="J27" i="1"/>
  <c r="J12" i="17"/>
  <c r="J11" i="17"/>
  <c r="I14" i="16"/>
  <c r="I16" i="16"/>
  <c r="I15" i="16"/>
  <c r="J11" i="16"/>
  <c r="I14" i="15"/>
  <c r="J10" i="15"/>
  <c r="I15" i="15"/>
  <c r="I16" i="15"/>
  <c r="I15" i="13"/>
  <c r="I14" i="13"/>
  <c r="J10" i="13"/>
  <c r="I14" i="11"/>
  <c r="I16" i="11"/>
  <c r="I15" i="11"/>
  <c r="J11" i="11"/>
  <c r="I13" i="9"/>
  <c r="J13" i="9" s="1"/>
  <c r="I11" i="9"/>
  <c r="I12" i="9"/>
  <c r="J12" i="9" s="1"/>
  <c r="I14" i="8"/>
  <c r="I16" i="8"/>
  <c r="J11" i="8"/>
  <c r="I15" i="8"/>
  <c r="J11" i="7"/>
  <c r="J12" i="7"/>
  <c r="J12" i="4"/>
  <c r="J11" i="4"/>
  <c r="I14" i="3"/>
  <c r="I15" i="3"/>
  <c r="I16" i="3"/>
  <c r="J11" i="3"/>
  <c r="J13" i="2"/>
  <c r="I14" i="2"/>
  <c r="I16" i="2"/>
  <c r="I15" i="2"/>
  <c r="J11" i="2"/>
  <c r="J13" i="1"/>
  <c r="J10" i="12" l="1"/>
  <c r="I14" i="12"/>
  <c r="I15" i="12"/>
  <c r="I16" i="12"/>
  <c r="I31" i="1"/>
  <c r="I44" i="8"/>
  <c r="B52" i="8" s="1"/>
  <c r="J10" i="14"/>
  <c r="I14" i="14"/>
  <c r="I15" i="14"/>
  <c r="I16" i="14"/>
  <c r="J25" i="14"/>
  <c r="I29" i="14"/>
  <c r="B37" i="14" s="1"/>
  <c r="I30" i="2"/>
  <c r="I44" i="1"/>
  <c r="B51" i="1" s="1"/>
  <c r="I45" i="8"/>
  <c r="I44" i="10"/>
  <c r="B52" i="10" s="1"/>
  <c r="I46" i="4"/>
  <c r="I44" i="4"/>
  <c r="J41" i="4"/>
  <c r="I45" i="4"/>
  <c r="I32" i="4"/>
  <c r="J40" i="14"/>
  <c r="J45" i="14" s="1"/>
  <c r="I15" i="10"/>
  <c r="I16" i="10"/>
  <c r="J11" i="10"/>
  <c r="I14" i="10"/>
  <c r="J25" i="6"/>
  <c r="I29" i="6"/>
  <c r="I30" i="6"/>
  <c r="I31" i="6"/>
  <c r="I29" i="10"/>
  <c r="I44" i="6"/>
  <c r="I31" i="2"/>
  <c r="I46" i="10"/>
  <c r="I44" i="14"/>
  <c r="I31" i="4"/>
  <c r="J25" i="15"/>
  <c r="I29" i="15"/>
  <c r="B37" i="15" s="1"/>
  <c r="I31" i="15"/>
  <c r="B36" i="15" s="1"/>
  <c r="I30" i="15"/>
  <c r="I30" i="10"/>
  <c r="I16" i="13"/>
  <c r="I30" i="1"/>
  <c r="I32" i="9"/>
  <c r="J28" i="16"/>
  <c r="I30" i="16"/>
  <c r="B38" i="16" s="1"/>
  <c r="I31" i="16"/>
  <c r="I30" i="4"/>
  <c r="B52" i="17"/>
  <c r="B51" i="17"/>
  <c r="J44" i="17"/>
  <c r="J45" i="17"/>
  <c r="J46" i="17"/>
  <c r="J47" i="17" s="1"/>
  <c r="B52" i="16"/>
  <c r="B51" i="16"/>
  <c r="J44" i="16"/>
  <c r="J45" i="16"/>
  <c r="J46" i="16"/>
  <c r="J47" i="16" s="1"/>
  <c r="J44" i="15"/>
  <c r="J46" i="15"/>
  <c r="J47" i="15" s="1"/>
  <c r="J45" i="15"/>
  <c r="B52" i="15"/>
  <c r="B51" i="15"/>
  <c r="J44" i="14"/>
  <c r="B52" i="14"/>
  <c r="B51" i="14"/>
  <c r="B52" i="11"/>
  <c r="B51" i="11"/>
  <c r="J44" i="11"/>
  <c r="J46" i="11"/>
  <c r="J47" i="11" s="1"/>
  <c r="J45" i="11"/>
  <c r="J44" i="10"/>
  <c r="J45" i="10"/>
  <c r="J46" i="10"/>
  <c r="J47" i="10" s="1"/>
  <c r="J44" i="8"/>
  <c r="J45" i="8"/>
  <c r="J46" i="8"/>
  <c r="J47" i="8" s="1"/>
  <c r="B52" i="7"/>
  <c r="B51" i="7"/>
  <c r="J46" i="7"/>
  <c r="J47" i="7" s="1"/>
  <c r="J44" i="7"/>
  <c r="J45" i="7"/>
  <c r="B52" i="5"/>
  <c r="B51" i="5"/>
  <c r="J44" i="5"/>
  <c r="J46" i="5"/>
  <c r="J47" i="5" s="1"/>
  <c r="J45" i="5"/>
  <c r="B52" i="3"/>
  <c r="B51" i="3"/>
  <c r="J44" i="3"/>
  <c r="J46" i="3"/>
  <c r="J47" i="3" s="1"/>
  <c r="J45" i="3"/>
  <c r="J44" i="2"/>
  <c r="J46" i="2"/>
  <c r="J47" i="2" s="1"/>
  <c r="J45" i="2"/>
  <c r="B52" i="2"/>
  <c r="B51" i="2"/>
  <c r="B52" i="1"/>
  <c r="J44" i="1"/>
  <c r="J46" i="1"/>
  <c r="J47" i="1" s="1"/>
  <c r="J45" i="1"/>
  <c r="B38" i="17"/>
  <c r="B37" i="17"/>
  <c r="J30" i="17"/>
  <c r="J31" i="17"/>
  <c r="J32" i="17"/>
  <c r="J33" i="17" s="1"/>
  <c r="B36" i="14"/>
  <c r="J29" i="13"/>
  <c r="J30" i="13"/>
  <c r="J31" i="13"/>
  <c r="J32" i="13" s="1"/>
  <c r="B37" i="13"/>
  <c r="B36" i="13"/>
  <c r="J29" i="12"/>
  <c r="J31" i="12"/>
  <c r="J32" i="12" s="1"/>
  <c r="J30" i="12"/>
  <c r="B37" i="12"/>
  <c r="B36" i="12"/>
  <c r="B38" i="11"/>
  <c r="B37" i="11"/>
  <c r="J30" i="11"/>
  <c r="J32" i="11"/>
  <c r="J33" i="11" s="1"/>
  <c r="J31" i="11"/>
  <c r="B38" i="9"/>
  <c r="B37" i="9"/>
  <c r="J30" i="9"/>
  <c r="J31" i="9"/>
  <c r="J32" i="9"/>
  <c r="J33" i="9" s="1"/>
  <c r="J29" i="8"/>
  <c r="J31" i="8"/>
  <c r="J32" i="8" s="1"/>
  <c r="J30" i="8"/>
  <c r="B37" i="8"/>
  <c r="B36" i="8"/>
  <c r="B38" i="7"/>
  <c r="B37" i="7"/>
  <c r="J30" i="7"/>
  <c r="J31" i="7"/>
  <c r="J32" i="7"/>
  <c r="J33" i="7" s="1"/>
  <c r="J14" i="6"/>
  <c r="I15" i="6"/>
  <c r="J15" i="6"/>
  <c r="I16" i="6"/>
  <c r="I14" i="6"/>
  <c r="B38" i="5"/>
  <c r="B37" i="5"/>
  <c r="J30" i="5"/>
  <c r="J32" i="5"/>
  <c r="J33" i="5" s="1"/>
  <c r="J31" i="5"/>
  <c r="B38" i="3"/>
  <c r="B37" i="3"/>
  <c r="J30" i="3"/>
  <c r="J32" i="3"/>
  <c r="J33" i="3" s="1"/>
  <c r="J31" i="3"/>
  <c r="B38" i="2"/>
  <c r="B37" i="2"/>
  <c r="J30" i="2"/>
  <c r="J32" i="2"/>
  <c r="J33" i="2" s="1"/>
  <c r="J31" i="2"/>
  <c r="B38" i="1"/>
  <c r="B37" i="1"/>
  <c r="J30" i="1"/>
  <c r="J32" i="1"/>
  <c r="J33" i="1" s="1"/>
  <c r="J31" i="1"/>
  <c r="J16" i="17"/>
  <c r="J17" i="17" s="1"/>
  <c r="J14" i="17"/>
  <c r="J15" i="17"/>
  <c r="I16" i="17"/>
  <c r="I15" i="17"/>
  <c r="I14" i="17"/>
  <c r="J16" i="16"/>
  <c r="J17" i="16" s="1"/>
  <c r="J15" i="16"/>
  <c r="J14" i="16"/>
  <c r="B22" i="16"/>
  <c r="B21" i="16"/>
  <c r="B22" i="15"/>
  <c r="B21" i="15"/>
  <c r="J14" i="15"/>
  <c r="J16" i="15"/>
  <c r="J17" i="15" s="1"/>
  <c r="J15" i="15"/>
  <c r="J14" i="13"/>
  <c r="J16" i="13"/>
  <c r="J17" i="13" s="1"/>
  <c r="J15" i="13"/>
  <c r="B22" i="13"/>
  <c r="B21" i="13"/>
  <c r="J16" i="11"/>
  <c r="J17" i="11" s="1"/>
  <c r="J15" i="11"/>
  <c r="J14" i="11"/>
  <c r="B22" i="11"/>
  <c r="B21" i="11"/>
  <c r="I14" i="9"/>
  <c r="I15" i="9"/>
  <c r="I16" i="9"/>
  <c r="J11" i="9"/>
  <c r="J14" i="8"/>
  <c r="J16" i="8"/>
  <c r="J17" i="8" s="1"/>
  <c r="J15" i="8"/>
  <c r="B22" i="8"/>
  <c r="B21" i="8"/>
  <c r="J16" i="7"/>
  <c r="J17" i="7" s="1"/>
  <c r="J15" i="7"/>
  <c r="I15" i="7"/>
  <c r="I16" i="7"/>
  <c r="I14" i="7"/>
  <c r="I14" i="5"/>
  <c r="I15" i="5"/>
  <c r="J11" i="5"/>
  <c r="I16" i="5"/>
  <c r="I15" i="4"/>
  <c r="J16" i="4"/>
  <c r="J17" i="4" s="1"/>
  <c r="J15" i="4"/>
  <c r="J14" i="4"/>
  <c r="I16" i="4"/>
  <c r="I14" i="4"/>
  <c r="J14" i="3"/>
  <c r="J16" i="3"/>
  <c r="J17" i="3" s="1"/>
  <c r="J15" i="3"/>
  <c r="B22" i="3"/>
  <c r="B21" i="3"/>
  <c r="J16" i="2"/>
  <c r="J17" i="2" s="1"/>
  <c r="J15" i="2"/>
  <c r="J14" i="2"/>
  <c r="B22" i="2"/>
  <c r="B21" i="2"/>
  <c r="I14" i="1"/>
  <c r="J11" i="1"/>
  <c r="I16" i="1"/>
  <c r="I15" i="1"/>
  <c r="B37" i="4" l="1"/>
  <c r="B38" i="4"/>
  <c r="B22" i="14"/>
  <c r="B21" i="14"/>
  <c r="B51" i="10"/>
  <c r="J31" i="16"/>
  <c r="J32" i="16"/>
  <c r="J33" i="16" s="1"/>
  <c r="J30" i="16"/>
  <c r="J31" i="15"/>
  <c r="J32" i="15" s="1"/>
  <c r="J29" i="15"/>
  <c r="J30" i="15"/>
  <c r="B52" i="6"/>
  <c r="B51" i="6"/>
  <c r="B36" i="6"/>
  <c r="B37" i="6"/>
  <c r="B51" i="8"/>
  <c r="J29" i="6"/>
  <c r="J31" i="6"/>
  <c r="J32" i="6" s="1"/>
  <c r="J30" i="6"/>
  <c r="J44" i="4"/>
  <c r="J46" i="4"/>
  <c r="J47" i="4" s="1"/>
  <c r="J45" i="4"/>
  <c r="J29" i="14"/>
  <c r="J30" i="14"/>
  <c r="J31" i="14"/>
  <c r="J32" i="14" s="1"/>
  <c r="B37" i="10"/>
  <c r="B36" i="10"/>
  <c r="B37" i="16"/>
  <c r="J46" i="14"/>
  <c r="J47" i="14" s="1"/>
  <c r="B22" i="10"/>
  <c r="B21" i="10"/>
  <c r="B51" i="4"/>
  <c r="B52" i="4"/>
  <c r="B22" i="12"/>
  <c r="B21" i="12"/>
  <c r="J16" i="14"/>
  <c r="J17" i="14" s="1"/>
  <c r="J15" i="14"/>
  <c r="J14" i="14"/>
  <c r="J14" i="10"/>
  <c r="J16" i="10"/>
  <c r="J17" i="10" s="1"/>
  <c r="J15" i="10"/>
  <c r="J15" i="12"/>
  <c r="J14" i="12"/>
  <c r="J16" i="12"/>
  <c r="J17" i="12" s="1"/>
  <c r="B21" i="6"/>
  <c r="B22" i="6"/>
  <c r="B22" i="17"/>
  <c r="B21" i="17"/>
  <c r="J16" i="9"/>
  <c r="J17" i="9" s="1"/>
  <c r="J15" i="9"/>
  <c r="J14" i="9"/>
  <c r="B22" i="9"/>
  <c r="B21" i="9"/>
  <c r="B22" i="7"/>
  <c r="B21" i="7"/>
  <c r="J14" i="5"/>
  <c r="J16" i="5"/>
  <c r="J17" i="5" s="1"/>
  <c r="J15" i="5"/>
  <c r="B22" i="5"/>
  <c r="B21" i="5"/>
  <c r="B22" i="4"/>
  <c r="B21" i="4"/>
  <c r="J14" i="1"/>
  <c r="J15" i="1"/>
  <c r="J16" i="1"/>
  <c r="J17" i="1" s="1"/>
  <c r="B22" i="1"/>
  <c r="B21" i="1"/>
</calcChain>
</file>

<file path=xl/sharedStrings.xml><?xml version="1.0" encoding="utf-8"?>
<sst xmlns="http://schemas.openxmlformats.org/spreadsheetml/2006/main" count="1640" uniqueCount="73">
  <si>
    <t>Cntrl shRNA</t>
  </si>
  <si>
    <t>Sox9</t>
  </si>
  <si>
    <t>PPIA</t>
  </si>
  <si>
    <t>∆Ct</t>
  </si>
  <si>
    <t>SP7 #59</t>
  </si>
  <si>
    <t>∆∆Ct</t>
  </si>
  <si>
    <t>Fold ∆</t>
  </si>
  <si>
    <t>Average</t>
  </si>
  <si>
    <t>Median</t>
  </si>
  <si>
    <t>SD</t>
  </si>
  <si>
    <t>P value</t>
  </si>
  <si>
    <t>Ct</t>
  </si>
  <si>
    <t>Relative Fold</t>
  </si>
  <si>
    <t>Fold Incr</t>
  </si>
  <si>
    <t xml:space="preserve">2018#25 - Control and SP7 #59 shRNA (mission) 3d treatment BG, BAA, TH &amp; BAA/TH </t>
  </si>
  <si>
    <t xml:space="preserve">ATDC5 cells - Hit with virus 1x, hit with puro </t>
  </si>
  <si>
    <t xml:space="preserve">10% FBS then switched to 5% FBS </t>
  </si>
  <si>
    <t>threshold 0.04</t>
  </si>
  <si>
    <t>DL</t>
  </si>
  <si>
    <t>Runx2</t>
  </si>
  <si>
    <t>OSX</t>
  </si>
  <si>
    <t>JL</t>
  </si>
  <si>
    <t>Osx</t>
  </si>
  <si>
    <t>Col1</t>
  </si>
  <si>
    <t>** New RT on AA group done on 4/6/2020</t>
  </si>
  <si>
    <t>GG</t>
  </si>
  <si>
    <t>TH 1</t>
  </si>
  <si>
    <t>TH 2</t>
  </si>
  <si>
    <t>TH 3</t>
  </si>
  <si>
    <t>TH 4</t>
  </si>
  <si>
    <t xml:space="preserve">SP7 #59 </t>
  </si>
  <si>
    <t xml:space="preserve">BAA/TH 1 </t>
  </si>
  <si>
    <t xml:space="preserve">BAA/TH 2 </t>
  </si>
  <si>
    <t xml:space="preserve">BAA/TH 3 </t>
  </si>
  <si>
    <t xml:space="preserve">2018 #19 - Control and SP7 #59 shRNA (mission) 3d treatment BAA &amp; BAA/TH </t>
  </si>
  <si>
    <t>AA/TH 1</t>
  </si>
  <si>
    <t>AA/TH 2</t>
  </si>
  <si>
    <t>AA/TH 3</t>
  </si>
  <si>
    <t>AA/TH 4</t>
  </si>
  <si>
    <t xml:space="preserve">RUNX2 #90 </t>
  </si>
  <si>
    <t xml:space="preserve">BAA / TH 1 </t>
  </si>
  <si>
    <t xml:space="preserve">BAA / TH 2 </t>
  </si>
  <si>
    <t xml:space="preserve">BAA / TH 3 </t>
  </si>
  <si>
    <t xml:space="preserve">BAA 1 </t>
  </si>
  <si>
    <t xml:space="preserve">BAA 2 </t>
  </si>
  <si>
    <t xml:space="preserve">BAA 3 </t>
  </si>
  <si>
    <t>AA 1</t>
  </si>
  <si>
    <t>AA 2</t>
  </si>
  <si>
    <t>AA 3</t>
  </si>
  <si>
    <t>AA 4</t>
  </si>
  <si>
    <t xml:space="preserve">Runx2 </t>
  </si>
  <si>
    <t>Dlx3</t>
  </si>
  <si>
    <t xml:space="preserve">Dlx3 </t>
  </si>
  <si>
    <t>Dlx5</t>
  </si>
  <si>
    <t>Dlx6</t>
  </si>
  <si>
    <t xml:space="preserve">Dlx6 </t>
  </si>
  <si>
    <t>Col1a1</t>
  </si>
  <si>
    <t xml:space="preserve">Col2a1 </t>
  </si>
  <si>
    <t>Col2a1</t>
  </si>
  <si>
    <t>Col10a1</t>
  </si>
  <si>
    <t xml:space="preserve">Col10a1 </t>
  </si>
  <si>
    <t xml:space="preserve">Bglap2 </t>
  </si>
  <si>
    <t>Bglap2</t>
  </si>
  <si>
    <t>Ibsp</t>
  </si>
  <si>
    <t xml:space="preserve">Ibsp </t>
  </si>
  <si>
    <t>Mgp</t>
  </si>
  <si>
    <t>Spp1</t>
  </si>
  <si>
    <t>Dmp1</t>
  </si>
  <si>
    <t>Mmp9</t>
  </si>
  <si>
    <t>Mmp13</t>
  </si>
  <si>
    <t xml:space="preserve">Mmp13 </t>
  </si>
  <si>
    <t>Alpl</t>
  </si>
  <si>
    <t>Source Data for Figure 9D_SP7/OSX shRNA with TH, AA, or AA/TH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</si>
</sst>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164" fontId="1" fillId="0" borderId="6" xfId="0" applyNumberFormat="1" applyFont="1" applyFill="1" applyBorder="1"/>
    <xf numFmtId="164" fontId="1" fillId="0" borderId="11" xfId="0" applyNumberFormat="1" applyFont="1" applyFill="1" applyBorder="1"/>
    <xf numFmtId="0" fontId="1" fillId="0" borderId="12" xfId="0" applyFont="1" applyFill="1" applyBorder="1" applyAlignment="1">
      <alignment horizontal="center"/>
    </xf>
    <xf numFmtId="164" fontId="1" fillId="0" borderId="10" xfId="0" applyNumberFormat="1" applyFont="1" applyFill="1" applyBorder="1"/>
    <xf numFmtId="164" fontId="1" fillId="0" borderId="13" xfId="0" applyNumberFormat="1" applyFont="1" applyFill="1" applyBorder="1"/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10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1" xfId="0" applyFont="1" applyFill="1" applyBorder="1"/>
    <xf numFmtId="0" fontId="1" fillId="0" borderId="14" xfId="0" applyFont="1" applyFill="1" applyBorder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right"/>
    </xf>
    <xf numFmtId="0" fontId="4" fillId="0" borderId="0" xfId="0" applyFont="1" applyFill="1"/>
    <xf numFmtId="14" fontId="1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Border="1"/>
    <xf numFmtId="165" fontId="1" fillId="0" borderId="7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65" fontId="1" fillId="2" borderId="10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B8BF1-5238-4E85-A64D-82F023E59804}">
  <dimension ref="A1:M52"/>
  <sheetViews>
    <sheetView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0.1640625" style="53" bestFit="1" customWidth="1"/>
    <col min="11" max="11" width="9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44307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44307</v>
      </c>
      <c r="K4" s="6" t="s">
        <v>1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18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1</v>
      </c>
      <c r="C9" s="32" t="s">
        <v>2</v>
      </c>
      <c r="D9" s="33" t="s">
        <v>3</v>
      </c>
      <c r="E9" s="31" t="s">
        <v>4</v>
      </c>
      <c r="F9" s="32" t="s">
        <v>1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18.794097900390625</v>
      </c>
      <c r="C10" s="8">
        <v>14.45283317565918</v>
      </c>
      <c r="D10" s="35">
        <f>B10-C10</f>
        <v>4.3412647247314453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18.742992401123047</v>
      </c>
      <c r="C11" s="11">
        <v>14.413677215576172</v>
      </c>
      <c r="D11" s="35">
        <f t="shared" ref="D11:D13" si="0">B11-C11</f>
        <v>4.329315185546875</v>
      </c>
      <c r="E11" s="7" t="s">
        <v>27</v>
      </c>
      <c r="F11" s="9">
        <v>19.730800628662109</v>
      </c>
      <c r="G11" s="9">
        <v>14.55931568145752</v>
      </c>
      <c r="H11" s="35">
        <f>F11-G11</f>
        <v>5.1714849472045898</v>
      </c>
      <c r="I11" s="36">
        <f>H11-$D$14</f>
        <v>0.77395987510681152</v>
      </c>
      <c r="J11" s="38">
        <f>POWER(2,-I11)</f>
        <v>0.58481009680521812</v>
      </c>
      <c r="L11" s="1"/>
      <c r="M11" s="1"/>
    </row>
    <row r="12" spans="1:13" s="6" customFormat="1" ht="14" x14ac:dyDescent="0.15">
      <c r="A12" s="10" t="s">
        <v>28</v>
      </c>
      <c r="B12" s="9">
        <v>19.146841049194336</v>
      </c>
      <c r="C12" s="9">
        <v>14.604870796203613</v>
      </c>
      <c r="D12" s="35">
        <f t="shared" si="0"/>
        <v>4.5419702529907227</v>
      </c>
      <c r="E12" s="10" t="s">
        <v>28</v>
      </c>
      <c r="F12" s="11">
        <v>19.818809509277344</v>
      </c>
      <c r="G12" s="11">
        <v>14.491141319274902</v>
      </c>
      <c r="H12" s="35">
        <f>F12-G12</f>
        <v>5.3276681900024414</v>
      </c>
      <c r="I12" s="36">
        <f t="shared" ref="I12:I13" si="1">H12-$D$14</f>
        <v>0.93014311790466309</v>
      </c>
      <c r="J12" s="38">
        <f>POWER(2,-I12)</f>
        <v>0.52480627751639974</v>
      </c>
      <c r="L12" s="1"/>
      <c r="M12" s="1"/>
    </row>
    <row r="13" spans="1:13" s="6" customFormat="1" thickBot="1" x14ac:dyDescent="0.2">
      <c r="A13" s="7" t="s">
        <v>29</v>
      </c>
      <c r="B13" s="12">
        <v>18.937028884887695</v>
      </c>
      <c r="C13" s="12">
        <v>14.559478759765625</v>
      </c>
      <c r="D13" s="35">
        <f t="shared" si="0"/>
        <v>4.3775501251220703</v>
      </c>
      <c r="E13" s="7" t="s">
        <v>29</v>
      </c>
      <c r="F13" s="12">
        <v>19.313941955566406</v>
      </c>
      <c r="G13" s="12">
        <v>14.413993835449219</v>
      </c>
      <c r="H13" s="35">
        <f>F13-G13</f>
        <v>4.8999481201171875</v>
      </c>
      <c r="I13" s="36">
        <f t="shared" si="1"/>
        <v>0.50242304801940918</v>
      </c>
      <c r="J13" s="39">
        <f>POWER(2,-I13)</f>
        <v>0.70592017166145793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18.905240058898926</v>
      </c>
      <c r="C14" s="41">
        <f>AVERAGE(C10:C13)</f>
        <v>14.507714986801147</v>
      </c>
      <c r="D14" s="42">
        <f>AVERAGE(D10:D13)</f>
        <v>4.3975250720977783</v>
      </c>
      <c r="E14" s="40" t="s">
        <v>7</v>
      </c>
      <c r="F14" s="41">
        <f>AVERAGE(F10:F13)</f>
        <v>19.621184031168621</v>
      </c>
      <c r="G14" s="41">
        <f>AVERAGE(G10:G13)</f>
        <v>14.488150278727213</v>
      </c>
      <c r="H14" s="42">
        <f>AVERAGE(H10:H13)</f>
        <v>5.1330337524414062</v>
      </c>
      <c r="I14" s="42">
        <f>AVERAGE(I10:I13)</f>
        <v>0.73550868034362793</v>
      </c>
      <c r="J14" s="64">
        <f>AVERAGE(J10:J13)</f>
        <v>0.60517884866102534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18.86556339263916</v>
      </c>
      <c r="C15" s="46">
        <f>MEDIAN(C10:C13)</f>
        <v>14.506155967712402</v>
      </c>
      <c r="D15" s="47">
        <f>MEDIAN(D10:D13)</f>
        <v>4.3594074249267578</v>
      </c>
      <c r="E15" s="45" t="s">
        <v>8</v>
      </c>
      <c r="F15" s="46">
        <f>MEDIAN(F10:F13)</f>
        <v>19.730800628662109</v>
      </c>
      <c r="G15" s="46">
        <f>MEDIAN(G10:G13)</f>
        <v>14.491141319274902</v>
      </c>
      <c r="H15" s="47">
        <f>MEDIAN(H10:H13)</f>
        <v>5.1714849472045898</v>
      </c>
      <c r="I15" s="47">
        <f>MEDIAN(I10:I13)</f>
        <v>0.77395987510681152</v>
      </c>
      <c r="J15" s="47">
        <f>MEDIAN(J10:J13)</f>
        <v>0.58481009680521812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0.18079311364200251</v>
      </c>
      <c r="C16" s="49">
        <f>STDEV(C10:C13)</f>
        <v>8.9393987686252716E-2</v>
      </c>
      <c r="D16" s="50">
        <f>STDEV(D10:D13)</f>
        <v>9.8456799492544461E-2</v>
      </c>
      <c r="E16" s="48" t="s">
        <v>9</v>
      </c>
      <c r="F16" s="49">
        <f>STDEV(F10:F13)</f>
        <v>0.26969364199412243</v>
      </c>
      <c r="G16" s="49">
        <f>STDEV(G10:G13)</f>
        <v>7.270707994744055E-2</v>
      </c>
      <c r="H16" s="50">
        <f>STDEV(H10:H13)</f>
        <v>0.21643702393467443</v>
      </c>
      <c r="I16" s="50">
        <f>STDEV(I10:I13)</f>
        <v>0.21643702393467443</v>
      </c>
      <c r="J16" s="50">
        <f>STDEV(J10:J13)</f>
        <v>9.2259011496002019E-2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4.612950574800101E-2</v>
      </c>
      <c r="L17" s="1"/>
      <c r="M17" s="1"/>
    </row>
    <row r="18" spans="1:13" s="6" customFormat="1" ht="14" x14ac:dyDescent="0.15">
      <c r="A18" s="24" t="s">
        <v>1</v>
      </c>
      <c r="B18" s="13">
        <f>TTEST(B10:B13,F10:F13,2,2)</f>
        <v>8.1113269433396723E-3</v>
      </c>
      <c r="C18" s="13"/>
      <c r="F18" s="1"/>
      <c r="G18" s="2"/>
      <c r="H18" s="1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1.6578358336503424E-3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0.90620062389391309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0.60060621947064086</v>
      </c>
      <c r="C22" s="30"/>
      <c r="D22" s="13"/>
      <c r="E22" s="13"/>
      <c r="F22" s="13"/>
      <c r="G22" s="13"/>
      <c r="L22" s="1"/>
      <c r="M22" s="1"/>
    </row>
    <row r="23" spans="1:13" s="6" customFormat="1" ht="14" x14ac:dyDescent="0.15">
      <c r="A23" s="52"/>
      <c r="B23" s="30"/>
      <c r="C23" s="30"/>
      <c r="D23" s="13"/>
      <c r="E23" s="13"/>
      <c r="F23" s="13"/>
      <c r="G23" s="13"/>
      <c r="L23" s="1"/>
      <c r="M23" s="1"/>
    </row>
    <row r="24" spans="1:13" s="6" customFormat="1" ht="18" x14ac:dyDescent="0.2">
      <c r="A24" s="23" t="s">
        <v>34</v>
      </c>
      <c r="B24" s="30"/>
      <c r="C24" s="30"/>
      <c r="D24" s="13"/>
      <c r="E24" s="13"/>
      <c r="F24" s="13"/>
      <c r="G24" s="13"/>
      <c r="L24" s="1"/>
      <c r="M24" s="1"/>
    </row>
    <row r="25" spans="1:13" ht="16" thickBot="1" x14ac:dyDescent="0.25">
      <c r="L25" s="54"/>
      <c r="M25" s="54"/>
    </row>
    <row r="26" spans="1:13" s="6" customFormat="1" thickBot="1" x14ac:dyDescent="0.2">
      <c r="A26" s="31" t="s">
        <v>0</v>
      </c>
      <c r="B26" s="34" t="s">
        <v>1</v>
      </c>
      <c r="C26" s="34" t="s">
        <v>2</v>
      </c>
      <c r="D26" s="33" t="s">
        <v>3</v>
      </c>
      <c r="E26" s="31" t="s">
        <v>30</v>
      </c>
      <c r="F26" s="34" t="s">
        <v>1</v>
      </c>
      <c r="G26" s="34" t="s">
        <v>2</v>
      </c>
      <c r="H26" s="33" t="s">
        <v>3</v>
      </c>
      <c r="I26" s="32" t="s">
        <v>5</v>
      </c>
      <c r="J26" s="34" t="s">
        <v>6</v>
      </c>
      <c r="L26" s="1"/>
      <c r="M26" s="1"/>
    </row>
    <row r="27" spans="1:13" s="6" customFormat="1" ht="14" x14ac:dyDescent="0.15">
      <c r="A27" s="16" t="s">
        <v>31</v>
      </c>
      <c r="B27" s="17">
        <v>18.81439208984375</v>
      </c>
      <c r="C27" s="17">
        <v>14.735267639160156</v>
      </c>
      <c r="D27" s="55">
        <f>B27-C27</f>
        <v>4.0791244506835938</v>
      </c>
      <c r="E27" s="16" t="s">
        <v>31</v>
      </c>
      <c r="F27" s="17">
        <v>19.747751235961914</v>
      </c>
      <c r="G27" s="17">
        <v>14.651010513305664</v>
      </c>
      <c r="H27" s="55">
        <f>F27-G27</f>
        <v>5.09674072265625</v>
      </c>
      <c r="I27" s="61">
        <f>H27-$D$30</f>
        <v>0.92338244120279978</v>
      </c>
      <c r="J27" s="37">
        <f>POWER(2,-I27)</f>
        <v>0.52727136667236985</v>
      </c>
      <c r="L27" s="1"/>
      <c r="M27" s="1"/>
    </row>
    <row r="28" spans="1:13" s="6" customFormat="1" ht="14" x14ac:dyDescent="0.15">
      <c r="A28" s="7" t="s">
        <v>32</v>
      </c>
      <c r="B28" s="18">
        <v>19.563045501708984</v>
      </c>
      <c r="C28" s="18">
        <v>14.922684669494629</v>
      </c>
      <c r="D28" s="35">
        <f>B28-C28</f>
        <v>4.6403608322143555</v>
      </c>
      <c r="E28" s="7" t="s">
        <v>32</v>
      </c>
      <c r="F28" s="18">
        <v>19.73188591003418</v>
      </c>
      <c r="G28" s="18">
        <v>14.561047554016113</v>
      </c>
      <c r="H28" s="35">
        <f>F28-G28</f>
        <v>5.1708383560180664</v>
      </c>
      <c r="I28" s="62">
        <f t="shared" ref="I28:I29" si="2">H28-$D$30</f>
        <v>0.99748007456461618</v>
      </c>
      <c r="J28" s="38">
        <f>POWER(2,-I28)</f>
        <v>0.50087410277171596</v>
      </c>
      <c r="L28" s="1"/>
      <c r="M28" s="1"/>
    </row>
    <row r="29" spans="1:13" s="6" customFormat="1" thickBot="1" x14ac:dyDescent="0.2">
      <c r="A29" s="19" t="s">
        <v>33</v>
      </c>
      <c r="B29" s="20">
        <v>18.665264129638672</v>
      </c>
      <c r="C29" s="20">
        <v>14.86467456817627</v>
      </c>
      <c r="D29" s="57">
        <f>B29-C29</f>
        <v>3.8005895614624023</v>
      </c>
      <c r="E29" s="19" t="s">
        <v>33</v>
      </c>
      <c r="F29" s="20">
        <v>19.757932662963867</v>
      </c>
      <c r="G29" s="20">
        <v>14.645156860351562</v>
      </c>
      <c r="H29" s="57">
        <f>F29-G29</f>
        <v>5.1127758026123047</v>
      </c>
      <c r="I29" s="58">
        <f t="shared" si="2"/>
        <v>0.93941752115885446</v>
      </c>
      <c r="J29" s="39">
        <f>POWER(2,-I29)</f>
        <v>0.52144336733117491</v>
      </c>
      <c r="L29" s="1"/>
      <c r="M29" s="1"/>
    </row>
    <row r="30" spans="1:13" s="6" customFormat="1" ht="14" x14ac:dyDescent="0.15">
      <c r="A30" s="59" t="s">
        <v>7</v>
      </c>
      <c r="B30" s="41">
        <f>AVERAGE(B27:B29)</f>
        <v>19.014233907063801</v>
      </c>
      <c r="C30" s="41">
        <f>AVERAGE(C27:C29)</f>
        <v>14.840875625610352</v>
      </c>
      <c r="D30" s="43">
        <f>AVERAGE(D27:D29)</f>
        <v>4.1733582814534502</v>
      </c>
      <c r="E30" s="59" t="s">
        <v>7</v>
      </c>
      <c r="F30" s="41">
        <f>AVERAGE(F27:F29)</f>
        <v>19.745856602986652</v>
      </c>
      <c r="G30" s="41">
        <f>AVERAGE(G27:G29)</f>
        <v>14.619071642557779</v>
      </c>
      <c r="H30" s="43">
        <f>AVERAGE(H27:H29)</f>
        <v>5.126784960428874</v>
      </c>
      <c r="I30" s="43">
        <f>AVERAGE(I27:I29)</f>
        <v>0.95342667897542344</v>
      </c>
      <c r="J30" s="64">
        <f>AVERAGE(J27:J29)</f>
        <v>0.5165296122584202</v>
      </c>
      <c r="K30" s="44"/>
      <c r="L30" s="1"/>
      <c r="M30" s="1"/>
    </row>
    <row r="31" spans="1:13" s="6" customFormat="1" ht="14" x14ac:dyDescent="0.15">
      <c r="A31" s="45" t="s">
        <v>8</v>
      </c>
      <c r="B31" s="46">
        <f>MEDIAN(B27:B29)</f>
        <v>18.81439208984375</v>
      </c>
      <c r="C31" s="46">
        <f>MEDIAN(C27:C29)</f>
        <v>14.86467456817627</v>
      </c>
      <c r="D31" s="47">
        <f>MEDIAN(D27:D29)</f>
        <v>4.0791244506835938</v>
      </c>
      <c r="E31" s="45" t="s">
        <v>8</v>
      </c>
      <c r="F31" s="46">
        <f>MEDIAN(F27:F29)</f>
        <v>19.747751235961914</v>
      </c>
      <c r="G31" s="46">
        <f>MEDIAN(G27:G29)</f>
        <v>14.645156860351562</v>
      </c>
      <c r="H31" s="47">
        <f>MEDIAN(H27:H29)</f>
        <v>5.1127758026123047</v>
      </c>
      <c r="I31" s="47">
        <f>MEDIAN(I27:I29)</f>
        <v>0.93941752115885446</v>
      </c>
      <c r="J31" s="47">
        <f>MEDIAN(J27:J29)</f>
        <v>0.52144336733117491</v>
      </c>
      <c r="L31" s="1"/>
      <c r="M31" s="1"/>
    </row>
    <row r="32" spans="1:13" s="6" customFormat="1" thickBot="1" x14ac:dyDescent="0.2">
      <c r="A32" s="48" t="s">
        <v>9</v>
      </c>
      <c r="B32" s="49">
        <f>STDEV(B27:B29)</f>
        <v>0.48109813130116474</v>
      </c>
      <c r="C32" s="49">
        <f>STDEV(C27:C29)</f>
        <v>9.5948309340446736E-2</v>
      </c>
      <c r="D32" s="50">
        <f>STDEV(D27:D29)</f>
        <v>0.42774286427859792</v>
      </c>
      <c r="E32" s="48" t="s">
        <v>9</v>
      </c>
      <c r="F32" s="49">
        <f>STDEV(F27:F29)</f>
        <v>1.3126330794561525E-2</v>
      </c>
      <c r="G32" s="49">
        <f>STDEV(G27:G29)</f>
        <v>5.0335498920196918E-2</v>
      </c>
      <c r="H32" s="50">
        <f>STDEV(H27:H29)</f>
        <v>3.8984704622488729E-2</v>
      </c>
      <c r="I32" s="50">
        <f>STDEV(I27:I29)</f>
        <v>3.8984704622488736E-2</v>
      </c>
      <c r="J32" s="50">
        <f>STDEV(J27:J29)</f>
        <v>1.3867682829025833E-2</v>
      </c>
      <c r="L32" s="1"/>
      <c r="M32" s="1"/>
    </row>
    <row r="33" spans="1:13" s="6" customFormat="1" ht="14" x14ac:dyDescent="0.15">
      <c r="A33" s="13"/>
      <c r="B33" s="13" t="s">
        <v>10</v>
      </c>
      <c r="C33" s="13"/>
      <c r="D33" s="13"/>
      <c r="E33" s="13"/>
      <c r="F33" s="13"/>
      <c r="G33" s="13"/>
      <c r="H33" s="13"/>
      <c r="I33" s="13"/>
      <c r="J33" s="14">
        <f>J32/(SQRT(4))</f>
        <v>6.9338414145129167E-3</v>
      </c>
      <c r="L33" s="1"/>
      <c r="M33" s="1"/>
    </row>
    <row r="34" spans="1:13" s="6" customFormat="1" ht="14" x14ac:dyDescent="0.15">
      <c r="A34" s="24" t="s">
        <v>1</v>
      </c>
      <c r="B34" s="13">
        <f>TTEST(B27:B29,F27:F29,2,2)</f>
        <v>5.8003070887289107E-2</v>
      </c>
      <c r="C34" s="13"/>
      <c r="E34" s="15"/>
      <c r="L34" s="1"/>
      <c r="M34" s="1"/>
    </row>
    <row r="35" spans="1:13" s="6" customFormat="1" ht="14" x14ac:dyDescent="0.15">
      <c r="A35" s="24" t="s">
        <v>2</v>
      </c>
      <c r="B35" s="13">
        <f>TTEST(C27:C29,G27:G29,2,2)</f>
        <v>2.3890903973301635E-2</v>
      </c>
      <c r="C35" s="13"/>
      <c r="D35" s="13"/>
      <c r="L35" s="1"/>
      <c r="M35" s="1"/>
    </row>
    <row r="36" spans="1:13" s="6" customFormat="1" ht="14" x14ac:dyDescent="0.15">
      <c r="A36" s="24" t="s">
        <v>11</v>
      </c>
      <c r="B36" s="65">
        <f>TTEST(D27:D29,H27:H29,2,2)</f>
        <v>1.8384689434500018E-2</v>
      </c>
      <c r="C36" s="13"/>
      <c r="D36" s="13"/>
      <c r="L36" s="1"/>
      <c r="M36" s="1"/>
    </row>
    <row r="37" spans="1:13" s="6" customFormat="1" ht="14" x14ac:dyDescent="0.15">
      <c r="A37" s="52" t="s">
        <v>12</v>
      </c>
      <c r="B37" s="30">
        <f>POWER(-(-I30-I32),2)</f>
        <v>0.98488035429472232</v>
      </c>
      <c r="C37" s="30"/>
      <c r="D37" s="13"/>
      <c r="E37" s="13"/>
      <c r="F37" s="13"/>
      <c r="L37" s="1"/>
      <c r="M37" s="1"/>
    </row>
    <row r="38" spans="1:13" s="6" customFormat="1" ht="14" x14ac:dyDescent="0.15">
      <c r="A38" s="52" t="s">
        <v>13</v>
      </c>
      <c r="B38" s="30">
        <f>POWER(2,-I30)</f>
        <v>0.51640444395468099</v>
      </c>
      <c r="C38" s="30"/>
      <c r="D38" s="13"/>
      <c r="E38" s="13"/>
      <c r="F38" s="13"/>
      <c r="G38" s="13"/>
      <c r="L38" s="1"/>
      <c r="M38" s="1"/>
    </row>
    <row r="39" spans="1:13" ht="16" thickBot="1" x14ac:dyDescent="0.25">
      <c r="L39" s="54"/>
      <c r="M39" s="54"/>
    </row>
    <row r="40" spans="1:13" s="6" customFormat="1" thickBot="1" x14ac:dyDescent="0.2">
      <c r="A40" s="31" t="s">
        <v>0</v>
      </c>
      <c r="B40" s="34" t="s">
        <v>1</v>
      </c>
      <c r="C40" s="34" t="s">
        <v>2</v>
      </c>
      <c r="D40" s="33" t="s">
        <v>3</v>
      </c>
      <c r="E40" s="31" t="s">
        <v>30</v>
      </c>
      <c r="F40" s="34" t="s">
        <v>1</v>
      </c>
      <c r="G40" s="34" t="s">
        <v>2</v>
      </c>
      <c r="H40" s="33" t="s">
        <v>3</v>
      </c>
      <c r="I40" s="32" t="s">
        <v>5</v>
      </c>
      <c r="J40" s="34" t="s">
        <v>6</v>
      </c>
      <c r="L40" s="1"/>
      <c r="M40" s="1"/>
    </row>
    <row r="41" spans="1:13" s="6" customFormat="1" ht="14" x14ac:dyDescent="0.15">
      <c r="A41" s="16" t="s">
        <v>43</v>
      </c>
      <c r="B41" s="17">
        <v>18.914955139160156</v>
      </c>
      <c r="C41" s="17">
        <v>15.005456924438477</v>
      </c>
      <c r="D41" s="55">
        <f>B41-C41</f>
        <v>3.9094982147216797</v>
      </c>
      <c r="E41" s="16" t="s">
        <v>43</v>
      </c>
      <c r="F41" s="17">
        <v>19.602542877197266</v>
      </c>
      <c r="G41" s="17">
        <v>14.587231636047363</v>
      </c>
      <c r="H41" s="55">
        <f>F41-G41</f>
        <v>5.0153112411499023</v>
      </c>
      <c r="I41" s="42">
        <f>H41-$D$44</f>
        <v>0.98244539896647165</v>
      </c>
      <c r="J41" s="37">
        <f>POWER(2,-I41)</f>
        <v>0.50612112627685779</v>
      </c>
      <c r="L41" s="1"/>
      <c r="M41" s="1"/>
    </row>
    <row r="42" spans="1:13" s="6" customFormat="1" ht="14" x14ac:dyDescent="0.15">
      <c r="A42" s="7" t="s">
        <v>44</v>
      </c>
      <c r="B42" s="18">
        <v>18.611549377441406</v>
      </c>
      <c r="C42" s="18">
        <v>14.820024490356445</v>
      </c>
      <c r="D42" s="35">
        <f>B42-C42</f>
        <v>3.7915248870849609</v>
      </c>
      <c r="E42" s="7" t="s">
        <v>44</v>
      </c>
      <c r="F42" s="18">
        <v>19.592563629150391</v>
      </c>
      <c r="G42" s="18">
        <v>14.551782608032227</v>
      </c>
      <c r="H42" s="35">
        <f>F42-G42</f>
        <v>5.0407810211181641</v>
      </c>
      <c r="I42" s="47">
        <f t="shared" ref="I42:I43" si="3">H42-$D$44</f>
        <v>1.0079151789347334</v>
      </c>
      <c r="J42" s="38">
        <f>POWER(2,-I42)</f>
        <v>0.49726431937811455</v>
      </c>
      <c r="L42" s="1"/>
      <c r="M42" s="1"/>
    </row>
    <row r="43" spans="1:13" s="6" customFormat="1" thickBot="1" x14ac:dyDescent="0.2">
      <c r="A43" s="19" t="s">
        <v>45</v>
      </c>
      <c r="B43" s="20">
        <v>19.214351654052734</v>
      </c>
      <c r="C43" s="20">
        <v>14.816777229309082</v>
      </c>
      <c r="D43" s="57">
        <f>B43-C43</f>
        <v>4.3975744247436523</v>
      </c>
      <c r="E43" s="19" t="s">
        <v>45</v>
      </c>
      <c r="F43" s="20">
        <v>19.745656967163086</v>
      </c>
      <c r="G43" s="20">
        <v>15.146615982055664</v>
      </c>
      <c r="H43" s="57">
        <f>F43-G43</f>
        <v>4.5990409851074219</v>
      </c>
      <c r="I43" s="58">
        <f t="shared" si="3"/>
        <v>0.56617514292399118</v>
      </c>
      <c r="J43" s="39">
        <f>POWER(2,-I43)</f>
        <v>0.67540504323723516</v>
      </c>
      <c r="L43" s="1"/>
      <c r="M43" s="1"/>
    </row>
    <row r="44" spans="1:13" s="6" customFormat="1" ht="14" x14ac:dyDescent="0.15">
      <c r="A44" s="59" t="s">
        <v>7</v>
      </c>
      <c r="B44" s="41">
        <f>AVERAGE(B41:B43)</f>
        <v>18.913618723551433</v>
      </c>
      <c r="C44" s="41">
        <f>AVERAGE(C41:C43)</f>
        <v>14.880752881368002</v>
      </c>
      <c r="D44" s="43">
        <f>AVERAGE(D41:D43)</f>
        <v>4.0328658421834307</v>
      </c>
      <c r="E44" s="59" t="s">
        <v>7</v>
      </c>
      <c r="F44" s="41">
        <f>AVERAGE(F41:F43)</f>
        <v>19.646921157836914</v>
      </c>
      <c r="G44" s="41">
        <f>AVERAGE(G41:G43)</f>
        <v>14.761876742045084</v>
      </c>
      <c r="H44" s="43">
        <f>AVERAGE(H41:H43)</f>
        <v>4.8850444157918291</v>
      </c>
      <c r="I44" s="43">
        <f>AVERAGE(I41:I43)</f>
        <v>0.85217857360839877</v>
      </c>
      <c r="J44" s="64">
        <f>AVERAGE(J41:J43)</f>
        <v>0.55959682963073576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MEDIAN(B41:B43)</f>
        <v>18.914955139160156</v>
      </c>
      <c r="C45" s="46">
        <f>MEDIAN(C41:C43)</f>
        <v>14.820024490356445</v>
      </c>
      <c r="D45" s="47">
        <f>MEDIAN(D41:D43)</f>
        <v>3.9094982147216797</v>
      </c>
      <c r="E45" s="45" t="s">
        <v>8</v>
      </c>
      <c r="F45" s="46">
        <f>MEDIAN(F41:F43)</f>
        <v>19.602542877197266</v>
      </c>
      <c r="G45" s="46">
        <f>MEDIAN(G41:G43)</f>
        <v>14.587231636047363</v>
      </c>
      <c r="H45" s="47">
        <f>MEDIAN(H41:H43)</f>
        <v>5.0153112411499023</v>
      </c>
      <c r="I45" s="47">
        <f>MEDIAN(I41:I43)</f>
        <v>0.98244539896647165</v>
      </c>
      <c r="J45" s="47">
        <f>MEDIAN(J41:J43)</f>
        <v>0.50612112627685779</v>
      </c>
      <c r="L45" s="1"/>
      <c r="M45" s="1"/>
    </row>
    <row r="46" spans="1:13" s="6" customFormat="1" thickBot="1" x14ac:dyDescent="0.2">
      <c r="A46" s="48" t="s">
        <v>9</v>
      </c>
      <c r="B46" s="49">
        <f>STDEV(B41:B43)</f>
        <v>0.30140336042745025</v>
      </c>
      <c r="C46" s="49">
        <f>STDEV(C41:C43)</f>
        <v>0.10800907343677031</v>
      </c>
      <c r="D46" s="50">
        <f>STDEV(D41:D43)</f>
        <v>0.32130777947823563</v>
      </c>
      <c r="E46" s="48" t="s">
        <v>9</v>
      </c>
      <c r="F46" s="49">
        <f>STDEV(F41:F43)</f>
        <v>8.5653174957884021E-2</v>
      </c>
      <c r="G46" s="49">
        <f>STDEV(G41:G43)</f>
        <v>0.33366505735504154</v>
      </c>
      <c r="H46" s="50">
        <f>STDEV(H41:H43)</f>
        <v>0.24801340527347701</v>
      </c>
      <c r="I46" s="50">
        <f>STDEV(I41:I43)</f>
        <v>0.24801340527347732</v>
      </c>
      <c r="J46" s="50">
        <f>STDEV(J41:J43)</f>
        <v>0.10039057481236408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5.0195287406182038E-2</v>
      </c>
    </row>
    <row r="48" spans="1:13" s="6" customFormat="1" ht="14" x14ac:dyDescent="0.15">
      <c r="A48" s="24" t="s">
        <v>1</v>
      </c>
      <c r="B48" s="13">
        <f>TTEST(B41:B43,F41:F43,2,2)</f>
        <v>1.5430999296183976E-2</v>
      </c>
      <c r="C48" s="13"/>
      <c r="F48" s="51"/>
    </row>
    <row r="49" spans="1:7" s="6" customFormat="1" ht="14" x14ac:dyDescent="0.15">
      <c r="A49" s="24" t="s">
        <v>2</v>
      </c>
      <c r="B49" s="13">
        <f>TTEST(C41:C43,G41:G43,2,2)</f>
        <v>0.5886807419722726</v>
      </c>
      <c r="C49" s="13"/>
      <c r="D49" s="13"/>
    </row>
    <row r="50" spans="1:7" s="6" customFormat="1" ht="14" x14ac:dyDescent="0.15">
      <c r="A50" s="24" t="s">
        <v>11</v>
      </c>
      <c r="B50" s="65">
        <f>TTEST(D41:D43,H41:H43,2,2)</f>
        <v>2.2033437165569734E-2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1.2104223903960185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0.55394760327691517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DA5D-F7CE-4239-839A-39EF21630A09}">
  <dimension ref="A1:M52"/>
  <sheetViews>
    <sheetView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9.5" style="53" bestFit="1" customWidth="1"/>
    <col min="11" max="11" width="11.5" style="53" bestFit="1" customWidth="1"/>
    <col min="12" max="12" width="10.1640625" style="53" bestFit="1" customWidth="1"/>
    <col min="13" max="16384" width="9.1640625" style="53"/>
  </cols>
  <sheetData>
    <row r="1" spans="1:13" x14ac:dyDescent="0.2">
      <c r="A1" s="67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43929</v>
      </c>
      <c r="K3" s="6" t="s">
        <v>2</v>
      </c>
      <c r="L3" s="27">
        <v>44307</v>
      </c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43929</v>
      </c>
      <c r="K4" s="6" t="s">
        <v>61</v>
      </c>
      <c r="L4" s="27">
        <v>44307</v>
      </c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21</v>
      </c>
      <c r="L5" s="1" t="s">
        <v>18</v>
      </c>
      <c r="M5" s="1"/>
    </row>
    <row r="6" spans="1:13" s="6" customFormat="1" ht="14" x14ac:dyDescent="0.15">
      <c r="A6" s="6" t="s">
        <v>24</v>
      </c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62</v>
      </c>
      <c r="C9" s="32" t="s">
        <v>2</v>
      </c>
      <c r="D9" s="33" t="s">
        <v>3</v>
      </c>
      <c r="E9" s="31" t="s">
        <v>4</v>
      </c>
      <c r="F9" s="32" t="s">
        <v>62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17">
        <v>28.185686111450195</v>
      </c>
      <c r="C10" s="17">
        <v>14.45283317565918</v>
      </c>
      <c r="D10" s="35">
        <f t="shared" ref="D10:D13" si="0">B10-C10</f>
        <v>13.732852935791016</v>
      </c>
      <c r="E10" s="7" t="s">
        <v>26</v>
      </c>
      <c r="F10" s="17"/>
      <c r="G10" s="17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8">
        <v>27.740079879760742</v>
      </c>
      <c r="C11" s="18">
        <v>14.413677215576172</v>
      </c>
      <c r="D11" s="35">
        <f t="shared" si="0"/>
        <v>13.32640266418457</v>
      </c>
      <c r="E11" s="7" t="s">
        <v>27</v>
      </c>
      <c r="F11" s="21">
        <v>25.195896148681641</v>
      </c>
      <c r="G11" s="21">
        <v>14.55931568145752</v>
      </c>
      <c r="H11" s="35">
        <f>F11-G11</f>
        <v>10.636580467224121</v>
      </c>
      <c r="I11" s="36">
        <f>H11-$D$14</f>
        <v>-2.8362371921539307</v>
      </c>
      <c r="J11" s="38">
        <f>POWER(2,-I11)</f>
        <v>7.1415498108522169</v>
      </c>
      <c r="L11" s="1"/>
      <c r="M11" s="1"/>
    </row>
    <row r="12" spans="1:13" s="6" customFormat="1" ht="14" x14ac:dyDescent="0.15">
      <c r="A12" s="10" t="s">
        <v>28</v>
      </c>
      <c r="B12" s="21">
        <v>28.553796768188477</v>
      </c>
      <c r="C12" s="21">
        <v>14.604870796203613</v>
      </c>
      <c r="D12" s="35">
        <f t="shared" si="0"/>
        <v>13.948925971984863</v>
      </c>
      <c r="E12" s="10" t="s">
        <v>28</v>
      </c>
      <c r="F12" s="18">
        <v>25.218971252441406</v>
      </c>
      <c r="G12" s="18">
        <v>14.491141319274902</v>
      </c>
      <c r="H12" s="35">
        <f>F12-G12</f>
        <v>10.727829933166504</v>
      </c>
      <c r="I12" s="36">
        <f t="shared" ref="I12:I13" si="1">H12-$D$14</f>
        <v>-2.7449877262115479</v>
      </c>
      <c r="J12" s="38">
        <f>POWER(2,-I12)</f>
        <v>6.7038400439011827</v>
      </c>
      <c r="L12" s="1"/>
      <c r="M12" s="1"/>
    </row>
    <row r="13" spans="1:13" s="6" customFormat="1" thickBot="1" x14ac:dyDescent="0.2">
      <c r="A13" s="7" t="s">
        <v>29</v>
      </c>
      <c r="B13" s="20">
        <v>27.442567825317383</v>
      </c>
      <c r="C13" s="20">
        <v>14.559478759765625</v>
      </c>
      <c r="D13" s="35">
        <f t="shared" si="0"/>
        <v>12.883089065551758</v>
      </c>
      <c r="E13" s="7" t="s">
        <v>29</v>
      </c>
      <c r="F13" s="20">
        <v>24.8153076171875</v>
      </c>
      <c r="G13" s="20">
        <v>14.413993835449219</v>
      </c>
      <c r="H13" s="35">
        <f>F13-G13</f>
        <v>10.401313781738281</v>
      </c>
      <c r="I13" s="36">
        <f t="shared" si="1"/>
        <v>-3.0715038776397705</v>
      </c>
      <c r="J13" s="39">
        <f>POWER(2,-I13)</f>
        <v>8.4064919022586739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27.980532646179199</v>
      </c>
      <c r="C14" s="41">
        <f>AVERAGE(C10:C13)</f>
        <v>14.507714986801147</v>
      </c>
      <c r="D14" s="42">
        <f>AVERAGE(D10:D13)</f>
        <v>13.472817659378052</v>
      </c>
      <c r="E14" s="40" t="s">
        <v>7</v>
      </c>
      <c r="F14" s="41">
        <f>AVERAGE(F10:F13)</f>
        <v>25.076725006103516</v>
      </c>
      <c r="G14" s="41">
        <f>AVERAGE(G10:G13)</f>
        <v>14.488150278727213</v>
      </c>
      <c r="H14" s="42">
        <f>AVERAGE(H10:H13)</f>
        <v>10.588574727376303</v>
      </c>
      <c r="I14" s="42">
        <f>AVERAGE(I10:I13)</f>
        <v>-2.8842429320017495</v>
      </c>
      <c r="J14" s="64">
        <f>AVERAGE(J10:J13)</f>
        <v>7.4172939190040239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27.962882995605469</v>
      </c>
      <c r="C15" s="46">
        <f>MEDIAN(C10:C13)</f>
        <v>14.506155967712402</v>
      </c>
      <c r="D15" s="47">
        <f>MEDIAN(D10:D13)</f>
        <v>13.529627799987793</v>
      </c>
      <c r="E15" s="45" t="s">
        <v>8</v>
      </c>
      <c r="F15" s="46">
        <f>MEDIAN(F10:F13)</f>
        <v>25.195896148681641</v>
      </c>
      <c r="G15" s="46">
        <f>MEDIAN(G10:G13)</f>
        <v>14.491141319274902</v>
      </c>
      <c r="H15" s="47">
        <f>MEDIAN(H10:H13)</f>
        <v>10.636580467224121</v>
      </c>
      <c r="I15" s="47">
        <f>MEDIAN(I10:I13)</f>
        <v>-2.8362371921539307</v>
      </c>
      <c r="J15" s="47">
        <f>MEDIAN(J10:J13)</f>
        <v>7.1415498108522169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0.4891977716148963</v>
      </c>
      <c r="C16" s="49">
        <f>STDEV(C10:C13)</f>
        <v>8.9393987686252716E-2</v>
      </c>
      <c r="D16" s="50">
        <f>STDEV(D10:D13)</f>
        <v>0.47028878911661542</v>
      </c>
      <c r="E16" s="48" t="s">
        <v>9</v>
      </c>
      <c r="F16" s="49">
        <f>STDEV(F10:F13)</f>
        <v>0.22668789893625005</v>
      </c>
      <c r="G16" s="49">
        <f>STDEV(G10:G13)</f>
        <v>7.270707994744055E-2</v>
      </c>
      <c r="H16" s="50">
        <f>STDEV(H10:H13)</f>
        <v>0.16846843199729397</v>
      </c>
      <c r="I16" s="50">
        <f>STDEV(I10:I13)</f>
        <v>0.16846843199729397</v>
      </c>
      <c r="J16" s="50">
        <f>STDEV(J10:J13)</f>
        <v>0.88418434026925707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0.44209217013462854</v>
      </c>
      <c r="L17" s="1"/>
      <c r="M17" s="1"/>
    </row>
    <row r="18" spans="1:13" s="6" customFormat="1" ht="14" x14ac:dyDescent="0.15">
      <c r="A18" s="24" t="s">
        <v>62</v>
      </c>
      <c r="B18" s="13">
        <f>TTEST(B10:B13,F10:F13,2,2)</f>
        <v>2.3167455592098542E-4</v>
      </c>
      <c r="C18" s="13"/>
      <c r="F18" s="1"/>
      <c r="G18" s="1"/>
      <c r="H18" s="1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1.7513412534957108E-4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7.3754311348744519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7.3831830732783432</v>
      </c>
      <c r="C22" s="30"/>
      <c r="D22" s="13"/>
      <c r="E22" s="13"/>
      <c r="F22" s="13"/>
      <c r="G22" s="13"/>
      <c r="L22" s="1"/>
      <c r="M22" s="1"/>
    </row>
    <row r="23" spans="1:13" ht="16" thickBot="1" x14ac:dyDescent="0.25">
      <c r="L23" s="54"/>
      <c r="M23" s="54"/>
    </row>
    <row r="24" spans="1:13" s="6" customFormat="1" thickBot="1" x14ac:dyDescent="0.2">
      <c r="A24" s="31" t="s">
        <v>0</v>
      </c>
      <c r="B24" s="32" t="s">
        <v>62</v>
      </c>
      <c r="C24" s="32" t="s">
        <v>2</v>
      </c>
      <c r="D24" s="33" t="s">
        <v>3</v>
      </c>
      <c r="E24" s="31" t="s">
        <v>4</v>
      </c>
      <c r="F24" s="32" t="s">
        <v>62</v>
      </c>
      <c r="G24" s="32" t="s">
        <v>2</v>
      </c>
      <c r="H24" s="33" t="s">
        <v>3</v>
      </c>
      <c r="I24" s="32" t="s">
        <v>5</v>
      </c>
      <c r="J24" s="34" t="s">
        <v>6</v>
      </c>
      <c r="L24" s="1"/>
      <c r="M24" s="1"/>
    </row>
    <row r="25" spans="1:13" s="6" customFormat="1" ht="14" x14ac:dyDescent="0.15">
      <c r="A25" s="7" t="s">
        <v>35</v>
      </c>
      <c r="B25" s="17">
        <v>27.494058609008789</v>
      </c>
      <c r="C25" s="17">
        <v>14.834553718566895</v>
      </c>
      <c r="D25" s="35">
        <f>B25-C25</f>
        <v>12.659504890441895</v>
      </c>
      <c r="E25" s="7" t="s">
        <v>35</v>
      </c>
      <c r="F25" s="17">
        <v>23.764730453491211</v>
      </c>
      <c r="G25" s="17">
        <v>14.698681831359863</v>
      </c>
      <c r="H25" s="35">
        <f>F25-G25</f>
        <v>9.0660486221313477</v>
      </c>
      <c r="I25" s="36">
        <f>H25-$D$29</f>
        <v>-3.2381899356842041</v>
      </c>
      <c r="J25" s="37">
        <f>POWER(2,-I25)</f>
        <v>9.4360949501490943</v>
      </c>
      <c r="L25" s="1"/>
      <c r="M25" s="1"/>
    </row>
    <row r="26" spans="1:13" s="6" customFormat="1" ht="14" x14ac:dyDescent="0.15">
      <c r="A26" s="7" t="s">
        <v>36</v>
      </c>
      <c r="B26" s="21">
        <v>27.170455932617188</v>
      </c>
      <c r="C26" s="21">
        <v>14.827057838439941</v>
      </c>
      <c r="D26" s="35">
        <f t="shared" ref="D26:D28" si="2">B26-C26</f>
        <v>12.343398094177246</v>
      </c>
      <c r="E26" s="7" t="s">
        <v>36</v>
      </c>
      <c r="F26" s="21"/>
      <c r="G26" s="22"/>
      <c r="H26" s="35"/>
      <c r="I26" s="36"/>
      <c r="J26" s="38"/>
      <c r="L26" s="1"/>
      <c r="M26" s="1"/>
    </row>
    <row r="27" spans="1:13" s="6" customFormat="1" ht="14" x14ac:dyDescent="0.15">
      <c r="A27" s="7" t="s">
        <v>37</v>
      </c>
      <c r="B27" s="18">
        <v>27.085443496704102</v>
      </c>
      <c r="C27" s="18">
        <v>14.809493064880371</v>
      </c>
      <c r="D27" s="35">
        <f t="shared" si="2"/>
        <v>12.27595043182373</v>
      </c>
      <c r="E27" s="7" t="s">
        <v>37</v>
      </c>
      <c r="F27" s="18">
        <v>24.009786605834961</v>
      </c>
      <c r="G27" s="18">
        <v>14.677944183349609</v>
      </c>
      <c r="H27" s="35">
        <f>F27-G27</f>
        <v>9.3318424224853516</v>
      </c>
      <c r="I27" s="36">
        <f t="shared" ref="I27:I28" si="3">H27-$D$29</f>
        <v>-2.9723961353302002</v>
      </c>
      <c r="J27" s="38">
        <f>POWER(2,-I27)</f>
        <v>7.8483867467916637</v>
      </c>
      <c r="L27" s="1"/>
      <c r="M27" s="1"/>
    </row>
    <row r="28" spans="1:13" s="6" customFormat="1" thickBot="1" x14ac:dyDescent="0.2">
      <c r="A28" s="7" t="s">
        <v>38</v>
      </c>
      <c r="B28" s="20">
        <v>26.726821899414062</v>
      </c>
      <c r="C28" s="20">
        <v>14.788721084594727</v>
      </c>
      <c r="D28" s="35">
        <f t="shared" si="2"/>
        <v>11.938100814819336</v>
      </c>
      <c r="E28" s="7" t="s">
        <v>38</v>
      </c>
      <c r="F28" s="20">
        <v>23.901359558105469</v>
      </c>
      <c r="G28" s="20">
        <v>14.637026786804199</v>
      </c>
      <c r="H28" s="35">
        <f>F28-G28</f>
        <v>9.2643327713012695</v>
      </c>
      <c r="I28" s="36">
        <f t="shared" si="3"/>
        <v>-3.0399057865142822</v>
      </c>
      <c r="J28" s="39">
        <f>POWER(2,-I28)</f>
        <v>8.224373512769704</v>
      </c>
      <c r="L28" s="1"/>
      <c r="M28" s="1"/>
    </row>
    <row r="29" spans="1:13" s="6" customFormat="1" ht="14" x14ac:dyDescent="0.15">
      <c r="A29" s="40" t="s">
        <v>7</v>
      </c>
      <c r="B29" s="41">
        <f>AVERAGE(B25:B28)</f>
        <v>27.119194984436035</v>
      </c>
      <c r="C29" s="41">
        <f>AVERAGE(C25:C28)</f>
        <v>14.814956426620483</v>
      </c>
      <c r="D29" s="42">
        <f>AVERAGE(D25:D28)</f>
        <v>12.304238557815552</v>
      </c>
      <c r="E29" s="40" t="s">
        <v>7</v>
      </c>
      <c r="F29" s="41">
        <f>AVERAGE(F25:F28)</f>
        <v>23.891958872477215</v>
      </c>
      <c r="G29" s="41">
        <f>AVERAGE(G25:G28)</f>
        <v>14.671217600504557</v>
      </c>
      <c r="H29" s="42">
        <f>AVERAGE(H25:H28)</f>
        <v>9.2207412719726562</v>
      </c>
      <c r="I29" s="42">
        <f>AVERAGE(I25:I28)</f>
        <v>-3.0834972858428955</v>
      </c>
      <c r="J29" s="64">
        <f>AVERAGE(J25:J28)</f>
        <v>8.5029517365701537</v>
      </c>
      <c r="K29" s="44"/>
      <c r="L29" s="1"/>
      <c r="M29" s="1"/>
    </row>
    <row r="30" spans="1:13" s="6" customFormat="1" ht="14" x14ac:dyDescent="0.15">
      <c r="A30" s="45" t="s">
        <v>8</v>
      </c>
      <c r="B30" s="46">
        <f>MEDIAN(B25:B28)</f>
        <v>27.127949714660645</v>
      </c>
      <c r="C30" s="46">
        <f>MEDIAN(C25:C28)</f>
        <v>14.818275451660156</v>
      </c>
      <c r="D30" s="47">
        <f>MEDIAN(D25:D28)</f>
        <v>12.309674263000488</v>
      </c>
      <c r="E30" s="45" t="s">
        <v>8</v>
      </c>
      <c r="F30" s="46">
        <f>MEDIAN(F25:F28)</f>
        <v>23.901359558105469</v>
      </c>
      <c r="G30" s="46">
        <f>MEDIAN(G25:G28)</f>
        <v>14.677944183349609</v>
      </c>
      <c r="H30" s="43">
        <f>MEDIAN(H25:H28)</f>
        <v>9.2643327713012695</v>
      </c>
      <c r="I30" s="47">
        <f>MEDIAN(I25:I28)</f>
        <v>-3.0399057865142822</v>
      </c>
      <c r="J30" s="47">
        <f>MEDIAN(J25:J28)</f>
        <v>8.224373512769704</v>
      </c>
      <c r="L30" s="1"/>
      <c r="M30" s="1"/>
    </row>
    <row r="31" spans="1:13" s="6" customFormat="1" thickBot="1" x14ac:dyDescent="0.2">
      <c r="A31" s="48" t="s">
        <v>9</v>
      </c>
      <c r="B31" s="49">
        <f>STDEV(B25:B28)</f>
        <v>0.31530208933129111</v>
      </c>
      <c r="C31" s="49">
        <f>STDEV(C25:C28)</f>
        <v>2.0401303164003636E-2</v>
      </c>
      <c r="D31" s="50">
        <f>STDEV(D25:D28)</f>
        <v>0.2958629757755698</v>
      </c>
      <c r="E31" s="48" t="s">
        <v>9</v>
      </c>
      <c r="F31" s="49">
        <f>STDEV(F25:F28)</f>
        <v>0.12279824558230368</v>
      </c>
      <c r="G31" s="49">
        <f>STDEV(G25:G28)</f>
        <v>3.1373098625554062E-2</v>
      </c>
      <c r="H31" s="50">
        <f>STDEV(H25:H28)</f>
        <v>0.13815480515328951</v>
      </c>
      <c r="I31" s="50">
        <f>STDEV(I25:I28)</f>
        <v>0.13815480515328951</v>
      </c>
      <c r="J31" s="50">
        <f>STDEV(J25:J28)</f>
        <v>0.82970398627099551</v>
      </c>
      <c r="L31" s="1"/>
      <c r="M31" s="1"/>
    </row>
    <row r="32" spans="1:13" s="6" customFormat="1" ht="14" x14ac:dyDescent="0.15">
      <c r="A32" s="13"/>
      <c r="B32" s="13" t="s">
        <v>10</v>
      </c>
      <c r="C32" s="13"/>
      <c r="D32" s="13"/>
      <c r="E32" s="13"/>
      <c r="F32" s="13"/>
      <c r="G32" s="13"/>
      <c r="H32" s="13"/>
      <c r="I32" s="13"/>
      <c r="J32" s="14">
        <f>J31/(SQRT(4))</f>
        <v>0.41485199313549775</v>
      </c>
      <c r="L32" s="1"/>
      <c r="M32" s="1"/>
    </row>
    <row r="33" spans="1:13" s="6" customFormat="1" ht="14" x14ac:dyDescent="0.15">
      <c r="A33" s="24" t="s">
        <v>62</v>
      </c>
      <c r="B33" s="13">
        <f>TTEST(B25:B28,F25:F28,2,2)</f>
        <v>1.4982168860865564E-5</v>
      </c>
      <c r="C33" s="13"/>
      <c r="L33" s="1"/>
      <c r="M33" s="1"/>
    </row>
    <row r="34" spans="1:13" s="6" customFormat="1" ht="14" x14ac:dyDescent="0.15">
      <c r="A34" s="24" t="s">
        <v>2</v>
      </c>
      <c r="B34" s="13">
        <f>TTEST(C25:C28,G25:G28,2,2)</f>
        <v>7.0059419331969469E-4</v>
      </c>
      <c r="C34" s="13"/>
      <c r="D34" s="13"/>
      <c r="E34" s="5"/>
      <c r="F34" s="1"/>
      <c r="G34" s="1"/>
      <c r="L34" s="1"/>
      <c r="M34" s="1"/>
    </row>
    <row r="35" spans="1:13" s="6" customFormat="1" ht="14" x14ac:dyDescent="0.15">
      <c r="A35" s="24" t="s">
        <v>11</v>
      </c>
      <c r="B35" s="65">
        <f>TTEST(D25:D28,H25:H28,2,2)</f>
        <v>1.5102441877982554E-5</v>
      </c>
      <c r="C35" s="13"/>
      <c r="D35" s="13"/>
      <c r="L35" s="1"/>
      <c r="M35" s="1"/>
    </row>
    <row r="36" spans="1:13" s="6" customFormat="1" ht="14" x14ac:dyDescent="0.15">
      <c r="A36" s="52" t="s">
        <v>12</v>
      </c>
      <c r="B36" s="30">
        <f>POWER(-(-I29-I31),2)</f>
        <v>8.6750423285548024</v>
      </c>
      <c r="C36" s="30"/>
      <c r="D36" s="13"/>
      <c r="E36" s="13"/>
      <c r="F36" s="13"/>
      <c r="L36" s="1"/>
      <c r="M36" s="1"/>
    </row>
    <row r="37" spans="1:13" s="6" customFormat="1" ht="14" x14ac:dyDescent="0.15">
      <c r="A37" s="52" t="s">
        <v>13</v>
      </c>
      <c r="B37" s="30">
        <f>POWER(2,-I29)</f>
        <v>8.4766680159853571</v>
      </c>
      <c r="C37" s="30"/>
      <c r="D37" s="13"/>
      <c r="E37" s="13"/>
      <c r="F37" s="13"/>
      <c r="G37" s="13"/>
      <c r="L37" s="1"/>
      <c r="M37" s="1"/>
    </row>
    <row r="38" spans="1:13" ht="16" thickBot="1" x14ac:dyDescent="0.25">
      <c r="L38" s="54"/>
      <c r="M38" s="54"/>
    </row>
    <row r="39" spans="1:13" s="6" customFormat="1" thickBot="1" x14ac:dyDescent="0.2">
      <c r="A39" s="31" t="s">
        <v>0</v>
      </c>
      <c r="B39" s="32" t="s">
        <v>62</v>
      </c>
      <c r="C39" s="32" t="s">
        <v>2</v>
      </c>
      <c r="D39" s="33" t="s">
        <v>3</v>
      </c>
      <c r="E39" s="31" t="s">
        <v>4</v>
      </c>
      <c r="F39" s="32" t="s">
        <v>62</v>
      </c>
      <c r="G39" s="32" t="s">
        <v>2</v>
      </c>
      <c r="H39" s="33" t="s">
        <v>3</v>
      </c>
      <c r="I39" s="32" t="s">
        <v>5</v>
      </c>
      <c r="J39" s="34" t="s">
        <v>6</v>
      </c>
      <c r="L39" s="1"/>
      <c r="M39" s="1"/>
    </row>
    <row r="40" spans="1:13" s="6" customFormat="1" ht="14" x14ac:dyDescent="0.15">
      <c r="A40" s="7" t="s">
        <v>46</v>
      </c>
      <c r="B40" s="17">
        <v>29.895599365234375</v>
      </c>
      <c r="C40" s="17">
        <v>14.779532432556101</v>
      </c>
      <c r="D40" s="35">
        <f>B40-C40</f>
        <v>15.116066932678274</v>
      </c>
      <c r="E40" s="7" t="s">
        <v>46</v>
      </c>
      <c r="F40" s="17">
        <v>27.22233772277832</v>
      </c>
      <c r="G40" s="17">
        <v>14.733531951904297</v>
      </c>
      <c r="H40" s="35">
        <f>F40-G40</f>
        <v>12.488805770874023</v>
      </c>
      <c r="I40" s="36">
        <f>H40-$D$44</f>
        <v>-1.8428560892741057</v>
      </c>
      <c r="J40" s="37">
        <f>POWER(2,-I40)</f>
        <v>3.5871947934067108</v>
      </c>
      <c r="L40" s="1"/>
      <c r="M40" s="1"/>
    </row>
    <row r="41" spans="1:13" s="6" customFormat="1" ht="14" x14ac:dyDescent="0.15">
      <c r="A41" s="7" t="s">
        <v>47</v>
      </c>
      <c r="B41" s="18">
        <v>28.894069671630859</v>
      </c>
      <c r="C41" s="18">
        <v>14.766645431518555</v>
      </c>
      <c r="D41" s="35">
        <f t="shared" ref="D41:D43" si="4">B41-C41</f>
        <v>14.127424240112305</v>
      </c>
      <c r="E41" s="7" t="s">
        <v>47</v>
      </c>
      <c r="F41" s="21">
        <v>27.511638641357422</v>
      </c>
      <c r="G41" s="21">
        <v>14.687274932861328</v>
      </c>
      <c r="H41" s="35">
        <f>F41-G41</f>
        <v>12.824363708496094</v>
      </c>
      <c r="I41" s="36">
        <f t="shared" ref="I41:I43" si="5">H41-$D$44</f>
        <v>-1.5072981516520354</v>
      </c>
      <c r="J41" s="38">
        <f>POWER(2,-I41)</f>
        <v>2.8427715212855884</v>
      </c>
      <c r="L41" s="1"/>
      <c r="M41" s="1"/>
    </row>
    <row r="42" spans="1:13" s="6" customFormat="1" ht="14" x14ac:dyDescent="0.15">
      <c r="A42" s="10" t="s">
        <v>48</v>
      </c>
      <c r="B42" s="21"/>
      <c r="C42" s="22"/>
      <c r="D42" s="35"/>
      <c r="E42" s="7" t="s">
        <v>48</v>
      </c>
      <c r="F42" s="18">
        <v>26.685552597045898</v>
      </c>
      <c r="G42" s="18">
        <v>14.727401733398438</v>
      </c>
      <c r="H42" s="35">
        <f>F42-G42</f>
        <v>11.958150863647461</v>
      </c>
      <c r="I42" s="36">
        <f t="shared" si="5"/>
        <v>-2.3735109965006682</v>
      </c>
      <c r="J42" s="38">
        <f>POWER(2,-I42)</f>
        <v>5.1820071154740992</v>
      </c>
      <c r="L42" s="1"/>
      <c r="M42" s="1"/>
    </row>
    <row r="43" spans="1:13" s="6" customFormat="1" thickBot="1" x14ac:dyDescent="0.2">
      <c r="A43" s="7" t="s">
        <v>49</v>
      </c>
      <c r="B43" s="20">
        <v>28.481161117553711</v>
      </c>
      <c r="C43" s="20">
        <v>14.729666709899902</v>
      </c>
      <c r="D43" s="35">
        <f t="shared" si="4"/>
        <v>13.751494407653809</v>
      </c>
      <c r="E43" s="7" t="s">
        <v>49</v>
      </c>
      <c r="F43" s="20">
        <v>27.177200317382812</v>
      </c>
      <c r="G43" s="20">
        <v>14.732219696044922</v>
      </c>
      <c r="H43" s="35">
        <f>F43-G43</f>
        <v>12.444980621337891</v>
      </c>
      <c r="I43" s="36">
        <f t="shared" si="5"/>
        <v>-1.8866812388102385</v>
      </c>
      <c r="J43" s="39">
        <f>POWER(2,-I43)</f>
        <v>3.6978359911677914</v>
      </c>
      <c r="L43" s="1"/>
      <c r="M43" s="1"/>
    </row>
    <row r="44" spans="1:13" s="6" customFormat="1" ht="14" x14ac:dyDescent="0.15">
      <c r="A44" s="40" t="s">
        <v>7</v>
      </c>
      <c r="B44" s="41">
        <f>AVERAGE(B40:B43)</f>
        <v>29.090276718139648</v>
      </c>
      <c r="C44" s="41">
        <f>AVERAGE(C40:C43)</f>
        <v>14.758614857991519</v>
      </c>
      <c r="D44" s="42">
        <f>AVERAGE(D40:D43)</f>
        <v>14.331661860148129</v>
      </c>
      <c r="E44" s="40" t="s">
        <v>7</v>
      </c>
      <c r="F44" s="41">
        <f>AVERAGE(F40:F43)</f>
        <v>27.149182319641113</v>
      </c>
      <c r="G44" s="41">
        <f>AVERAGE(G40:G43)</f>
        <v>14.720107078552246</v>
      </c>
      <c r="H44" s="42">
        <f>AVERAGE(H40:H43)</f>
        <v>12.429075241088867</v>
      </c>
      <c r="I44" s="42">
        <f>AVERAGE(I40:I43)</f>
        <v>-1.902586619059262</v>
      </c>
      <c r="J44" s="64">
        <f>AVERAGE(J40:J43)</f>
        <v>3.8274523553335471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MEDIAN(B40:B43)</f>
        <v>28.894069671630859</v>
      </c>
      <c r="C45" s="46">
        <f>MEDIAN(C40:C43)</f>
        <v>14.766645431518555</v>
      </c>
      <c r="D45" s="47">
        <f>MEDIAN(D40:D43)</f>
        <v>14.127424240112305</v>
      </c>
      <c r="E45" s="45" t="s">
        <v>8</v>
      </c>
      <c r="F45" s="46">
        <f>MEDIAN(F40:F43)</f>
        <v>27.199769020080566</v>
      </c>
      <c r="G45" s="46">
        <f>MEDIAN(G40:G43)</f>
        <v>14.72981071472168</v>
      </c>
      <c r="H45" s="47">
        <f>MEDIAN(H40:H43)</f>
        <v>12.466893196105957</v>
      </c>
      <c r="I45" s="47">
        <f>MEDIAN(I40:I43)</f>
        <v>-1.8647686640421721</v>
      </c>
      <c r="J45" s="47">
        <f>MEDIAN(J40:J43)</f>
        <v>3.6425153922872511</v>
      </c>
      <c r="L45" s="1"/>
      <c r="M45" s="1"/>
    </row>
    <row r="46" spans="1:13" s="6" customFormat="1" thickBot="1" x14ac:dyDescent="0.2">
      <c r="A46" s="48" t="s">
        <v>9</v>
      </c>
      <c r="B46" s="49">
        <f>STDEV(B40:B43)</f>
        <v>0.72734571762695044</v>
      </c>
      <c r="C46" s="49">
        <f>STDEV(C40:C43)</f>
        <v>2.588465099988926E-2</v>
      </c>
      <c r="D46" s="50">
        <f>STDEV(D40:D43)</f>
        <v>0.70483990954778863</v>
      </c>
      <c r="E46" s="48" t="s">
        <v>9</v>
      </c>
      <c r="F46" s="49">
        <f>STDEV(F40:F43)</f>
        <v>0.34276514118341206</v>
      </c>
      <c r="G46" s="49">
        <f>STDEV(G40:G43)</f>
        <v>2.2046197760136974E-2</v>
      </c>
      <c r="H46" s="50">
        <f>STDEV(H40:H43)</f>
        <v>0.35676484273865494</v>
      </c>
      <c r="I46" s="50">
        <f>STDEV(I40:I43)</f>
        <v>0.35676484273865494</v>
      </c>
      <c r="J46" s="50">
        <f>STDEV(J40:J43)</f>
        <v>0.97961540771253675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0.48980770385626837</v>
      </c>
    </row>
    <row r="48" spans="1:13" s="6" customFormat="1" ht="14" x14ac:dyDescent="0.15">
      <c r="A48" s="24" t="s">
        <v>62</v>
      </c>
      <c r="B48" s="13">
        <f>TTEST(B40:B43,F40:F43,2,2)</f>
        <v>4.9486962403373852E-3</v>
      </c>
      <c r="C48" s="13"/>
      <c r="D48" s="5"/>
      <c r="E48" s="1"/>
      <c r="F48" s="1"/>
    </row>
    <row r="49" spans="1:7" s="6" customFormat="1" ht="14" x14ac:dyDescent="0.15">
      <c r="A49" s="24" t="s">
        <v>2</v>
      </c>
      <c r="B49" s="13">
        <f>TTEST(C40:C43,G40:G43,2,2)</f>
        <v>8.6264074777877051E-2</v>
      </c>
      <c r="C49" s="13"/>
      <c r="D49" s="13"/>
      <c r="E49" s="15"/>
      <c r="F49" s="51"/>
    </row>
    <row r="50" spans="1:7" s="6" customFormat="1" ht="14" x14ac:dyDescent="0.15">
      <c r="A50" s="24" t="s">
        <v>11</v>
      </c>
      <c r="B50" s="65">
        <f>TTEST(D40:D43,H40:H43,2,2)</f>
        <v>5.1066889093691926E-3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2.3895649641469969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3.7388293364063316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21F90-BE8C-4BE2-B87C-1006F55F8EB5}">
  <dimension ref="A1:M52"/>
  <sheetViews>
    <sheetView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1" width="10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44307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44316</v>
      </c>
      <c r="K4" s="6" t="s">
        <v>63</v>
      </c>
      <c r="L4" s="1" t="s">
        <v>25</v>
      </c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63</v>
      </c>
      <c r="C9" s="32" t="s">
        <v>2</v>
      </c>
      <c r="D9" s="33" t="s">
        <v>3</v>
      </c>
      <c r="E9" s="31" t="s">
        <v>4</v>
      </c>
      <c r="F9" s="32" t="s">
        <v>63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24.635297775268555</v>
      </c>
      <c r="C10" s="8">
        <v>14.45283317565918</v>
      </c>
      <c r="D10" s="35">
        <f>B10-C10</f>
        <v>10.182464599609375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24.404508590698242</v>
      </c>
      <c r="C11" s="11">
        <v>14.413677215576172</v>
      </c>
      <c r="D11" s="35">
        <f t="shared" ref="D11:D13" si="0">B11-C11</f>
        <v>9.9908313751220703</v>
      </c>
      <c r="E11" s="7" t="s">
        <v>27</v>
      </c>
      <c r="F11" s="9">
        <v>24.205684661865234</v>
      </c>
      <c r="G11" s="9">
        <v>14.55931568145752</v>
      </c>
      <c r="H11" s="35">
        <f>F11-G11</f>
        <v>9.6463689804077148</v>
      </c>
      <c r="I11" s="36">
        <f>H11-$D$14</f>
        <v>-0.61687064170837402</v>
      </c>
      <c r="J11" s="38">
        <f>POWER(2,-I11)</f>
        <v>1.5335451492021082</v>
      </c>
      <c r="L11" s="1"/>
      <c r="M11" s="1"/>
    </row>
    <row r="12" spans="1:13" s="6" customFormat="1" ht="14" x14ac:dyDescent="0.15">
      <c r="A12" s="10" t="s">
        <v>28</v>
      </c>
      <c r="B12" s="9">
        <v>24.747306823730469</v>
      </c>
      <c r="C12" s="9">
        <v>14.604870796203613</v>
      </c>
      <c r="D12" s="35">
        <f t="shared" si="0"/>
        <v>10.142436027526855</v>
      </c>
      <c r="E12" s="10" t="s">
        <v>28</v>
      </c>
      <c r="F12" s="11">
        <v>23.686424255371094</v>
      </c>
      <c r="G12" s="11">
        <v>14.491141319274902</v>
      </c>
      <c r="H12" s="35">
        <f>F12-G12</f>
        <v>9.1952829360961914</v>
      </c>
      <c r="I12" s="36">
        <f t="shared" ref="I12:I13" si="1">H12-$D$14</f>
        <v>-1.0679566860198975</v>
      </c>
      <c r="J12" s="38">
        <f>POWER(2,-I12)</f>
        <v>2.0964620080873035</v>
      </c>
      <c r="L12" s="1"/>
      <c r="M12" s="1"/>
    </row>
    <row r="13" spans="1:13" s="6" customFormat="1" thickBot="1" x14ac:dyDescent="0.2">
      <c r="A13" s="7" t="s">
        <v>29</v>
      </c>
      <c r="B13" s="12">
        <v>25.29670524597168</v>
      </c>
      <c r="C13" s="12">
        <v>14.559478759765625</v>
      </c>
      <c r="D13" s="35">
        <f t="shared" si="0"/>
        <v>10.737226486206055</v>
      </c>
      <c r="E13" s="7" t="s">
        <v>29</v>
      </c>
      <c r="F13" s="12">
        <v>23.916803359985352</v>
      </c>
      <c r="G13" s="12">
        <v>14.413993835449219</v>
      </c>
      <c r="H13" s="35">
        <f>F13-G13</f>
        <v>9.5028095245361328</v>
      </c>
      <c r="I13" s="36">
        <f t="shared" si="1"/>
        <v>-0.76043009757995605</v>
      </c>
      <c r="J13" s="39">
        <f>POWER(2,-I13)</f>
        <v>1.6939955649793155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24.770954608917236</v>
      </c>
      <c r="C14" s="41">
        <f>AVERAGE(C10:C13)</f>
        <v>14.507714986801147</v>
      </c>
      <c r="D14" s="42">
        <f>AVERAGE(D10:D13)</f>
        <v>10.263239622116089</v>
      </c>
      <c r="E14" s="40" t="s">
        <v>7</v>
      </c>
      <c r="F14" s="41">
        <f>AVERAGE(F10:F13)</f>
        <v>23.936304092407227</v>
      </c>
      <c r="G14" s="41">
        <f>AVERAGE(G10:G13)</f>
        <v>14.488150278727213</v>
      </c>
      <c r="H14" s="42">
        <f>AVERAGE(H10:H13)</f>
        <v>9.4481538136800136</v>
      </c>
      <c r="I14" s="42">
        <f>AVERAGE(I10:I13)</f>
        <v>-0.81508580843607581</v>
      </c>
      <c r="J14" s="64">
        <f>AVERAGE(J10:J13)</f>
        <v>1.7746675740895757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24.691302299499512</v>
      </c>
      <c r="C15" s="46">
        <f>MEDIAN(C10:C13)</f>
        <v>14.506155967712402</v>
      </c>
      <c r="D15" s="47">
        <f>MEDIAN(D10:D13)</f>
        <v>10.162450313568115</v>
      </c>
      <c r="E15" s="45" t="s">
        <v>8</v>
      </c>
      <c r="F15" s="46">
        <f>MEDIAN(F10:F13)</f>
        <v>23.916803359985352</v>
      </c>
      <c r="G15" s="46">
        <f>MEDIAN(G10:G13)</f>
        <v>14.491141319274902</v>
      </c>
      <c r="H15" s="47">
        <f>MEDIAN(H10:H13)</f>
        <v>9.5028095245361328</v>
      </c>
      <c r="I15" s="47">
        <f>MEDIAN(I10:I13)</f>
        <v>-0.76043009757995605</v>
      </c>
      <c r="J15" s="47">
        <f>MEDIAN(J10:J13)</f>
        <v>1.6939955649793155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0.37844348362361585</v>
      </c>
      <c r="C16" s="49">
        <f>STDEV(C10:C13)</f>
        <v>8.9393987686252716E-2</v>
      </c>
      <c r="D16" s="50">
        <f>STDEV(D10:D13)</f>
        <v>0.32659246423579846</v>
      </c>
      <c r="E16" s="48" t="s">
        <v>9</v>
      </c>
      <c r="F16" s="49">
        <f>STDEV(F10:F13)</f>
        <v>0.26017888338959644</v>
      </c>
      <c r="G16" s="49">
        <f>STDEV(G10:G13)</f>
        <v>7.270707994744055E-2</v>
      </c>
      <c r="H16" s="50">
        <f>STDEV(H10:H13)</f>
        <v>0.23045626459275359</v>
      </c>
      <c r="I16" s="50">
        <f>STDEV(I10:I13)</f>
        <v>0.23045626459275367</v>
      </c>
      <c r="J16" s="50">
        <f>STDEV(J10:J13)</f>
        <v>0.28999970223210458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0.14499985111605229</v>
      </c>
      <c r="L17" s="1"/>
      <c r="M17" s="1"/>
    </row>
    <row r="18" spans="1:13" s="6" customFormat="1" ht="14" x14ac:dyDescent="0.15">
      <c r="A18" s="24" t="s">
        <v>63</v>
      </c>
      <c r="B18" s="13">
        <f>TTEST(B10:B13,F10:F13,2,2)</f>
        <v>2.267581131680874E-2</v>
      </c>
      <c r="C18" s="13"/>
      <c r="F18" s="1"/>
      <c r="G18" s="2"/>
      <c r="H18" s="1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1.4667267970630948E-2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0.34179170353445087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1.7594027942732982</v>
      </c>
      <c r="C22" s="30"/>
      <c r="D22" s="13"/>
      <c r="E22" s="13"/>
      <c r="F22" s="13"/>
      <c r="G22" s="13"/>
      <c r="L22" s="1"/>
      <c r="M22" s="1"/>
    </row>
    <row r="23" spans="1:13" x14ac:dyDescent="0.2">
      <c r="L23" s="54"/>
      <c r="M23" s="54"/>
    </row>
    <row r="24" spans="1:13" ht="18" x14ac:dyDescent="0.2">
      <c r="A24" s="23" t="s">
        <v>34</v>
      </c>
      <c r="L24" s="54"/>
      <c r="M24" s="54"/>
    </row>
    <row r="25" spans="1:13" ht="16" thickBot="1" x14ac:dyDescent="0.25">
      <c r="L25" s="54"/>
      <c r="M25" s="54"/>
    </row>
    <row r="26" spans="1:13" s="6" customFormat="1" thickBot="1" x14ac:dyDescent="0.2">
      <c r="A26" s="31" t="s">
        <v>0</v>
      </c>
      <c r="B26" s="34" t="s">
        <v>64</v>
      </c>
      <c r="C26" s="34" t="s">
        <v>2</v>
      </c>
      <c r="D26" s="33" t="s">
        <v>3</v>
      </c>
      <c r="E26" s="31" t="s">
        <v>30</v>
      </c>
      <c r="F26" s="34" t="s">
        <v>64</v>
      </c>
      <c r="G26" s="34" t="s">
        <v>2</v>
      </c>
      <c r="H26" s="33" t="s">
        <v>3</v>
      </c>
      <c r="I26" s="32" t="s">
        <v>5</v>
      </c>
      <c r="J26" s="34" t="s">
        <v>6</v>
      </c>
      <c r="L26" s="1"/>
      <c r="M26" s="1"/>
    </row>
    <row r="27" spans="1:13" s="6" customFormat="1" ht="14" x14ac:dyDescent="0.15">
      <c r="A27" s="16" t="s">
        <v>40</v>
      </c>
      <c r="B27" s="17">
        <v>20.348552703857422</v>
      </c>
      <c r="C27" s="17">
        <v>14.735267639160156</v>
      </c>
      <c r="D27" s="55">
        <f>B27-C27</f>
        <v>5.6132850646972656</v>
      </c>
      <c r="E27" s="16" t="s">
        <v>40</v>
      </c>
      <c r="F27" s="17">
        <v>21.864444732666016</v>
      </c>
      <c r="G27" s="17">
        <v>14.651010513305664</v>
      </c>
      <c r="H27" s="55">
        <f>F27-G27</f>
        <v>7.2134342193603516</v>
      </c>
      <c r="I27" s="56">
        <f>H27-$D$30</f>
        <v>1.7646795908610029</v>
      </c>
      <c r="J27" s="37">
        <f>POWER(2,-I27)</f>
        <v>0.29429203656921049</v>
      </c>
      <c r="L27" s="1"/>
      <c r="M27" s="1"/>
    </row>
    <row r="28" spans="1:13" s="6" customFormat="1" ht="14" x14ac:dyDescent="0.15">
      <c r="A28" s="7" t="s">
        <v>41</v>
      </c>
      <c r="B28" s="18">
        <v>20.351972579956055</v>
      </c>
      <c r="C28" s="18">
        <v>14.922684669494629</v>
      </c>
      <c r="D28" s="35">
        <f>B28-C28</f>
        <v>5.4292879104614258</v>
      </c>
      <c r="E28" s="7" t="s">
        <v>41</v>
      </c>
      <c r="F28" s="18">
        <v>21.669744491577148</v>
      </c>
      <c r="G28" s="18">
        <v>14.561047554016113</v>
      </c>
      <c r="H28" s="35">
        <f>F28-G28</f>
        <v>7.1086969375610352</v>
      </c>
      <c r="I28" s="36">
        <f t="shared" ref="I28:I29" si="2">H28-$D$30</f>
        <v>1.6599423090616865</v>
      </c>
      <c r="J28" s="38">
        <f>POWER(2,-I28)</f>
        <v>0.31645180261273392</v>
      </c>
      <c r="L28" s="1"/>
      <c r="M28" s="1"/>
    </row>
    <row r="29" spans="1:13" s="6" customFormat="1" thickBot="1" x14ac:dyDescent="0.2">
      <c r="A29" s="19" t="s">
        <v>42</v>
      </c>
      <c r="B29" s="20">
        <v>20.168365478515625</v>
      </c>
      <c r="C29" s="20">
        <v>14.86467456817627</v>
      </c>
      <c r="D29" s="57">
        <f>B29-C29</f>
        <v>5.3036909103393555</v>
      </c>
      <c r="E29" s="19" t="s">
        <v>42</v>
      </c>
      <c r="F29" s="20">
        <v>21.308561325073242</v>
      </c>
      <c r="G29" s="20">
        <v>14.645156860351562</v>
      </c>
      <c r="H29" s="57">
        <f>F29-G29</f>
        <v>6.6634044647216797</v>
      </c>
      <c r="I29" s="58">
        <f t="shared" si="2"/>
        <v>1.214649836222331</v>
      </c>
      <c r="J29" s="39">
        <f>POWER(2,-I29)</f>
        <v>0.43087764764883446</v>
      </c>
      <c r="L29" s="1"/>
      <c r="M29" s="1"/>
    </row>
    <row r="30" spans="1:13" s="6" customFormat="1" ht="14" x14ac:dyDescent="0.15">
      <c r="A30" s="59" t="s">
        <v>7</v>
      </c>
      <c r="B30" s="41">
        <f>AVERAGE(B27:B29)</f>
        <v>20.289630254109699</v>
      </c>
      <c r="C30" s="41">
        <f>AVERAGE(C27:C29)</f>
        <v>14.840875625610352</v>
      </c>
      <c r="D30" s="43">
        <f>AVERAGE(D27:D29)</f>
        <v>5.4487546284993487</v>
      </c>
      <c r="E30" s="59" t="s">
        <v>7</v>
      </c>
      <c r="F30" s="41">
        <f>AVERAGE(F27:F29)</f>
        <v>21.614250183105469</v>
      </c>
      <c r="G30" s="41">
        <f>AVERAGE(G27:G29)</f>
        <v>14.619071642557779</v>
      </c>
      <c r="H30" s="43">
        <f>AVERAGE(H27:H29)</f>
        <v>6.9951785405476885</v>
      </c>
      <c r="I30" s="43">
        <f>AVERAGE(I27:I29)</f>
        <v>1.5464239120483401</v>
      </c>
      <c r="J30" s="64">
        <f>AVERAGE(J27:J29)</f>
        <v>0.34720716227692633</v>
      </c>
      <c r="K30" s="44"/>
      <c r="L30" s="1"/>
      <c r="M30" s="1"/>
    </row>
    <row r="31" spans="1:13" s="6" customFormat="1" ht="14" x14ac:dyDescent="0.15">
      <c r="A31" s="45" t="s">
        <v>8</v>
      </c>
      <c r="B31" s="46">
        <f>MEDIAN(B27:B29)</f>
        <v>20.348552703857422</v>
      </c>
      <c r="C31" s="46">
        <f>MEDIAN(C27:C29)</f>
        <v>14.86467456817627</v>
      </c>
      <c r="D31" s="47">
        <f>MEDIAN(D27:D29)</f>
        <v>5.4292879104614258</v>
      </c>
      <c r="E31" s="45" t="s">
        <v>8</v>
      </c>
      <c r="F31" s="46">
        <f>MEDIAN(F27:F29)</f>
        <v>21.669744491577148</v>
      </c>
      <c r="G31" s="46">
        <f>MEDIAN(G27:G29)</f>
        <v>14.645156860351562</v>
      </c>
      <c r="H31" s="47">
        <f>MEDIAN(H27:H29)</f>
        <v>7.1086969375610352</v>
      </c>
      <c r="I31" s="47">
        <f>MEDIAN(I27:I29)</f>
        <v>1.6599423090616865</v>
      </c>
      <c r="J31" s="47">
        <f>MEDIAN(J27:J29)</f>
        <v>0.31645180261273392</v>
      </c>
      <c r="L31" s="1"/>
      <c r="M31" s="1"/>
    </row>
    <row r="32" spans="1:13" s="6" customFormat="1" thickBot="1" x14ac:dyDescent="0.2">
      <c r="A32" s="48" t="s">
        <v>9</v>
      </c>
      <c r="B32" s="49">
        <f>STDEV(B27:B29)</f>
        <v>0.10503229616667256</v>
      </c>
      <c r="C32" s="49">
        <f>STDEV(C27:C29)</f>
        <v>9.5948309340446736E-2</v>
      </c>
      <c r="D32" s="50">
        <f>STDEV(D27:D29)</f>
        <v>0.15571239493541733</v>
      </c>
      <c r="E32" s="48" t="s">
        <v>9</v>
      </c>
      <c r="F32" s="49">
        <f>STDEV(F27:F29)</f>
        <v>0.28206613482267029</v>
      </c>
      <c r="G32" s="49">
        <f>STDEV(G27:G29)</f>
        <v>5.0335498920196918E-2</v>
      </c>
      <c r="H32" s="50">
        <f>STDEV(H27:H29)</f>
        <v>0.29205821781338254</v>
      </c>
      <c r="I32" s="50">
        <f>STDEV(I27:I29)</f>
        <v>0.29205821781338276</v>
      </c>
      <c r="J32" s="50">
        <f>STDEV(J27:J29)</f>
        <v>7.3302976744153633E-2</v>
      </c>
      <c r="L32" s="1"/>
      <c r="M32" s="1"/>
    </row>
    <row r="33" spans="1:13" s="6" customFormat="1" ht="14" x14ac:dyDescent="0.15">
      <c r="A33" s="13"/>
      <c r="B33" s="13" t="s">
        <v>10</v>
      </c>
      <c r="C33" s="13"/>
      <c r="D33" s="13"/>
      <c r="E33" s="13"/>
      <c r="F33" s="13"/>
      <c r="G33" s="13"/>
      <c r="H33" s="13"/>
      <c r="I33" s="13"/>
      <c r="J33" s="14">
        <f>J32/(SQRT(4))</f>
        <v>3.6651488372076817E-2</v>
      </c>
      <c r="L33" s="1"/>
      <c r="M33" s="1"/>
    </row>
    <row r="34" spans="1:13" s="6" customFormat="1" ht="14" x14ac:dyDescent="0.15">
      <c r="A34" s="24" t="s">
        <v>64</v>
      </c>
      <c r="B34" s="13">
        <f>TTEST(B27:B29,F27:F29,2,2)</f>
        <v>1.5902952094909858E-3</v>
      </c>
      <c r="C34" s="13"/>
      <c r="E34" s="15"/>
      <c r="L34" s="1"/>
      <c r="M34" s="1"/>
    </row>
    <row r="35" spans="1:13" s="6" customFormat="1" ht="14" x14ac:dyDescent="0.15">
      <c r="A35" s="24" t="s">
        <v>2</v>
      </c>
      <c r="B35" s="13">
        <f>TTEST(C27:C29,G27:G29,2,2)</f>
        <v>2.3890903973301635E-2</v>
      </c>
      <c r="C35" s="13"/>
      <c r="D35" s="13"/>
      <c r="L35" s="1"/>
      <c r="M35" s="1"/>
    </row>
    <row r="36" spans="1:13" s="6" customFormat="1" ht="14" x14ac:dyDescent="0.15">
      <c r="A36" s="24" t="s">
        <v>11</v>
      </c>
      <c r="B36" s="65">
        <f>TTEST(D27:D29,H27:H29,2,2)</f>
        <v>1.2670987051867648E-3</v>
      </c>
      <c r="C36" s="13"/>
      <c r="D36" s="13"/>
      <c r="L36" s="1"/>
      <c r="M36" s="1"/>
    </row>
    <row r="37" spans="1:13" s="6" customFormat="1" ht="14" x14ac:dyDescent="0.15">
      <c r="A37" s="52" t="s">
        <v>12</v>
      </c>
      <c r="B37" s="30">
        <f>POWER(-(-I30-I32),2)</f>
        <v>3.3800165418208969</v>
      </c>
      <c r="C37" s="30"/>
      <c r="D37" s="13"/>
      <c r="E37" s="13"/>
      <c r="F37" s="13"/>
      <c r="L37" s="1"/>
      <c r="M37" s="1"/>
    </row>
    <row r="38" spans="1:13" s="6" customFormat="1" ht="14" x14ac:dyDescent="0.15">
      <c r="A38" s="52" t="s">
        <v>13</v>
      </c>
      <c r="B38" s="30">
        <f>POWER(2,-I30)</f>
        <v>0.34235763408897607</v>
      </c>
      <c r="C38" s="30"/>
      <c r="D38" s="13"/>
      <c r="E38" s="13"/>
      <c r="F38" s="13"/>
      <c r="G38" s="13"/>
      <c r="L38" s="1"/>
      <c r="M38" s="1"/>
    </row>
    <row r="39" spans="1:13" ht="16" thickBot="1" x14ac:dyDescent="0.25">
      <c r="L39" s="54"/>
      <c r="M39" s="54"/>
    </row>
    <row r="40" spans="1:13" s="6" customFormat="1" thickBot="1" x14ac:dyDescent="0.2">
      <c r="A40" s="31" t="s">
        <v>0</v>
      </c>
      <c r="B40" s="34" t="s">
        <v>64</v>
      </c>
      <c r="C40" s="34" t="s">
        <v>2</v>
      </c>
      <c r="D40" s="33" t="s">
        <v>3</v>
      </c>
      <c r="E40" s="31" t="s">
        <v>30</v>
      </c>
      <c r="F40" s="34" t="s">
        <v>64</v>
      </c>
      <c r="G40" s="34" t="s">
        <v>2</v>
      </c>
      <c r="H40" s="60" t="s">
        <v>3</v>
      </c>
      <c r="I40" s="34" t="s">
        <v>5</v>
      </c>
      <c r="J40" s="34" t="s">
        <v>6</v>
      </c>
      <c r="L40" s="1"/>
      <c r="M40" s="1"/>
    </row>
    <row r="41" spans="1:13" s="6" customFormat="1" ht="14" x14ac:dyDescent="0.15">
      <c r="A41" s="16" t="s">
        <v>43</v>
      </c>
      <c r="B41" s="17">
        <v>20.15040397644043</v>
      </c>
      <c r="C41" s="17">
        <v>15.005456924438477</v>
      </c>
      <c r="D41" s="55">
        <f>B41-C41</f>
        <v>5.1449470520019531</v>
      </c>
      <c r="E41" s="16" t="s">
        <v>43</v>
      </c>
      <c r="F41" s="17">
        <v>20.237585067749023</v>
      </c>
      <c r="G41" s="17">
        <v>14.587231636047363</v>
      </c>
      <c r="H41" s="42">
        <f>F41-G41</f>
        <v>5.6503534317016602</v>
      </c>
      <c r="I41" s="61">
        <f>H41-$D$44</f>
        <v>0.72279548645019531</v>
      </c>
      <c r="J41" s="37">
        <f>POWER(2,-I41)</f>
        <v>0.60592221844335192</v>
      </c>
      <c r="L41" s="1"/>
      <c r="M41" s="1"/>
    </row>
    <row r="42" spans="1:13" s="6" customFormat="1" ht="14" x14ac:dyDescent="0.15">
      <c r="A42" s="7" t="s">
        <v>44</v>
      </c>
      <c r="B42" s="18">
        <v>19.297142028808594</v>
      </c>
      <c r="C42" s="18">
        <v>14.820024490356445</v>
      </c>
      <c r="D42" s="35">
        <f>B42-C42</f>
        <v>4.4771175384521484</v>
      </c>
      <c r="E42" s="7" t="s">
        <v>44</v>
      </c>
      <c r="F42" s="18">
        <v>20.301309585571289</v>
      </c>
      <c r="G42" s="18">
        <v>14.551782608032227</v>
      </c>
      <c r="H42" s="47">
        <f>F42-G42</f>
        <v>5.7495269775390625</v>
      </c>
      <c r="I42" s="62">
        <f t="shared" ref="I42:I43" si="3">H42-$D$44</f>
        <v>0.82196903228759766</v>
      </c>
      <c r="J42" s="38">
        <f>POWER(2,-I42)</f>
        <v>0.56566937348899315</v>
      </c>
      <c r="L42" s="1"/>
      <c r="M42" s="1"/>
    </row>
    <row r="43" spans="1:13" s="6" customFormat="1" thickBot="1" x14ac:dyDescent="0.2">
      <c r="A43" s="19" t="s">
        <v>45</v>
      </c>
      <c r="B43" s="20">
        <v>19.977386474609375</v>
      </c>
      <c r="C43" s="20">
        <v>14.816777229309082</v>
      </c>
      <c r="D43" s="57">
        <f>B43-C43</f>
        <v>5.160609245300293</v>
      </c>
      <c r="E43" s="19" t="s">
        <v>45</v>
      </c>
      <c r="F43" s="20">
        <v>20.485528945922852</v>
      </c>
      <c r="G43" s="20">
        <v>15.146615982055664</v>
      </c>
      <c r="H43" s="50">
        <f>F43-G43</f>
        <v>5.3389129638671875</v>
      </c>
      <c r="I43" s="63">
        <f t="shared" si="3"/>
        <v>0.41135501861572266</v>
      </c>
      <c r="J43" s="39">
        <f>POWER(2,-I43)</f>
        <v>0.75191682112011426</v>
      </c>
      <c r="L43" s="1"/>
      <c r="M43" s="1"/>
    </row>
    <row r="44" spans="1:13" s="6" customFormat="1" ht="14" x14ac:dyDescent="0.15">
      <c r="A44" s="59" t="s">
        <v>7</v>
      </c>
      <c r="B44" s="41">
        <f>AVERAGE(B41:B43)</f>
        <v>19.808310826619465</v>
      </c>
      <c r="C44" s="41">
        <f>AVERAGE(C41:C43)</f>
        <v>14.880752881368002</v>
      </c>
      <c r="D44" s="43">
        <f>AVERAGE(D41:D43)</f>
        <v>4.9275579452514648</v>
      </c>
      <c r="E44" s="59" t="s">
        <v>7</v>
      </c>
      <c r="F44" s="41">
        <f>AVERAGE(F41:F43)</f>
        <v>20.341474533081055</v>
      </c>
      <c r="G44" s="41">
        <f>AVERAGE(G41:G43)</f>
        <v>14.761876742045084</v>
      </c>
      <c r="H44" s="43">
        <f>AVERAGE(H41:H43)</f>
        <v>5.5795977910359698</v>
      </c>
      <c r="I44" s="43">
        <f>AVERAGE(I41:I43)</f>
        <v>0.65203984578450525</v>
      </c>
      <c r="J44" s="64">
        <f>AVERAGE(J41:J43)</f>
        <v>0.64116947101748645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MEDIAN(B41:B43)</f>
        <v>19.977386474609375</v>
      </c>
      <c r="C45" s="46">
        <f>MEDIAN(C41:C43)</f>
        <v>14.820024490356445</v>
      </c>
      <c r="D45" s="47">
        <f>MEDIAN(D41:D43)</f>
        <v>5.1449470520019531</v>
      </c>
      <c r="E45" s="45" t="s">
        <v>8</v>
      </c>
      <c r="F45" s="46">
        <f>MEDIAN(F41:F43)</f>
        <v>20.301309585571289</v>
      </c>
      <c r="G45" s="46">
        <f>MEDIAN(G41:G43)</f>
        <v>14.587231636047363</v>
      </c>
      <c r="H45" s="47">
        <f>MEDIAN(H41:H43)</f>
        <v>5.6503534317016602</v>
      </c>
      <c r="I45" s="47">
        <f>MEDIAN(I41:I43)</f>
        <v>0.72279548645019531</v>
      </c>
      <c r="J45" s="47">
        <f>MEDIAN(J41:J43)</f>
        <v>0.60592221844335192</v>
      </c>
      <c r="L45" s="1"/>
      <c r="M45" s="1"/>
    </row>
    <row r="46" spans="1:13" s="6" customFormat="1" thickBot="1" x14ac:dyDescent="0.2">
      <c r="A46" s="48" t="s">
        <v>9</v>
      </c>
      <c r="B46" s="49">
        <f>STDEV(B41:B43)</f>
        <v>0.45105866456207683</v>
      </c>
      <c r="C46" s="49">
        <f>STDEV(C41:C43)</f>
        <v>0.10800907343677031</v>
      </c>
      <c r="D46" s="50">
        <f>STDEV(D41:D43)</f>
        <v>0.39017143172313229</v>
      </c>
      <c r="E46" s="48" t="s">
        <v>9</v>
      </c>
      <c r="F46" s="49">
        <f>STDEV(F41:F43)</f>
        <v>0.12875930621635159</v>
      </c>
      <c r="G46" s="49">
        <f>STDEV(G41:G43)</f>
        <v>0.33366505735504154</v>
      </c>
      <c r="H46" s="50">
        <f>STDEV(H41:H43)</f>
        <v>0.21425624278055674</v>
      </c>
      <c r="I46" s="50">
        <f>STDEV(I41:I43)</f>
        <v>0.21425624278055685</v>
      </c>
      <c r="J46" s="50">
        <f>STDEV(J41:J43)</f>
        <v>9.799900278980038E-2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4.899950139490019E-2</v>
      </c>
    </row>
    <row r="48" spans="1:13" s="6" customFormat="1" ht="14" x14ac:dyDescent="0.15">
      <c r="A48" s="24" t="s">
        <v>64</v>
      </c>
      <c r="B48" s="13">
        <f>TTEST(B41:B43,F41:F43,2,2)</f>
        <v>0.12034993307880053</v>
      </c>
      <c r="C48" s="13"/>
      <c r="F48" s="51"/>
    </row>
    <row r="49" spans="1:7" s="6" customFormat="1" ht="14" x14ac:dyDescent="0.15">
      <c r="A49" s="24" t="s">
        <v>2</v>
      </c>
      <c r="B49" s="13">
        <f>TTEST(C41:C43,G41:G43,2,2)</f>
        <v>0.5886807419722726</v>
      </c>
      <c r="C49" s="13"/>
      <c r="D49" s="13"/>
      <c r="E49" s="15"/>
    </row>
    <row r="50" spans="1:7" s="6" customFormat="1" ht="14" x14ac:dyDescent="0.15">
      <c r="A50" s="24" t="s">
        <v>11</v>
      </c>
      <c r="B50" s="65">
        <f>TTEST(D41:D43,H41:H43,2,2)</f>
        <v>6.4173692952420536E-2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0.75046891306312602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0.63637989122337113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86EF-1A81-4304-9AD0-0226984AF31D}">
  <dimension ref="A1:M52"/>
  <sheetViews>
    <sheetView topLeftCell="A33"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1.5" style="53" bestFit="1" customWidth="1"/>
    <col min="11" max="11" width="9.8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43461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43467</v>
      </c>
      <c r="K4" s="6" t="s">
        <v>65</v>
      </c>
      <c r="L4" s="27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21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65</v>
      </c>
      <c r="C9" s="32" t="s">
        <v>2</v>
      </c>
      <c r="D9" s="33" t="s">
        <v>3</v>
      </c>
      <c r="E9" s="31" t="s">
        <v>4</v>
      </c>
      <c r="F9" s="32" t="s">
        <v>65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17">
        <v>18.209991455078125</v>
      </c>
      <c r="C10" s="17">
        <v>14.274783134460449</v>
      </c>
      <c r="D10" s="35">
        <f>B10-C10</f>
        <v>3.9352083206176758</v>
      </c>
      <c r="E10" s="7" t="s">
        <v>26</v>
      </c>
      <c r="F10" s="17">
        <v>17.235633850097656</v>
      </c>
      <c r="G10" s="17">
        <v>14.320829391479492</v>
      </c>
      <c r="H10" s="35">
        <f>F10-G10</f>
        <v>2.9148044586181641</v>
      </c>
      <c r="I10" s="36">
        <f>H10-$D$14</f>
        <v>-1.1317977905273438</v>
      </c>
      <c r="J10" s="37">
        <f>POWER(2,-I10)</f>
        <v>2.1913163744381969</v>
      </c>
      <c r="L10" s="1"/>
      <c r="M10" s="1"/>
    </row>
    <row r="11" spans="1:13" s="6" customFormat="1" ht="14" x14ac:dyDescent="0.15">
      <c r="A11" s="7" t="s">
        <v>27</v>
      </c>
      <c r="B11" s="18">
        <v>17.935014724731445</v>
      </c>
      <c r="C11" s="18">
        <v>14.25925350189209</v>
      </c>
      <c r="D11" s="35">
        <f t="shared" ref="D11:D13" si="0">B11-C11</f>
        <v>3.6757612228393555</v>
      </c>
      <c r="E11" s="7" t="s">
        <v>27</v>
      </c>
      <c r="F11" s="21">
        <v>16.690313339233398</v>
      </c>
      <c r="G11" s="21">
        <v>14.142350196838379</v>
      </c>
      <c r="H11" s="35">
        <f>F11-G11</f>
        <v>2.5479631423950195</v>
      </c>
      <c r="I11" s="36">
        <f t="shared" ref="I11:I13" si="1">H11-$D$14</f>
        <v>-1.4986391067504883</v>
      </c>
      <c r="J11" s="38">
        <f>POWER(2,-I11)</f>
        <v>2.8257603293566231</v>
      </c>
      <c r="L11" s="1"/>
      <c r="M11" s="1"/>
    </row>
    <row r="12" spans="1:13" s="6" customFormat="1" ht="14" x14ac:dyDescent="0.15">
      <c r="A12" s="10" t="s">
        <v>28</v>
      </c>
      <c r="B12" s="21">
        <v>18.739721298217773</v>
      </c>
      <c r="C12" s="21">
        <v>14.398600578308105</v>
      </c>
      <c r="D12" s="35">
        <f t="shared" si="0"/>
        <v>4.341120719909668</v>
      </c>
      <c r="E12" s="7" t="s">
        <v>28</v>
      </c>
      <c r="F12" s="18">
        <v>16.724050521850586</v>
      </c>
      <c r="G12" s="18">
        <v>14.180390357971191</v>
      </c>
      <c r="H12" s="35">
        <f>F12-G12</f>
        <v>2.5436601638793945</v>
      </c>
      <c r="I12" s="36">
        <f t="shared" si="1"/>
        <v>-1.5029420852661133</v>
      </c>
      <c r="J12" s="38">
        <f>POWER(2,-I12)</f>
        <v>2.8342010161698807</v>
      </c>
      <c r="L12" s="1"/>
      <c r="M12" s="1"/>
    </row>
    <row r="13" spans="1:13" s="6" customFormat="1" thickBot="1" x14ac:dyDescent="0.2">
      <c r="A13" s="7" t="s">
        <v>29</v>
      </c>
      <c r="B13" s="20">
        <v>18.520778656005859</v>
      </c>
      <c r="C13" s="20">
        <v>14.286459922790527</v>
      </c>
      <c r="D13" s="35">
        <f t="shared" si="0"/>
        <v>4.234318733215332</v>
      </c>
      <c r="E13" s="7" t="s">
        <v>29</v>
      </c>
      <c r="F13" s="20">
        <v>16.551305770874023</v>
      </c>
      <c r="G13" s="20">
        <v>14.157780647277832</v>
      </c>
      <c r="H13" s="35">
        <f>F13-G13</f>
        <v>2.3935251235961914</v>
      </c>
      <c r="I13" s="36">
        <f t="shared" si="1"/>
        <v>-1.6530771255493164</v>
      </c>
      <c r="J13" s="39">
        <f>POWER(2,-I13)</f>
        <v>3.145037295739054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18.351376533508301</v>
      </c>
      <c r="C14" s="41">
        <f>AVERAGE(C10:C13)</f>
        <v>14.304774284362793</v>
      </c>
      <c r="D14" s="42">
        <f>AVERAGE(D10:D13)</f>
        <v>4.0466022491455078</v>
      </c>
      <c r="E14" s="40" t="s">
        <v>7</v>
      </c>
      <c r="F14" s="41">
        <f>AVERAGE(F10:F13)</f>
        <v>16.800325870513916</v>
      </c>
      <c r="G14" s="41">
        <f>AVERAGE(G10:G13)</f>
        <v>14.200337648391724</v>
      </c>
      <c r="H14" s="42">
        <f>AVERAGE(H10:H13)</f>
        <v>2.5999882221221924</v>
      </c>
      <c r="I14" s="42">
        <f>AVERAGE(I10:I13)</f>
        <v>-1.4466140270233154</v>
      </c>
      <c r="J14" s="64">
        <f>AVERAGE(J10:J13)</f>
        <v>2.7490787539259385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18.365385055541992</v>
      </c>
      <c r="C15" s="46">
        <f>MEDIAN(C10:C13)</f>
        <v>14.280621528625488</v>
      </c>
      <c r="D15" s="47">
        <f>MEDIAN(D10:D13)</f>
        <v>4.0847635269165039</v>
      </c>
      <c r="E15" s="45" t="s">
        <v>8</v>
      </c>
      <c r="F15" s="46">
        <f>MEDIAN(F10:F13)</f>
        <v>16.707181930541992</v>
      </c>
      <c r="G15" s="46">
        <f>MEDIAN(G10:G13)</f>
        <v>14.169085502624512</v>
      </c>
      <c r="H15" s="47">
        <f>MEDIAN(H10:H13)</f>
        <v>2.545811653137207</v>
      </c>
      <c r="I15" s="47">
        <f>MEDIAN(I10:I13)</f>
        <v>-1.5007905960083008</v>
      </c>
      <c r="J15" s="47">
        <f>MEDIAN(J10:J13)</f>
        <v>2.8299806727632522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0.35254107637483195</v>
      </c>
      <c r="C16" s="49">
        <f>STDEV(C10:C13)</f>
        <v>6.3535816629996952E-2</v>
      </c>
      <c r="D16" s="50">
        <f>STDEV(D10:D13)</f>
        <v>0.30105939730528269</v>
      </c>
      <c r="E16" s="48" t="s">
        <v>9</v>
      </c>
      <c r="F16" s="49">
        <f>STDEV(F10:F13)</f>
        <v>0.29968023678937045</v>
      </c>
      <c r="G16" s="49">
        <f>STDEV(G10:G13)</f>
        <v>8.1832751041192045E-2</v>
      </c>
      <c r="H16" s="50">
        <f>STDEV(H10:H13)</f>
        <v>0.22182255136367257</v>
      </c>
      <c r="I16" s="50">
        <f>STDEV(I10:I13)</f>
        <v>0.22182255136367257</v>
      </c>
      <c r="J16" s="50">
        <f>STDEV(J10:J13)</f>
        <v>0.40041973908498457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0.20020986954249229</v>
      </c>
      <c r="L17" s="1"/>
      <c r="M17" s="1"/>
    </row>
    <row r="18" spans="1:13" s="6" customFormat="1" ht="14" x14ac:dyDescent="0.15">
      <c r="A18" s="24" t="s">
        <v>65</v>
      </c>
      <c r="B18" s="13">
        <f>TTEST(B10:B13,F10:F13,2,2)</f>
        <v>5.3469666246362842E-4</v>
      </c>
      <c r="C18" s="13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9.0386169369183825E-2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2.4484391877862698E-4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1.5001141588485258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2.7256759003631701</v>
      </c>
      <c r="C22" s="30"/>
      <c r="D22" s="13"/>
      <c r="E22" s="13"/>
      <c r="F22" s="13"/>
      <c r="G22" s="13"/>
      <c r="L22" s="1"/>
      <c r="M22" s="1"/>
    </row>
    <row r="23" spans="1:13" ht="16" thickBot="1" x14ac:dyDescent="0.25">
      <c r="L23" s="54"/>
      <c r="M23" s="54"/>
    </row>
    <row r="24" spans="1:13" s="6" customFormat="1" thickBot="1" x14ac:dyDescent="0.2">
      <c r="A24" s="31" t="s">
        <v>0</v>
      </c>
      <c r="B24" s="32" t="s">
        <v>65</v>
      </c>
      <c r="C24" s="32" t="s">
        <v>2</v>
      </c>
      <c r="D24" s="33" t="s">
        <v>3</v>
      </c>
      <c r="E24" s="31" t="s">
        <v>4</v>
      </c>
      <c r="F24" s="32" t="s">
        <v>65</v>
      </c>
      <c r="G24" s="32" t="s">
        <v>2</v>
      </c>
      <c r="H24" s="33" t="s">
        <v>3</v>
      </c>
      <c r="I24" s="32" t="s">
        <v>5</v>
      </c>
      <c r="J24" s="34" t="s">
        <v>6</v>
      </c>
      <c r="L24" s="1"/>
      <c r="M24" s="1"/>
    </row>
    <row r="25" spans="1:13" s="6" customFormat="1" ht="14" x14ac:dyDescent="0.15">
      <c r="A25" s="7" t="s">
        <v>35</v>
      </c>
      <c r="B25" s="17">
        <v>17.806007385253906</v>
      </c>
      <c r="C25" s="17">
        <v>14.34958553314209</v>
      </c>
      <c r="D25" s="35">
        <f>B25-C25</f>
        <v>3.4564218521118164</v>
      </c>
      <c r="E25" s="7" t="s">
        <v>35</v>
      </c>
      <c r="F25" s="17">
        <v>16.268068313598633</v>
      </c>
      <c r="G25" s="17">
        <v>14.375571250915527</v>
      </c>
      <c r="H25" s="35">
        <f>F25-G25</f>
        <v>1.8924970626831055</v>
      </c>
      <c r="I25" s="36">
        <f>H25-$D$29</f>
        <v>-1.4651579856872559</v>
      </c>
      <c r="J25" s="37">
        <f>POWER(2,-I25)</f>
        <v>2.7609370330924632</v>
      </c>
      <c r="L25" s="1"/>
      <c r="M25" s="1"/>
    </row>
    <row r="26" spans="1:13" s="6" customFormat="1" ht="14" x14ac:dyDescent="0.15">
      <c r="A26" s="7" t="s">
        <v>36</v>
      </c>
      <c r="B26" s="21">
        <v>17.520145416259766</v>
      </c>
      <c r="C26" s="21">
        <v>14.30705738067627</v>
      </c>
      <c r="D26" s="35">
        <f t="shared" ref="D26:D28" si="2">B26-C26</f>
        <v>3.2130880355834961</v>
      </c>
      <c r="E26" s="7" t="s">
        <v>36</v>
      </c>
      <c r="F26" s="21">
        <v>17.791698455810547</v>
      </c>
      <c r="G26" s="21">
        <v>14.434426307678223</v>
      </c>
      <c r="H26" s="35">
        <f>F26-G26</f>
        <v>3.3572721481323242</v>
      </c>
      <c r="I26" s="36">
        <f t="shared" ref="I26:I28" si="3">H26-$D$29</f>
        <v>-3.8290023803710938E-4</v>
      </c>
      <c r="J26" s="38">
        <f>POWER(2,-I26)</f>
        <v>1.0002654414437782</v>
      </c>
      <c r="L26" s="1"/>
      <c r="M26" s="1"/>
    </row>
    <row r="27" spans="1:13" s="6" customFormat="1" ht="14" x14ac:dyDescent="0.15">
      <c r="A27" s="7" t="s">
        <v>37</v>
      </c>
      <c r="B27" s="18">
        <v>17.733192443847656</v>
      </c>
      <c r="C27" s="18">
        <v>14.313496589660645</v>
      </c>
      <c r="D27" s="35">
        <f t="shared" si="2"/>
        <v>3.4196958541870117</v>
      </c>
      <c r="E27" s="7" t="s">
        <v>37</v>
      </c>
      <c r="F27" s="18">
        <v>16.20142936706543</v>
      </c>
      <c r="G27" s="18">
        <v>14.326898574829102</v>
      </c>
      <c r="H27" s="35">
        <f>F27-G27</f>
        <v>1.8745307922363281</v>
      </c>
      <c r="I27" s="36">
        <f t="shared" si="3"/>
        <v>-1.4831242561340332</v>
      </c>
      <c r="J27" s="38">
        <f>POWER(2,-I27)</f>
        <v>2.7955347065570684</v>
      </c>
      <c r="L27" s="1"/>
      <c r="M27" s="1"/>
    </row>
    <row r="28" spans="1:13" s="6" customFormat="1" thickBot="1" x14ac:dyDescent="0.2">
      <c r="A28" s="7" t="s">
        <v>38</v>
      </c>
      <c r="B28" s="20">
        <v>17.777236938476562</v>
      </c>
      <c r="C28" s="20">
        <v>14.435822486877441</v>
      </c>
      <c r="D28" s="35">
        <f t="shared" si="2"/>
        <v>3.3414144515991211</v>
      </c>
      <c r="E28" s="7" t="s">
        <v>38</v>
      </c>
      <c r="F28" s="20">
        <v>16.244041442871094</v>
      </c>
      <c r="G28" s="20">
        <v>14.319503784179688</v>
      </c>
      <c r="H28" s="35">
        <f>F28-G28</f>
        <v>1.9245376586914062</v>
      </c>
      <c r="I28" s="36">
        <f t="shared" si="3"/>
        <v>-1.4331173896789551</v>
      </c>
      <c r="J28" s="39">
        <f>POWER(2,-I28)</f>
        <v>2.7002956798431281</v>
      </c>
      <c r="L28" s="1"/>
      <c r="M28" s="1"/>
    </row>
    <row r="29" spans="1:13" s="6" customFormat="1" ht="14" x14ac:dyDescent="0.15">
      <c r="A29" s="40" t="s">
        <v>7</v>
      </c>
      <c r="B29" s="41">
        <f>AVERAGE(B25:B28)</f>
        <v>17.709145545959473</v>
      </c>
      <c r="C29" s="41">
        <f>AVERAGE(C25:C28)</f>
        <v>14.351490497589111</v>
      </c>
      <c r="D29" s="42">
        <f>AVERAGE(D25:D28)</f>
        <v>3.3576550483703613</v>
      </c>
      <c r="E29" s="40" t="s">
        <v>7</v>
      </c>
      <c r="F29" s="41">
        <f>AVERAGE(F25:F28)</f>
        <v>16.626309394836426</v>
      </c>
      <c r="G29" s="41">
        <f>AVERAGE(G25:G28)</f>
        <v>14.364099979400635</v>
      </c>
      <c r="H29" s="42">
        <f>AVERAGE(H25:H28)</f>
        <v>2.262209415435791</v>
      </c>
      <c r="I29" s="42">
        <f>AVERAGE(I25:I28)</f>
        <v>-1.0954456329345703</v>
      </c>
      <c r="J29" s="64">
        <f>AVERAGE(J25:J28)</f>
        <v>2.3142582152341094</v>
      </c>
      <c r="K29" s="44"/>
      <c r="L29" s="1"/>
      <c r="M29" s="1"/>
    </row>
    <row r="30" spans="1:13" s="6" customFormat="1" ht="14" x14ac:dyDescent="0.15">
      <c r="A30" s="45" t="s">
        <v>8</v>
      </c>
      <c r="B30" s="46">
        <f>MEDIAN(B25:B28)</f>
        <v>17.755214691162109</v>
      </c>
      <c r="C30" s="46">
        <f>MEDIAN(C25:C28)</f>
        <v>14.331541061401367</v>
      </c>
      <c r="D30" s="47">
        <f>MEDIAN(D25:D28)</f>
        <v>3.3805551528930664</v>
      </c>
      <c r="E30" s="45" t="s">
        <v>8</v>
      </c>
      <c r="F30" s="46">
        <f>MEDIAN(F25:F28)</f>
        <v>16.256054878234863</v>
      </c>
      <c r="G30" s="46">
        <f>MEDIAN(G25:G28)</f>
        <v>14.351234912872314</v>
      </c>
      <c r="H30" s="43">
        <f>MEDIAN(H25:H28)</f>
        <v>1.9085173606872559</v>
      </c>
      <c r="I30" s="47">
        <f>MEDIAN(I25:I28)</f>
        <v>-1.4491376876831055</v>
      </c>
      <c r="J30" s="47">
        <f>MEDIAN(J25:J28)</f>
        <v>2.7306163564677957</v>
      </c>
      <c r="L30" s="1"/>
      <c r="M30" s="1"/>
    </row>
    <row r="31" spans="1:13" s="6" customFormat="1" thickBot="1" x14ac:dyDescent="0.2">
      <c r="A31" s="48" t="s">
        <v>9</v>
      </c>
      <c r="B31" s="49">
        <f>STDEV(B25:B28)</f>
        <v>0.12950927376185317</v>
      </c>
      <c r="C31" s="49">
        <f>STDEV(C25:C28)</f>
        <v>5.9254682586100359E-2</v>
      </c>
      <c r="D31" s="50">
        <f>STDEV(D25:D28)</f>
        <v>0.10765271521159464</v>
      </c>
      <c r="E31" s="48" t="s">
        <v>9</v>
      </c>
      <c r="F31" s="49">
        <f>STDEV(F25:F28)</f>
        <v>0.77741455282301353</v>
      </c>
      <c r="G31" s="49">
        <f>STDEV(G25:G28)</f>
        <v>5.3072741432412598E-2</v>
      </c>
      <c r="H31" s="50">
        <f>STDEV(H25:H28)</f>
        <v>0.73033475030458817</v>
      </c>
      <c r="I31" s="50">
        <f>STDEV(I25:I28)</f>
        <v>0.73033475030458817</v>
      </c>
      <c r="J31" s="50">
        <f>STDEV(J25:J28)</f>
        <v>0.87687911768164917</v>
      </c>
      <c r="L31" s="1"/>
      <c r="M31" s="1"/>
    </row>
    <row r="32" spans="1:13" s="6" customFormat="1" ht="14" x14ac:dyDescent="0.15">
      <c r="A32" s="13"/>
      <c r="B32" s="13" t="s">
        <v>10</v>
      </c>
      <c r="C32" s="13"/>
      <c r="D32" s="13"/>
      <c r="E32" s="13"/>
      <c r="F32" s="13"/>
      <c r="G32" s="13"/>
      <c r="H32" s="13"/>
      <c r="I32" s="13"/>
      <c r="J32" s="14">
        <f>J31/(SQRT(4))</f>
        <v>0.43843955884082458</v>
      </c>
      <c r="L32" s="1"/>
      <c r="M32" s="1"/>
    </row>
    <row r="33" spans="1:13" s="6" customFormat="1" ht="14" x14ac:dyDescent="0.15">
      <c r="A33" s="24" t="s">
        <v>65</v>
      </c>
      <c r="B33" s="13">
        <f>TTEST(B25:B28,F25:F28,2,2)</f>
        <v>3.3385853703045712E-2</v>
      </c>
      <c r="C33" s="13"/>
      <c r="L33" s="1"/>
      <c r="M33" s="1"/>
    </row>
    <row r="34" spans="1:13" s="6" customFormat="1" ht="14" x14ac:dyDescent="0.15">
      <c r="A34" s="24" t="s">
        <v>2</v>
      </c>
      <c r="B34" s="13">
        <f>TTEST(C25:C28,G25:G28,2,2)</f>
        <v>0.76196251071103149</v>
      </c>
      <c r="C34" s="13"/>
      <c r="D34" s="13"/>
      <c r="E34" s="15"/>
      <c r="F34" s="51"/>
      <c r="L34" s="1"/>
      <c r="M34" s="1"/>
    </row>
    <row r="35" spans="1:13" s="6" customFormat="1" ht="14" x14ac:dyDescent="0.15">
      <c r="A35" s="24" t="s">
        <v>11</v>
      </c>
      <c r="B35" s="65">
        <f>TTEST(D25:D28,H25:H28,2,2)</f>
        <v>2.5029448391469398E-2</v>
      </c>
      <c r="C35" s="13"/>
      <c r="D35" s="13"/>
      <c r="L35" s="1"/>
      <c r="M35" s="1"/>
    </row>
    <row r="36" spans="1:13" s="6" customFormat="1" ht="14" x14ac:dyDescent="0.15">
      <c r="A36" s="52" t="s">
        <v>12</v>
      </c>
      <c r="B36" s="30">
        <f>POWER(-(-I29-I31),2)</f>
        <v>0.1333059566148446</v>
      </c>
      <c r="C36" s="30"/>
      <c r="D36" s="13"/>
      <c r="E36" s="13"/>
      <c r="F36" s="13"/>
      <c r="L36" s="1"/>
      <c r="M36" s="1"/>
    </row>
    <row r="37" spans="1:13" s="6" customFormat="1" ht="14" x14ac:dyDescent="0.15">
      <c r="A37" s="52" t="s">
        <v>13</v>
      </c>
      <c r="B37" s="30">
        <f>POWER(2,-I29)</f>
        <v>2.1367907457778945</v>
      </c>
      <c r="C37" s="30"/>
      <c r="D37" s="13"/>
      <c r="E37" s="13"/>
      <c r="F37" s="13"/>
      <c r="G37" s="13"/>
      <c r="L37" s="1"/>
      <c r="M37" s="1"/>
    </row>
    <row r="38" spans="1:13" ht="16" thickBot="1" x14ac:dyDescent="0.25">
      <c r="L38" s="54"/>
      <c r="M38" s="54"/>
    </row>
    <row r="39" spans="1:13" s="6" customFormat="1" thickBot="1" x14ac:dyDescent="0.2">
      <c r="A39" s="31" t="s">
        <v>0</v>
      </c>
      <c r="B39" s="32" t="s">
        <v>65</v>
      </c>
      <c r="C39" s="32" t="s">
        <v>2</v>
      </c>
      <c r="D39" s="33" t="s">
        <v>3</v>
      </c>
      <c r="E39" s="31" t="s">
        <v>4</v>
      </c>
      <c r="F39" s="32" t="s">
        <v>65</v>
      </c>
      <c r="G39" s="32" t="s">
        <v>2</v>
      </c>
      <c r="H39" s="33" t="s">
        <v>3</v>
      </c>
      <c r="I39" s="32" t="s">
        <v>5</v>
      </c>
      <c r="J39" s="34" t="s">
        <v>6</v>
      </c>
      <c r="L39" s="1"/>
      <c r="M39" s="1"/>
    </row>
    <row r="40" spans="1:13" s="6" customFormat="1" ht="14" x14ac:dyDescent="0.15">
      <c r="A40" s="7" t="s">
        <v>46</v>
      </c>
      <c r="B40" s="17">
        <v>17.344343185424805</v>
      </c>
      <c r="C40" s="17">
        <v>14.28688907623291</v>
      </c>
      <c r="D40" s="35">
        <f>B40-C40</f>
        <v>3.0574541091918945</v>
      </c>
      <c r="E40" s="7" t="s">
        <v>46</v>
      </c>
      <c r="F40" s="17">
        <v>16.115383148193359</v>
      </c>
      <c r="G40" s="17">
        <v>14.291476249694824</v>
      </c>
      <c r="H40" s="35">
        <f>F40-G40</f>
        <v>1.8239068984985352</v>
      </c>
      <c r="I40" s="36">
        <f>H40-$D$44</f>
        <v>-1.3482613563537598</v>
      </c>
      <c r="J40" s="37">
        <f>POWER(2,-I40)</f>
        <v>2.5460510673636971</v>
      </c>
      <c r="L40" s="1"/>
      <c r="M40" s="1"/>
    </row>
    <row r="41" spans="1:13" s="6" customFormat="1" ht="14" x14ac:dyDescent="0.15">
      <c r="A41" s="7" t="s">
        <v>47</v>
      </c>
      <c r="B41" s="18">
        <v>17.330619812011719</v>
      </c>
      <c r="C41" s="18">
        <v>14.280144691467285</v>
      </c>
      <c r="D41" s="35">
        <f t="shared" ref="D41:D43" si="4">B41-C41</f>
        <v>3.0504751205444336</v>
      </c>
      <c r="E41" s="7" t="s">
        <v>47</v>
      </c>
      <c r="F41" s="21">
        <v>15.994194984436035</v>
      </c>
      <c r="G41" s="21">
        <v>14.287158966064453</v>
      </c>
      <c r="H41" s="35">
        <f>F41-G41</f>
        <v>1.707036018371582</v>
      </c>
      <c r="I41" s="36">
        <f t="shared" ref="I41:I43" si="5">H41-$D$44</f>
        <v>-1.4651322364807129</v>
      </c>
      <c r="J41" s="38">
        <f>POWER(2,-I41)</f>
        <v>2.7608877563558818</v>
      </c>
      <c r="L41" s="1"/>
      <c r="M41" s="1"/>
    </row>
    <row r="42" spans="1:13" s="6" customFormat="1" ht="14" x14ac:dyDescent="0.15">
      <c r="A42" s="10" t="s">
        <v>48</v>
      </c>
      <c r="B42" s="21">
        <v>17.703714370727539</v>
      </c>
      <c r="C42" s="21">
        <v>14.373691558837891</v>
      </c>
      <c r="D42" s="35">
        <f t="shared" si="4"/>
        <v>3.3300228118896484</v>
      </c>
      <c r="E42" s="7" t="s">
        <v>48</v>
      </c>
      <c r="F42" s="18">
        <v>16.231752395629883</v>
      </c>
      <c r="G42" s="18">
        <v>14.31879711151123</v>
      </c>
      <c r="H42" s="35">
        <f>F42-G42</f>
        <v>1.9129552841186523</v>
      </c>
      <c r="I42" s="36">
        <f t="shared" si="5"/>
        <v>-1.2592129707336426</v>
      </c>
      <c r="J42" s="38">
        <f>POWER(2,-I42)</f>
        <v>2.3936512513317441</v>
      </c>
      <c r="L42" s="1"/>
      <c r="M42" s="1"/>
    </row>
    <row r="43" spans="1:13" s="6" customFormat="1" thickBot="1" x14ac:dyDescent="0.2">
      <c r="A43" s="7" t="s">
        <v>49</v>
      </c>
      <c r="B43" s="20">
        <v>17.589658737182617</v>
      </c>
      <c r="C43" s="20">
        <v>14.338937759399414</v>
      </c>
      <c r="D43" s="35">
        <f t="shared" si="4"/>
        <v>3.2507209777832031</v>
      </c>
      <c r="E43" s="7" t="s">
        <v>49</v>
      </c>
      <c r="F43" s="20">
        <v>16.248754501342773</v>
      </c>
      <c r="G43" s="20">
        <v>14.319175720214844</v>
      </c>
      <c r="H43" s="35">
        <f>F43-G43</f>
        <v>1.9295787811279297</v>
      </c>
      <c r="I43" s="36">
        <f t="shared" si="5"/>
        <v>-1.2425894737243652</v>
      </c>
      <c r="J43" s="39">
        <f>POWER(2,-I43)</f>
        <v>2.3662286252021278</v>
      </c>
      <c r="L43" s="1"/>
      <c r="M43" s="1"/>
    </row>
    <row r="44" spans="1:13" s="6" customFormat="1" ht="14" x14ac:dyDescent="0.15">
      <c r="A44" s="40" t="s">
        <v>7</v>
      </c>
      <c r="B44" s="41">
        <f>AVERAGE(B40:B43)</f>
        <v>17.49208402633667</v>
      </c>
      <c r="C44" s="41">
        <f>AVERAGE(C40:C43)</f>
        <v>14.319915771484375</v>
      </c>
      <c r="D44" s="42">
        <f>AVERAGE(D40:D43)</f>
        <v>3.1721682548522949</v>
      </c>
      <c r="E44" s="40" t="s">
        <v>7</v>
      </c>
      <c r="F44" s="41">
        <f>AVERAGE(F40:F43)</f>
        <v>16.147521257400513</v>
      </c>
      <c r="G44" s="41">
        <f>AVERAGE(G40:G43)</f>
        <v>14.304152011871338</v>
      </c>
      <c r="H44" s="42">
        <f>AVERAGE(H40:H43)</f>
        <v>1.8433692455291748</v>
      </c>
      <c r="I44" s="42">
        <f>AVERAGE(I40:I43)</f>
        <v>-1.3287990093231201</v>
      </c>
      <c r="J44" s="64">
        <f>AVERAGE(J40:J43)</f>
        <v>2.5167046750633624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MEDIAN(B40:B43)</f>
        <v>17.467000961303711</v>
      </c>
      <c r="C45" s="46">
        <f>MEDIAN(C40:C43)</f>
        <v>14.312913417816162</v>
      </c>
      <c r="D45" s="47">
        <f>MEDIAN(D40:D43)</f>
        <v>3.1540875434875488</v>
      </c>
      <c r="E45" s="45" t="s">
        <v>8</v>
      </c>
      <c r="F45" s="46">
        <f>MEDIAN(F40:F43)</f>
        <v>16.173567771911621</v>
      </c>
      <c r="G45" s="46">
        <f>MEDIAN(G40:G43)</f>
        <v>14.305136680603027</v>
      </c>
      <c r="H45" s="47">
        <f>MEDIAN(H40:H43)</f>
        <v>1.8684310913085938</v>
      </c>
      <c r="I45" s="47">
        <f>MEDIAN(I40:I43)</f>
        <v>-1.3037371635437012</v>
      </c>
      <c r="J45" s="47">
        <f>MEDIAN(J40:J43)</f>
        <v>2.4698511593477206</v>
      </c>
      <c r="L45" s="1"/>
      <c r="M45" s="1"/>
    </row>
    <row r="46" spans="1:13" s="6" customFormat="1" thickBot="1" x14ac:dyDescent="0.2">
      <c r="A46" s="48" t="s">
        <v>9</v>
      </c>
      <c r="B46" s="49">
        <f>STDEV(B40:B43)</f>
        <v>0.1845772425883781</v>
      </c>
      <c r="C46" s="49">
        <f>STDEV(C40:C43)</f>
        <v>4.4445369967670484E-2</v>
      </c>
      <c r="D46" s="50">
        <f>STDEV(D40:D43)</f>
        <v>0.14030579176639604</v>
      </c>
      <c r="E46" s="48" t="s">
        <v>9</v>
      </c>
      <c r="F46" s="49">
        <f>STDEV(F40:F43)</f>
        <v>0.11815929695553219</v>
      </c>
      <c r="G46" s="49">
        <f>STDEV(G40:G43)</f>
        <v>1.7220426905311493E-2</v>
      </c>
      <c r="H46" s="50">
        <f>STDEV(H40:H43)</f>
        <v>0.10204546792790307</v>
      </c>
      <c r="I46" s="50">
        <f>STDEV(I40:I43)</f>
        <v>0.10204546792790307</v>
      </c>
      <c r="J46" s="50">
        <f>STDEV(J40:J43)</f>
        <v>0.1809896632448644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9.0494831622432201E-2</v>
      </c>
    </row>
    <row r="48" spans="1:13" s="6" customFormat="1" ht="14" x14ac:dyDescent="0.15">
      <c r="A48" s="24" t="s">
        <v>65</v>
      </c>
      <c r="B48" s="13">
        <f>TTEST(B40:B43,F40:F43,2,2)</f>
        <v>1.7848993257590551E-5</v>
      </c>
      <c r="C48" s="13"/>
    </row>
    <row r="49" spans="1:7" s="6" customFormat="1" ht="14" x14ac:dyDescent="0.15">
      <c r="A49" s="24" t="s">
        <v>2</v>
      </c>
      <c r="B49" s="13">
        <f>TTEST(C40:C43,G40:G43,2,2)</f>
        <v>0.53289157813496668</v>
      </c>
      <c r="C49" s="13"/>
      <c r="D49" s="13"/>
      <c r="E49" s="15"/>
      <c r="F49" s="51"/>
    </row>
    <row r="50" spans="1:7" s="6" customFormat="1" ht="14" x14ac:dyDescent="0.15">
      <c r="A50" s="24" t="s">
        <v>11</v>
      </c>
      <c r="B50" s="65">
        <f>TTEST(D40:D43,H40:H43,2,2)</f>
        <v>4.8891264800367865E-6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1.5049242513257066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2.5119347848984419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112FF-686B-411D-83CA-896BA8DCF511}">
  <dimension ref="A1:M52"/>
  <sheetViews>
    <sheetView topLeftCell="A38"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1.33203125" style="53" bestFit="1" customWidth="1"/>
    <col min="11" max="11" width="9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43461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43461</v>
      </c>
      <c r="K4" s="6" t="s">
        <v>66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21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66</v>
      </c>
      <c r="C9" s="32" t="s">
        <v>2</v>
      </c>
      <c r="D9" s="33" t="s">
        <v>3</v>
      </c>
      <c r="E9" s="31" t="s">
        <v>4</v>
      </c>
      <c r="F9" s="32" t="s">
        <v>66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17">
        <v>17.358076095581055</v>
      </c>
      <c r="C10" s="17">
        <v>14.274783134460449</v>
      </c>
      <c r="D10" s="35">
        <f>B10-C10</f>
        <v>3.0832929611206055</v>
      </c>
      <c r="E10" s="7" t="s">
        <v>26</v>
      </c>
      <c r="F10" s="17">
        <v>15.6980323791503</v>
      </c>
      <c r="G10" s="17">
        <v>14.320829391479492</v>
      </c>
      <c r="H10" s="35">
        <f>F10-G10</f>
        <v>1.3772029876708078</v>
      </c>
      <c r="I10" s="36">
        <f>H10-$D$14</f>
        <v>-1.6729607582093191</v>
      </c>
      <c r="J10" s="37">
        <f>POWER(2,-I10)</f>
        <v>3.188683171727059</v>
      </c>
      <c r="L10" s="1"/>
      <c r="M10" s="1"/>
    </row>
    <row r="11" spans="1:13" s="6" customFormat="1" ht="14" x14ac:dyDescent="0.15">
      <c r="A11" s="7" t="s">
        <v>27</v>
      </c>
      <c r="B11" s="18">
        <v>17.321332931518555</v>
      </c>
      <c r="C11" s="18">
        <v>14.25925350189209</v>
      </c>
      <c r="D11" s="35">
        <f t="shared" ref="D11:D13" si="0">B11-C11</f>
        <v>3.0620794296264648</v>
      </c>
      <c r="E11" s="7" t="s">
        <v>27</v>
      </c>
      <c r="F11" s="21">
        <v>15.354625701904297</v>
      </c>
      <c r="G11" s="21">
        <v>14.142350196838379</v>
      </c>
      <c r="H11" s="35">
        <f>F11-G11</f>
        <v>1.212275505065918</v>
      </c>
      <c r="I11" s="36">
        <f t="shared" ref="I11:I13" si="1">H11-$D$14</f>
        <v>-1.837888240814209</v>
      </c>
      <c r="J11" s="38">
        <f>POWER(2,-I11)</f>
        <v>3.5748637098652338</v>
      </c>
      <c r="L11" s="1"/>
      <c r="M11" s="1"/>
    </row>
    <row r="12" spans="1:13" s="6" customFormat="1" ht="14" x14ac:dyDescent="0.15">
      <c r="A12" s="10" t="s">
        <v>28</v>
      </c>
      <c r="B12" s="21">
        <v>17.520763397216797</v>
      </c>
      <c r="C12" s="21">
        <v>14.398600578308105</v>
      </c>
      <c r="D12" s="35">
        <f t="shared" si="0"/>
        <v>3.1221628189086914</v>
      </c>
      <c r="E12" s="10" t="s">
        <v>28</v>
      </c>
      <c r="F12" s="18">
        <v>15.562808990478516</v>
      </c>
      <c r="G12" s="18">
        <v>14.180390357971191</v>
      </c>
      <c r="H12" s="35">
        <f>F12-G12</f>
        <v>1.3824186325073242</v>
      </c>
      <c r="I12" s="36">
        <f t="shared" si="1"/>
        <v>-1.6677451133728027</v>
      </c>
      <c r="J12" s="38">
        <f>POWER(2,-I12)</f>
        <v>3.1771762265315426</v>
      </c>
      <c r="L12" s="1"/>
      <c r="M12" s="1"/>
    </row>
    <row r="13" spans="1:13" s="6" customFormat="1" thickBot="1" x14ac:dyDescent="0.2">
      <c r="A13" s="7" t="s">
        <v>29</v>
      </c>
      <c r="B13" s="20">
        <v>17.219579696655273</v>
      </c>
      <c r="C13" s="20">
        <v>14.286459922790527</v>
      </c>
      <c r="D13" s="35">
        <f t="shared" si="0"/>
        <v>2.9331197738647461</v>
      </c>
      <c r="E13" s="7" t="s">
        <v>29</v>
      </c>
      <c r="F13" s="20">
        <v>15.361777305603027</v>
      </c>
      <c r="G13" s="20">
        <v>14.157780647277832</v>
      </c>
      <c r="H13" s="35">
        <f>F13-G13</f>
        <v>1.2039966583251953</v>
      </c>
      <c r="I13" s="36">
        <f t="shared" si="1"/>
        <v>-1.8461670875549316</v>
      </c>
      <c r="J13" s="39">
        <f>POWER(2,-I13)</f>
        <v>3.5954368924128168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17.35493803024292</v>
      </c>
      <c r="C14" s="41">
        <f>AVERAGE(C10:C13)</f>
        <v>14.304774284362793</v>
      </c>
      <c r="D14" s="42">
        <f>AVERAGE(D10:D13)</f>
        <v>3.050163745880127</v>
      </c>
      <c r="E14" s="40" t="s">
        <v>7</v>
      </c>
      <c r="F14" s="41">
        <f>AVERAGE(F10:F13)</f>
        <v>15.494311094284035</v>
      </c>
      <c r="G14" s="41">
        <f>AVERAGE(G10:G13)</f>
        <v>14.200337648391724</v>
      </c>
      <c r="H14" s="42">
        <f>AVERAGE(H10:H13)</f>
        <v>1.2939734458923113</v>
      </c>
      <c r="I14" s="42">
        <f>AVERAGE(I10:I13)</f>
        <v>-1.7561902999878156</v>
      </c>
      <c r="J14" s="64">
        <f>AVERAGE(J10:J13)</f>
        <v>3.3840400001341631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17.339704513549805</v>
      </c>
      <c r="C15" s="46">
        <f>MEDIAN(C10:C13)</f>
        <v>14.280621528625488</v>
      </c>
      <c r="D15" s="47">
        <f>MEDIAN(D10:D13)</f>
        <v>3.0726861953735352</v>
      </c>
      <c r="E15" s="45" t="s">
        <v>8</v>
      </c>
      <c r="F15" s="46">
        <f>MEDIAN(F10:F13)</f>
        <v>15.462293148040771</v>
      </c>
      <c r="G15" s="46">
        <f>MEDIAN(G10:G13)</f>
        <v>14.169085502624512</v>
      </c>
      <c r="H15" s="47">
        <f>MEDIAN(H10:H13)</f>
        <v>1.2947392463683629</v>
      </c>
      <c r="I15" s="47">
        <f>MEDIAN(I10:I13)</f>
        <v>-1.755424499511764</v>
      </c>
      <c r="J15" s="47">
        <f>MEDIAN(J10:J13)</f>
        <v>3.3817734407961462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0.12511205766296907</v>
      </c>
      <c r="C16" s="49">
        <f>STDEV(C10:C13)</f>
        <v>6.3535816629996952E-2</v>
      </c>
      <c r="D16" s="50">
        <f>STDEV(D10:D13)</f>
        <v>8.1899707617920328E-2</v>
      </c>
      <c r="E16" s="48" t="s">
        <v>9</v>
      </c>
      <c r="F16" s="49">
        <f>STDEV(F10:F13)</f>
        <v>0.16660485955002946</v>
      </c>
      <c r="G16" s="49">
        <f>STDEV(G10:G13)</f>
        <v>8.1832751041192045E-2</v>
      </c>
      <c r="H16" s="50">
        <f>STDEV(H10:H13)</f>
        <v>9.9196914428144309E-2</v>
      </c>
      <c r="I16" s="50">
        <f>STDEV(I10:I13)</f>
        <v>9.9196914428144309E-2</v>
      </c>
      <c r="J16" s="50">
        <f>STDEV(J10:J13)</f>
        <v>0.23242148889105158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0.11621074444552579</v>
      </c>
      <c r="L17" s="1"/>
      <c r="M17" s="1"/>
    </row>
    <row r="18" spans="1:13" s="6" customFormat="1" ht="14" x14ac:dyDescent="0.15">
      <c r="A18" s="24" t="s">
        <v>66</v>
      </c>
      <c r="B18" s="13">
        <f>TTEST(B10:B13,F10:F13,2,2)</f>
        <v>1.9801363478691059E-6</v>
      </c>
      <c r="C18" s="13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9.0386169369183825E-2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1.594996056654692E-7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2.7456270797885014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3.3780491049162795</v>
      </c>
      <c r="C22" s="30"/>
      <c r="D22" s="13"/>
      <c r="E22" s="13"/>
      <c r="F22" s="13"/>
      <c r="G22" s="13"/>
      <c r="L22" s="1"/>
      <c r="M22" s="1"/>
    </row>
    <row r="23" spans="1:13" ht="16" thickBot="1" x14ac:dyDescent="0.25">
      <c r="L23" s="54"/>
      <c r="M23" s="54"/>
    </row>
    <row r="24" spans="1:13" s="6" customFormat="1" thickBot="1" x14ac:dyDescent="0.2">
      <c r="A24" s="31" t="s">
        <v>0</v>
      </c>
      <c r="B24" s="32" t="s">
        <v>66</v>
      </c>
      <c r="C24" s="32" t="s">
        <v>2</v>
      </c>
      <c r="D24" s="33" t="s">
        <v>3</v>
      </c>
      <c r="E24" s="31" t="s">
        <v>4</v>
      </c>
      <c r="F24" s="32" t="s">
        <v>66</v>
      </c>
      <c r="G24" s="32" t="s">
        <v>2</v>
      </c>
      <c r="H24" s="33" t="s">
        <v>3</v>
      </c>
      <c r="I24" s="32" t="s">
        <v>5</v>
      </c>
      <c r="J24" s="34" t="s">
        <v>6</v>
      </c>
      <c r="L24" s="1"/>
      <c r="M24" s="1"/>
    </row>
    <row r="25" spans="1:13" s="6" customFormat="1" ht="14" x14ac:dyDescent="0.15">
      <c r="A25" s="7" t="s">
        <v>35</v>
      </c>
      <c r="B25" s="17">
        <v>16.886173248291016</v>
      </c>
      <c r="C25" s="17">
        <v>14.34958553314209</v>
      </c>
      <c r="D25" s="35">
        <f>B25-C25</f>
        <v>2.5365877151489258</v>
      </c>
      <c r="E25" s="7" t="s">
        <v>35</v>
      </c>
      <c r="F25" s="17">
        <v>15.490564346313477</v>
      </c>
      <c r="G25" s="17">
        <v>14.375571250915527</v>
      </c>
      <c r="H25" s="35">
        <f>F25-G25</f>
        <v>1.1149930953979492</v>
      </c>
      <c r="I25" s="36">
        <f>H25-$D$29</f>
        <v>-1.5183744430541992</v>
      </c>
      <c r="J25" s="37">
        <f>POWER(2,-I25)</f>
        <v>2.8646808970843649</v>
      </c>
      <c r="L25" s="1"/>
      <c r="M25" s="1"/>
    </row>
    <row r="26" spans="1:13" s="6" customFormat="1" ht="14" x14ac:dyDescent="0.15">
      <c r="A26" s="7" t="s">
        <v>36</v>
      </c>
      <c r="B26" s="21">
        <v>16.791267395019531</v>
      </c>
      <c r="C26" s="21">
        <v>14.30705738067627</v>
      </c>
      <c r="D26" s="35">
        <f t="shared" ref="D26:D28" si="2">B26-C26</f>
        <v>2.4842100143432617</v>
      </c>
      <c r="E26" s="7" t="s">
        <v>36</v>
      </c>
      <c r="F26" s="21">
        <v>15.706933975219727</v>
      </c>
      <c r="G26" s="21">
        <v>14.434426307678223</v>
      </c>
      <c r="H26" s="35">
        <f>F26-G26</f>
        <v>1.2725076675415039</v>
      </c>
      <c r="I26" s="36">
        <f t="shared" ref="I26:I28" si="3">H26-$D$29</f>
        <v>-1.3608598709106445</v>
      </c>
      <c r="J26" s="38">
        <f>POWER(2,-I26)</f>
        <v>2.5683821386922516</v>
      </c>
      <c r="L26" s="1"/>
      <c r="M26" s="1"/>
    </row>
    <row r="27" spans="1:13" s="6" customFormat="1" ht="14" x14ac:dyDescent="0.15">
      <c r="A27" s="7" t="s">
        <v>37</v>
      </c>
      <c r="B27" s="18">
        <v>17.014629364013672</v>
      </c>
      <c r="C27" s="18">
        <v>14.313496589660645</v>
      </c>
      <c r="D27" s="35">
        <f t="shared" si="2"/>
        <v>2.7011327743530273</v>
      </c>
      <c r="E27" s="7" t="s">
        <v>37</v>
      </c>
      <c r="F27" s="18">
        <v>15.317641258239746</v>
      </c>
      <c r="G27" s="18">
        <v>14.326898574829102</v>
      </c>
      <c r="H27" s="35">
        <f>F27-G27</f>
        <v>0.99074268341064453</v>
      </c>
      <c r="I27" s="36">
        <f t="shared" si="3"/>
        <v>-1.6426248550415039</v>
      </c>
      <c r="J27" s="38">
        <f>POWER(2,-I27)</f>
        <v>3.1223339622675712</v>
      </c>
      <c r="L27" s="1"/>
      <c r="M27" s="1"/>
    </row>
    <row r="28" spans="1:13" s="6" customFormat="1" thickBot="1" x14ac:dyDescent="0.2">
      <c r="A28" s="7" t="s">
        <v>38</v>
      </c>
      <c r="B28" s="20">
        <v>17.24736213684082</v>
      </c>
      <c r="C28" s="20">
        <v>14.435822486877441</v>
      </c>
      <c r="D28" s="35">
        <f t="shared" si="2"/>
        <v>2.8115396499633789</v>
      </c>
      <c r="E28" s="7" t="s">
        <v>38</v>
      </c>
      <c r="F28" s="20">
        <v>15.300044059753418</v>
      </c>
      <c r="G28" s="20">
        <v>14.319503784179688</v>
      </c>
      <c r="H28" s="35">
        <f>F28-G28</f>
        <v>0.98054027557373047</v>
      </c>
      <c r="I28" s="36">
        <f t="shared" si="3"/>
        <v>-1.652827262878418</v>
      </c>
      <c r="J28" s="39">
        <f>POWER(2,-I28)</f>
        <v>3.1444926488448104</v>
      </c>
      <c r="L28" s="1"/>
      <c r="M28" s="1"/>
    </row>
    <row r="29" spans="1:13" s="6" customFormat="1" ht="14" x14ac:dyDescent="0.15">
      <c r="A29" s="40" t="s">
        <v>7</v>
      </c>
      <c r="B29" s="41">
        <f>AVERAGE(B25:B28)</f>
        <v>16.98485803604126</v>
      </c>
      <c r="C29" s="41">
        <f>AVERAGE(C25:C28)</f>
        <v>14.351490497589111</v>
      </c>
      <c r="D29" s="42">
        <f>AVERAGE(D25:D28)</f>
        <v>2.6333675384521484</v>
      </c>
      <c r="E29" s="40" t="s">
        <v>7</v>
      </c>
      <c r="F29" s="41">
        <f>AVERAGE(F25:F28)</f>
        <v>15.453795909881592</v>
      </c>
      <c r="G29" s="41">
        <f>AVERAGE(G25:G28)</f>
        <v>14.364099979400635</v>
      </c>
      <c r="H29" s="42">
        <f>AVERAGE(H25:H28)</f>
        <v>1.089695930480957</v>
      </c>
      <c r="I29" s="42">
        <f>AVERAGE(I25:I28)</f>
        <v>-1.5436716079711914</v>
      </c>
      <c r="J29" s="64">
        <f>AVERAGE(J25:J28)</f>
        <v>2.9249724117222495</v>
      </c>
      <c r="K29" s="44"/>
      <c r="L29" s="1"/>
      <c r="M29" s="1"/>
    </row>
    <row r="30" spans="1:13" s="6" customFormat="1" ht="14" x14ac:dyDescent="0.15">
      <c r="A30" s="45" t="s">
        <v>8</v>
      </c>
      <c r="B30" s="46">
        <f>MEDIAN(B25:B28)</f>
        <v>16.950401306152344</v>
      </c>
      <c r="C30" s="46">
        <f>MEDIAN(C25:C28)</f>
        <v>14.331541061401367</v>
      </c>
      <c r="D30" s="47">
        <f>MEDIAN(D25:D28)</f>
        <v>2.6188602447509766</v>
      </c>
      <c r="E30" s="45" t="s">
        <v>8</v>
      </c>
      <c r="F30" s="46">
        <f>MEDIAN(F25:F28)</f>
        <v>15.404102802276611</v>
      </c>
      <c r="G30" s="46">
        <f>MEDIAN(G25:G28)</f>
        <v>14.351234912872314</v>
      </c>
      <c r="H30" s="43">
        <f>MEDIAN(H25:H28)</f>
        <v>1.0528678894042969</v>
      </c>
      <c r="I30" s="47">
        <f>MEDIAN(I25:I28)</f>
        <v>-1.5804996490478516</v>
      </c>
      <c r="J30" s="47">
        <f>MEDIAN(J25:J28)</f>
        <v>2.9935074296759678</v>
      </c>
      <c r="L30" s="1"/>
      <c r="M30" s="1"/>
    </row>
    <row r="31" spans="1:13" s="6" customFormat="1" thickBot="1" x14ac:dyDescent="0.2">
      <c r="A31" s="48" t="s">
        <v>9</v>
      </c>
      <c r="B31" s="49">
        <f>STDEV(B25:B28)</f>
        <v>0.19749325602860576</v>
      </c>
      <c r="C31" s="49">
        <f>STDEV(C25:C28)</f>
        <v>5.9254682586100359E-2</v>
      </c>
      <c r="D31" s="50">
        <f>STDEV(D25:D28)</f>
        <v>0.15050108495064993</v>
      </c>
      <c r="E31" s="48" t="s">
        <v>9</v>
      </c>
      <c r="F31" s="49">
        <f>STDEV(F25:F28)</f>
        <v>0.18939246607888791</v>
      </c>
      <c r="G31" s="49">
        <f>STDEV(G25:G28)</f>
        <v>5.3072741432412598E-2</v>
      </c>
      <c r="H31" s="50">
        <f>STDEV(H25:H28)</f>
        <v>0.13634121394980056</v>
      </c>
      <c r="I31" s="50">
        <f>STDEV(I25:I28)</f>
        <v>0.13634121394980056</v>
      </c>
      <c r="J31" s="50">
        <f>STDEV(J25:J28)</f>
        <v>0.26952575986779548</v>
      </c>
      <c r="L31" s="1"/>
      <c r="M31" s="1"/>
    </row>
    <row r="32" spans="1:13" s="6" customFormat="1" ht="14" x14ac:dyDescent="0.15">
      <c r="A32" s="13"/>
      <c r="B32" s="13" t="s">
        <v>10</v>
      </c>
      <c r="C32" s="13"/>
      <c r="D32" s="13"/>
      <c r="E32" s="13"/>
      <c r="F32" s="13"/>
      <c r="G32" s="13"/>
      <c r="H32" s="13"/>
      <c r="I32" s="13"/>
      <c r="J32" s="14">
        <f>J31/(SQRT(4))</f>
        <v>0.13476287993389774</v>
      </c>
      <c r="L32" s="1"/>
      <c r="M32" s="1"/>
    </row>
    <row r="33" spans="1:13" s="6" customFormat="1" ht="14" x14ac:dyDescent="0.15">
      <c r="A33" s="24" t="s">
        <v>66</v>
      </c>
      <c r="B33" s="13">
        <f>TTEST(B25:B28,F25:F28,2,2)</f>
        <v>3.0392177128959357E-5</v>
      </c>
      <c r="C33" s="13"/>
      <c r="L33" s="1"/>
      <c r="M33" s="1"/>
    </row>
    <row r="34" spans="1:13" s="6" customFormat="1" ht="14" x14ac:dyDescent="0.15">
      <c r="A34" s="24" t="s">
        <v>2</v>
      </c>
      <c r="B34" s="13">
        <f>TTEST(C25:C28,G25:G28,2,2)</f>
        <v>0.76196251071103149</v>
      </c>
      <c r="C34" s="13"/>
      <c r="D34" s="13"/>
      <c r="E34" s="15"/>
      <c r="F34" s="51"/>
      <c r="L34" s="1"/>
      <c r="M34" s="1"/>
    </row>
    <row r="35" spans="1:13" s="6" customFormat="1" ht="14" x14ac:dyDescent="0.15">
      <c r="A35" s="24" t="s">
        <v>11</v>
      </c>
      <c r="B35" s="65">
        <f>TTEST(D25:D28,H25:H28,2,2)</f>
        <v>5.1110304970648123E-6</v>
      </c>
      <c r="C35" s="13"/>
      <c r="D35" s="13"/>
      <c r="L35" s="1"/>
      <c r="M35" s="1"/>
    </row>
    <row r="36" spans="1:13" s="6" customFormat="1" ht="14" x14ac:dyDescent="0.15">
      <c r="A36" s="52" t="s">
        <v>12</v>
      </c>
      <c r="B36" s="30">
        <f>POWER(-(-I29-I31),2)</f>
        <v>1.9805788379364031</v>
      </c>
      <c r="C36" s="30"/>
      <c r="D36" s="13"/>
      <c r="E36" s="13"/>
      <c r="F36" s="13"/>
      <c r="L36" s="1"/>
      <c r="M36" s="1"/>
    </row>
    <row r="37" spans="1:13" s="6" customFormat="1" ht="14" x14ac:dyDescent="0.15">
      <c r="A37" s="52" t="s">
        <v>13</v>
      </c>
      <c r="B37" s="30">
        <f>POWER(2,-I29)</f>
        <v>2.9153550772912111</v>
      </c>
      <c r="C37" s="30"/>
      <c r="D37" s="13"/>
      <c r="E37" s="13"/>
      <c r="F37" s="13"/>
      <c r="G37" s="13"/>
      <c r="L37" s="1"/>
      <c r="M37" s="1"/>
    </row>
    <row r="38" spans="1:13" ht="16" thickBot="1" x14ac:dyDescent="0.25">
      <c r="L38" s="54"/>
      <c r="M38" s="54"/>
    </row>
    <row r="39" spans="1:13" s="6" customFormat="1" thickBot="1" x14ac:dyDescent="0.2">
      <c r="A39" s="31" t="s">
        <v>0</v>
      </c>
      <c r="B39" s="32" t="s">
        <v>66</v>
      </c>
      <c r="C39" s="32" t="s">
        <v>2</v>
      </c>
      <c r="D39" s="33" t="s">
        <v>3</v>
      </c>
      <c r="E39" s="31" t="s">
        <v>4</v>
      </c>
      <c r="F39" s="32" t="s">
        <v>66</v>
      </c>
      <c r="G39" s="32" t="s">
        <v>2</v>
      </c>
      <c r="H39" s="33" t="s">
        <v>3</v>
      </c>
      <c r="I39" s="32" t="s">
        <v>5</v>
      </c>
      <c r="J39" s="34" t="s">
        <v>6</v>
      </c>
      <c r="L39" s="1"/>
      <c r="M39" s="1"/>
    </row>
    <row r="40" spans="1:13" s="6" customFormat="1" ht="14" x14ac:dyDescent="0.15">
      <c r="A40" s="7" t="s">
        <v>46</v>
      </c>
      <c r="B40" s="17">
        <v>18.413734436035156</v>
      </c>
      <c r="C40" s="17">
        <v>14.28688907623291</v>
      </c>
      <c r="D40" s="35">
        <f>B40-C40</f>
        <v>4.1268453598022461</v>
      </c>
      <c r="E40" s="7" t="s">
        <v>46</v>
      </c>
      <c r="F40" s="17">
        <v>16.590303421020508</v>
      </c>
      <c r="G40" s="17">
        <v>14.291476249694824</v>
      </c>
      <c r="H40" s="35">
        <f>F40-G40</f>
        <v>2.2988271713256836</v>
      </c>
      <c r="I40" s="36">
        <f>H40-$D$44</f>
        <v>-2.0477566719055176</v>
      </c>
      <c r="J40" s="37">
        <f>POWER(2,-I40)</f>
        <v>4.134625531213346</v>
      </c>
      <c r="L40" s="1"/>
      <c r="M40" s="1"/>
    </row>
    <row r="41" spans="1:13" s="6" customFormat="1" ht="14" x14ac:dyDescent="0.15">
      <c r="A41" s="7" t="s">
        <v>47</v>
      </c>
      <c r="B41" s="18">
        <v>18.591646194458008</v>
      </c>
      <c r="C41" s="18">
        <v>14.280144691467285</v>
      </c>
      <c r="D41" s="35">
        <f t="shared" ref="D41:D43" si="4">B41-C41</f>
        <v>4.3115015029907227</v>
      </c>
      <c r="E41" s="7" t="s">
        <v>47</v>
      </c>
      <c r="F41" s="21">
        <v>16.487951278686523</v>
      </c>
      <c r="G41" s="21">
        <v>14.287158966064453</v>
      </c>
      <c r="H41" s="35">
        <f>F41-G41</f>
        <v>2.2007923126220703</v>
      </c>
      <c r="I41" s="36">
        <f t="shared" ref="I41:I43" si="5">H41-$D$44</f>
        <v>-2.1457915306091309</v>
      </c>
      <c r="J41" s="38">
        <f>POWER(2,-I41)</f>
        <v>4.4253499032351442</v>
      </c>
      <c r="L41" s="1"/>
      <c r="M41" s="1"/>
    </row>
    <row r="42" spans="1:13" s="6" customFormat="1" ht="14" x14ac:dyDescent="0.15">
      <c r="A42" s="10" t="s">
        <v>48</v>
      </c>
      <c r="B42" s="21">
        <v>18.889682769775391</v>
      </c>
      <c r="C42" s="21">
        <v>14.373691558837891</v>
      </c>
      <c r="D42" s="35">
        <f t="shared" si="4"/>
        <v>4.5159912109375</v>
      </c>
      <c r="E42" s="7" t="s">
        <v>48</v>
      </c>
      <c r="F42" s="18">
        <v>16.827474594116211</v>
      </c>
      <c r="G42" s="18">
        <v>14.31879711151123</v>
      </c>
      <c r="H42" s="35">
        <f>F42-G42</f>
        <v>2.5086774826049805</v>
      </c>
      <c r="I42" s="36">
        <f t="shared" si="5"/>
        <v>-1.8379063606262207</v>
      </c>
      <c r="J42" s="38">
        <f>POWER(2,-I42)</f>
        <v>3.5749086093508069</v>
      </c>
      <c r="L42" s="1"/>
      <c r="M42" s="1"/>
    </row>
    <row r="43" spans="1:13" s="6" customFormat="1" thickBot="1" x14ac:dyDescent="0.2">
      <c r="A43" s="7" t="s">
        <v>49</v>
      </c>
      <c r="B43" s="20">
        <v>18.77093505859375</v>
      </c>
      <c r="C43" s="20">
        <v>14.338937759399414</v>
      </c>
      <c r="D43" s="35">
        <f t="shared" si="4"/>
        <v>4.4319972991943359</v>
      </c>
      <c r="E43" s="7" t="s">
        <v>49</v>
      </c>
      <c r="F43" s="20">
        <v>16.666810989379883</v>
      </c>
      <c r="G43" s="20">
        <v>14.319175720214844</v>
      </c>
      <c r="H43" s="35">
        <f>F43-G43</f>
        <v>2.3476352691650391</v>
      </c>
      <c r="I43" s="36">
        <f t="shared" si="5"/>
        <v>-1.9989485740661621</v>
      </c>
      <c r="J43" s="39">
        <f>POWER(2,-I43)</f>
        <v>3.9970858903338025</v>
      </c>
      <c r="L43" s="1"/>
      <c r="M43" s="1"/>
    </row>
    <row r="44" spans="1:13" s="6" customFormat="1" ht="14" x14ac:dyDescent="0.15">
      <c r="A44" s="40" t="s">
        <v>7</v>
      </c>
      <c r="B44" s="41">
        <f>AVERAGE(B40:B43)</f>
        <v>18.666499614715576</v>
      </c>
      <c r="C44" s="41">
        <f>AVERAGE(C40:C43)</f>
        <v>14.319915771484375</v>
      </c>
      <c r="D44" s="42">
        <f>AVERAGE(D40:D43)</f>
        <v>4.3465838432312012</v>
      </c>
      <c r="E44" s="40" t="s">
        <v>7</v>
      </c>
      <c r="F44" s="41">
        <f>AVERAGE(F40:F43)</f>
        <v>16.643135070800781</v>
      </c>
      <c r="G44" s="41">
        <f>AVERAGE(G40:G43)</f>
        <v>14.304152011871338</v>
      </c>
      <c r="H44" s="42">
        <f>AVERAGE(H40:H43)</f>
        <v>2.3389830589294434</v>
      </c>
      <c r="I44" s="42">
        <f>AVERAGE(I40:I43)</f>
        <v>-2.0076007843017578</v>
      </c>
      <c r="J44" s="64">
        <f>AVERAGE(J40:J43)</f>
        <v>4.0329924835332749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MEDIAN(B40:B43)</f>
        <v>18.681290626525879</v>
      </c>
      <c r="C45" s="46">
        <f>MEDIAN(C40:C43)</f>
        <v>14.312913417816162</v>
      </c>
      <c r="D45" s="47">
        <f>MEDIAN(D40:D43)</f>
        <v>4.3717494010925293</v>
      </c>
      <c r="E45" s="45" t="s">
        <v>8</v>
      </c>
      <c r="F45" s="46">
        <f>MEDIAN(F40:F43)</f>
        <v>16.628557205200195</v>
      </c>
      <c r="G45" s="46">
        <f>MEDIAN(G40:G43)</f>
        <v>14.305136680603027</v>
      </c>
      <c r="H45" s="47">
        <f>MEDIAN(H40:H43)</f>
        <v>2.3232312202453613</v>
      </c>
      <c r="I45" s="47">
        <f>MEDIAN(I40:I43)</f>
        <v>-2.0233526229858398</v>
      </c>
      <c r="J45" s="47">
        <f>MEDIAN(J40:J43)</f>
        <v>4.0658557107735742</v>
      </c>
      <c r="L45" s="1"/>
      <c r="M45" s="1"/>
    </row>
    <row r="46" spans="1:13" s="6" customFormat="1" thickBot="1" x14ac:dyDescent="0.2">
      <c r="A46" s="48" t="s">
        <v>9</v>
      </c>
      <c r="B46" s="49">
        <f>STDEV(B40:B43)</f>
        <v>0.20833526883214401</v>
      </c>
      <c r="C46" s="49">
        <f>STDEV(C40:C43)</f>
        <v>4.4445369967670484E-2</v>
      </c>
      <c r="D46" s="50">
        <f>STDEV(D40:D43)</f>
        <v>0.1688293876365026</v>
      </c>
      <c r="E46" s="48" t="s">
        <v>9</v>
      </c>
      <c r="F46" s="49">
        <f>STDEV(F40:F43)</f>
        <v>0.1430790009402623</v>
      </c>
      <c r="G46" s="49">
        <f>STDEV(G40:G43)</f>
        <v>1.7220426905311493E-2</v>
      </c>
      <c r="H46" s="50">
        <f>STDEV(H40:H43)</f>
        <v>0.1285563894986271</v>
      </c>
      <c r="I46" s="50">
        <f>STDEV(I40:I43)</f>
        <v>0.1285563894986271</v>
      </c>
      <c r="J46" s="50">
        <f>STDEV(J40:J43)</f>
        <v>0.35374366444129191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0.17687183222064595</v>
      </c>
    </row>
    <row r="48" spans="1:13" s="6" customFormat="1" ht="14" x14ac:dyDescent="0.15">
      <c r="A48" s="24" t="s">
        <v>66</v>
      </c>
      <c r="B48" s="13">
        <f>TTEST(B40:B43,F40:F43,2,2)</f>
        <v>3.7695984098625679E-6</v>
      </c>
      <c r="C48" s="13"/>
    </row>
    <row r="49" spans="1:7" s="6" customFormat="1" ht="14" x14ac:dyDescent="0.15">
      <c r="A49" s="24" t="s">
        <v>2</v>
      </c>
      <c r="B49" s="13">
        <f>TTEST(C40:C43,G40:G43,2,2)</f>
        <v>0.53289157813496668</v>
      </c>
      <c r="C49" s="13"/>
      <c r="D49" s="13"/>
      <c r="E49" s="15"/>
      <c r="F49" s="51"/>
    </row>
    <row r="50" spans="1:7" s="6" customFormat="1" ht="14" x14ac:dyDescent="0.15">
      <c r="A50" s="24" t="s">
        <v>11</v>
      </c>
      <c r="B50" s="65">
        <f>TTEST(D40:D43,H40:H43,2,2)</f>
        <v>1.4080488437543635E-6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3.5308078376410639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4.0211294598419256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54E7-D689-4468-9646-BF40B2060F4F}">
  <dimension ref="A1:M52"/>
  <sheetViews>
    <sheetView topLeftCell="A8"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1.5" style="53" bestFit="1" customWidth="1"/>
    <col min="11" max="11" width="10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43461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43461</v>
      </c>
      <c r="K4" s="6" t="s">
        <v>67</v>
      </c>
      <c r="L4" s="27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21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67</v>
      </c>
      <c r="C9" s="32" t="s">
        <v>2</v>
      </c>
      <c r="D9" s="33" t="s">
        <v>3</v>
      </c>
      <c r="E9" s="31" t="s">
        <v>4</v>
      </c>
      <c r="F9" s="32" t="s">
        <v>67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17">
        <v>26.328901290893555</v>
      </c>
      <c r="C10" s="17">
        <v>14.274783134460449</v>
      </c>
      <c r="D10" s="35">
        <f>B10-C10</f>
        <v>12.054118156433105</v>
      </c>
      <c r="E10" s="7" t="s">
        <v>26</v>
      </c>
      <c r="F10" s="17">
        <v>24.507280349731445</v>
      </c>
      <c r="G10" s="17">
        <v>14.320829391479492</v>
      </c>
      <c r="H10" s="35">
        <f>F10-G10</f>
        <v>10.186450958251953</v>
      </c>
      <c r="I10" s="36">
        <f>H10-$D$14</f>
        <v>-1.7224526405334473</v>
      </c>
      <c r="J10" s="37">
        <f>POWER(2,-I10)</f>
        <v>3.2999693859144834</v>
      </c>
      <c r="L10" s="1"/>
      <c r="M10" s="1"/>
    </row>
    <row r="11" spans="1:13" s="6" customFormat="1" ht="14" x14ac:dyDescent="0.15">
      <c r="A11" s="7" t="s">
        <v>27</v>
      </c>
      <c r="B11" s="18">
        <v>26.674385070800781</v>
      </c>
      <c r="C11" s="18">
        <v>14.25925350189209</v>
      </c>
      <c r="D11" s="35">
        <f t="shared" ref="D11:D13" si="0">B11-C11</f>
        <v>12.415131568908691</v>
      </c>
      <c r="E11" s="7" t="s">
        <v>27</v>
      </c>
      <c r="F11" s="21">
        <v>23.901199340820312</v>
      </c>
      <c r="G11" s="21">
        <v>14.142350196838379</v>
      </c>
      <c r="H11" s="35">
        <f>F11-G11</f>
        <v>9.7588491439819336</v>
      </c>
      <c r="I11" s="36">
        <f t="shared" ref="I11:I13" si="1">H11-$D$14</f>
        <v>-2.1500544548034668</v>
      </c>
      <c r="J11" s="38">
        <f>POWER(2,-I11)</f>
        <v>4.438445415090686</v>
      </c>
      <c r="L11" s="1"/>
      <c r="M11" s="1"/>
    </row>
    <row r="12" spans="1:13" s="6" customFormat="1" ht="14" x14ac:dyDescent="0.15">
      <c r="A12" s="10" t="s">
        <v>28</v>
      </c>
      <c r="B12" s="21">
        <v>26.187179565429688</v>
      </c>
      <c r="C12" s="21">
        <v>14.398600578308105</v>
      </c>
      <c r="D12" s="35">
        <f t="shared" si="0"/>
        <v>11.788578987121582</v>
      </c>
      <c r="E12" s="10" t="s">
        <v>28</v>
      </c>
      <c r="F12" s="18">
        <v>23.72862434387207</v>
      </c>
      <c r="G12" s="18">
        <v>14.180390357971191</v>
      </c>
      <c r="H12" s="35">
        <f>F12-G12</f>
        <v>9.5482339859008789</v>
      </c>
      <c r="I12" s="36">
        <f t="shared" si="1"/>
        <v>-2.3606696128845215</v>
      </c>
      <c r="J12" s="38">
        <f>POWER(2,-I12)</f>
        <v>5.1360869019413888</v>
      </c>
      <c r="L12" s="1"/>
      <c r="M12" s="1"/>
    </row>
    <row r="13" spans="1:13" s="6" customFormat="1" thickBot="1" x14ac:dyDescent="0.2">
      <c r="A13" s="7" t="s">
        <v>29</v>
      </c>
      <c r="B13" s="20">
        <v>25.66424560546875</v>
      </c>
      <c r="C13" s="20">
        <v>14.286459922790527</v>
      </c>
      <c r="D13" s="35">
        <f t="shared" si="0"/>
        <v>11.377785682678223</v>
      </c>
      <c r="E13" s="7" t="s">
        <v>29</v>
      </c>
      <c r="F13" s="20">
        <v>23.546236038208008</v>
      </c>
      <c r="G13" s="20">
        <v>14.157780647277832</v>
      </c>
      <c r="H13" s="35">
        <f>F13-G13</f>
        <v>9.3884553909301758</v>
      </c>
      <c r="I13" s="36">
        <f t="shared" si="1"/>
        <v>-2.5204482078552246</v>
      </c>
      <c r="J13" s="39">
        <f>POWER(2,-I13)</f>
        <v>5.7376032394128051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26.213677883148193</v>
      </c>
      <c r="C14" s="41">
        <f>AVERAGE(C10:C13)</f>
        <v>14.304774284362793</v>
      </c>
      <c r="D14" s="42">
        <f>AVERAGE(D10:D13)</f>
        <v>11.9089035987854</v>
      </c>
      <c r="E14" s="40" t="s">
        <v>7</v>
      </c>
      <c r="F14" s="41">
        <f>AVERAGE(F10:F13)</f>
        <v>23.920835018157959</v>
      </c>
      <c r="G14" s="41">
        <f>AVERAGE(G10:G13)</f>
        <v>14.200337648391724</v>
      </c>
      <c r="H14" s="42">
        <f>AVERAGE(H10:H13)</f>
        <v>9.7204973697662354</v>
      </c>
      <c r="I14" s="42">
        <f>AVERAGE(I10:I13)</f>
        <v>-2.188406229019165</v>
      </c>
      <c r="J14" s="64">
        <f>AVERAGE(J10:J13)</f>
        <v>4.6530262355898406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26.258040428161621</v>
      </c>
      <c r="C15" s="46">
        <f>MEDIAN(C10:C13)</f>
        <v>14.280621528625488</v>
      </c>
      <c r="D15" s="47">
        <f>MEDIAN(D10:D13)</f>
        <v>11.921348571777344</v>
      </c>
      <c r="E15" s="45" t="s">
        <v>8</v>
      </c>
      <c r="F15" s="46">
        <f>MEDIAN(F10:F13)</f>
        <v>23.814911842346191</v>
      </c>
      <c r="G15" s="46">
        <f>MEDIAN(G10:G13)</f>
        <v>14.169085502624512</v>
      </c>
      <c r="H15" s="47">
        <f>MEDIAN(H10:H13)</f>
        <v>9.6535415649414062</v>
      </c>
      <c r="I15" s="47">
        <f>MEDIAN(I10:I13)</f>
        <v>-2.2553620338439941</v>
      </c>
      <c r="J15" s="47">
        <f>MEDIAN(J10:J13)</f>
        <v>4.7872661585160374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0.41956546372214765</v>
      </c>
      <c r="C16" s="49">
        <f>STDEV(C10:C13)</f>
        <v>6.3535816629996952E-2</v>
      </c>
      <c r="D16" s="50">
        <f>STDEV(D10:D13)</f>
        <v>0.43738551967726214</v>
      </c>
      <c r="E16" s="48" t="s">
        <v>9</v>
      </c>
      <c r="F16" s="49">
        <f>STDEV(F10:F13)</f>
        <v>0.41696243869115451</v>
      </c>
      <c r="G16" s="49">
        <f>STDEV(G10:G13)</f>
        <v>8.1832751041192045E-2</v>
      </c>
      <c r="H16" s="50">
        <f>STDEV(H10:H13)</f>
        <v>0.34569261603256674</v>
      </c>
      <c r="I16" s="50">
        <f>STDEV(I10:I13)</f>
        <v>0.34569261603256674</v>
      </c>
      <c r="J16" s="50">
        <f>STDEV(J10:J13)</f>
        <v>1.0466554115494262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0.5233277057747131</v>
      </c>
      <c r="L17" s="1"/>
      <c r="M17" s="1"/>
    </row>
    <row r="18" spans="1:13" s="6" customFormat="1" ht="14" x14ac:dyDescent="0.15">
      <c r="A18" s="24" t="s">
        <v>67</v>
      </c>
      <c r="B18" s="13">
        <f>TTEST(B10:B13,F10:F13,2,2)</f>
        <v>2.4214172978814265E-4</v>
      </c>
      <c r="C18" s="13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9.0386169369183825E-2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2.2584495669767697E-4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3.3955934594861223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4.5580167586161213</v>
      </c>
      <c r="C22" s="30"/>
      <c r="D22" s="13"/>
      <c r="E22" s="13"/>
      <c r="F22" s="13"/>
      <c r="G22" s="13"/>
      <c r="L22" s="1"/>
      <c r="M22" s="1"/>
    </row>
    <row r="23" spans="1:13" ht="16" thickBot="1" x14ac:dyDescent="0.25">
      <c r="L23" s="54"/>
      <c r="M23" s="54"/>
    </row>
    <row r="24" spans="1:13" s="6" customFormat="1" thickBot="1" x14ac:dyDescent="0.2">
      <c r="A24" s="31" t="s">
        <v>0</v>
      </c>
      <c r="B24" s="32" t="s">
        <v>67</v>
      </c>
      <c r="C24" s="32" t="s">
        <v>2</v>
      </c>
      <c r="D24" s="33" t="s">
        <v>3</v>
      </c>
      <c r="E24" s="31" t="s">
        <v>4</v>
      </c>
      <c r="F24" s="32" t="s">
        <v>67</v>
      </c>
      <c r="G24" s="32" t="s">
        <v>2</v>
      </c>
      <c r="H24" s="33" t="s">
        <v>3</v>
      </c>
      <c r="I24" s="32" t="s">
        <v>5</v>
      </c>
      <c r="J24" s="34" t="s">
        <v>6</v>
      </c>
      <c r="L24" s="1"/>
      <c r="M24" s="1"/>
    </row>
    <row r="25" spans="1:13" s="6" customFormat="1" ht="14" x14ac:dyDescent="0.15">
      <c r="A25" s="7" t="s">
        <v>35</v>
      </c>
      <c r="B25" s="17">
        <v>25.723533630371094</v>
      </c>
      <c r="C25" s="17">
        <v>14.34958553314209</v>
      </c>
      <c r="D25" s="35">
        <f>B25-C25</f>
        <v>11.373948097229004</v>
      </c>
      <c r="E25" s="7" t="s">
        <v>35</v>
      </c>
      <c r="F25" s="17">
        <v>23.809150695800781</v>
      </c>
      <c r="G25" s="17">
        <v>14.375571250915527</v>
      </c>
      <c r="H25" s="35">
        <f>F25-G25</f>
        <v>9.4335794448852539</v>
      </c>
      <c r="I25" s="36">
        <f>H25-$D$29</f>
        <v>-2.1245579719543457</v>
      </c>
      <c r="J25" s="37">
        <f>POWER(2,-I25)</f>
        <v>4.3606946505734134</v>
      </c>
      <c r="L25" s="1"/>
      <c r="M25" s="1"/>
    </row>
    <row r="26" spans="1:13" s="6" customFormat="1" ht="14" x14ac:dyDescent="0.15">
      <c r="A26" s="7" t="s">
        <v>36</v>
      </c>
      <c r="B26" s="21">
        <v>25.912727355957031</v>
      </c>
      <c r="C26" s="21">
        <v>14.30705738067627</v>
      </c>
      <c r="D26" s="35">
        <f t="shared" ref="D26:D28" si="2">B26-C26</f>
        <v>11.605669975280762</v>
      </c>
      <c r="E26" s="7" t="s">
        <v>36</v>
      </c>
      <c r="F26" s="21"/>
      <c r="G26" s="21"/>
      <c r="H26" s="35"/>
      <c r="I26" s="36"/>
      <c r="J26" s="38"/>
      <c r="L26" s="1"/>
      <c r="M26" s="1"/>
    </row>
    <row r="27" spans="1:13" s="6" customFormat="1" ht="14" x14ac:dyDescent="0.15">
      <c r="A27" s="7" t="s">
        <v>37</v>
      </c>
      <c r="B27" s="18">
        <v>25.83172607421875</v>
      </c>
      <c r="C27" s="18">
        <v>14.313496589660645</v>
      </c>
      <c r="D27" s="35">
        <f t="shared" si="2"/>
        <v>11.518229484558105</v>
      </c>
      <c r="E27" s="7" t="s">
        <v>37</v>
      </c>
      <c r="F27" s="18">
        <v>23.514915466308594</v>
      </c>
      <c r="G27" s="18">
        <v>14.326898574829102</v>
      </c>
      <c r="H27" s="35">
        <f>F27-G27</f>
        <v>9.1880168914794922</v>
      </c>
      <c r="I27" s="36">
        <f t="shared" ref="I27:I28" si="3">H27-$D$29</f>
        <v>-2.3701205253601074</v>
      </c>
      <c r="J27" s="38">
        <f>POWER(2,-I27)</f>
        <v>5.1698432025865815</v>
      </c>
      <c r="L27" s="1"/>
      <c r="M27" s="1"/>
    </row>
    <row r="28" spans="1:13" s="6" customFormat="1" thickBot="1" x14ac:dyDescent="0.2">
      <c r="A28" s="7" t="s">
        <v>38</v>
      </c>
      <c r="B28" s="20">
        <v>26.170524597167969</v>
      </c>
      <c r="C28" s="20">
        <v>14.435822486877441</v>
      </c>
      <c r="D28" s="35">
        <f t="shared" si="2"/>
        <v>11.734702110290527</v>
      </c>
      <c r="E28" s="7" t="s">
        <v>38</v>
      </c>
      <c r="F28" s="20">
        <v>23.545276641845703</v>
      </c>
      <c r="G28" s="20">
        <v>14.319503784179688</v>
      </c>
      <c r="H28" s="35">
        <f>F28-G28</f>
        <v>9.2257728576660156</v>
      </c>
      <c r="I28" s="36">
        <f t="shared" si="3"/>
        <v>-2.332364559173584</v>
      </c>
      <c r="J28" s="39">
        <f>POWER(2,-I28)</f>
        <v>5.0363011721140003</v>
      </c>
      <c r="L28" s="1"/>
      <c r="M28" s="1"/>
    </row>
    <row r="29" spans="1:13" s="6" customFormat="1" ht="14" x14ac:dyDescent="0.15">
      <c r="A29" s="40" t="s">
        <v>7</v>
      </c>
      <c r="B29" s="41">
        <f>AVERAGE(B25:B28)</f>
        <v>25.909627914428711</v>
      </c>
      <c r="C29" s="41">
        <f>AVERAGE(C25:C28)</f>
        <v>14.351490497589111</v>
      </c>
      <c r="D29" s="42">
        <f>AVERAGE(D25:D28)</f>
        <v>11.5581374168396</v>
      </c>
      <c r="E29" s="40" t="s">
        <v>7</v>
      </c>
      <c r="F29" s="41">
        <f>AVERAGE(F25:F28)</f>
        <v>23.623114267985027</v>
      </c>
      <c r="G29" s="41">
        <f>AVERAGE(G25:G28)</f>
        <v>14.340657869974772</v>
      </c>
      <c r="H29" s="42">
        <f>AVERAGE(H25:H28)</f>
        <v>9.2824563980102539</v>
      </c>
      <c r="I29" s="42">
        <f>AVERAGE(I25:I28)</f>
        <v>-2.2756810188293457</v>
      </c>
      <c r="J29" s="64">
        <f>AVERAGE(J25:J28)</f>
        <v>4.8556130084246654</v>
      </c>
      <c r="K29" s="44"/>
      <c r="L29" s="1"/>
      <c r="M29" s="1"/>
    </row>
    <row r="30" spans="1:13" s="6" customFormat="1" ht="14" x14ac:dyDescent="0.15">
      <c r="A30" s="45" t="s">
        <v>8</v>
      </c>
      <c r="B30" s="46">
        <f>MEDIAN(B25:B28)</f>
        <v>25.872226715087891</v>
      </c>
      <c r="C30" s="46">
        <f>MEDIAN(C25:C28)</f>
        <v>14.331541061401367</v>
      </c>
      <c r="D30" s="47">
        <f>MEDIAN(D25:D28)</f>
        <v>11.561949729919434</v>
      </c>
      <c r="E30" s="45" t="s">
        <v>8</v>
      </c>
      <c r="F30" s="46">
        <f>MEDIAN(F25:F28)</f>
        <v>23.545276641845703</v>
      </c>
      <c r="G30" s="46">
        <f>MEDIAN(G25:G28)</f>
        <v>14.326898574829102</v>
      </c>
      <c r="H30" s="43">
        <f>MEDIAN(H25:H28)</f>
        <v>9.2257728576660156</v>
      </c>
      <c r="I30" s="47">
        <f>MEDIAN(I25:I28)</f>
        <v>-2.332364559173584</v>
      </c>
      <c r="J30" s="47">
        <f>MEDIAN(J25:J28)</f>
        <v>5.0363011721140003</v>
      </c>
      <c r="L30" s="1"/>
      <c r="M30" s="1"/>
    </row>
    <row r="31" spans="1:13" s="6" customFormat="1" thickBot="1" x14ac:dyDescent="0.2">
      <c r="A31" s="48" t="s">
        <v>9</v>
      </c>
      <c r="B31" s="49">
        <f>STDEV(B25:B28)</f>
        <v>0.19041749295443056</v>
      </c>
      <c r="C31" s="49">
        <f>STDEV(C25:C28)</f>
        <v>5.9254682586100359E-2</v>
      </c>
      <c r="D31" s="50">
        <f>STDEV(D25:D28)</f>
        <v>0.15160561071739295</v>
      </c>
      <c r="E31" s="48" t="s">
        <v>9</v>
      </c>
      <c r="F31" s="49">
        <f>STDEV(F25:F28)</f>
        <v>0.16182587741407062</v>
      </c>
      <c r="G31" s="49">
        <f>STDEV(G25:G28)</f>
        <v>3.0461104029940907E-2</v>
      </c>
      <c r="H31" s="50">
        <f>STDEV(H25:H28)</f>
        <v>0.13223089547551684</v>
      </c>
      <c r="I31" s="50">
        <f>STDEV(I25:I28)</f>
        <v>0.13223089547551684</v>
      </c>
      <c r="J31" s="50">
        <f>STDEV(J25:J28)</f>
        <v>0.43378163190633101</v>
      </c>
      <c r="L31" s="1"/>
      <c r="M31" s="1"/>
    </row>
    <row r="32" spans="1:13" s="6" customFormat="1" ht="14" x14ac:dyDescent="0.15">
      <c r="A32" s="13"/>
      <c r="B32" s="13" t="s">
        <v>10</v>
      </c>
      <c r="C32" s="13"/>
      <c r="D32" s="13"/>
      <c r="E32" s="13"/>
      <c r="F32" s="13"/>
      <c r="G32" s="13"/>
      <c r="H32" s="13"/>
      <c r="I32" s="13"/>
      <c r="J32" s="14">
        <f>J31/(SQRT(4))</f>
        <v>0.21689081595316551</v>
      </c>
      <c r="L32" s="1"/>
      <c r="M32" s="1"/>
    </row>
    <row r="33" spans="1:13" s="6" customFormat="1" ht="14" x14ac:dyDescent="0.15">
      <c r="A33" s="24" t="s">
        <v>67</v>
      </c>
      <c r="B33" s="13">
        <f>TTEST(B25:B28,F25:F28,2,2)</f>
        <v>1.4167711238401421E-5</v>
      </c>
      <c r="C33" s="13"/>
      <c r="E33" s="5"/>
      <c r="F33" s="1"/>
      <c r="G33" s="1"/>
      <c r="L33" s="1"/>
      <c r="M33" s="1"/>
    </row>
    <row r="34" spans="1:13" s="6" customFormat="1" ht="14" x14ac:dyDescent="0.15">
      <c r="A34" s="24" t="s">
        <v>2</v>
      </c>
      <c r="B34" s="13">
        <f>TTEST(C25:C28,G25:G28,2,2)</f>
        <v>0.78712158969184975</v>
      </c>
      <c r="C34" s="13"/>
      <c r="D34" s="13"/>
      <c r="E34" s="15"/>
      <c r="F34" s="51"/>
      <c r="L34" s="1"/>
      <c r="M34" s="1"/>
    </row>
    <row r="35" spans="1:13" s="6" customFormat="1" ht="14" x14ac:dyDescent="0.15">
      <c r="A35" s="24" t="s">
        <v>11</v>
      </c>
      <c r="B35" s="65">
        <f>TTEST(D25:D28,H25:H28,2,2)</f>
        <v>4.9097391721179968E-6</v>
      </c>
      <c r="C35" s="13"/>
      <c r="D35" s="13"/>
      <c r="L35" s="1"/>
      <c r="M35" s="1"/>
    </row>
    <row r="36" spans="1:13" s="6" customFormat="1" ht="14" x14ac:dyDescent="0.15">
      <c r="A36" s="52" t="s">
        <v>12</v>
      </c>
      <c r="B36" s="30">
        <f>POWER(-(-I29-I31),2)</f>
        <v>4.5943784313055449</v>
      </c>
      <c r="C36" s="30"/>
      <c r="D36" s="13"/>
      <c r="E36" s="13"/>
      <c r="F36" s="13"/>
      <c r="L36" s="1"/>
      <c r="M36" s="1"/>
    </row>
    <row r="37" spans="1:13" s="6" customFormat="1" ht="14" x14ac:dyDescent="0.15">
      <c r="A37" s="52" t="s">
        <v>13</v>
      </c>
      <c r="B37" s="30">
        <f>POWER(2,-I29)</f>
        <v>4.8422615890440719</v>
      </c>
      <c r="C37" s="30"/>
      <c r="D37" s="13"/>
      <c r="E37" s="13"/>
      <c r="F37" s="13"/>
      <c r="G37" s="13"/>
      <c r="L37" s="1"/>
      <c r="M37" s="1"/>
    </row>
    <row r="38" spans="1:13" ht="16" thickBot="1" x14ac:dyDescent="0.25">
      <c r="L38" s="54"/>
      <c r="M38" s="54"/>
    </row>
    <row r="39" spans="1:13" s="6" customFormat="1" thickBot="1" x14ac:dyDescent="0.2">
      <c r="A39" s="31" t="s">
        <v>0</v>
      </c>
      <c r="B39" s="32" t="s">
        <v>67</v>
      </c>
      <c r="C39" s="32" t="s">
        <v>2</v>
      </c>
      <c r="D39" s="33" t="s">
        <v>3</v>
      </c>
      <c r="E39" s="31" t="s">
        <v>4</v>
      </c>
      <c r="F39" s="32" t="s">
        <v>67</v>
      </c>
      <c r="G39" s="32" t="s">
        <v>2</v>
      </c>
      <c r="H39" s="33" t="s">
        <v>3</v>
      </c>
      <c r="I39" s="32" t="s">
        <v>5</v>
      </c>
      <c r="J39" s="34" t="s">
        <v>6</v>
      </c>
      <c r="L39" s="1"/>
      <c r="M39" s="1"/>
    </row>
    <row r="40" spans="1:13" s="6" customFormat="1" ht="14" x14ac:dyDescent="0.15">
      <c r="A40" s="7" t="s">
        <v>46</v>
      </c>
      <c r="B40" s="17">
        <v>27.198507308959961</v>
      </c>
      <c r="C40" s="17">
        <v>14.28688907623291</v>
      </c>
      <c r="D40" s="35">
        <f>B40-C40</f>
        <v>12.911618232727051</v>
      </c>
      <c r="E40" s="7" t="s">
        <v>46</v>
      </c>
      <c r="F40" s="17">
        <v>25.662240982055664</v>
      </c>
      <c r="G40" s="17">
        <v>14.291476249694824</v>
      </c>
      <c r="H40" s="35">
        <f>F40-G40</f>
        <v>11.37076473236084</v>
      </c>
      <c r="I40" s="36">
        <f>H40-$D$44</f>
        <v>-1.5759291648864746</v>
      </c>
      <c r="J40" s="37">
        <f>POWER(2,-I40)</f>
        <v>2.9812743919381997</v>
      </c>
      <c r="L40" s="1"/>
      <c r="M40" s="1"/>
    </row>
    <row r="41" spans="1:13" s="6" customFormat="1" ht="14" x14ac:dyDescent="0.15">
      <c r="A41" s="7" t="s">
        <v>47</v>
      </c>
      <c r="B41" s="18">
        <v>27.706821441650391</v>
      </c>
      <c r="C41" s="18">
        <v>14.280144691467285</v>
      </c>
      <c r="D41" s="35">
        <f t="shared" ref="D41:D43" si="4">B41-C41</f>
        <v>13.426676750183105</v>
      </c>
      <c r="E41" s="7" t="s">
        <v>47</v>
      </c>
      <c r="F41" s="21">
        <v>25.672201156616211</v>
      </c>
      <c r="G41" s="21">
        <v>14.287158966064453</v>
      </c>
      <c r="H41" s="35">
        <f>F41-G41</f>
        <v>11.385042190551758</v>
      </c>
      <c r="I41" s="36">
        <f t="shared" ref="I41:I43" si="5">H41-$D$44</f>
        <v>-1.5616517066955566</v>
      </c>
      <c r="J41" s="38">
        <f>POWER(2,-I41)</f>
        <v>2.951916078119027</v>
      </c>
      <c r="L41" s="1"/>
      <c r="M41" s="1"/>
    </row>
    <row r="42" spans="1:13" s="6" customFormat="1" ht="14" x14ac:dyDescent="0.15">
      <c r="A42" s="10" t="s">
        <v>48</v>
      </c>
      <c r="B42" s="21">
        <v>27.654073715209961</v>
      </c>
      <c r="C42" s="21">
        <v>14.373691558837891</v>
      </c>
      <c r="D42" s="35">
        <f t="shared" si="4"/>
        <v>13.28038215637207</v>
      </c>
      <c r="E42" s="7" t="s">
        <v>48</v>
      </c>
      <c r="F42" s="18">
        <v>26.253286361694336</v>
      </c>
      <c r="G42" s="18">
        <v>14.31879711151123</v>
      </c>
      <c r="H42" s="35">
        <f>F42-G42</f>
        <v>11.934489250183105</v>
      </c>
      <c r="I42" s="36">
        <f t="shared" si="5"/>
        <v>-1.012204647064209</v>
      </c>
      <c r="J42" s="38">
        <f>POWER(2,-I42)</f>
        <v>2.0169910007513212</v>
      </c>
      <c r="L42" s="1"/>
      <c r="M42" s="1"/>
    </row>
    <row r="43" spans="1:13" s="6" customFormat="1" thickBot="1" x14ac:dyDescent="0.2">
      <c r="A43" s="7" t="s">
        <v>49</v>
      </c>
      <c r="B43" s="20">
        <v>26.507036209106445</v>
      </c>
      <c r="C43" s="20">
        <v>14.338937759399414</v>
      </c>
      <c r="D43" s="35">
        <f t="shared" si="4"/>
        <v>12.168098449707031</v>
      </c>
      <c r="E43" s="7" t="s">
        <v>49</v>
      </c>
      <c r="F43" s="20">
        <v>25.464431762695312</v>
      </c>
      <c r="G43" s="20">
        <v>14.319175720214844</v>
      </c>
      <c r="H43" s="35">
        <f>F43-G43</f>
        <v>11.145256042480469</v>
      </c>
      <c r="I43" s="36">
        <f t="shared" si="5"/>
        <v>-1.8014378547668457</v>
      </c>
      <c r="J43" s="39">
        <f>POWER(2,-I43)</f>
        <v>3.485674502583993</v>
      </c>
      <c r="L43" s="1"/>
      <c r="M43" s="1"/>
    </row>
    <row r="44" spans="1:13" s="6" customFormat="1" ht="14" x14ac:dyDescent="0.15">
      <c r="A44" s="40" t="s">
        <v>7</v>
      </c>
      <c r="B44" s="41">
        <f>AVERAGE(B40:B43)</f>
        <v>27.266609668731689</v>
      </c>
      <c r="C44" s="41">
        <f>AVERAGE(C40:C43)</f>
        <v>14.319915771484375</v>
      </c>
      <c r="D44" s="42">
        <f>AVERAGE(D40:D43)</f>
        <v>12.946693897247314</v>
      </c>
      <c r="E44" s="40" t="s">
        <v>7</v>
      </c>
      <c r="F44" s="41">
        <f>AVERAGE(F40:F43)</f>
        <v>25.763040065765381</v>
      </c>
      <c r="G44" s="41">
        <f>AVERAGE(G40:G43)</f>
        <v>14.304152011871338</v>
      </c>
      <c r="H44" s="42">
        <f>AVERAGE(H40:H43)</f>
        <v>11.458888053894043</v>
      </c>
      <c r="I44" s="42">
        <f>AVERAGE(I40:I43)</f>
        <v>-1.4878058433532715</v>
      </c>
      <c r="J44" s="64">
        <f>AVERAGE(J40:J43)</f>
        <v>2.8589639933481354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MEDIAN(B40:B43)</f>
        <v>27.426290512084961</v>
      </c>
      <c r="C45" s="46">
        <f>MEDIAN(C40:C43)</f>
        <v>14.312913417816162</v>
      </c>
      <c r="D45" s="47">
        <f>MEDIAN(D40:D43)</f>
        <v>13.096000194549561</v>
      </c>
      <c r="E45" s="45" t="s">
        <v>8</v>
      </c>
      <c r="F45" s="46">
        <f>MEDIAN(F40:F43)</f>
        <v>25.667221069335938</v>
      </c>
      <c r="G45" s="46">
        <f>MEDIAN(G40:G43)</f>
        <v>14.305136680603027</v>
      </c>
      <c r="H45" s="47">
        <f>MEDIAN(H40:H43)</f>
        <v>11.377903461456299</v>
      </c>
      <c r="I45" s="47">
        <f>MEDIAN(I40:I43)</f>
        <v>-1.5687904357910156</v>
      </c>
      <c r="J45" s="47">
        <f>MEDIAN(J40:J43)</f>
        <v>2.9665952350286133</v>
      </c>
      <c r="L45" s="1"/>
      <c r="M45" s="1"/>
    </row>
    <row r="46" spans="1:13" s="6" customFormat="1" thickBot="1" x14ac:dyDescent="0.2">
      <c r="A46" s="48" t="s">
        <v>9</v>
      </c>
      <c r="B46" s="49">
        <f>STDEV(B40:B43)</f>
        <v>0.55542913268423444</v>
      </c>
      <c r="C46" s="49">
        <f>STDEV(C40:C43)</f>
        <v>4.4445369967670484E-2</v>
      </c>
      <c r="D46" s="50">
        <f>STDEV(D40:D43)</f>
        <v>0.56248631585194542</v>
      </c>
      <c r="E46" s="48" t="s">
        <v>9</v>
      </c>
      <c r="F46" s="49">
        <f>STDEV(F40:F43)</f>
        <v>0.34054882764276062</v>
      </c>
      <c r="G46" s="49">
        <f>STDEV(G40:G43)</f>
        <v>1.7220426905311493E-2</v>
      </c>
      <c r="H46" s="50">
        <f>STDEV(H40:H43)</f>
        <v>0.33554953326631398</v>
      </c>
      <c r="I46" s="50">
        <f>STDEV(I40:I43)</f>
        <v>0.33554953326631398</v>
      </c>
      <c r="J46" s="50">
        <f>STDEV(J40:J43)</f>
        <v>0.61244986361214793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0.30622493180607396</v>
      </c>
    </row>
    <row r="48" spans="1:13" s="6" customFormat="1" ht="14" x14ac:dyDescent="0.15">
      <c r="A48" s="24" t="s">
        <v>67</v>
      </c>
      <c r="B48" s="13">
        <f>TTEST(B40:B43,F40:F43,2,2)</f>
        <v>3.6320939280289743E-3</v>
      </c>
      <c r="C48" s="13"/>
    </row>
    <row r="49" spans="1:7" s="6" customFormat="1" ht="14" x14ac:dyDescent="0.15">
      <c r="A49" s="24" t="s">
        <v>2</v>
      </c>
      <c r="B49" s="13">
        <f>TTEST(C40:C43,G40:G43,2,2)</f>
        <v>0.53289157813496668</v>
      </c>
      <c r="C49" s="13"/>
      <c r="D49" s="13"/>
      <c r="E49" s="15"/>
      <c r="F49" s="51"/>
    </row>
    <row r="50" spans="1:7" s="6" customFormat="1" ht="14" x14ac:dyDescent="0.15">
      <c r="A50" s="24" t="s">
        <v>11</v>
      </c>
      <c r="B50" s="65">
        <f>TTEST(D40:D43,H40:H43,2,2)</f>
        <v>3.9202169129308063E-3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1.3276946041352105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2.804621032420775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579D-18CD-4402-8B6E-A72BE078B071}">
  <dimension ref="A1:M52"/>
  <sheetViews>
    <sheetView topLeftCell="A15"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0.33203125" style="53" bestFit="1" customWidth="1"/>
    <col min="11" max="11" width="11.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43648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43906</v>
      </c>
      <c r="K4" s="6" t="s">
        <v>68</v>
      </c>
      <c r="L4" s="27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21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68</v>
      </c>
      <c r="C9" s="32" t="s">
        <v>2</v>
      </c>
      <c r="D9" s="33" t="s">
        <v>3</v>
      </c>
      <c r="E9" s="31" t="s">
        <v>4</v>
      </c>
      <c r="F9" s="32" t="s">
        <v>68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17">
        <v>25.543405532836914</v>
      </c>
      <c r="C10" s="17">
        <v>14.313963890075684</v>
      </c>
      <c r="D10" s="35">
        <f t="shared" ref="D10:D13" si="0">B10-C10</f>
        <v>11.22944164276123</v>
      </c>
      <c r="E10" s="7" t="s">
        <v>26</v>
      </c>
      <c r="F10" s="17">
        <v>25.832956314086914</v>
      </c>
      <c r="G10" s="17">
        <v>14.331273078918457</v>
      </c>
      <c r="H10" s="35">
        <f>F10-G10</f>
        <v>11.501683235168457</v>
      </c>
      <c r="I10" s="36">
        <f>H10-$D$14</f>
        <v>0.42627652486165424</v>
      </c>
      <c r="J10" s="37">
        <f>POWER(2,-I10)</f>
        <v>0.74417997512957679</v>
      </c>
      <c r="L10" s="1"/>
      <c r="M10" s="1"/>
    </row>
    <row r="11" spans="1:13" s="6" customFormat="1" ht="14" x14ac:dyDescent="0.15">
      <c r="A11" s="7" t="s">
        <v>27</v>
      </c>
      <c r="B11" s="18"/>
      <c r="C11" s="18"/>
      <c r="D11" s="35"/>
      <c r="E11" s="7" t="s">
        <v>27</v>
      </c>
      <c r="F11" s="21">
        <v>24.783901214599609</v>
      </c>
      <c r="G11" s="21">
        <v>14.197532653808594</v>
      </c>
      <c r="H11" s="35">
        <f>F11-G11</f>
        <v>10.586368560791016</v>
      </c>
      <c r="I11" s="36">
        <f t="shared" ref="I11:I13" si="1">H11-$D$14</f>
        <v>-0.48903814951578717</v>
      </c>
      <c r="J11" s="38">
        <f>POWER(2,-I11)</f>
        <v>1.4035088388544428</v>
      </c>
      <c r="L11" s="1"/>
      <c r="M11" s="1"/>
    </row>
    <row r="12" spans="1:13" s="6" customFormat="1" ht="14" x14ac:dyDescent="0.15">
      <c r="A12" s="10" t="s">
        <v>28</v>
      </c>
      <c r="B12" s="21">
        <v>25.397624969482422</v>
      </c>
      <c r="C12" s="21">
        <v>14.424023628234863</v>
      </c>
      <c r="D12" s="35">
        <f t="shared" si="0"/>
        <v>10.973601341247559</v>
      </c>
      <c r="E12" s="7" t="s">
        <v>28</v>
      </c>
      <c r="F12" s="18">
        <v>24.633834838867188</v>
      </c>
      <c r="G12" s="18">
        <v>14.242602348327637</v>
      </c>
      <c r="H12" s="35">
        <f>F12-G12</f>
        <v>10.391232490539551</v>
      </c>
      <c r="I12" s="36">
        <f t="shared" si="1"/>
        <v>-0.68417421976725201</v>
      </c>
      <c r="J12" s="38">
        <f>POWER(2,-I12)</f>
        <v>1.6067820166994002</v>
      </c>
      <c r="L12" s="1"/>
      <c r="M12" s="1"/>
    </row>
    <row r="13" spans="1:13" s="6" customFormat="1" thickBot="1" x14ac:dyDescent="0.2">
      <c r="A13" s="7" t="s">
        <v>29</v>
      </c>
      <c r="B13" s="20">
        <v>25.356143951416016</v>
      </c>
      <c r="C13" s="20">
        <v>14.332966804504395</v>
      </c>
      <c r="D13" s="35">
        <f t="shared" si="0"/>
        <v>11.023177146911621</v>
      </c>
      <c r="E13" s="7" t="s">
        <v>29</v>
      </c>
      <c r="F13" s="20">
        <v>24.381690979003906</v>
      </c>
      <c r="G13" s="20">
        <v>14.227320671081543</v>
      </c>
      <c r="H13" s="35">
        <f>F13-G13</f>
        <v>10.154370307922363</v>
      </c>
      <c r="I13" s="36">
        <f t="shared" si="1"/>
        <v>-0.92103640238443951</v>
      </c>
      <c r="J13" s="39">
        <f>POWER(2,-I13)</f>
        <v>1.8934750384307433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25.432391484578449</v>
      </c>
      <c r="C14" s="41">
        <f>AVERAGE(C10:C13)</f>
        <v>14.356984774271647</v>
      </c>
      <c r="D14" s="42">
        <f>AVERAGE(D10:D13)</f>
        <v>11.075406710306803</v>
      </c>
      <c r="E14" s="40" t="s">
        <v>7</v>
      </c>
      <c r="F14" s="41">
        <f>AVERAGE(F10:F13)</f>
        <v>24.908095836639404</v>
      </c>
      <c r="G14" s="41">
        <f>AVERAGE(G10:G13)</f>
        <v>14.249682188034058</v>
      </c>
      <c r="H14" s="42">
        <f>AVERAGE(H10:H13)</f>
        <v>10.658413648605347</v>
      </c>
      <c r="I14" s="42">
        <f>AVERAGE(I10:I13)</f>
        <v>-0.41699306170145611</v>
      </c>
      <c r="J14" s="64">
        <f>AVERAGE(J10:J13)</f>
        <v>1.4119864672785407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25.397624969482422</v>
      </c>
      <c r="C15" s="46">
        <f>MEDIAN(C10:C13)</f>
        <v>14.332966804504395</v>
      </c>
      <c r="D15" s="47">
        <f>MEDIAN(D10:D13)</f>
        <v>11.023177146911621</v>
      </c>
      <c r="E15" s="45" t="s">
        <v>8</v>
      </c>
      <c r="F15" s="46">
        <f>MEDIAN(F10:F13)</f>
        <v>24.708868026733398</v>
      </c>
      <c r="G15" s="46">
        <f>MEDIAN(G10:G13)</f>
        <v>14.23496150970459</v>
      </c>
      <c r="H15" s="47">
        <f>MEDIAN(H10:H13)</f>
        <v>10.488800525665283</v>
      </c>
      <c r="I15" s="47">
        <f>MEDIAN(I10:I13)</f>
        <v>-0.58660618464151959</v>
      </c>
      <c r="J15" s="47">
        <f>MEDIAN(J10:J13)</f>
        <v>1.5051454277769216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9.8352721863737627E-2</v>
      </c>
      <c r="C16" s="49">
        <f>STDEV(C10:C13)</f>
        <v>5.8829700362336486E-2</v>
      </c>
      <c r="D16" s="50">
        <f>STDEV(D10:D13)</f>
        <v>0.13568165107703459</v>
      </c>
      <c r="E16" s="48" t="s">
        <v>9</v>
      </c>
      <c r="F16" s="49">
        <f>STDEV(F10:F13)</f>
        <v>0.63851713000495769</v>
      </c>
      <c r="G16" s="49">
        <f>STDEV(G10:G13)</f>
        <v>5.752335457860866E-2</v>
      </c>
      <c r="H16" s="50">
        <f>STDEV(H10:H13)</f>
        <v>0.58927626537777555</v>
      </c>
      <c r="I16" s="50">
        <f>STDEV(I10:I13)</f>
        <v>0.58927626537777555</v>
      </c>
      <c r="J16" s="50">
        <f>STDEV(J10:J13)</f>
        <v>0.48847174308052077</v>
      </c>
      <c r="L16" s="1"/>
      <c r="M16" s="1"/>
    </row>
    <row r="17" spans="1:13" s="6" customFormat="1" ht="14" x14ac:dyDescent="0.15">
      <c r="A17" s="13"/>
      <c r="B17" s="13" t="s">
        <v>10</v>
      </c>
      <c r="D17" s="13"/>
      <c r="E17" s="13"/>
      <c r="F17" s="13"/>
      <c r="H17" s="13"/>
      <c r="I17" s="13"/>
      <c r="J17" s="14">
        <f>J16/(SQRT(4))</f>
        <v>0.24423587154026039</v>
      </c>
      <c r="L17" s="1"/>
      <c r="M17" s="1"/>
    </row>
    <row r="18" spans="1:13" s="6" customFormat="1" ht="14" x14ac:dyDescent="0.15">
      <c r="A18" s="24" t="s">
        <v>68</v>
      </c>
      <c r="B18" s="13">
        <f>TTEST(B10:B13,F10:F13,2,2)</f>
        <v>0.226942768698738</v>
      </c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6.0101485493287497E-2</v>
      </c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0.29270538225552928</v>
      </c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2.968150226897617E-2</v>
      </c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1.3351418822332508</v>
      </c>
      <c r="D22" s="13"/>
      <c r="E22" s="13"/>
      <c r="F22" s="13"/>
      <c r="L22" s="1"/>
      <c r="M22" s="1"/>
    </row>
    <row r="23" spans="1:13" ht="16" thickBot="1" x14ac:dyDescent="0.25">
      <c r="L23" s="54"/>
      <c r="M23" s="54"/>
    </row>
    <row r="24" spans="1:13" s="6" customFormat="1" thickBot="1" x14ac:dyDescent="0.2">
      <c r="A24" s="31" t="s">
        <v>0</v>
      </c>
      <c r="B24" s="32" t="s">
        <v>68</v>
      </c>
      <c r="C24" s="32" t="s">
        <v>2</v>
      </c>
      <c r="D24" s="33" t="s">
        <v>3</v>
      </c>
      <c r="E24" s="31" t="s">
        <v>4</v>
      </c>
      <c r="F24" s="32" t="s">
        <v>68</v>
      </c>
      <c r="G24" s="32" t="s">
        <v>2</v>
      </c>
      <c r="H24" s="33" t="s">
        <v>3</v>
      </c>
      <c r="I24" s="32" t="s">
        <v>5</v>
      </c>
      <c r="J24" s="34" t="s">
        <v>6</v>
      </c>
      <c r="L24" s="1"/>
      <c r="M24" s="1"/>
    </row>
    <row r="25" spans="1:13" s="6" customFormat="1" ht="14" x14ac:dyDescent="0.15">
      <c r="A25" s="7" t="s">
        <v>35</v>
      </c>
      <c r="B25" s="17"/>
      <c r="C25" s="17"/>
      <c r="D25" s="35"/>
      <c r="E25" s="7" t="s">
        <v>35</v>
      </c>
      <c r="F25" s="17">
        <v>25.781795501708984</v>
      </c>
      <c r="G25" s="17">
        <v>14.391321182250977</v>
      </c>
      <c r="H25" s="35">
        <f>F25-G25</f>
        <v>11.390474319458008</v>
      </c>
      <c r="I25" s="36">
        <f>H25-$D$29</f>
        <v>-0.29643058776855469</v>
      </c>
      <c r="J25" s="37">
        <f>POWER(2,-I25)</f>
        <v>1.2281021694519871</v>
      </c>
      <c r="L25" s="1"/>
      <c r="M25" s="1"/>
    </row>
    <row r="26" spans="1:13" s="6" customFormat="1" ht="14" x14ac:dyDescent="0.15">
      <c r="A26" s="7" t="s">
        <v>36</v>
      </c>
      <c r="B26" s="21">
        <v>25.204936981201172</v>
      </c>
      <c r="C26" s="21">
        <v>14.36196231842041</v>
      </c>
      <c r="D26" s="35">
        <f t="shared" ref="D26:D28" si="2">B26-C26</f>
        <v>10.842974662780762</v>
      </c>
      <c r="E26" s="7" t="s">
        <v>36</v>
      </c>
      <c r="F26" s="21">
        <v>26.956405639648438</v>
      </c>
      <c r="G26" s="21">
        <v>14.443880081176758</v>
      </c>
      <c r="H26" s="35">
        <f>F26-G26</f>
        <v>12.51252555847168</v>
      </c>
      <c r="I26" s="36">
        <f t="shared" ref="I26:I28" si="3">H26-$D$29</f>
        <v>0.82562065124511719</v>
      </c>
      <c r="J26" s="38">
        <f>POWER(2,-I26)</f>
        <v>0.56423941288578705</v>
      </c>
      <c r="L26" s="1"/>
      <c r="M26" s="1"/>
    </row>
    <row r="27" spans="1:13" s="6" customFormat="1" ht="14" x14ac:dyDescent="0.15">
      <c r="A27" s="7" t="s">
        <v>37</v>
      </c>
      <c r="B27" s="18">
        <v>26.561037063598633</v>
      </c>
      <c r="C27" s="18">
        <v>14.419106483459473</v>
      </c>
      <c r="D27" s="35">
        <f t="shared" si="2"/>
        <v>12.14193058013916</v>
      </c>
      <c r="E27" s="7" t="s">
        <v>37</v>
      </c>
      <c r="F27" s="18">
        <v>25.171545028686523</v>
      </c>
      <c r="G27" s="18">
        <v>14.344242095947266</v>
      </c>
      <c r="H27" s="35">
        <f>F27-G27</f>
        <v>10.827302932739258</v>
      </c>
      <c r="I27" s="36">
        <f t="shared" si="3"/>
        <v>-0.85960197448730469</v>
      </c>
      <c r="J27" s="38">
        <f>POWER(2,-I27)</f>
        <v>1.8145376283092787</v>
      </c>
      <c r="L27" s="1"/>
      <c r="M27" s="1"/>
    </row>
    <row r="28" spans="1:13" s="6" customFormat="1" thickBot="1" x14ac:dyDescent="0.2">
      <c r="A28" s="7" t="s">
        <v>38</v>
      </c>
      <c r="B28" s="20">
        <v>26.545791625976562</v>
      </c>
      <c r="C28" s="20">
        <v>14.469982147216797</v>
      </c>
      <c r="D28" s="35">
        <f t="shared" si="2"/>
        <v>12.075809478759766</v>
      </c>
      <c r="E28" s="7" t="s">
        <v>38</v>
      </c>
      <c r="F28" s="20">
        <v>25.404563903808594</v>
      </c>
      <c r="G28" s="20">
        <v>14.335704803466797</v>
      </c>
      <c r="H28" s="35">
        <f>F28-G28</f>
        <v>11.068859100341797</v>
      </c>
      <c r="I28" s="36">
        <f t="shared" si="3"/>
        <v>-0.61804580688476562</v>
      </c>
      <c r="J28" s="39">
        <f>POWER(2,-I28)</f>
        <v>1.5347948263643096</v>
      </c>
      <c r="L28" s="1"/>
      <c r="M28" s="1"/>
    </row>
    <row r="29" spans="1:13" s="6" customFormat="1" ht="14" x14ac:dyDescent="0.15">
      <c r="A29" s="40" t="s">
        <v>7</v>
      </c>
      <c r="B29" s="41">
        <f>AVERAGE(B25:B28)</f>
        <v>26.103921890258789</v>
      </c>
      <c r="C29" s="41">
        <f>AVERAGE(C25:C28)</f>
        <v>14.417016983032227</v>
      </c>
      <c r="D29" s="42">
        <f>AVERAGE(D25:D28)</f>
        <v>11.686904907226562</v>
      </c>
      <c r="E29" s="40" t="s">
        <v>7</v>
      </c>
      <c r="F29" s="41">
        <f>AVERAGE(F25:F28)</f>
        <v>25.828577518463135</v>
      </c>
      <c r="G29" s="41">
        <f>AVERAGE(G25:G28)</f>
        <v>14.378787040710449</v>
      </c>
      <c r="H29" s="42">
        <f>AVERAGE(H25:H28)</f>
        <v>11.449790477752686</v>
      </c>
      <c r="I29" s="42">
        <f>AVERAGE(I25:I28)</f>
        <v>-0.23711442947387695</v>
      </c>
      <c r="J29" s="64">
        <f>AVERAGE(J25:J28)</f>
        <v>1.2854185092528407</v>
      </c>
      <c r="K29" s="44"/>
      <c r="L29" s="1"/>
      <c r="M29" s="1"/>
    </row>
    <row r="30" spans="1:13" s="6" customFormat="1" ht="14" x14ac:dyDescent="0.15">
      <c r="A30" s="45" t="s">
        <v>8</v>
      </c>
      <c r="B30" s="46">
        <f>MEDIAN(B25:B28)</f>
        <v>26.545791625976562</v>
      </c>
      <c r="C30" s="46">
        <f>MEDIAN(C25:C28)</f>
        <v>14.419106483459473</v>
      </c>
      <c r="D30" s="47">
        <f>MEDIAN(D25:D28)</f>
        <v>12.075809478759766</v>
      </c>
      <c r="E30" s="45" t="s">
        <v>8</v>
      </c>
      <c r="F30" s="46">
        <f>MEDIAN(F25:F28)</f>
        <v>25.593179702758789</v>
      </c>
      <c r="G30" s="46">
        <f>MEDIAN(G25:G28)</f>
        <v>14.367781639099121</v>
      </c>
      <c r="H30" s="43">
        <f>MEDIAN(H25:H28)</f>
        <v>11.229666709899902</v>
      </c>
      <c r="I30" s="47">
        <f>MEDIAN(I25:I28)</f>
        <v>-0.45723819732666016</v>
      </c>
      <c r="J30" s="47">
        <f>MEDIAN(J25:J28)</f>
        <v>1.3814484979081483</v>
      </c>
      <c r="L30" s="1"/>
      <c r="M30" s="1"/>
    </row>
    <row r="31" spans="1:13" s="6" customFormat="1" thickBot="1" x14ac:dyDescent="0.2">
      <c r="A31" s="48" t="s">
        <v>9</v>
      </c>
      <c r="B31" s="49">
        <f>STDEV(B25:B28)</f>
        <v>0.7785810849725745</v>
      </c>
      <c r="C31" s="49">
        <f>STDEV(C25:C28)</f>
        <v>5.4040219858238647E-2</v>
      </c>
      <c r="D31" s="50">
        <f>STDEV(D25:D28)</f>
        <v>0.731612392684588</v>
      </c>
      <c r="E31" s="48" t="s">
        <v>9</v>
      </c>
      <c r="F31" s="49">
        <f>STDEV(F25:F28)</f>
        <v>0.79281440998979869</v>
      </c>
      <c r="G31" s="49">
        <f>STDEV(G25:G28)</f>
        <v>4.98117823943834E-2</v>
      </c>
      <c r="H31" s="50">
        <f>STDEV(H25:H28)</f>
        <v>0.74510037722413558</v>
      </c>
      <c r="I31" s="50">
        <f>STDEV(I25:I28)</f>
        <v>0.74510037722413558</v>
      </c>
      <c r="J31" s="50">
        <f>STDEV(J25:J28)</f>
        <v>0.53713438465375585</v>
      </c>
      <c r="L31" s="1"/>
      <c r="M31" s="1"/>
    </row>
    <row r="32" spans="1:13" s="6" customFormat="1" ht="14" x14ac:dyDescent="0.15">
      <c r="A32" s="13"/>
      <c r="B32" s="13" t="s">
        <v>10</v>
      </c>
      <c r="D32" s="13"/>
      <c r="E32" s="13"/>
      <c r="F32" s="13"/>
      <c r="H32" s="13"/>
      <c r="I32" s="13"/>
      <c r="J32" s="14">
        <f>J31/(SQRT(4))</f>
        <v>0.26856719232687792</v>
      </c>
      <c r="L32" s="1"/>
      <c r="M32" s="1"/>
    </row>
    <row r="33" spans="1:13" s="6" customFormat="1" ht="14" x14ac:dyDescent="0.15">
      <c r="A33" s="24" t="s">
        <v>68</v>
      </c>
      <c r="B33" s="13">
        <f>TTEST(B25:B28,F25:F28,2,2)</f>
        <v>0.66617308172615552</v>
      </c>
      <c r="L33" s="1"/>
      <c r="M33" s="1"/>
    </row>
    <row r="34" spans="1:13" s="6" customFormat="1" ht="14" x14ac:dyDescent="0.15">
      <c r="A34" s="24" t="s">
        <v>2</v>
      </c>
      <c r="B34" s="13">
        <f>TTEST(C25:C28,G25:G28,2,2)</f>
        <v>0.376102605821239</v>
      </c>
      <c r="D34" s="13"/>
      <c r="E34" s="15"/>
      <c r="F34" s="51"/>
      <c r="L34" s="1"/>
      <c r="M34" s="1"/>
    </row>
    <row r="35" spans="1:13" s="6" customFormat="1" ht="14" x14ac:dyDescent="0.15">
      <c r="A35" s="24" t="s">
        <v>11</v>
      </c>
      <c r="B35" s="65">
        <f>TTEST(D25:D28,H25:H28,2,2)</f>
        <v>0.69213848833405833</v>
      </c>
      <c r="D35" s="13"/>
      <c r="L35" s="1"/>
      <c r="M35" s="1"/>
    </row>
    <row r="36" spans="1:13" s="6" customFormat="1" ht="14" x14ac:dyDescent="0.15">
      <c r="A36" s="52" t="s">
        <v>12</v>
      </c>
      <c r="B36" s="30">
        <f>POWER(-(-I29-I31),2)</f>
        <v>0.25804972311172847</v>
      </c>
      <c r="D36" s="13"/>
      <c r="E36" s="13"/>
      <c r="F36" s="13"/>
      <c r="L36" s="1"/>
      <c r="M36" s="1"/>
    </row>
    <row r="37" spans="1:13" s="6" customFormat="1" ht="14" x14ac:dyDescent="0.15">
      <c r="A37" s="52" t="s">
        <v>13</v>
      </c>
      <c r="B37" s="30">
        <f>POWER(2,-I29)</f>
        <v>1.1786328891012088</v>
      </c>
      <c r="D37" s="13"/>
      <c r="E37" s="13"/>
      <c r="F37" s="13"/>
      <c r="L37" s="1"/>
      <c r="M37" s="1"/>
    </row>
    <row r="38" spans="1:13" ht="16" thickBot="1" x14ac:dyDescent="0.25">
      <c r="L38" s="54"/>
      <c r="M38" s="54"/>
    </row>
    <row r="39" spans="1:13" s="6" customFormat="1" thickBot="1" x14ac:dyDescent="0.2">
      <c r="A39" s="31" t="s">
        <v>0</v>
      </c>
      <c r="B39" s="32" t="s">
        <v>68</v>
      </c>
      <c r="C39" s="32" t="s">
        <v>2</v>
      </c>
      <c r="D39" s="33" t="s">
        <v>3</v>
      </c>
      <c r="E39" s="31" t="s">
        <v>4</v>
      </c>
      <c r="F39" s="32" t="s">
        <v>68</v>
      </c>
      <c r="G39" s="32" t="s">
        <v>2</v>
      </c>
      <c r="H39" s="33" t="s">
        <v>3</v>
      </c>
      <c r="I39" s="32" t="s">
        <v>5</v>
      </c>
      <c r="J39" s="34" t="s">
        <v>6</v>
      </c>
      <c r="L39" s="1"/>
      <c r="M39" s="1"/>
    </row>
    <row r="40" spans="1:13" s="6" customFormat="1" ht="14" x14ac:dyDescent="0.15">
      <c r="A40" s="7" t="s">
        <v>46</v>
      </c>
      <c r="B40" s="17">
        <v>24.611326217651367</v>
      </c>
      <c r="C40" s="17">
        <v>14.324947357177734</v>
      </c>
      <c r="D40" s="35">
        <f>B40-C40</f>
        <v>10.286378860473633</v>
      </c>
      <c r="E40" s="7" t="s">
        <v>46</v>
      </c>
      <c r="F40" s="17">
        <v>24.683815002441406</v>
      </c>
      <c r="G40" s="17">
        <v>14.313081741333008</v>
      </c>
      <c r="H40" s="35">
        <f>F40-G40</f>
        <v>10.370733261108398</v>
      </c>
      <c r="I40" s="36">
        <f>H40-$D$44</f>
        <v>-0.8773798942565918</v>
      </c>
      <c r="J40" s="37">
        <f>POWER(2,-I40)</f>
        <v>1.8370359940731253</v>
      </c>
      <c r="L40" s="1"/>
      <c r="M40" s="1"/>
    </row>
    <row r="41" spans="1:13" s="6" customFormat="1" ht="14" x14ac:dyDescent="0.15">
      <c r="A41" s="7" t="s">
        <v>47</v>
      </c>
      <c r="B41" s="18">
        <v>24.575784683227539</v>
      </c>
      <c r="C41" s="18">
        <v>14.318281173706055</v>
      </c>
      <c r="D41" s="35">
        <f t="shared" ref="D41:D43" si="4">B41-C41</f>
        <v>10.257503509521484</v>
      </c>
      <c r="E41" s="7" t="s">
        <v>47</v>
      </c>
      <c r="F41" s="21">
        <v>25.612771987915039</v>
      </c>
      <c r="G41" s="21">
        <v>14.324668884277344</v>
      </c>
      <c r="H41" s="35">
        <f>F41-G41</f>
        <v>11.288103103637695</v>
      </c>
      <c r="I41" s="36">
        <f t="shared" ref="I41:I43" si="5">H41-$D$44</f>
        <v>3.9989948272705078E-2</v>
      </c>
      <c r="J41" s="38">
        <f>POWER(2,-I41)</f>
        <v>0.9726617242404203</v>
      </c>
      <c r="L41" s="1"/>
      <c r="M41" s="1"/>
    </row>
    <row r="42" spans="1:13" s="6" customFormat="1" ht="14" x14ac:dyDescent="0.15">
      <c r="A42" s="10" t="s">
        <v>48</v>
      </c>
      <c r="B42" s="21">
        <v>26.713678359985352</v>
      </c>
      <c r="C42" s="21">
        <v>14.378493309020996</v>
      </c>
      <c r="D42" s="35">
        <f t="shared" si="4"/>
        <v>12.335185050964355</v>
      </c>
      <c r="E42" s="7" t="s">
        <v>48</v>
      </c>
      <c r="F42" s="18">
        <v>25.444248199462891</v>
      </c>
      <c r="G42" s="18">
        <v>14.338982582092285</v>
      </c>
      <c r="H42" s="35">
        <f>F42-G42</f>
        <v>11.105265617370605</v>
      </c>
      <c r="I42" s="36">
        <f t="shared" si="5"/>
        <v>-0.14284753799438477</v>
      </c>
      <c r="J42" s="38">
        <f>POWER(2,-I42)</f>
        <v>1.1040821631301074</v>
      </c>
      <c r="L42" s="1"/>
      <c r="M42" s="1"/>
    </row>
    <row r="43" spans="1:13" s="6" customFormat="1" thickBot="1" x14ac:dyDescent="0.2">
      <c r="A43" s="7" t="s">
        <v>49</v>
      </c>
      <c r="B43" s="20">
        <v>26.502685546875</v>
      </c>
      <c r="C43" s="20">
        <v>14.389300346374512</v>
      </c>
      <c r="D43" s="35">
        <f t="shared" si="4"/>
        <v>12.113385200500488</v>
      </c>
      <c r="E43" s="7" t="s">
        <v>49</v>
      </c>
      <c r="F43" s="20">
        <v>25.277231216430664</v>
      </c>
      <c r="G43" s="20">
        <v>14.301716804504395</v>
      </c>
      <c r="H43" s="35">
        <f>F43-G43</f>
        <v>10.97551441192627</v>
      </c>
      <c r="I43" s="36">
        <f t="shared" si="5"/>
        <v>-0.2725987434387207</v>
      </c>
      <c r="J43" s="39">
        <f>POWER(2,-I43)</f>
        <v>1.2079818208555309</v>
      </c>
      <c r="L43" s="1"/>
      <c r="M43" s="1"/>
    </row>
    <row r="44" spans="1:13" s="6" customFormat="1" ht="14" x14ac:dyDescent="0.15">
      <c r="A44" s="40" t="s">
        <v>7</v>
      </c>
      <c r="B44" s="41">
        <f>AVERAGE(B40:B43)</f>
        <v>25.600868701934814</v>
      </c>
      <c r="C44" s="41">
        <f>AVERAGE(C40:C43)</f>
        <v>14.352755546569824</v>
      </c>
      <c r="D44" s="42">
        <f>AVERAGE(D40:D43)</f>
        <v>11.24811315536499</v>
      </c>
      <c r="E44" s="40" t="s">
        <v>7</v>
      </c>
      <c r="F44" s="41">
        <f>AVERAGE(F40:F43)</f>
        <v>25.2545166015625</v>
      </c>
      <c r="G44" s="41">
        <f>AVERAGE(G40:G43)</f>
        <v>14.319612503051758</v>
      </c>
      <c r="H44" s="42">
        <f>AVERAGE(H40:H43)</f>
        <v>10.934904098510742</v>
      </c>
      <c r="I44" s="42">
        <f>AVERAGE(I40:I43)</f>
        <v>-0.31320905685424805</v>
      </c>
      <c r="J44" s="64">
        <f>AVERAGE(J40:J43)</f>
        <v>1.2804404255747959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MEDIAN(B40:B43)</f>
        <v>25.557005882263184</v>
      </c>
      <c r="C45" s="46">
        <f>MEDIAN(C40:C43)</f>
        <v>14.351720333099365</v>
      </c>
      <c r="D45" s="47">
        <f>MEDIAN(D40:D43)</f>
        <v>11.199882030487061</v>
      </c>
      <c r="E45" s="45" t="s">
        <v>8</v>
      </c>
      <c r="F45" s="46">
        <f>MEDIAN(F40:F43)</f>
        <v>25.360739707946777</v>
      </c>
      <c r="G45" s="46">
        <f>MEDIAN(G40:G43)</f>
        <v>14.318875312805176</v>
      </c>
      <c r="H45" s="47">
        <f>MEDIAN(H40:H43)</f>
        <v>11.040390014648438</v>
      </c>
      <c r="I45" s="47">
        <f>MEDIAN(I40:I43)</f>
        <v>-0.20772314071655273</v>
      </c>
      <c r="J45" s="47">
        <f>MEDIAN(J40:J43)</f>
        <v>1.156031991992819</v>
      </c>
      <c r="L45" s="1"/>
      <c r="M45" s="1"/>
    </row>
    <row r="46" spans="1:13" s="6" customFormat="1" thickBot="1" x14ac:dyDescent="0.2">
      <c r="A46" s="48" t="s">
        <v>9</v>
      </c>
      <c r="B46" s="49">
        <f>STDEV(B40:B43)</f>
        <v>1.1664205260081428</v>
      </c>
      <c r="C46" s="49">
        <f>STDEV(C40:C43)</f>
        <v>3.6330577527174855E-2</v>
      </c>
      <c r="D46" s="50">
        <f>STDEV(D40:D43)</f>
        <v>1.130878912277723</v>
      </c>
      <c r="E46" s="48" t="s">
        <v>9</v>
      </c>
      <c r="F46" s="49">
        <f>STDEV(F40:F43)</f>
        <v>0.404376586059919</v>
      </c>
      <c r="G46" s="49">
        <f>STDEV(G40:G43)</f>
        <v>1.5954872069474844E-2</v>
      </c>
      <c r="H46" s="50">
        <f>STDEV(H40:H43)</f>
        <v>0.39737074026735542</v>
      </c>
      <c r="I46" s="50">
        <f>STDEV(I40:I43)</f>
        <v>0.39737074026735542</v>
      </c>
      <c r="J46" s="50">
        <f>STDEV(J40:J43)</f>
        <v>0.38335311919839993</v>
      </c>
      <c r="L46" s="1"/>
      <c r="M46" s="1"/>
    </row>
    <row r="47" spans="1:13" s="6" customFormat="1" ht="14" x14ac:dyDescent="0.15">
      <c r="A47" s="13"/>
      <c r="B47" s="13" t="s">
        <v>10</v>
      </c>
      <c r="D47" s="13"/>
      <c r="E47" s="13"/>
      <c r="F47" s="13"/>
      <c r="H47" s="13"/>
      <c r="I47" s="13"/>
      <c r="J47" s="14">
        <f>J46/(SQRT(4))</f>
        <v>0.19167655959919996</v>
      </c>
    </row>
    <row r="48" spans="1:13" s="6" customFormat="1" ht="14" x14ac:dyDescent="0.15">
      <c r="A48" s="24" t="s">
        <v>68</v>
      </c>
      <c r="B48" s="13">
        <f>TTEST(B40:B43,F40:F43,2,2)</f>
        <v>0.59504215214732259</v>
      </c>
    </row>
    <row r="49" spans="1:6" s="6" customFormat="1" ht="14" x14ac:dyDescent="0.15">
      <c r="A49" s="24" t="s">
        <v>2</v>
      </c>
      <c r="B49" s="13">
        <f>TTEST(C40:C43,G40:G43,2,2)</f>
        <v>0.14584988590782488</v>
      </c>
      <c r="D49" s="13"/>
      <c r="E49" s="15"/>
      <c r="F49" s="51"/>
    </row>
    <row r="50" spans="1:6" s="6" customFormat="1" ht="14" x14ac:dyDescent="0.15">
      <c r="A50" s="24" t="s">
        <v>11</v>
      </c>
      <c r="B50" s="65">
        <f>TTEST(D40:D43,H40:H43,2,2)</f>
        <v>0.61998097162594967</v>
      </c>
      <c r="D50" s="13"/>
    </row>
    <row r="51" spans="1:6" s="6" customFormat="1" ht="14" x14ac:dyDescent="0.15">
      <c r="A51" s="52" t="s">
        <v>12</v>
      </c>
      <c r="B51" s="30">
        <f>POWER(-(-I44-I46),2)</f>
        <v>7.0831889549281121E-3</v>
      </c>
      <c r="D51" s="13"/>
      <c r="E51" s="13"/>
      <c r="F51" s="13"/>
    </row>
    <row r="52" spans="1:6" s="6" customFormat="1" ht="14" x14ac:dyDescent="0.15">
      <c r="A52" s="52" t="s">
        <v>13</v>
      </c>
      <c r="B52" s="30">
        <f>POWER(2,-I44)</f>
        <v>1.2424683113060266</v>
      </c>
      <c r="D52" s="13"/>
      <c r="E52" s="13"/>
      <c r="F52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076F-469F-4C29-826B-7CA2CA60CE02}">
  <dimension ref="A1:M52"/>
  <sheetViews>
    <sheetView topLeftCell="A17"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0.33203125" style="53" bestFit="1" customWidth="1"/>
    <col min="11" max="11" width="11.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44307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44313</v>
      </c>
      <c r="K4" s="6" t="s">
        <v>69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18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69</v>
      </c>
      <c r="C9" s="32" t="s">
        <v>2</v>
      </c>
      <c r="D9" s="33" t="s">
        <v>3</v>
      </c>
      <c r="E9" s="31" t="s">
        <v>4</v>
      </c>
      <c r="F9" s="32" t="s">
        <v>69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27.403282165527344</v>
      </c>
      <c r="C10" s="8">
        <v>14.45283317565918</v>
      </c>
      <c r="D10" s="35">
        <f>B10-C10</f>
        <v>12.950448989868164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27.725046157836914</v>
      </c>
      <c r="C11" s="11">
        <v>14.413677215576172</v>
      </c>
      <c r="D11" s="35">
        <f t="shared" ref="D11:D13" si="0">B11-C11</f>
        <v>13.311368942260742</v>
      </c>
      <c r="E11" s="7" t="s">
        <v>27</v>
      </c>
      <c r="F11" s="9">
        <v>28.875001907348633</v>
      </c>
      <c r="G11" s="9">
        <v>14.55931568145752</v>
      </c>
      <c r="H11" s="35">
        <f>F11-G11</f>
        <v>14.315686225891113</v>
      </c>
      <c r="I11" s="36">
        <f>H11-$D$14</f>
        <v>1.189678430557251</v>
      </c>
      <c r="J11" s="38">
        <f>POWER(2,-I11)</f>
        <v>0.43840056704209185</v>
      </c>
      <c r="L11" s="1"/>
      <c r="M11" s="1"/>
    </row>
    <row r="12" spans="1:13" s="6" customFormat="1" ht="14" x14ac:dyDescent="0.15">
      <c r="A12" s="10" t="s">
        <v>28</v>
      </c>
      <c r="B12" s="9">
        <v>27.506345748901367</v>
      </c>
      <c r="C12" s="9">
        <v>14.604870796203613</v>
      </c>
      <c r="D12" s="35">
        <f t="shared" si="0"/>
        <v>12.901474952697754</v>
      </c>
      <c r="E12" s="10" t="s">
        <v>28</v>
      </c>
      <c r="F12" s="11">
        <v>29.105691909790039</v>
      </c>
      <c r="G12" s="11">
        <v>14.491141319274902</v>
      </c>
      <c r="H12" s="35">
        <f>F12-G12</f>
        <v>14.614550590515137</v>
      </c>
      <c r="I12" s="36">
        <f t="shared" ref="I12:I13" si="1">H12-$D$14</f>
        <v>1.4885427951812744</v>
      </c>
      <c r="J12" s="38">
        <f>POWER(2,-I12)</f>
        <v>0.35637232367890959</v>
      </c>
      <c r="L12" s="1"/>
      <c r="M12" s="1"/>
    </row>
    <row r="13" spans="1:13" s="6" customFormat="1" thickBot="1" x14ac:dyDescent="0.2">
      <c r="A13" s="7" t="s">
        <v>29</v>
      </c>
      <c r="B13" s="12">
        <v>27.900217056274414</v>
      </c>
      <c r="C13" s="12">
        <v>14.559478759765625</v>
      </c>
      <c r="D13" s="35">
        <f t="shared" si="0"/>
        <v>13.340738296508789</v>
      </c>
      <c r="E13" s="7" t="s">
        <v>29</v>
      </c>
      <c r="F13" s="12">
        <v>28.454404830932617</v>
      </c>
      <c r="G13" s="12">
        <v>14.413993835449219</v>
      </c>
      <c r="H13" s="35">
        <f>F13-G13</f>
        <v>14.040410995483398</v>
      </c>
      <c r="I13" s="36">
        <f t="shared" si="1"/>
        <v>0.91440320014953613</v>
      </c>
      <c r="J13" s="39">
        <f>POWER(2,-I13)</f>
        <v>0.53056330348727465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27.63372278213501</v>
      </c>
      <c r="C14" s="41">
        <f>AVERAGE(C10:C13)</f>
        <v>14.507714986801147</v>
      </c>
      <c r="D14" s="42">
        <f>AVERAGE(D10:D13)</f>
        <v>13.126007795333862</v>
      </c>
      <c r="E14" s="40" t="s">
        <v>7</v>
      </c>
      <c r="F14" s="41">
        <f>AVERAGE(F10:F13)</f>
        <v>28.811699549357098</v>
      </c>
      <c r="G14" s="41">
        <f>AVERAGE(G10:G13)</f>
        <v>14.488150278727213</v>
      </c>
      <c r="H14" s="42">
        <f>AVERAGE(H10:H13)</f>
        <v>14.323549270629883</v>
      </c>
      <c r="I14" s="42">
        <f>AVERAGE(I10:I13)</f>
        <v>1.1975414752960205</v>
      </c>
      <c r="J14" s="64">
        <f>AVERAGE(J10:J13)</f>
        <v>0.44177873140275875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27.615695953369141</v>
      </c>
      <c r="C15" s="46">
        <f>MEDIAN(C10:C13)</f>
        <v>14.506155967712402</v>
      </c>
      <c r="D15" s="47">
        <f>MEDIAN(D10:D13)</f>
        <v>13.130908966064453</v>
      </c>
      <c r="E15" s="45" t="s">
        <v>8</v>
      </c>
      <c r="F15" s="46">
        <f>MEDIAN(F10:F13)</f>
        <v>28.875001907348633</v>
      </c>
      <c r="G15" s="46">
        <f>MEDIAN(G10:G13)</f>
        <v>14.491141319274902</v>
      </c>
      <c r="H15" s="47">
        <f>MEDIAN(H10:H13)</f>
        <v>14.315686225891113</v>
      </c>
      <c r="I15" s="47">
        <f>MEDIAN(I10:I13)</f>
        <v>1.189678430557251</v>
      </c>
      <c r="J15" s="47">
        <f>MEDIAN(J10:J13)</f>
        <v>0.43840056704209185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0.22262595197371227</v>
      </c>
      <c r="C16" s="49">
        <f>STDEV(C10:C13)</f>
        <v>8.9393987686252716E-2</v>
      </c>
      <c r="D16" s="50">
        <f>STDEV(D10:D13)</f>
        <v>0.23216648805234422</v>
      </c>
      <c r="E16" s="48" t="s">
        <v>9</v>
      </c>
      <c r="F16" s="49">
        <f>STDEV(F10:F13)</f>
        <v>0.33022584115590486</v>
      </c>
      <c r="G16" s="49">
        <f>STDEV(G10:G13)</f>
        <v>7.270707994744055E-2</v>
      </c>
      <c r="H16" s="50">
        <f>STDEV(H10:H13)</f>
        <v>0.2871505515408686</v>
      </c>
      <c r="I16" s="50">
        <f>STDEV(I10:I13)</f>
        <v>0.2871505515408686</v>
      </c>
      <c r="J16" s="50">
        <f>STDEV(J10:J13)</f>
        <v>8.714461175244996E-2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4.357230587622498E-2</v>
      </c>
      <c r="L17" s="1"/>
      <c r="M17" s="1"/>
    </row>
    <row r="18" spans="1:13" s="6" customFormat="1" ht="14" x14ac:dyDescent="0.15">
      <c r="A18" s="24" t="s">
        <v>69</v>
      </c>
      <c r="B18" s="13">
        <f>TTEST(B10:B13,F10:F13,2,2)</f>
        <v>2.3294802485472037E-3</v>
      </c>
      <c r="C18" s="13"/>
      <c r="F18" s="1"/>
      <c r="G18" s="2"/>
      <c r="H18" s="1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1.6710502378332111E-3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2.2043104145530297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0.43601767511289619</v>
      </c>
      <c r="C22" s="30"/>
      <c r="D22" s="13"/>
      <c r="E22" s="13"/>
      <c r="F22" s="13"/>
      <c r="G22" s="13"/>
      <c r="L22" s="1"/>
      <c r="M22" s="1"/>
    </row>
    <row r="23" spans="1:13" s="6" customFormat="1" ht="14" x14ac:dyDescent="0.15">
      <c r="A23" s="52"/>
      <c r="B23" s="30"/>
      <c r="C23" s="30"/>
      <c r="D23" s="13"/>
      <c r="E23" s="13"/>
      <c r="F23" s="13"/>
      <c r="G23" s="13"/>
      <c r="L23" s="1"/>
      <c r="M23" s="1"/>
    </row>
    <row r="24" spans="1:13" s="6" customFormat="1" ht="18" x14ac:dyDescent="0.2">
      <c r="A24" s="23" t="s">
        <v>34</v>
      </c>
      <c r="B24" s="30"/>
      <c r="C24" s="30"/>
      <c r="D24" s="13"/>
      <c r="E24" s="13"/>
      <c r="F24" s="13"/>
      <c r="G24" s="13"/>
      <c r="L24" s="1"/>
      <c r="M24" s="1"/>
    </row>
    <row r="25" spans="1:13" ht="16" thickBot="1" x14ac:dyDescent="0.25">
      <c r="L25" s="54"/>
      <c r="M25" s="54"/>
    </row>
    <row r="26" spans="1:13" s="6" customFormat="1" thickBot="1" x14ac:dyDescent="0.2">
      <c r="A26" s="31" t="s">
        <v>0</v>
      </c>
      <c r="B26" s="34" t="s">
        <v>70</v>
      </c>
      <c r="C26" s="34" t="s">
        <v>2</v>
      </c>
      <c r="D26" s="33" t="s">
        <v>3</v>
      </c>
      <c r="E26" s="31" t="s">
        <v>30</v>
      </c>
      <c r="F26" s="34" t="s">
        <v>70</v>
      </c>
      <c r="G26" s="34" t="s">
        <v>2</v>
      </c>
      <c r="H26" s="33" t="s">
        <v>3</v>
      </c>
      <c r="I26" s="32" t="s">
        <v>5</v>
      </c>
      <c r="J26" s="34" t="s">
        <v>6</v>
      </c>
      <c r="L26" s="1"/>
      <c r="M26" s="1"/>
    </row>
    <row r="27" spans="1:13" s="6" customFormat="1" ht="14" x14ac:dyDescent="0.15">
      <c r="A27" s="16" t="s">
        <v>31</v>
      </c>
      <c r="B27" s="17">
        <v>24.867877960205078</v>
      </c>
      <c r="C27" s="17">
        <v>14.735267639160156</v>
      </c>
      <c r="D27" s="55">
        <f>B27-C27</f>
        <v>10.132610321044922</v>
      </c>
      <c r="E27" s="16" t="s">
        <v>31</v>
      </c>
      <c r="F27" s="17">
        <v>25.485095977783203</v>
      </c>
      <c r="G27" s="17">
        <v>14.651010513305664</v>
      </c>
      <c r="H27" s="55">
        <f>F27-G27</f>
        <v>10.834085464477539</v>
      </c>
      <c r="I27" s="42">
        <f>H27-$D$30</f>
        <v>0.42384274800618549</v>
      </c>
      <c r="J27" s="37">
        <f>POWER(2,-I27)</f>
        <v>0.74543644063118175</v>
      </c>
      <c r="L27" s="1"/>
      <c r="M27" s="1"/>
    </row>
    <row r="28" spans="1:13" s="6" customFormat="1" ht="14" x14ac:dyDescent="0.15">
      <c r="A28" s="7" t="s">
        <v>32</v>
      </c>
      <c r="B28" s="18">
        <v>25.32682991027832</v>
      </c>
      <c r="C28" s="18">
        <v>14.922684669494629</v>
      </c>
      <c r="D28" s="35">
        <f>B28-C28</f>
        <v>10.404145240783691</v>
      </c>
      <c r="E28" s="7" t="s">
        <v>32</v>
      </c>
      <c r="F28" s="18">
        <v>25.207744598388672</v>
      </c>
      <c r="G28" s="18">
        <v>14.561047554016113</v>
      </c>
      <c r="H28" s="35">
        <f>F28-G28</f>
        <v>10.646697044372559</v>
      </c>
      <c r="I28" s="47">
        <f t="shared" ref="I28:I29" si="2">H28-$D$30</f>
        <v>0.23645432790120502</v>
      </c>
      <c r="J28" s="38">
        <f>POWER(2,-I28)</f>
        <v>0.8488288944641148</v>
      </c>
      <c r="L28" s="1"/>
      <c r="M28" s="1"/>
    </row>
    <row r="29" spans="1:13" s="6" customFormat="1" thickBot="1" x14ac:dyDescent="0.2">
      <c r="A29" s="19" t="s">
        <v>33</v>
      </c>
      <c r="B29" s="20">
        <v>25.558647155761719</v>
      </c>
      <c r="C29" s="20">
        <v>14.86467456817627</v>
      </c>
      <c r="D29" s="57">
        <f>B29-C29</f>
        <v>10.693972587585449</v>
      </c>
      <c r="E29" s="19" t="s">
        <v>33</v>
      </c>
      <c r="F29" s="20">
        <v>25.920318603515625</v>
      </c>
      <c r="G29" s="20">
        <v>14.645156860351562</v>
      </c>
      <c r="H29" s="57">
        <f>F29-G29</f>
        <v>11.275161743164062</v>
      </c>
      <c r="I29" s="58">
        <f t="shared" si="2"/>
        <v>0.86491902669270893</v>
      </c>
      <c r="J29" s="39">
        <f>POWER(2,-I29)</f>
        <v>0.54907722376737755</v>
      </c>
      <c r="L29" s="1"/>
      <c r="M29" s="1"/>
    </row>
    <row r="30" spans="1:13" s="6" customFormat="1" ht="14" x14ac:dyDescent="0.15">
      <c r="A30" s="59" t="s">
        <v>7</v>
      </c>
      <c r="B30" s="41">
        <f>AVERAGE(B27:B29)</f>
        <v>25.251118342081707</v>
      </c>
      <c r="C30" s="41">
        <f>AVERAGE(C27:C29)</f>
        <v>14.840875625610352</v>
      </c>
      <c r="D30" s="43">
        <f>AVERAGE(D27:D29)</f>
        <v>10.410242716471354</v>
      </c>
      <c r="E30" s="59" t="s">
        <v>7</v>
      </c>
      <c r="F30" s="41">
        <f>AVERAGE(F27:F29)</f>
        <v>25.5377197265625</v>
      </c>
      <c r="G30" s="41">
        <f>AVERAGE(G27:G29)</f>
        <v>14.619071642557779</v>
      </c>
      <c r="H30" s="43">
        <f>AVERAGE(H27:H29)</f>
        <v>10.918648084004721</v>
      </c>
      <c r="I30" s="43">
        <f>AVERAGE(I27:I29)</f>
        <v>0.50840536753336651</v>
      </c>
      <c r="J30" s="64">
        <f>AVERAGE(J27:J29)</f>
        <v>0.71444751962089137</v>
      </c>
      <c r="K30" s="44"/>
      <c r="L30" s="1"/>
      <c r="M30" s="1"/>
    </row>
    <row r="31" spans="1:13" s="6" customFormat="1" ht="14" x14ac:dyDescent="0.15">
      <c r="A31" s="45" t="s">
        <v>8</v>
      </c>
      <c r="B31" s="46">
        <f>MEDIAN(B27:B29)</f>
        <v>25.32682991027832</v>
      </c>
      <c r="C31" s="46">
        <f>MEDIAN(C27:C29)</f>
        <v>14.86467456817627</v>
      </c>
      <c r="D31" s="47">
        <f>MEDIAN(D27:D29)</f>
        <v>10.404145240783691</v>
      </c>
      <c r="E31" s="45" t="s">
        <v>8</v>
      </c>
      <c r="F31" s="46">
        <f>MEDIAN(F27:F29)</f>
        <v>25.485095977783203</v>
      </c>
      <c r="G31" s="46">
        <f>MEDIAN(G27:G29)</f>
        <v>14.645156860351562</v>
      </c>
      <c r="H31" s="47">
        <f>MEDIAN(H27:H29)</f>
        <v>10.834085464477539</v>
      </c>
      <c r="I31" s="47">
        <f>MEDIAN(I27:I29)</f>
        <v>0.42384274800618549</v>
      </c>
      <c r="J31" s="47">
        <f>MEDIAN(J27:J29)</f>
        <v>0.74543644063118175</v>
      </c>
      <c r="L31" s="1"/>
      <c r="M31" s="1"/>
    </row>
    <row r="32" spans="1:13" s="6" customFormat="1" thickBot="1" x14ac:dyDescent="0.2">
      <c r="A32" s="48" t="s">
        <v>9</v>
      </c>
      <c r="B32" s="49">
        <f>STDEV(B27:B29)</f>
        <v>0.3515532698633097</v>
      </c>
      <c r="C32" s="49">
        <f>STDEV(C27:C29)</f>
        <v>9.5948309340446736E-2</v>
      </c>
      <c r="D32" s="50">
        <f>STDEV(D27:D29)</f>
        <v>0.28073080162533065</v>
      </c>
      <c r="E32" s="48" t="s">
        <v>9</v>
      </c>
      <c r="F32" s="49">
        <f>STDEV(F27:F29)</f>
        <v>0.35918988348414921</v>
      </c>
      <c r="G32" s="49">
        <f>STDEV(G27:G29)</f>
        <v>5.0335498920196918E-2</v>
      </c>
      <c r="H32" s="50">
        <f>STDEV(H27:H29)</f>
        <v>0.32265321457060986</v>
      </c>
      <c r="I32" s="50">
        <f>STDEV(I27:I29)</f>
        <v>0.32265321457060986</v>
      </c>
      <c r="J32" s="50">
        <f>STDEV(J27:J29)</f>
        <v>0.15225964974479592</v>
      </c>
      <c r="L32" s="1"/>
      <c r="M32" s="1"/>
    </row>
    <row r="33" spans="1:13" s="6" customFormat="1" ht="14" x14ac:dyDescent="0.15">
      <c r="A33" s="13"/>
      <c r="B33" s="13" t="s">
        <v>10</v>
      </c>
      <c r="C33" s="13"/>
      <c r="D33" s="13"/>
      <c r="E33" s="13"/>
      <c r="F33" s="13"/>
      <c r="G33" s="13"/>
      <c r="H33" s="13"/>
      <c r="I33" s="13"/>
      <c r="J33" s="14">
        <f>J32/(SQRT(4))</f>
        <v>7.6129824872397958E-2</v>
      </c>
      <c r="L33" s="1"/>
      <c r="M33" s="1"/>
    </row>
    <row r="34" spans="1:13" s="6" customFormat="1" ht="14" x14ac:dyDescent="0.15">
      <c r="A34" s="24" t="s">
        <v>70</v>
      </c>
      <c r="B34" s="13">
        <f>TTEST(B27:B29,F27:F29,2,2)</f>
        <v>0.37922298696188489</v>
      </c>
      <c r="C34" s="13"/>
      <c r="E34" s="15"/>
      <c r="L34" s="1"/>
      <c r="M34" s="1"/>
    </row>
    <row r="35" spans="1:13" s="6" customFormat="1" ht="14" x14ac:dyDescent="0.15">
      <c r="A35" s="24" t="s">
        <v>2</v>
      </c>
      <c r="B35" s="13">
        <f>TTEST(C27:C29,G27:G29,2,2)</f>
        <v>2.3890903973301635E-2</v>
      </c>
      <c r="C35" s="13"/>
      <c r="D35" s="13"/>
      <c r="L35" s="1"/>
      <c r="M35" s="1"/>
    </row>
    <row r="36" spans="1:13" s="6" customFormat="1" ht="14" x14ac:dyDescent="0.15">
      <c r="A36" s="24" t="s">
        <v>11</v>
      </c>
      <c r="B36" s="65">
        <f>TTEST(D27:D29,H27:H29,2,2)</f>
        <v>0.10858152645316212</v>
      </c>
      <c r="C36" s="13"/>
      <c r="D36" s="13"/>
      <c r="L36" s="1"/>
      <c r="M36" s="1"/>
    </row>
    <row r="37" spans="1:13" s="6" customFormat="1" ht="14" x14ac:dyDescent="0.15">
      <c r="A37" s="52" t="s">
        <v>12</v>
      </c>
      <c r="B37" s="30">
        <f>POWER(-(-I30-I32),2)</f>
        <v>0.69065836688867177</v>
      </c>
      <c r="C37" s="30"/>
      <c r="D37" s="13"/>
      <c r="E37" s="13"/>
      <c r="F37" s="13"/>
      <c r="L37" s="1"/>
      <c r="M37" s="1"/>
    </row>
    <row r="38" spans="1:13" s="6" customFormat="1" ht="14" x14ac:dyDescent="0.15">
      <c r="A38" s="52" t="s">
        <v>13</v>
      </c>
      <c r="B38" s="30">
        <f>POWER(2,-I30)</f>
        <v>0.70299904397982604</v>
      </c>
      <c r="C38" s="30"/>
      <c r="D38" s="13"/>
      <c r="E38" s="13"/>
      <c r="F38" s="13"/>
      <c r="G38" s="13"/>
      <c r="L38" s="1"/>
      <c r="M38" s="1"/>
    </row>
    <row r="39" spans="1:13" ht="16" thickBot="1" x14ac:dyDescent="0.25">
      <c r="L39" s="54"/>
      <c r="M39" s="54"/>
    </row>
    <row r="40" spans="1:13" s="6" customFormat="1" thickBot="1" x14ac:dyDescent="0.2">
      <c r="A40" s="31" t="s">
        <v>0</v>
      </c>
      <c r="B40" s="34" t="s">
        <v>70</v>
      </c>
      <c r="C40" s="34" t="s">
        <v>2</v>
      </c>
      <c r="D40" s="33" t="s">
        <v>3</v>
      </c>
      <c r="E40" s="31" t="s">
        <v>30</v>
      </c>
      <c r="F40" s="34" t="s">
        <v>70</v>
      </c>
      <c r="G40" s="34" t="s">
        <v>2</v>
      </c>
      <c r="H40" s="33" t="s">
        <v>3</v>
      </c>
      <c r="I40" s="32" t="s">
        <v>5</v>
      </c>
      <c r="J40" s="34" t="s">
        <v>6</v>
      </c>
      <c r="L40" s="1"/>
      <c r="M40" s="1"/>
    </row>
    <row r="41" spans="1:13" s="6" customFormat="1" ht="14" x14ac:dyDescent="0.15">
      <c r="A41" s="16" t="s">
        <v>43</v>
      </c>
      <c r="B41" s="17">
        <v>25.813014984130859</v>
      </c>
      <c r="C41" s="17">
        <v>15.005456924438477</v>
      </c>
      <c r="D41" s="55">
        <f>B41-C41</f>
        <v>10.807558059692383</v>
      </c>
      <c r="E41" s="16" t="s">
        <v>31</v>
      </c>
      <c r="F41" s="17">
        <v>26.172878265380859</v>
      </c>
      <c r="G41" s="17">
        <v>14.587231636047363</v>
      </c>
      <c r="H41" s="55">
        <f>F41-G41</f>
        <v>11.585646629333496</v>
      </c>
      <c r="I41" s="42">
        <f>H41-$D$44</f>
        <v>0.83560244242350201</v>
      </c>
      <c r="J41" s="37">
        <f>POWER(2,-I41)</f>
        <v>0.56034899890717904</v>
      </c>
      <c r="L41" s="1"/>
      <c r="M41" s="1"/>
    </row>
    <row r="42" spans="1:13" s="6" customFormat="1" ht="14" x14ac:dyDescent="0.15">
      <c r="A42" s="7" t="s">
        <v>44</v>
      </c>
      <c r="B42" s="18">
        <v>25.721551895141602</v>
      </c>
      <c r="C42" s="18">
        <v>14.820024490356445</v>
      </c>
      <c r="D42" s="35">
        <f>B42-C42</f>
        <v>10.901527404785156</v>
      </c>
      <c r="E42" s="7" t="s">
        <v>32</v>
      </c>
      <c r="F42" s="18">
        <v>25.344842910766602</v>
      </c>
      <c r="G42" s="18">
        <v>14.551782608032227</v>
      </c>
      <c r="H42" s="35">
        <f>F42-G42</f>
        <v>10.793060302734375</v>
      </c>
      <c r="I42" s="47">
        <f t="shared" ref="I42:I43" si="3">H42-$D$44</f>
        <v>4.3016115824380918E-2</v>
      </c>
      <c r="J42" s="38">
        <f>POWER(2,-I42)</f>
        <v>0.9706236272235883</v>
      </c>
      <c r="L42" s="1"/>
      <c r="M42" s="1"/>
    </row>
    <row r="43" spans="1:13" s="6" customFormat="1" thickBot="1" x14ac:dyDescent="0.2">
      <c r="A43" s="19" t="s">
        <v>45</v>
      </c>
      <c r="B43" s="20">
        <v>25.357824325561523</v>
      </c>
      <c r="C43" s="20">
        <v>14.816777229309082</v>
      </c>
      <c r="D43" s="57">
        <f>B43-C43</f>
        <v>10.541047096252441</v>
      </c>
      <c r="E43" s="19" t="s">
        <v>33</v>
      </c>
      <c r="F43" s="20">
        <v>25.866678237915039</v>
      </c>
      <c r="G43" s="20">
        <v>15.146615982055664</v>
      </c>
      <c r="H43" s="57">
        <f>F43-G43</f>
        <v>10.720062255859375</v>
      </c>
      <c r="I43" s="58">
        <f t="shared" si="3"/>
        <v>-2.9981931050619082E-2</v>
      </c>
      <c r="J43" s="39">
        <f>POWER(2,-I43)</f>
        <v>1.0209993381808173</v>
      </c>
      <c r="L43" s="1"/>
      <c r="M43" s="1"/>
    </row>
    <row r="44" spans="1:13" s="6" customFormat="1" ht="14" x14ac:dyDescent="0.15">
      <c r="A44" s="59" t="s">
        <v>7</v>
      </c>
      <c r="B44" s="41">
        <f>AVERAGE(B41:B43)</f>
        <v>25.630797068277996</v>
      </c>
      <c r="C44" s="41">
        <f>AVERAGE(C41:C43)</f>
        <v>14.880752881368002</v>
      </c>
      <c r="D44" s="43">
        <f>AVERAGE(D41:D43)</f>
        <v>10.750044186909994</v>
      </c>
      <c r="E44" s="59" t="s">
        <v>7</v>
      </c>
      <c r="F44" s="41">
        <f>AVERAGE(F41:F43)</f>
        <v>25.7947998046875</v>
      </c>
      <c r="G44" s="41">
        <f>AVERAGE(G41:G43)</f>
        <v>14.761876742045084</v>
      </c>
      <c r="H44" s="43">
        <f>AVERAGE(H41:H43)</f>
        <v>11.032923062642416</v>
      </c>
      <c r="I44" s="43">
        <f>AVERAGE(I41:I43)</f>
        <v>0.28287887573242126</v>
      </c>
      <c r="J44" s="64">
        <f>AVERAGE(J41:J43)</f>
        <v>0.85065732143719497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MEDIAN(B41:B43)</f>
        <v>25.721551895141602</v>
      </c>
      <c r="C45" s="46">
        <f>MEDIAN(C41:C43)</f>
        <v>14.820024490356445</v>
      </c>
      <c r="D45" s="47">
        <f>MEDIAN(D41:D43)</f>
        <v>10.807558059692383</v>
      </c>
      <c r="E45" s="45" t="s">
        <v>8</v>
      </c>
      <c r="F45" s="46">
        <f>MEDIAN(F41:F43)</f>
        <v>25.866678237915039</v>
      </c>
      <c r="G45" s="46">
        <f>MEDIAN(G41:G43)</f>
        <v>14.587231636047363</v>
      </c>
      <c r="H45" s="47">
        <f>MEDIAN(H41:H43)</f>
        <v>10.793060302734375</v>
      </c>
      <c r="I45" s="47">
        <f>MEDIAN(I41:I43)</f>
        <v>4.3016115824380918E-2</v>
      </c>
      <c r="J45" s="47">
        <f>MEDIAN(J41:J43)</f>
        <v>0.9706236272235883</v>
      </c>
      <c r="L45" s="1"/>
      <c r="M45" s="1"/>
    </row>
    <row r="46" spans="1:13" s="6" customFormat="1" thickBot="1" x14ac:dyDescent="0.2">
      <c r="A46" s="48" t="s">
        <v>9</v>
      </c>
      <c r="B46" s="49">
        <f>STDEV(B41:B43)</f>
        <v>0.24078405857007823</v>
      </c>
      <c r="C46" s="49">
        <f>STDEV(C41:C43)</f>
        <v>0.10800907343677031</v>
      </c>
      <c r="D46" s="50">
        <f>STDEV(D41:D43)</f>
        <v>0.18699571487545369</v>
      </c>
      <c r="E46" s="48" t="s">
        <v>9</v>
      </c>
      <c r="F46" s="49">
        <f>STDEV(F41:F43)</f>
        <v>0.41867113465729194</v>
      </c>
      <c r="G46" s="49">
        <f>STDEV(G41:G43)</f>
        <v>0.33366505735504154</v>
      </c>
      <c r="H46" s="50">
        <f>STDEV(H41:H43)</f>
        <v>0.48006216742592134</v>
      </c>
      <c r="I46" s="50">
        <f>STDEV(I41:I43)</f>
        <v>0.48006216742592134</v>
      </c>
      <c r="J46" s="50">
        <f>STDEV(J41:J43)</f>
        <v>0.25267294999911505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0.12633647499955752</v>
      </c>
    </row>
    <row r="48" spans="1:13" s="6" customFormat="1" ht="14" x14ac:dyDescent="0.15">
      <c r="A48" s="24" t="s">
        <v>70</v>
      </c>
      <c r="B48" s="13">
        <f>TTEST(B41:B43,F41:F43,2,2)</f>
        <v>0.58803426967459127</v>
      </c>
      <c r="C48" s="13"/>
      <c r="F48" s="51"/>
    </row>
    <row r="49" spans="1:7" s="6" customFormat="1" ht="14" x14ac:dyDescent="0.15">
      <c r="A49" s="24" t="s">
        <v>2</v>
      </c>
      <c r="B49" s="13">
        <f>TTEST(C41:C43,G41:G43,2,2)</f>
        <v>0.5886807419722726</v>
      </c>
      <c r="C49" s="13"/>
      <c r="D49" s="13"/>
    </row>
    <row r="50" spans="1:7" s="6" customFormat="1" ht="14" x14ac:dyDescent="0.15">
      <c r="A50" s="24" t="s">
        <v>11</v>
      </c>
      <c r="B50" s="65">
        <f>TTEST(D41:D43,H41:H43,2,2)</f>
        <v>0.39544858307148251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0.58207903533553995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0.82194919274088085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B50D-50FE-4EED-BFDD-04822EDDB031}">
  <dimension ref="A1:M52"/>
  <sheetViews>
    <sheetView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0.1640625" style="53" bestFit="1" customWidth="1"/>
    <col min="11" max="11" width="9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44307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44307</v>
      </c>
      <c r="K4" s="6" t="s">
        <v>71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18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71</v>
      </c>
      <c r="C9" s="32" t="s">
        <v>2</v>
      </c>
      <c r="D9" s="33" t="s">
        <v>3</v>
      </c>
      <c r="E9" s="31" t="s">
        <v>4</v>
      </c>
      <c r="F9" s="32" t="s">
        <v>71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18.756616592407227</v>
      </c>
      <c r="C10" s="8">
        <v>14.45283317565918</v>
      </c>
      <c r="D10" s="35">
        <f>B10-C10</f>
        <v>4.3037834167480469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18.768814086914062</v>
      </c>
      <c r="C11" s="11">
        <v>14.413677215576172</v>
      </c>
      <c r="D11" s="35">
        <f t="shared" ref="D11:D13" si="0">B11-C11</f>
        <v>4.3551368713378906</v>
      </c>
      <c r="E11" s="7" t="s">
        <v>27</v>
      </c>
      <c r="F11" s="9">
        <v>19.220809936523438</v>
      </c>
      <c r="G11" s="9">
        <v>14.55931568145752</v>
      </c>
      <c r="H11" s="35">
        <f>F11-G11</f>
        <v>4.661494255065918</v>
      </c>
      <c r="I11" s="36">
        <f>H11-$D$14</f>
        <v>0.11969685554504395</v>
      </c>
      <c r="J11" s="38">
        <f>POWER(2,-I11)</f>
        <v>0.92038102419651402</v>
      </c>
      <c r="L11" s="1"/>
      <c r="M11" s="1"/>
    </row>
    <row r="12" spans="1:13" s="6" customFormat="1" ht="14" x14ac:dyDescent="0.15">
      <c r="A12" s="10" t="s">
        <v>28</v>
      </c>
      <c r="B12" s="9">
        <v>19.365152359008789</v>
      </c>
      <c r="C12" s="9">
        <v>14.604870796203613</v>
      </c>
      <c r="D12" s="35">
        <f t="shared" si="0"/>
        <v>4.7602815628051758</v>
      </c>
      <c r="E12" s="10" t="s">
        <v>28</v>
      </c>
      <c r="F12" s="11">
        <v>19.121026992797852</v>
      </c>
      <c r="G12" s="11">
        <v>14.491141319274902</v>
      </c>
      <c r="H12" s="35">
        <f>F12-G12</f>
        <v>4.6298856735229492</v>
      </c>
      <c r="I12" s="36">
        <f t="shared" ref="I12:I13" si="1">H12-$D$14</f>
        <v>8.8088274002075195E-2</v>
      </c>
      <c r="J12" s="38">
        <f>POWER(2,-I12)</f>
        <v>0.94076854306484636</v>
      </c>
      <c r="L12" s="1"/>
      <c r="M12" s="1"/>
    </row>
    <row r="13" spans="1:13" s="6" customFormat="1" thickBot="1" x14ac:dyDescent="0.2">
      <c r="A13" s="7" t="s">
        <v>29</v>
      </c>
      <c r="B13" s="12">
        <v>19.307466506958008</v>
      </c>
      <c r="C13" s="12">
        <v>14.559478759765625</v>
      </c>
      <c r="D13" s="35">
        <f t="shared" si="0"/>
        <v>4.7479877471923828</v>
      </c>
      <c r="E13" s="7" t="s">
        <v>29</v>
      </c>
      <c r="F13" s="12">
        <v>18.829263687133789</v>
      </c>
      <c r="G13" s="12">
        <v>14.413993835449219</v>
      </c>
      <c r="H13" s="35">
        <f>F13-G13</f>
        <v>4.4152698516845703</v>
      </c>
      <c r="I13" s="36">
        <f t="shared" si="1"/>
        <v>-0.12652754783630371</v>
      </c>
      <c r="J13" s="39">
        <f>POWER(2,-I13)</f>
        <v>1.0916629906237705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19.049512386322021</v>
      </c>
      <c r="C14" s="41">
        <f>AVERAGE(C10:C13)</f>
        <v>14.507714986801147</v>
      </c>
      <c r="D14" s="42">
        <f>AVERAGE(D10:D13)</f>
        <v>4.541797399520874</v>
      </c>
      <c r="E14" s="40" t="s">
        <v>7</v>
      </c>
      <c r="F14" s="41">
        <f>AVERAGE(F10:F13)</f>
        <v>19.057033538818359</v>
      </c>
      <c r="G14" s="41">
        <f>AVERAGE(G10:G13)</f>
        <v>14.488150278727213</v>
      </c>
      <c r="H14" s="42">
        <f>AVERAGE(H10:H13)</f>
        <v>4.5688832600911455</v>
      </c>
      <c r="I14" s="42">
        <f>AVERAGE(I10:I13)</f>
        <v>2.7085860570271809E-2</v>
      </c>
      <c r="J14" s="64">
        <f>AVERAGE(J10:J13)</f>
        <v>0.98427085262837688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19.038140296936035</v>
      </c>
      <c r="C15" s="46">
        <f>MEDIAN(C10:C13)</f>
        <v>14.506155967712402</v>
      </c>
      <c r="D15" s="47">
        <f>MEDIAN(D10:D13)</f>
        <v>4.5515623092651367</v>
      </c>
      <c r="E15" s="45" t="s">
        <v>8</v>
      </c>
      <c r="F15" s="46">
        <f>MEDIAN(F10:F13)</f>
        <v>19.121026992797852</v>
      </c>
      <c r="G15" s="46">
        <f>MEDIAN(G10:G13)</f>
        <v>14.491141319274902</v>
      </c>
      <c r="H15" s="47">
        <f>MEDIAN(H10:H13)</f>
        <v>4.6298856735229492</v>
      </c>
      <c r="I15" s="47">
        <f>MEDIAN(I10:I13)</f>
        <v>8.8088274002075195E-2</v>
      </c>
      <c r="J15" s="47">
        <f>MEDIAN(J10:J13)</f>
        <v>0.94076854306484636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0.33203835224979988</v>
      </c>
      <c r="C16" s="49">
        <f>STDEV(C10:C13)</f>
        <v>8.9393987686252716E-2</v>
      </c>
      <c r="D16" s="50">
        <f>STDEV(D10:D13)</f>
        <v>0.24613180605512505</v>
      </c>
      <c r="E16" s="48" t="s">
        <v>9</v>
      </c>
      <c r="F16" s="49">
        <f>STDEV(F10:F13)</f>
        <v>0.20346618384130624</v>
      </c>
      <c r="G16" s="49">
        <f>STDEV(G10:G13)</f>
        <v>7.270707994744055E-2</v>
      </c>
      <c r="H16" s="50">
        <f>STDEV(H10:H13)</f>
        <v>0.13396859721033005</v>
      </c>
      <c r="I16" s="50">
        <f>STDEV(I10:I13)</f>
        <v>0.13396859721033005</v>
      </c>
      <c r="J16" s="50">
        <f>STDEV(J10:J13)</f>
        <v>9.3561296532369012E-2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4.6780648266184506E-2</v>
      </c>
      <c r="L17" s="1"/>
      <c r="M17" s="1"/>
    </row>
    <row r="18" spans="1:13" s="6" customFormat="1" ht="14" x14ac:dyDescent="0.15">
      <c r="A18" s="24" t="s">
        <v>71</v>
      </c>
      <c r="B18" s="13">
        <f>TTEST(B10:B13,F10:F13,2,2)</f>
        <v>0.97400969087777112</v>
      </c>
      <c r="C18" s="13"/>
      <c r="F18" s="1"/>
      <c r="G18" s="1"/>
      <c r="H18" s="1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0.87168826151024925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2.5938538371003673E-2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0.9814006550248634</v>
      </c>
      <c r="C22" s="30"/>
      <c r="D22" s="13"/>
      <c r="E22" s="13"/>
      <c r="F22" s="13"/>
      <c r="G22" s="13"/>
      <c r="L22" s="1"/>
      <c r="M22" s="1"/>
    </row>
    <row r="23" spans="1:13" s="6" customFormat="1" ht="14" x14ac:dyDescent="0.15">
      <c r="A23" s="52"/>
      <c r="B23" s="30"/>
      <c r="C23" s="30"/>
      <c r="D23" s="13"/>
      <c r="E23" s="13"/>
      <c r="F23" s="13"/>
      <c r="G23" s="13"/>
      <c r="L23" s="1"/>
      <c r="M23" s="1"/>
    </row>
    <row r="24" spans="1:13" s="6" customFormat="1" ht="18" x14ac:dyDescent="0.2">
      <c r="A24" s="23" t="s">
        <v>34</v>
      </c>
      <c r="B24" s="30"/>
      <c r="C24" s="30"/>
      <c r="D24" s="13"/>
      <c r="E24" s="13"/>
      <c r="F24" s="13"/>
      <c r="G24" s="13"/>
      <c r="L24" s="1"/>
      <c r="M24" s="1"/>
    </row>
    <row r="25" spans="1:13" ht="16" thickBot="1" x14ac:dyDescent="0.25">
      <c r="L25" s="54"/>
      <c r="M25" s="54"/>
    </row>
    <row r="26" spans="1:13" s="6" customFormat="1" thickBot="1" x14ac:dyDescent="0.2">
      <c r="A26" s="31" t="s">
        <v>0</v>
      </c>
      <c r="B26" s="34" t="s">
        <v>71</v>
      </c>
      <c r="C26" s="34" t="s">
        <v>2</v>
      </c>
      <c r="D26" s="33" t="s">
        <v>3</v>
      </c>
      <c r="E26" s="31" t="s">
        <v>4</v>
      </c>
      <c r="F26" s="34" t="s">
        <v>71</v>
      </c>
      <c r="G26" s="34" t="s">
        <v>2</v>
      </c>
      <c r="H26" s="33" t="s">
        <v>3</v>
      </c>
      <c r="I26" s="32" t="s">
        <v>5</v>
      </c>
      <c r="J26" s="34" t="s">
        <v>6</v>
      </c>
      <c r="L26" s="1"/>
      <c r="M26" s="1"/>
    </row>
    <row r="27" spans="1:13" s="6" customFormat="1" ht="14" x14ac:dyDescent="0.15">
      <c r="A27" s="16" t="s">
        <v>31</v>
      </c>
      <c r="B27" s="17">
        <v>17.854837417602539</v>
      </c>
      <c r="C27" s="17">
        <v>14.735267639160156</v>
      </c>
      <c r="D27" s="55">
        <f>B27-C27</f>
        <v>3.1195697784423828</v>
      </c>
      <c r="E27" s="16" t="s">
        <v>31</v>
      </c>
      <c r="F27" s="17">
        <v>16.829824447631836</v>
      </c>
      <c r="G27" s="17">
        <v>14.653218269348145</v>
      </c>
      <c r="H27" s="55">
        <f>F27-G27</f>
        <v>2.1766061782836914</v>
      </c>
      <c r="I27" s="56">
        <f>H27-$D$30</f>
        <v>-0.40927728017171239</v>
      </c>
      <c r="J27" s="37">
        <f>POWER(2,-I27)</f>
        <v>1.3280203740189089</v>
      </c>
      <c r="L27" s="1"/>
      <c r="M27" s="1"/>
    </row>
    <row r="28" spans="1:13" s="6" customFormat="1" ht="14" x14ac:dyDescent="0.15">
      <c r="A28" s="7" t="s">
        <v>32</v>
      </c>
      <c r="B28" s="18">
        <v>16.838409423828125</v>
      </c>
      <c r="C28" s="18">
        <v>14.922684669494629</v>
      </c>
      <c r="D28" s="35">
        <f>B28-C28</f>
        <v>1.9157247543334961</v>
      </c>
      <c r="E28" s="7" t="s">
        <v>32</v>
      </c>
      <c r="F28" s="18">
        <v>16.602949142456055</v>
      </c>
      <c r="G28" s="18">
        <v>14.742934226989746</v>
      </c>
      <c r="H28" s="35">
        <f>F28-G28</f>
        <v>1.8600149154663086</v>
      </c>
      <c r="I28" s="36">
        <f t="shared" ref="I28:I29" si="2">H28-$D$30</f>
        <v>-0.7258685429890952</v>
      </c>
      <c r="J28" s="38">
        <f>POWER(2,-I28)</f>
        <v>1.653896028574807</v>
      </c>
      <c r="L28" s="1"/>
      <c r="M28" s="1"/>
    </row>
    <row r="29" spans="1:13" s="6" customFormat="1" thickBot="1" x14ac:dyDescent="0.2">
      <c r="A29" s="19" t="s">
        <v>33</v>
      </c>
      <c r="B29" s="20">
        <v>17.587030410766602</v>
      </c>
      <c r="C29" s="20">
        <v>14.86467456817627</v>
      </c>
      <c r="D29" s="57">
        <f>B29-C29</f>
        <v>2.722355842590332</v>
      </c>
      <c r="E29" s="19" t="s">
        <v>33</v>
      </c>
      <c r="F29" s="20">
        <v>16.795232772827148</v>
      </c>
      <c r="G29" s="20">
        <v>14.608895301818848</v>
      </c>
      <c r="H29" s="57">
        <f>F29-G29</f>
        <v>2.1863374710083008</v>
      </c>
      <c r="I29" s="58">
        <f t="shared" si="2"/>
        <v>-0.39954598744710301</v>
      </c>
      <c r="J29" s="39">
        <f>POWER(2,-I29)</f>
        <v>1.3190927302360307</v>
      </c>
      <c r="L29" s="1"/>
      <c r="M29" s="1"/>
    </row>
    <row r="30" spans="1:13" s="6" customFormat="1" ht="14" x14ac:dyDescent="0.15">
      <c r="A30" s="59" t="s">
        <v>7</v>
      </c>
      <c r="B30" s="41">
        <f>AVERAGE(B27:B29)</f>
        <v>17.426759084065754</v>
      </c>
      <c r="C30" s="41">
        <v>14.840875625610352</v>
      </c>
      <c r="D30" s="43">
        <f>AVERAGE(D27:D29)</f>
        <v>2.5858834584554038</v>
      </c>
      <c r="E30" s="59" t="s">
        <v>7</v>
      </c>
      <c r="F30" s="41">
        <f>AVERAGE(F27:F29)</f>
        <v>16.742668787638348</v>
      </c>
      <c r="G30" s="41">
        <v>14.668349266052246</v>
      </c>
      <c r="H30" s="43">
        <f>AVERAGE(H27:H29)</f>
        <v>2.0743195215861001</v>
      </c>
      <c r="I30" s="43">
        <f>AVERAGE(I27:I29)</f>
        <v>-0.51156393686930357</v>
      </c>
      <c r="J30" s="64">
        <f>AVERAGE(J27:J29)</f>
        <v>1.4336697109432486</v>
      </c>
      <c r="K30" s="44"/>
      <c r="L30" s="1"/>
      <c r="M30" s="1"/>
    </row>
    <row r="31" spans="1:13" s="6" customFormat="1" ht="14" x14ac:dyDescent="0.15">
      <c r="A31" s="45" t="s">
        <v>8</v>
      </c>
      <c r="B31" s="46">
        <f>MEDIAN(B27:B29)</f>
        <v>17.587030410766602</v>
      </c>
      <c r="C31" s="46">
        <v>14.86467456817627</v>
      </c>
      <c r="D31" s="47">
        <f>MEDIAN(D27:D29)</f>
        <v>2.722355842590332</v>
      </c>
      <c r="E31" s="45" t="s">
        <v>8</v>
      </c>
      <c r="F31" s="46">
        <f>MEDIAN(F27:F29)</f>
        <v>16.795232772827148</v>
      </c>
      <c r="G31" s="46">
        <v>14.653218269348145</v>
      </c>
      <c r="H31" s="47">
        <f>MEDIAN(H27:H29)</f>
        <v>2.1766061782836914</v>
      </c>
      <c r="I31" s="47">
        <f>MEDIAN(I27:I29)</f>
        <v>-0.40927728017171239</v>
      </c>
      <c r="J31" s="47">
        <f>MEDIAN(J27:J29)</f>
        <v>1.3280203740189089</v>
      </c>
      <c r="L31" s="1"/>
      <c r="M31" s="1"/>
    </row>
    <row r="32" spans="1:13" s="6" customFormat="1" thickBot="1" x14ac:dyDescent="0.2">
      <c r="A32" s="48" t="s">
        <v>9</v>
      </c>
      <c r="B32" s="49">
        <f>STDEV(B27:B29)</f>
        <v>0.52682695475260866</v>
      </c>
      <c r="C32" s="49">
        <v>9.5948309340446736E-2</v>
      </c>
      <c r="D32" s="50">
        <f>STDEV(D27:D29)</f>
        <v>0.61341604498214397</v>
      </c>
      <c r="E32" s="48" t="s">
        <v>9</v>
      </c>
      <c r="F32" s="49">
        <f>STDEV(F27:F29)</f>
        <v>0.12223064439348842</v>
      </c>
      <c r="G32" s="49">
        <v>6.8288495818747366E-2</v>
      </c>
      <c r="H32" s="50">
        <f>STDEV(H27:H29)</f>
        <v>0.18565700274334468</v>
      </c>
      <c r="I32" s="50">
        <f>STDEV(I27:I29)</f>
        <v>0.18565700274334462</v>
      </c>
      <c r="J32" s="50">
        <f>STDEV(J27:J29)</f>
        <v>0.19077381617781444</v>
      </c>
      <c r="L32" s="1"/>
      <c r="M32" s="1"/>
    </row>
    <row r="33" spans="1:13" s="6" customFormat="1" ht="14" x14ac:dyDescent="0.15">
      <c r="A33" s="13"/>
      <c r="B33" s="13" t="s">
        <v>10</v>
      </c>
      <c r="C33" s="13"/>
      <c r="D33" s="13"/>
      <c r="E33" s="13"/>
      <c r="F33" s="13"/>
      <c r="G33" s="13"/>
      <c r="H33" s="13"/>
      <c r="I33" s="13"/>
      <c r="J33" s="14">
        <f>J32/(SQRT(4))</f>
        <v>9.5386908088907221E-2</v>
      </c>
      <c r="L33" s="1"/>
      <c r="M33" s="1"/>
    </row>
    <row r="34" spans="1:13" s="6" customFormat="1" ht="14" x14ac:dyDescent="0.15">
      <c r="A34" s="24" t="s">
        <v>71</v>
      </c>
      <c r="B34" s="13">
        <f>TTEST(B27:B29,F27:F29,2,2)</f>
        <v>9.3598927900916562E-2</v>
      </c>
      <c r="C34" s="13"/>
      <c r="E34" s="15"/>
      <c r="L34" s="1"/>
      <c r="M34" s="1"/>
    </row>
    <row r="35" spans="1:13" s="6" customFormat="1" ht="14" x14ac:dyDescent="0.15">
      <c r="A35" s="24" t="s">
        <v>2</v>
      </c>
      <c r="B35" s="13">
        <f>TTEST(C27:C29,G27:G29,2,2)</f>
        <v>6.4158535253759266E-2</v>
      </c>
      <c r="C35" s="13"/>
      <c r="D35" s="13"/>
      <c r="L35" s="1"/>
      <c r="M35" s="1"/>
    </row>
    <row r="36" spans="1:13" s="6" customFormat="1" ht="14" x14ac:dyDescent="0.15">
      <c r="A36" s="24" t="s">
        <v>11</v>
      </c>
      <c r="B36" s="65">
        <f>TTEST(D27:D29,H27:H29,2,2)</f>
        <v>0.23898686734715852</v>
      </c>
      <c r="C36" s="13"/>
      <c r="D36" s="13"/>
      <c r="L36" s="1"/>
      <c r="M36" s="1"/>
    </row>
    <row r="37" spans="1:13" s="6" customFormat="1" ht="14" x14ac:dyDescent="0.15">
      <c r="A37" s="52" t="s">
        <v>12</v>
      </c>
      <c r="B37" s="30">
        <f>POWER(-(-I30-I32),2)</f>
        <v>0.10621532971138214</v>
      </c>
      <c r="C37" s="30"/>
      <c r="D37" s="13"/>
      <c r="E37" s="13"/>
      <c r="F37" s="13"/>
      <c r="L37" s="1"/>
      <c r="M37" s="1"/>
    </row>
    <row r="38" spans="1:13" s="6" customFormat="1" ht="14" x14ac:dyDescent="0.15">
      <c r="A38" s="52" t="s">
        <v>13</v>
      </c>
      <c r="B38" s="30">
        <f>POWER(2,-I30)</f>
        <v>1.4255947577686496</v>
      </c>
      <c r="C38" s="30"/>
      <c r="D38" s="13"/>
      <c r="E38" s="13"/>
      <c r="F38" s="13"/>
      <c r="G38" s="13"/>
      <c r="L38" s="1"/>
      <c r="M38" s="1"/>
    </row>
    <row r="39" spans="1:13" ht="16" thickBot="1" x14ac:dyDescent="0.25">
      <c r="L39" s="54"/>
      <c r="M39" s="54"/>
    </row>
    <row r="40" spans="1:13" s="6" customFormat="1" thickBot="1" x14ac:dyDescent="0.2">
      <c r="A40" s="31" t="s">
        <v>0</v>
      </c>
      <c r="B40" s="34" t="s">
        <v>71</v>
      </c>
      <c r="C40" s="34" t="s">
        <v>2</v>
      </c>
      <c r="D40" s="33" t="s">
        <v>3</v>
      </c>
      <c r="E40" s="31" t="s">
        <v>4</v>
      </c>
      <c r="F40" s="34" t="s">
        <v>71</v>
      </c>
      <c r="G40" s="34" t="s">
        <v>2</v>
      </c>
      <c r="H40" s="33" t="s">
        <v>3</v>
      </c>
      <c r="I40" s="32" t="s">
        <v>5</v>
      </c>
      <c r="J40" s="34" t="s">
        <v>6</v>
      </c>
      <c r="L40" s="1"/>
      <c r="M40" s="1"/>
    </row>
    <row r="41" spans="1:13" s="6" customFormat="1" ht="14" x14ac:dyDescent="0.15">
      <c r="A41" s="16" t="s">
        <v>43</v>
      </c>
      <c r="B41" s="17">
        <v>17.971057891845703</v>
      </c>
      <c r="C41" s="17">
        <v>15.005456924438477</v>
      </c>
      <c r="D41" s="55">
        <f>B41-C41</f>
        <v>2.9656009674072266</v>
      </c>
      <c r="E41" s="16" t="s">
        <v>43</v>
      </c>
      <c r="F41" s="17">
        <v>17.026483535766602</v>
      </c>
      <c r="G41" s="17">
        <v>14.590704917907715</v>
      </c>
      <c r="H41" s="55">
        <f>F41-G41</f>
        <v>2.4357786178588867</v>
      </c>
      <c r="I41" s="56">
        <f>H41-$D$44</f>
        <v>1.0816574096679688E-2</v>
      </c>
      <c r="J41" s="37">
        <f>POWER(2,-I41)</f>
        <v>0.99253055813841096</v>
      </c>
      <c r="L41" s="1"/>
      <c r="M41" s="1"/>
    </row>
    <row r="42" spans="1:13" s="6" customFormat="1" ht="14" x14ac:dyDescent="0.15">
      <c r="A42" s="7" t="s">
        <v>44</v>
      </c>
      <c r="B42" s="18">
        <v>17.297492980957031</v>
      </c>
      <c r="C42" s="18">
        <v>14.820024490356445</v>
      </c>
      <c r="D42" s="35">
        <f>B42-C42</f>
        <v>2.4774684906005859</v>
      </c>
      <c r="E42" s="7" t="s">
        <v>44</v>
      </c>
      <c r="F42" s="18">
        <v>17.488437652587891</v>
      </c>
      <c r="G42" s="18">
        <v>14.644449234008789</v>
      </c>
      <c r="H42" s="35">
        <f>F42-G42</f>
        <v>2.8439884185791016</v>
      </c>
      <c r="I42" s="36">
        <f t="shared" ref="I42:I43" si="3">H42-$D$44</f>
        <v>0.41902637481689453</v>
      </c>
      <c r="J42" s="38">
        <f>POWER(2,-I42)</f>
        <v>0.74792920569122767</v>
      </c>
      <c r="L42" s="1"/>
      <c r="M42" s="1"/>
    </row>
    <row r="43" spans="1:13" s="6" customFormat="1" thickBot="1" x14ac:dyDescent="0.2">
      <c r="A43" s="19" t="s">
        <v>45</v>
      </c>
      <c r="B43" s="20">
        <v>16.648593902587891</v>
      </c>
      <c r="C43" s="20">
        <v>14.816777229309082</v>
      </c>
      <c r="D43" s="57">
        <f>B43-C43</f>
        <v>1.8318166732788086</v>
      </c>
      <c r="E43" s="19" t="s">
        <v>45</v>
      </c>
      <c r="F43" s="20">
        <v>17.517951965332031</v>
      </c>
      <c r="G43" s="20">
        <v>14.56489372253418</v>
      </c>
      <c r="H43" s="57">
        <f>F43-G43</f>
        <v>2.9530582427978516</v>
      </c>
      <c r="I43" s="58">
        <f t="shared" si="3"/>
        <v>0.52809619903564453</v>
      </c>
      <c r="J43" s="39">
        <f>POWER(2,-I43)</f>
        <v>0.69346924243226871</v>
      </c>
      <c r="L43" s="1"/>
      <c r="M43" s="1"/>
    </row>
    <row r="44" spans="1:13" s="6" customFormat="1" ht="14" x14ac:dyDescent="0.15">
      <c r="A44" s="59" t="s">
        <v>7</v>
      </c>
      <c r="B44" s="41">
        <f>AVERAGE(B41:B43)</f>
        <v>17.305714925130207</v>
      </c>
      <c r="C44" s="41">
        <v>14.880752881368002</v>
      </c>
      <c r="D44" s="43">
        <f>AVERAGE(D41:D43)</f>
        <v>2.424962043762207</v>
      </c>
      <c r="E44" s="59" t="s">
        <v>7</v>
      </c>
      <c r="F44" s="41">
        <f>AVERAGE(F41:F43)</f>
        <v>17.34429105122884</v>
      </c>
      <c r="G44" s="41">
        <v>14.600015958150228</v>
      </c>
      <c r="H44" s="43">
        <f>AVERAGE(H41:H43)</f>
        <v>2.7442750930786133</v>
      </c>
      <c r="I44" s="43">
        <f>AVERAGE(I41:I43)</f>
        <v>0.31931304931640625</v>
      </c>
      <c r="J44" s="64">
        <f>AVERAGE(J41:J43)</f>
        <v>0.81130966875396915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MEDIAN(B41:B43)</f>
        <v>17.297492980957031</v>
      </c>
      <c r="C45" s="46">
        <v>14.820024490356445</v>
      </c>
      <c r="D45" s="47">
        <f>MEDIAN(D41:D43)</f>
        <v>2.4774684906005859</v>
      </c>
      <c r="E45" s="45" t="s">
        <v>8</v>
      </c>
      <c r="F45" s="46">
        <f>MEDIAN(F41:F43)</f>
        <v>17.488437652587891</v>
      </c>
      <c r="G45" s="46">
        <v>14.590704917907715</v>
      </c>
      <c r="H45" s="47">
        <f>MEDIAN(H41:H43)</f>
        <v>2.8439884185791016</v>
      </c>
      <c r="I45" s="47">
        <f>MEDIAN(I41:I43)</f>
        <v>0.41902637481689453</v>
      </c>
      <c r="J45" s="47">
        <f>MEDIAN(J41:J43)</f>
        <v>0.74792920569122767</v>
      </c>
      <c r="L45" s="1"/>
      <c r="M45" s="1"/>
    </row>
    <row r="46" spans="1:13" s="6" customFormat="1" thickBot="1" x14ac:dyDescent="0.2">
      <c r="A46" s="48" t="s">
        <v>9</v>
      </c>
      <c r="B46" s="49">
        <f>STDEV(B41:B43)</f>
        <v>0.66127033125296952</v>
      </c>
      <c r="C46" s="49">
        <v>0.10800907343677031</v>
      </c>
      <c r="D46" s="50">
        <f>STDEV(D41:D43)</f>
        <v>0.56871293428474301</v>
      </c>
      <c r="E46" s="48" t="s">
        <v>9</v>
      </c>
      <c r="F46" s="49">
        <f>STDEV(F41:F43)</f>
        <v>0.27562472009491634</v>
      </c>
      <c r="G46" s="49">
        <v>4.0586838436800526E-2</v>
      </c>
      <c r="H46" s="50">
        <f>STDEV(H41:H43)</f>
        <v>0.27267492194190462</v>
      </c>
      <c r="I46" s="50">
        <f>STDEV(I41:I43)</f>
        <v>0.27267492194190462</v>
      </c>
      <c r="J46" s="50">
        <f>STDEV(J41:J43)</f>
        <v>0.15928662831985513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7.9643314159927564E-2</v>
      </c>
    </row>
    <row r="48" spans="1:13" s="6" customFormat="1" ht="14" x14ac:dyDescent="0.15">
      <c r="A48" s="24" t="s">
        <v>71</v>
      </c>
      <c r="B48" s="13">
        <f>TTEST(B41:B43,F41:F43,2,2)</f>
        <v>0.93017817589137275</v>
      </c>
      <c r="C48" s="13"/>
      <c r="F48" s="51"/>
    </row>
    <row r="49" spans="1:7" s="6" customFormat="1" ht="14" x14ac:dyDescent="0.15">
      <c r="A49" s="24" t="s">
        <v>2</v>
      </c>
      <c r="B49" s="13">
        <f>TTEST(C41:C43,G41:G43,2,2)</f>
        <v>1.3540127924522355E-2</v>
      </c>
      <c r="C49" s="13"/>
      <c r="D49" s="13"/>
    </row>
    <row r="50" spans="1:7" s="6" customFormat="1" ht="14" x14ac:dyDescent="0.15">
      <c r="A50" s="24" t="s">
        <v>11</v>
      </c>
      <c r="B50" s="65">
        <f>TTEST(D41:D43,H41:H43,2,2)</f>
        <v>0.43004732418787006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0.35044975811453077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0.8014514041901829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61C26-CD1B-4A03-906C-86A2BAA92290}">
  <dimension ref="A1:M52"/>
  <sheetViews>
    <sheetView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0.1640625" style="53" bestFit="1" customWidth="1"/>
    <col min="11" max="11" width="9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44307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44307</v>
      </c>
      <c r="K4" s="6" t="s">
        <v>19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18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19</v>
      </c>
      <c r="C9" s="32" t="s">
        <v>2</v>
      </c>
      <c r="D9" s="33" t="s">
        <v>3</v>
      </c>
      <c r="E9" s="31" t="s">
        <v>4</v>
      </c>
      <c r="F9" s="32" t="s">
        <v>19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18.877450942993164</v>
      </c>
      <c r="C10" s="8">
        <v>14.45283317565918</v>
      </c>
      <c r="D10" s="35">
        <f>B10-C10</f>
        <v>4.4246177673339844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18.508081436157227</v>
      </c>
      <c r="C11" s="11">
        <v>14.413677215576172</v>
      </c>
      <c r="D11" s="35">
        <f t="shared" ref="D11:D13" si="0">B11-C11</f>
        <v>4.0944042205810547</v>
      </c>
      <c r="E11" s="7" t="s">
        <v>27</v>
      </c>
      <c r="F11" s="9">
        <v>19.125146865844727</v>
      </c>
      <c r="G11" s="9">
        <v>14.55931568145752</v>
      </c>
      <c r="H11" s="35">
        <f>F11-G11</f>
        <v>4.565831184387207</v>
      </c>
      <c r="I11" s="36">
        <f>H11-$D$14</f>
        <v>0.49083495140075684</v>
      </c>
      <c r="J11" s="38">
        <f>POWER(2,-I11)</f>
        <v>0.71161313661785341</v>
      </c>
      <c r="L11" s="1"/>
      <c r="M11" s="1"/>
    </row>
    <row r="12" spans="1:13" s="6" customFormat="1" ht="14" x14ac:dyDescent="0.15">
      <c r="A12" s="10" t="s">
        <v>28</v>
      </c>
      <c r="B12" s="9">
        <v>18.685214996337891</v>
      </c>
      <c r="C12" s="9">
        <v>14.604870796203613</v>
      </c>
      <c r="D12" s="35">
        <f t="shared" si="0"/>
        <v>4.0803442001342773</v>
      </c>
      <c r="E12" s="10" t="s">
        <v>28</v>
      </c>
      <c r="F12" s="11">
        <v>19.320518493652344</v>
      </c>
      <c r="G12" s="11">
        <v>14.491141319274902</v>
      </c>
      <c r="H12" s="35">
        <f>F12-G12</f>
        <v>4.8293771743774414</v>
      </c>
      <c r="I12" s="36">
        <f t="shared" ref="I12:I13" si="1">H12-$D$14</f>
        <v>0.75438094139099121</v>
      </c>
      <c r="J12" s="38">
        <f>POWER(2,-I12)</f>
        <v>0.59280070093124659</v>
      </c>
      <c r="L12" s="1"/>
      <c r="M12" s="1"/>
    </row>
    <row r="13" spans="1:13" s="6" customFormat="1" thickBot="1" x14ac:dyDescent="0.2">
      <c r="A13" s="7" t="s">
        <v>29</v>
      </c>
      <c r="B13" s="12">
        <v>18.260097503662109</v>
      </c>
      <c r="C13" s="12">
        <v>14.559478759765625</v>
      </c>
      <c r="D13" s="35">
        <f t="shared" si="0"/>
        <v>3.7006187438964844</v>
      </c>
      <c r="E13" s="7" t="s">
        <v>29</v>
      </c>
      <c r="F13" s="12">
        <v>18.789680480957031</v>
      </c>
      <c r="G13" s="12">
        <v>14.413993835449219</v>
      </c>
      <c r="H13" s="35">
        <f>F13-G13</f>
        <v>4.3756866455078125</v>
      </c>
      <c r="I13" s="36">
        <f t="shared" si="1"/>
        <v>0.3006904125213623</v>
      </c>
      <c r="J13" s="39">
        <f>POWER(2,-I13)</f>
        <v>0.81186377988115199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18.582711219787598</v>
      </c>
      <c r="C14" s="41">
        <f>AVERAGE(C10:C13)</f>
        <v>14.507714986801147</v>
      </c>
      <c r="D14" s="42">
        <f>AVERAGE(D10:D13)</f>
        <v>4.0749962329864502</v>
      </c>
      <c r="E14" s="40" t="s">
        <v>7</v>
      </c>
      <c r="F14" s="41">
        <f>AVERAGE(F10:F13)</f>
        <v>19.078448613484699</v>
      </c>
      <c r="G14" s="41">
        <f>AVERAGE(G10:G13)</f>
        <v>14.488150278727213</v>
      </c>
      <c r="H14" s="42">
        <f>AVERAGE(H10:H13)</f>
        <v>4.5902983347574873</v>
      </c>
      <c r="I14" s="42">
        <f>AVERAGE(I10:I13)</f>
        <v>0.51530210177103675</v>
      </c>
      <c r="J14" s="64">
        <f>AVERAGE(J10:J13)</f>
        <v>0.7054258724767507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18.596648216247559</v>
      </c>
      <c r="C15" s="46">
        <f>MEDIAN(C10:C13)</f>
        <v>14.506155967712402</v>
      </c>
      <c r="D15" s="47">
        <f>MEDIAN(D10:D13)</f>
        <v>4.087374210357666</v>
      </c>
      <c r="E15" s="45" t="s">
        <v>8</v>
      </c>
      <c r="F15" s="46">
        <f>MEDIAN(F10:F13)</f>
        <v>19.125146865844727</v>
      </c>
      <c r="G15" s="46">
        <f>MEDIAN(G10:G13)</f>
        <v>14.491141319274902</v>
      </c>
      <c r="H15" s="47">
        <f>MEDIAN(H10:H13)</f>
        <v>4.565831184387207</v>
      </c>
      <c r="I15" s="47">
        <f>MEDIAN(I10:I13)</f>
        <v>0.49083495140075684</v>
      </c>
      <c r="J15" s="47">
        <f>MEDIAN(J10:J13)</f>
        <v>0.71161313661785341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0.26269611282454575</v>
      </c>
      <c r="C16" s="49">
        <f>STDEV(C10:C13)</f>
        <v>8.9393987686252716E-2</v>
      </c>
      <c r="D16" s="50">
        <f>STDEV(D10:D13)</f>
        <v>0.29597240431720323</v>
      </c>
      <c r="E16" s="48" t="s">
        <v>9</v>
      </c>
      <c r="F16" s="49">
        <f>STDEV(F10:F13)</f>
        <v>0.26848239050389822</v>
      </c>
      <c r="G16" s="49">
        <f>STDEV(G10:G13)</f>
        <v>7.270707994744055E-2</v>
      </c>
      <c r="H16" s="50">
        <f>STDEV(H10:H13)</f>
        <v>0.2278327348778755</v>
      </c>
      <c r="I16" s="50">
        <f>STDEV(I10:I13)</f>
        <v>0.22783273487787548</v>
      </c>
      <c r="J16" s="50">
        <f>STDEV(J10:J13)</f>
        <v>0.10966252695390974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5.483126347695487E-2</v>
      </c>
      <c r="L17" s="1"/>
      <c r="M17" s="1"/>
    </row>
    <row r="18" spans="1:13" s="6" customFormat="1" ht="14" x14ac:dyDescent="0.15">
      <c r="A18" s="24" t="s">
        <v>19</v>
      </c>
      <c r="B18" s="13">
        <f>TTEST(B10:B13,F10:F13,2,2)</f>
        <v>5.8001118645580038E-2</v>
      </c>
      <c r="C18" s="13"/>
      <c r="F18" s="1"/>
      <c r="G18" s="2"/>
      <c r="H18" s="1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5.5051048576220507E-2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0.5522493854412055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0.69964641080555046</v>
      </c>
      <c r="C22" s="30"/>
      <c r="D22" s="13"/>
      <c r="E22" s="13"/>
      <c r="F22" s="13"/>
      <c r="G22" s="13"/>
      <c r="L22" s="1"/>
      <c r="M22" s="1"/>
    </row>
    <row r="23" spans="1:13" s="6" customFormat="1" ht="14" x14ac:dyDescent="0.15">
      <c r="A23" s="52"/>
      <c r="B23" s="30"/>
      <c r="C23" s="30"/>
      <c r="D23" s="13"/>
      <c r="E23" s="13"/>
      <c r="F23" s="13"/>
      <c r="G23" s="13"/>
      <c r="L23" s="1"/>
      <c r="M23" s="1"/>
    </row>
    <row r="24" spans="1:13" s="6" customFormat="1" ht="18" x14ac:dyDescent="0.2">
      <c r="A24" s="23" t="s">
        <v>34</v>
      </c>
      <c r="B24" s="30"/>
      <c r="C24" s="30"/>
      <c r="D24" s="13"/>
      <c r="E24" s="13"/>
      <c r="F24" s="13"/>
      <c r="G24" s="13"/>
      <c r="L24" s="1"/>
      <c r="M24" s="1"/>
    </row>
    <row r="25" spans="1:13" ht="16" thickBot="1" x14ac:dyDescent="0.25">
      <c r="L25" s="54"/>
      <c r="M25" s="54"/>
    </row>
    <row r="26" spans="1:13" s="6" customFormat="1" thickBot="1" x14ac:dyDescent="0.2">
      <c r="A26" s="31" t="s">
        <v>0</v>
      </c>
      <c r="B26" s="34" t="s">
        <v>50</v>
      </c>
      <c r="C26" s="34" t="s">
        <v>2</v>
      </c>
      <c r="D26" s="33" t="s">
        <v>3</v>
      </c>
      <c r="E26" s="31" t="s">
        <v>30</v>
      </c>
      <c r="F26" s="34" t="s">
        <v>50</v>
      </c>
      <c r="G26" s="34" t="s">
        <v>2</v>
      </c>
      <c r="H26" s="33" t="s">
        <v>3</v>
      </c>
      <c r="I26" s="32" t="s">
        <v>5</v>
      </c>
      <c r="J26" s="34" t="s">
        <v>6</v>
      </c>
      <c r="L26" s="1"/>
      <c r="M26" s="1"/>
    </row>
    <row r="27" spans="1:13" s="6" customFormat="1" ht="14" x14ac:dyDescent="0.15">
      <c r="A27" s="16" t="s">
        <v>31</v>
      </c>
      <c r="B27" s="17">
        <v>17.574741363525391</v>
      </c>
      <c r="C27" s="17">
        <v>14.735267639160156</v>
      </c>
      <c r="D27" s="55">
        <f>B27-C27</f>
        <v>2.8394737243652344</v>
      </c>
      <c r="E27" s="16" t="s">
        <v>31</v>
      </c>
      <c r="F27" s="17">
        <v>18.276348114013672</v>
      </c>
      <c r="G27" s="17">
        <v>14.651010513305664</v>
      </c>
      <c r="H27" s="55">
        <f>F27-G27</f>
        <v>3.6253376007080078</v>
      </c>
      <c r="I27" s="42">
        <f>H27-$D$30</f>
        <v>0.36765670776367188</v>
      </c>
      <c r="J27" s="37">
        <f>POWER(2,-I27)</f>
        <v>0.77504033145144779</v>
      </c>
      <c r="L27" s="1"/>
      <c r="M27" s="1"/>
    </row>
    <row r="28" spans="1:13" s="6" customFormat="1" ht="14" x14ac:dyDescent="0.15">
      <c r="A28" s="7" t="s">
        <v>32</v>
      </c>
      <c r="B28" s="18">
        <v>18.383569717407227</v>
      </c>
      <c r="C28" s="18">
        <v>14.922684669494629</v>
      </c>
      <c r="D28" s="35">
        <f>B28-C28</f>
        <v>3.4608850479125977</v>
      </c>
      <c r="E28" s="7" t="s">
        <v>32</v>
      </c>
      <c r="F28" s="18">
        <v>18.391956329345703</v>
      </c>
      <c r="G28" s="18">
        <v>14.561047554016113</v>
      </c>
      <c r="H28" s="35">
        <f>F28-G28</f>
        <v>3.8309087753295898</v>
      </c>
      <c r="I28" s="47">
        <f t="shared" ref="I28:I29" si="2">H28-$D$30</f>
        <v>0.57322788238525391</v>
      </c>
      <c r="J28" s="38">
        <f>POWER(2,-I28)</f>
        <v>0.67211132465277879</v>
      </c>
      <c r="L28" s="1"/>
      <c r="M28" s="1"/>
    </row>
    <row r="29" spans="1:13" s="6" customFormat="1" thickBot="1" x14ac:dyDescent="0.2">
      <c r="A29" s="19" t="s">
        <v>33</v>
      </c>
      <c r="B29" s="20">
        <v>18.337358474731445</v>
      </c>
      <c r="C29" s="20">
        <v>14.86467456817627</v>
      </c>
      <c r="D29" s="57">
        <f>B29-C29</f>
        <v>3.4726839065551758</v>
      </c>
      <c r="E29" s="19" t="s">
        <v>33</v>
      </c>
      <c r="F29" s="20">
        <v>18.309787750244141</v>
      </c>
      <c r="G29" s="20">
        <v>14.645156860351562</v>
      </c>
      <c r="H29" s="57">
        <f>F29-G29</f>
        <v>3.6646308898925781</v>
      </c>
      <c r="I29" s="58">
        <f t="shared" si="2"/>
        <v>0.40694999694824219</v>
      </c>
      <c r="J29" s="39">
        <f>POWER(2,-I29)</f>
        <v>0.75421617862657653</v>
      </c>
      <c r="L29" s="1"/>
      <c r="M29" s="1"/>
    </row>
    <row r="30" spans="1:13" s="6" customFormat="1" ht="14" x14ac:dyDescent="0.15">
      <c r="A30" s="59" t="s">
        <v>7</v>
      </c>
      <c r="B30" s="41">
        <f>AVERAGE(B27:B29)</f>
        <v>18.098556518554688</v>
      </c>
      <c r="C30" s="41">
        <f>AVERAGE(C27:C29)</f>
        <v>14.840875625610352</v>
      </c>
      <c r="D30" s="43">
        <f>AVERAGE(D27:D29)</f>
        <v>3.2576808929443359</v>
      </c>
      <c r="E30" s="59" t="s">
        <v>7</v>
      </c>
      <c r="F30" s="41">
        <f>AVERAGE(F27:F29)</f>
        <v>18.326030731201172</v>
      </c>
      <c r="G30" s="41">
        <f>AVERAGE(G27:G29)</f>
        <v>14.619071642557779</v>
      </c>
      <c r="H30" s="43">
        <f>AVERAGE(H27:H29)</f>
        <v>3.7069590886433921</v>
      </c>
      <c r="I30" s="43">
        <f>AVERAGE(I27:I29)</f>
        <v>0.44927819569905597</v>
      </c>
      <c r="J30" s="64">
        <f>AVERAGE(J27:J29)</f>
        <v>0.73378927824360096</v>
      </c>
      <c r="K30" s="44"/>
      <c r="L30" s="1"/>
      <c r="M30" s="1"/>
    </row>
    <row r="31" spans="1:13" s="6" customFormat="1" ht="14" x14ac:dyDescent="0.15">
      <c r="A31" s="45" t="s">
        <v>8</v>
      </c>
      <c r="B31" s="46">
        <f>MEDIAN(B27:B29)</f>
        <v>18.337358474731445</v>
      </c>
      <c r="C31" s="46">
        <f>MEDIAN(C27:C29)</f>
        <v>14.86467456817627</v>
      </c>
      <c r="D31" s="47">
        <f>MEDIAN(D27:D29)</f>
        <v>3.4608850479125977</v>
      </c>
      <c r="E31" s="45" t="s">
        <v>8</v>
      </c>
      <c r="F31" s="46">
        <f>MEDIAN(F27:F29)</f>
        <v>18.309787750244141</v>
      </c>
      <c r="G31" s="46">
        <f>MEDIAN(G27:G29)</f>
        <v>14.645156860351562</v>
      </c>
      <c r="H31" s="47">
        <f>MEDIAN(H27:H29)</f>
        <v>3.6646308898925781</v>
      </c>
      <c r="I31" s="47">
        <f>MEDIAN(I27:I29)</f>
        <v>0.40694999694824219</v>
      </c>
      <c r="J31" s="47">
        <f>MEDIAN(J27:J29)</f>
        <v>0.75421617862657653</v>
      </c>
      <c r="L31" s="1"/>
      <c r="M31" s="1"/>
    </row>
    <row r="32" spans="1:13" s="6" customFormat="1" thickBot="1" x14ac:dyDescent="0.2">
      <c r="A32" s="48" t="s">
        <v>9</v>
      </c>
      <c r="B32" s="49">
        <f>STDEV(B27:B29)</f>
        <v>0.45422528244934224</v>
      </c>
      <c r="C32" s="49">
        <f>STDEV(C27:C29)</f>
        <v>9.5948309340446736E-2</v>
      </c>
      <c r="D32" s="50">
        <f>STDEV(D27:D29)</f>
        <v>0.36222607602784301</v>
      </c>
      <c r="E32" s="48" t="s">
        <v>9</v>
      </c>
      <c r="F32" s="49">
        <f>STDEV(F27:F29)</f>
        <v>5.9491097534355393E-2</v>
      </c>
      <c r="G32" s="49">
        <f>STDEV(G27:G29)</f>
        <v>5.0335498920196918E-2</v>
      </c>
      <c r="H32" s="50">
        <f>STDEV(H27:H29)</f>
        <v>0.10912668906340253</v>
      </c>
      <c r="I32" s="50">
        <f>STDEV(I27:I29)</f>
        <v>0.10912668906340245</v>
      </c>
      <c r="J32" s="50">
        <f>STDEV(J27:J29)</f>
        <v>5.4420022092811722E-2</v>
      </c>
      <c r="L32" s="1"/>
      <c r="M32" s="1"/>
    </row>
    <row r="33" spans="1:13" s="6" customFormat="1" ht="14" x14ac:dyDescent="0.15">
      <c r="A33" s="13"/>
      <c r="B33" s="13" t="s">
        <v>10</v>
      </c>
      <c r="C33" s="13"/>
      <c r="D33" s="13"/>
      <c r="E33" s="13"/>
      <c r="F33" s="13"/>
      <c r="G33" s="13"/>
      <c r="H33" s="13"/>
      <c r="I33" s="13"/>
      <c r="J33" s="14">
        <f>J32/(SQRT(4))</f>
        <v>2.7210011046405861E-2</v>
      </c>
      <c r="L33" s="1"/>
      <c r="M33" s="1"/>
    </row>
    <row r="34" spans="1:13" s="6" customFormat="1" ht="14" x14ac:dyDescent="0.15">
      <c r="A34" s="24" t="s">
        <v>50</v>
      </c>
      <c r="B34" s="13">
        <f>TTEST(B27:B29,F27:F29,2,2)</f>
        <v>0.43825092351581518</v>
      </c>
      <c r="C34" s="13"/>
      <c r="E34" s="15"/>
      <c r="L34" s="1"/>
      <c r="M34" s="1"/>
    </row>
    <row r="35" spans="1:13" s="6" customFormat="1" ht="14" x14ac:dyDescent="0.15">
      <c r="A35" s="24" t="s">
        <v>2</v>
      </c>
      <c r="B35" s="13">
        <f>TTEST(C27:C29,G27:G29,2,2)</f>
        <v>2.3890903973301635E-2</v>
      </c>
      <c r="C35" s="13"/>
      <c r="D35" s="13"/>
      <c r="L35" s="1"/>
      <c r="M35" s="1"/>
    </row>
    <row r="36" spans="1:13" s="6" customFormat="1" ht="14" x14ac:dyDescent="0.15">
      <c r="A36" s="24" t="s">
        <v>11</v>
      </c>
      <c r="B36" s="65">
        <f>TTEST(D27:D29,H27:H29,2,2)</f>
        <v>0.10882398326953248</v>
      </c>
      <c r="C36" s="13"/>
      <c r="D36" s="13"/>
      <c r="L36" s="1"/>
      <c r="M36" s="1"/>
    </row>
    <row r="37" spans="1:13" s="6" customFormat="1" ht="14" x14ac:dyDescent="0.15">
      <c r="A37" s="52" t="s">
        <v>12</v>
      </c>
      <c r="B37" s="30">
        <f>POWER(-(-I30-I32),2)</f>
        <v>0.31181601532657449</v>
      </c>
      <c r="C37" s="30"/>
      <c r="D37" s="13"/>
      <c r="E37" s="13"/>
      <c r="F37" s="13"/>
      <c r="L37" s="1"/>
      <c r="M37" s="1"/>
    </row>
    <row r="38" spans="1:13" s="6" customFormat="1" ht="14" x14ac:dyDescent="0.15">
      <c r="A38" s="52" t="s">
        <v>13</v>
      </c>
      <c r="B38" s="30">
        <f>POWER(2,-I30)</f>
        <v>0.73240919280992467</v>
      </c>
      <c r="C38" s="30"/>
      <c r="D38" s="13"/>
      <c r="E38" s="13"/>
      <c r="F38" s="13"/>
      <c r="G38" s="13"/>
      <c r="L38" s="1"/>
      <c r="M38" s="1"/>
    </row>
    <row r="39" spans="1:13" ht="16" thickBot="1" x14ac:dyDescent="0.25">
      <c r="L39" s="54"/>
      <c r="M39" s="54"/>
    </row>
    <row r="40" spans="1:13" s="6" customFormat="1" thickBot="1" x14ac:dyDescent="0.2">
      <c r="A40" s="31" t="s">
        <v>0</v>
      </c>
      <c r="B40" s="34" t="s">
        <v>50</v>
      </c>
      <c r="C40" s="34" t="s">
        <v>2</v>
      </c>
      <c r="D40" s="33" t="s">
        <v>3</v>
      </c>
      <c r="E40" s="31" t="s">
        <v>30</v>
      </c>
      <c r="F40" s="34" t="s">
        <v>50</v>
      </c>
      <c r="G40" s="34" t="s">
        <v>2</v>
      </c>
      <c r="H40" s="33" t="s">
        <v>3</v>
      </c>
      <c r="I40" s="32" t="s">
        <v>5</v>
      </c>
      <c r="J40" s="34" t="s">
        <v>6</v>
      </c>
      <c r="L40" s="1"/>
      <c r="M40" s="1"/>
    </row>
    <row r="41" spans="1:13" s="6" customFormat="1" ht="14" x14ac:dyDescent="0.15">
      <c r="A41" s="16" t="s">
        <v>43</v>
      </c>
      <c r="B41" s="17">
        <v>18.509693145751953</v>
      </c>
      <c r="C41" s="17">
        <v>15.005456924438477</v>
      </c>
      <c r="D41" s="55">
        <f>B41-C41</f>
        <v>3.5042362213134766</v>
      </c>
      <c r="E41" s="16" t="s">
        <v>43</v>
      </c>
      <c r="F41" s="17">
        <v>18.442150115966797</v>
      </c>
      <c r="G41" s="17">
        <v>14.587231636047363</v>
      </c>
      <c r="H41" s="55">
        <f>F41-G41</f>
        <v>3.8549184799194336</v>
      </c>
      <c r="I41" s="42">
        <f>H41-$D$44</f>
        <v>0.68915557861328125</v>
      </c>
      <c r="J41" s="37">
        <f>POWER(2,-I41)</f>
        <v>0.62021676177206531</v>
      </c>
      <c r="L41" s="1"/>
      <c r="M41" s="1"/>
    </row>
    <row r="42" spans="1:13" s="6" customFormat="1" ht="14" x14ac:dyDescent="0.15">
      <c r="A42" s="7" t="s">
        <v>44</v>
      </c>
      <c r="B42" s="18">
        <v>17.924644470214844</v>
      </c>
      <c r="C42" s="18">
        <v>14.820024490356445</v>
      </c>
      <c r="D42" s="35">
        <f>B42-C42</f>
        <v>3.1046199798583984</v>
      </c>
      <c r="E42" s="7" t="s">
        <v>44</v>
      </c>
      <c r="F42" s="18">
        <v>18.22486686706543</v>
      </c>
      <c r="G42" s="18">
        <v>14.551782608032227</v>
      </c>
      <c r="H42" s="35">
        <f>F42-G42</f>
        <v>3.6730842590332031</v>
      </c>
      <c r="I42" s="47">
        <f t="shared" ref="I42:I43" si="3">H42-$D$44</f>
        <v>0.50732135772705078</v>
      </c>
      <c r="J42" s="38">
        <f>POWER(2,-I42)</f>
        <v>0.70352746073076922</v>
      </c>
      <c r="L42" s="1"/>
      <c r="M42" s="1"/>
    </row>
    <row r="43" spans="1:13" s="6" customFormat="1" thickBot="1" x14ac:dyDescent="0.2">
      <c r="A43" s="19" t="s">
        <v>45</v>
      </c>
      <c r="B43" s="20">
        <v>17.705209732055664</v>
      </c>
      <c r="C43" s="20">
        <v>14.816777229309082</v>
      </c>
      <c r="D43" s="57">
        <f>B43-C43</f>
        <v>2.888432502746582</v>
      </c>
      <c r="E43" s="19" t="s">
        <v>45</v>
      </c>
      <c r="F43" s="20">
        <v>18.92384147644043</v>
      </c>
      <c r="G43" s="20">
        <v>15.146615982055664</v>
      </c>
      <c r="H43" s="57">
        <f>F43-G43</f>
        <v>3.7772254943847656</v>
      </c>
      <c r="I43" s="58">
        <f t="shared" si="3"/>
        <v>0.61146259307861328</v>
      </c>
      <c r="J43" s="39">
        <f>POWER(2,-I43)</f>
        <v>0.65453280516182355</v>
      </c>
      <c r="L43" s="1"/>
      <c r="M43" s="1"/>
    </row>
    <row r="44" spans="1:13" s="6" customFormat="1" ht="14" x14ac:dyDescent="0.15">
      <c r="A44" s="59" t="s">
        <v>7</v>
      </c>
      <c r="B44" s="41">
        <f>AVERAGE(B41:B43)</f>
        <v>18.046515782674152</v>
      </c>
      <c r="C44" s="41">
        <f>AVERAGE(C41:C43)</f>
        <v>14.880752881368002</v>
      </c>
      <c r="D44" s="43">
        <f>AVERAGE(D41:D43)</f>
        <v>3.1657629013061523</v>
      </c>
      <c r="E44" s="59" t="s">
        <v>7</v>
      </c>
      <c r="F44" s="41">
        <f>AVERAGE(F41:F43)</f>
        <v>18.530286153157551</v>
      </c>
      <c r="G44" s="41">
        <f>AVERAGE(G41:G43)</f>
        <v>14.761876742045084</v>
      </c>
      <c r="H44" s="43">
        <f>AVERAGE(H41:H43)</f>
        <v>3.7684094111124673</v>
      </c>
      <c r="I44" s="43">
        <f>AVERAGE(I41:I43)</f>
        <v>0.60264650980631507</v>
      </c>
      <c r="J44" s="64">
        <f>AVERAGE(J41:J43)</f>
        <v>0.65942567588821932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MEDIAN(B41:B43)</f>
        <v>17.924644470214844</v>
      </c>
      <c r="C45" s="46">
        <f>MEDIAN(C41:C43)</f>
        <v>14.820024490356445</v>
      </c>
      <c r="D45" s="47">
        <f>MEDIAN(D41:D43)</f>
        <v>3.1046199798583984</v>
      </c>
      <c r="E45" s="45" t="s">
        <v>8</v>
      </c>
      <c r="F45" s="46">
        <f>MEDIAN(F41:F43)</f>
        <v>18.442150115966797</v>
      </c>
      <c r="G45" s="46">
        <f>MEDIAN(G41:G43)</f>
        <v>14.587231636047363</v>
      </c>
      <c r="H45" s="47">
        <f>MEDIAN(H41:H43)</f>
        <v>3.7772254943847656</v>
      </c>
      <c r="I45" s="47">
        <f>MEDIAN(I41:I43)</f>
        <v>0.61146259307861328</v>
      </c>
      <c r="J45" s="47">
        <f>MEDIAN(J41:J43)</f>
        <v>0.65453280516182355</v>
      </c>
      <c r="L45" s="1"/>
      <c r="M45" s="1"/>
    </row>
    <row r="46" spans="1:13" s="6" customFormat="1" thickBot="1" x14ac:dyDescent="0.2">
      <c r="A46" s="48" t="s">
        <v>9</v>
      </c>
      <c r="B46" s="49">
        <f>STDEV(B41:B43)</f>
        <v>0.41585797254414242</v>
      </c>
      <c r="C46" s="49">
        <f>STDEV(C41:C43)</f>
        <v>0.10800907343677031</v>
      </c>
      <c r="D46" s="50">
        <f>STDEV(D41:D43)</f>
        <v>0.31242182635433524</v>
      </c>
      <c r="E46" s="48" t="s">
        <v>9</v>
      </c>
      <c r="F46" s="49">
        <f>STDEV(F41:F43)</f>
        <v>0.35772523943174755</v>
      </c>
      <c r="G46" s="49">
        <f>STDEV(G41:G43)</f>
        <v>0.33366505735504154</v>
      </c>
      <c r="H46" s="50">
        <f>STDEV(H41:H43)</f>
        <v>9.1237127664803686E-2</v>
      </c>
      <c r="I46" s="50">
        <f>STDEV(I41:I43)</f>
        <v>9.123712766480388E-2</v>
      </c>
      <c r="J46" s="50">
        <f>STDEV(J41:J43)</f>
        <v>4.1870315000079268E-2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2.0935157500039634E-2</v>
      </c>
    </row>
    <row r="48" spans="1:13" s="6" customFormat="1" ht="14" x14ac:dyDescent="0.15">
      <c r="A48" s="24" t="s">
        <v>50</v>
      </c>
      <c r="B48" s="13">
        <f>TTEST(B41:B43,F41:F43,2,2)</f>
        <v>0.20134887909320079</v>
      </c>
      <c r="C48" s="13"/>
      <c r="F48" s="51"/>
    </row>
    <row r="49" spans="1:7" s="6" customFormat="1" ht="14" x14ac:dyDescent="0.15">
      <c r="A49" s="24" t="s">
        <v>2</v>
      </c>
      <c r="B49" s="13">
        <f>TTEST(C41:C43,G41:G43,2,2)</f>
        <v>0.5886807419722726</v>
      </c>
      <c r="C49" s="13"/>
      <c r="D49" s="13"/>
    </row>
    <row r="50" spans="1:7" s="6" customFormat="1" ht="14" x14ac:dyDescent="0.15">
      <c r="A50" s="24" t="s">
        <v>11</v>
      </c>
      <c r="B50" s="65">
        <f>TTEST(D41:D43,H41:H43,2,2)</f>
        <v>3.2679472866929654E-2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0.48147450235015121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0.65854479839128477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36FA-30E7-4984-B1EA-9133732E933A}">
  <dimension ref="A1:M52"/>
  <sheetViews>
    <sheetView topLeftCell="A3"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0.33203125" style="53" bestFit="1" customWidth="1"/>
    <col min="11" max="11" width="11.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44307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44313</v>
      </c>
      <c r="K4" s="6" t="s">
        <v>51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18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51</v>
      </c>
      <c r="C9" s="32" t="s">
        <v>2</v>
      </c>
      <c r="D9" s="33" t="s">
        <v>3</v>
      </c>
      <c r="E9" s="31" t="s">
        <v>4</v>
      </c>
      <c r="F9" s="32" t="s">
        <v>51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27.765129089355469</v>
      </c>
      <c r="C10" s="8">
        <v>14.45283317565918</v>
      </c>
      <c r="D10" s="35">
        <f>B10-C10</f>
        <v>13.312295913696289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27.442096710205078</v>
      </c>
      <c r="C11" s="11">
        <v>14.413677215576172</v>
      </c>
      <c r="D11" s="35">
        <f t="shared" ref="D11:D13" si="0">B11-C11</f>
        <v>13.028419494628906</v>
      </c>
      <c r="E11" s="7" t="s">
        <v>27</v>
      </c>
      <c r="F11" s="9">
        <v>26.988826751708984</v>
      </c>
      <c r="G11" s="9">
        <v>14.55931568145752</v>
      </c>
      <c r="H11" s="35">
        <f>F11-G11</f>
        <v>12.429511070251465</v>
      </c>
      <c r="I11" s="36">
        <f>H11-$D$14</f>
        <v>-0.83594536781311035</v>
      </c>
      <c r="J11" s="38">
        <f>POWER(2,-I11)</f>
        <v>1.7850263460272373</v>
      </c>
      <c r="L11" s="1"/>
      <c r="M11" s="1"/>
    </row>
    <row r="12" spans="1:13" s="6" customFormat="1" ht="14" x14ac:dyDescent="0.15">
      <c r="A12" s="10" t="s">
        <v>28</v>
      </c>
      <c r="B12" s="9">
        <v>27.873027801513672</v>
      </c>
      <c r="C12" s="9">
        <v>14.604870796203613</v>
      </c>
      <c r="D12" s="35">
        <f t="shared" si="0"/>
        <v>13.268157005310059</v>
      </c>
      <c r="E12" s="10" t="s">
        <v>28</v>
      </c>
      <c r="F12" s="11">
        <v>26.833225250244141</v>
      </c>
      <c r="G12" s="11">
        <v>14.491141319274902</v>
      </c>
      <c r="H12" s="35">
        <f>F12-G12</f>
        <v>12.342083930969238</v>
      </c>
      <c r="I12" s="36">
        <f t="shared" ref="I12:I13" si="1">H12-$D$14</f>
        <v>-0.92337250709533691</v>
      </c>
      <c r="J12" s="38">
        <f>POWER(2,-I12)</f>
        <v>1.8965435588435675</v>
      </c>
      <c r="L12" s="1"/>
      <c r="M12" s="1"/>
    </row>
    <row r="13" spans="1:13" s="6" customFormat="1" thickBot="1" x14ac:dyDescent="0.2">
      <c r="A13" s="7" t="s">
        <v>29</v>
      </c>
      <c r="B13" s="12">
        <v>28.012432098388672</v>
      </c>
      <c r="C13" s="12">
        <v>14.559478759765625</v>
      </c>
      <c r="D13" s="35">
        <f t="shared" si="0"/>
        <v>13.452953338623047</v>
      </c>
      <c r="E13" s="7" t="s">
        <v>29</v>
      </c>
      <c r="F13" s="12">
        <v>26.976263046264648</v>
      </c>
      <c r="G13" s="12">
        <v>14.413993835449219</v>
      </c>
      <c r="H13" s="35">
        <f>F13-G13</f>
        <v>12.56226921081543</v>
      </c>
      <c r="I13" s="36">
        <f t="shared" si="1"/>
        <v>-0.70318722724914551</v>
      </c>
      <c r="J13" s="39">
        <f>POWER(2,-I13)</f>
        <v>1.6280976444962212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27.773171424865723</v>
      </c>
      <c r="C14" s="41">
        <f>AVERAGE(C10:C13)</f>
        <v>14.507714986801147</v>
      </c>
      <c r="D14" s="42">
        <f>AVERAGE(D10:D13)</f>
        <v>13.265456438064575</v>
      </c>
      <c r="E14" s="40" t="s">
        <v>7</v>
      </c>
      <c r="F14" s="41">
        <f>AVERAGE(F10:F13)</f>
        <v>26.932771682739258</v>
      </c>
      <c r="G14" s="41">
        <f>AVERAGE(G10:G13)</f>
        <v>14.488150278727213</v>
      </c>
      <c r="H14" s="42">
        <f>AVERAGE(H10:H13)</f>
        <v>12.444621404012045</v>
      </c>
      <c r="I14" s="42">
        <f>AVERAGE(I10:I13)</f>
        <v>-0.82083503405253089</v>
      </c>
      <c r="J14" s="64">
        <f>AVERAGE(J10:J13)</f>
        <v>1.769889183122342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27.81907844543457</v>
      </c>
      <c r="C15" s="46">
        <f>MEDIAN(C10:C13)</f>
        <v>14.506155967712402</v>
      </c>
      <c r="D15" s="47">
        <f>MEDIAN(D10:D13)</f>
        <v>13.290226459503174</v>
      </c>
      <c r="E15" s="45" t="s">
        <v>8</v>
      </c>
      <c r="F15" s="46">
        <f>MEDIAN(F10:F13)</f>
        <v>26.976263046264648</v>
      </c>
      <c r="G15" s="46">
        <f>MEDIAN(G10:G13)</f>
        <v>14.491141319274902</v>
      </c>
      <c r="H15" s="47">
        <f>MEDIAN(H10:H13)</f>
        <v>12.429511070251465</v>
      </c>
      <c r="I15" s="47">
        <f>MEDIAN(I10:I13)</f>
        <v>-0.83594536781311035</v>
      </c>
      <c r="J15" s="47">
        <f>MEDIAN(J10:J13)</f>
        <v>1.7850263460272373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0.24282511656196734</v>
      </c>
      <c r="C16" s="49">
        <f>STDEV(C10:C13)</f>
        <v>8.9393987686252716E-2</v>
      </c>
      <c r="D16" s="50">
        <f>STDEV(D10:D13)</f>
        <v>0.17658126534569404</v>
      </c>
      <c r="E16" s="48" t="s">
        <v>9</v>
      </c>
      <c r="F16" s="49">
        <f>STDEV(F10:F13)</f>
        <v>8.643830655734587E-2</v>
      </c>
      <c r="G16" s="49">
        <f>STDEV(G10:G13)</f>
        <v>7.270707994744055E-2</v>
      </c>
      <c r="H16" s="50">
        <f>STDEV(H10:H13)</f>
        <v>0.11086762830061571</v>
      </c>
      <c r="I16" s="50">
        <f>STDEV(I10:I13)</f>
        <v>0.11086762830061538</v>
      </c>
      <c r="J16" s="50">
        <f>STDEV(J10:J13)</f>
        <v>0.13486160501808031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6.7430802509040155E-2</v>
      </c>
      <c r="L17" s="1"/>
      <c r="M17" s="1"/>
    </row>
    <row r="18" spans="1:13" s="6" customFormat="1" ht="14" x14ac:dyDescent="0.15">
      <c r="A18" s="24" t="s">
        <v>51</v>
      </c>
      <c r="B18" s="13">
        <f>TTEST(B10:B13,F10:F13,2,2)</f>
        <v>2.4738054557313033E-3</v>
      </c>
      <c r="C18" s="13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1"/>
      <c r="G19" s="2"/>
      <c r="H19" s="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9.2150446469790187E-4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0.50405371723010506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1.766428107988913</v>
      </c>
      <c r="C22" s="30"/>
      <c r="D22" s="13"/>
      <c r="E22" s="13"/>
      <c r="F22" s="13"/>
      <c r="G22" s="13"/>
      <c r="L22" s="1"/>
      <c r="M22" s="1"/>
    </row>
    <row r="23" spans="1:13" x14ac:dyDescent="0.2">
      <c r="L23" s="54"/>
      <c r="M23" s="54"/>
    </row>
    <row r="24" spans="1:13" ht="18" x14ac:dyDescent="0.2">
      <c r="A24" s="23" t="s">
        <v>34</v>
      </c>
      <c r="L24" s="54"/>
      <c r="M24" s="54"/>
    </row>
    <row r="25" spans="1:13" ht="16" thickBot="1" x14ac:dyDescent="0.25">
      <c r="L25" s="54"/>
      <c r="M25" s="54"/>
    </row>
    <row r="26" spans="1:13" s="6" customFormat="1" thickBot="1" x14ac:dyDescent="0.2">
      <c r="A26" s="31" t="s">
        <v>0</v>
      </c>
      <c r="B26" s="34" t="s">
        <v>52</v>
      </c>
      <c r="C26" s="34" t="s">
        <v>2</v>
      </c>
      <c r="D26" s="33" t="s">
        <v>3</v>
      </c>
      <c r="E26" s="31" t="s">
        <v>30</v>
      </c>
      <c r="F26" s="34" t="s">
        <v>52</v>
      </c>
      <c r="G26" s="34" t="s">
        <v>2</v>
      </c>
      <c r="H26" s="33" t="s">
        <v>3</v>
      </c>
      <c r="I26" s="32" t="s">
        <v>5</v>
      </c>
      <c r="J26" s="34" t="s">
        <v>6</v>
      </c>
      <c r="L26" s="1"/>
      <c r="M26" s="1"/>
    </row>
    <row r="27" spans="1:13" s="6" customFormat="1" ht="14" x14ac:dyDescent="0.15">
      <c r="A27" s="16" t="s">
        <v>31</v>
      </c>
      <c r="B27" s="17">
        <v>29.377771377563477</v>
      </c>
      <c r="C27" s="17">
        <v>14.735267639160156</v>
      </c>
      <c r="D27" s="55">
        <f>B27-C27</f>
        <v>14.64250373840332</v>
      </c>
      <c r="E27" s="16" t="s">
        <v>31</v>
      </c>
      <c r="F27" s="17">
        <v>28.478063583374023</v>
      </c>
      <c r="G27" s="17">
        <v>14.651010513305664</v>
      </c>
      <c r="H27" s="55">
        <f>F27-G27</f>
        <v>13.827053070068359</v>
      </c>
      <c r="I27" s="61">
        <f>H27-$D$30</f>
        <v>0.17431640625</v>
      </c>
      <c r="J27" s="37">
        <f>POWER(2,-I27)</f>
        <v>0.88618732273312373</v>
      </c>
      <c r="L27" s="1"/>
      <c r="M27" s="1"/>
    </row>
    <row r="28" spans="1:13" s="6" customFormat="1" ht="14" x14ac:dyDescent="0.15">
      <c r="A28" s="7" t="s">
        <v>32</v>
      </c>
      <c r="B28" s="18">
        <v>27.264488220214844</v>
      </c>
      <c r="C28" s="18">
        <v>14.922684669494629</v>
      </c>
      <c r="D28" s="35">
        <f>B28-C28</f>
        <v>12.341803550720215</v>
      </c>
      <c r="E28" s="7" t="s">
        <v>32</v>
      </c>
      <c r="F28" s="18">
        <v>27.889318466186523</v>
      </c>
      <c r="G28" s="18">
        <v>14.561047554016113</v>
      </c>
      <c r="H28" s="35">
        <f>F28-G28</f>
        <v>13.32827091217041</v>
      </c>
      <c r="I28" s="62">
        <f t="shared" ref="I28:I29" si="2">H28-$D$30</f>
        <v>-0.32446575164794922</v>
      </c>
      <c r="J28" s="38">
        <f>POWER(2,-I28)</f>
        <v>1.2522006469041758</v>
      </c>
      <c r="L28" s="1"/>
      <c r="M28" s="1"/>
    </row>
    <row r="29" spans="1:13" s="6" customFormat="1" thickBot="1" x14ac:dyDescent="0.2">
      <c r="A29" s="19" t="s">
        <v>33</v>
      </c>
      <c r="B29" s="20">
        <v>28.838577270507812</v>
      </c>
      <c r="C29" s="20">
        <v>14.86467456817627</v>
      </c>
      <c r="D29" s="57">
        <f>B29-C29</f>
        <v>13.973902702331543</v>
      </c>
      <c r="E29" s="19" t="s">
        <v>33</v>
      </c>
      <c r="F29" s="20">
        <v>27.497417449951172</v>
      </c>
      <c r="G29" s="20">
        <v>14.645156860351562</v>
      </c>
      <c r="H29" s="57">
        <f>F29-G29</f>
        <v>12.852260589599609</v>
      </c>
      <c r="I29" s="58">
        <f t="shared" si="2"/>
        <v>-0.80047607421875</v>
      </c>
      <c r="J29" s="39">
        <f>POWER(2,-I29)</f>
        <v>1.7416757664941047</v>
      </c>
      <c r="L29" s="1"/>
      <c r="M29" s="1"/>
    </row>
    <row r="30" spans="1:13" s="6" customFormat="1" ht="14" x14ac:dyDescent="0.15">
      <c r="A30" s="59" t="s">
        <v>7</v>
      </c>
      <c r="B30" s="41">
        <f>AVERAGE(B27:B29)</f>
        <v>28.493612289428711</v>
      </c>
      <c r="C30" s="41">
        <f>AVERAGE(C27:C29)</f>
        <v>14.840875625610352</v>
      </c>
      <c r="D30" s="43">
        <f>AVERAGE(D27:D29)</f>
        <v>13.652736663818359</v>
      </c>
      <c r="E30" s="59" t="s">
        <v>7</v>
      </c>
      <c r="F30" s="41">
        <f>AVERAGE(F27:F29)</f>
        <v>27.954933166503906</v>
      </c>
      <c r="G30" s="41">
        <f>AVERAGE(G27:G29)</f>
        <v>14.619071642557779</v>
      </c>
      <c r="H30" s="43">
        <f>AVERAGE(H27:H29)</f>
        <v>13.335861523946127</v>
      </c>
      <c r="I30" s="43">
        <f>AVERAGE(I27:I29)</f>
        <v>-0.31687513987223309</v>
      </c>
      <c r="J30" s="64">
        <f>AVERAGE(J27:J29)</f>
        <v>1.2933545787104681</v>
      </c>
      <c r="K30" s="44"/>
      <c r="L30" s="1"/>
      <c r="M30" s="1"/>
    </row>
    <row r="31" spans="1:13" s="6" customFormat="1" ht="14" x14ac:dyDescent="0.15">
      <c r="A31" s="45" t="s">
        <v>8</v>
      </c>
      <c r="B31" s="46">
        <f>MEDIAN(B27:B29)</f>
        <v>28.838577270507812</v>
      </c>
      <c r="C31" s="46">
        <f>MEDIAN(C27:C29)</f>
        <v>14.86467456817627</v>
      </c>
      <c r="D31" s="47">
        <f>MEDIAN(D27:D29)</f>
        <v>13.973902702331543</v>
      </c>
      <c r="E31" s="45" t="s">
        <v>8</v>
      </c>
      <c r="F31" s="46">
        <f>MEDIAN(F27:F29)</f>
        <v>27.889318466186523</v>
      </c>
      <c r="G31" s="46">
        <f>MEDIAN(G27:G29)</f>
        <v>14.645156860351562</v>
      </c>
      <c r="H31" s="47">
        <f>MEDIAN(H27:H29)</f>
        <v>13.32827091217041</v>
      </c>
      <c r="I31" s="47">
        <f>MEDIAN(I27:I29)</f>
        <v>-0.32446575164794922</v>
      </c>
      <c r="J31" s="47">
        <f>MEDIAN(J27:J29)</f>
        <v>1.2522006469041758</v>
      </c>
      <c r="L31" s="1"/>
      <c r="M31" s="1"/>
    </row>
    <row r="32" spans="1:13" s="6" customFormat="1" thickBot="1" x14ac:dyDescent="0.2">
      <c r="A32" s="48" t="s">
        <v>9</v>
      </c>
      <c r="B32" s="49">
        <f>STDEV(B27:B29)</f>
        <v>1.0980628645080073</v>
      </c>
      <c r="C32" s="49">
        <f>STDEV(C27:C29)</f>
        <v>9.5948309340446736E-2</v>
      </c>
      <c r="D32" s="50">
        <f>STDEV(D27:D29)</f>
        <v>1.1834973834453366</v>
      </c>
      <c r="E32" s="48" t="s">
        <v>9</v>
      </c>
      <c r="F32" s="49">
        <f>STDEV(F27:F29)</f>
        <v>0.49360477755244858</v>
      </c>
      <c r="G32" s="49">
        <f>STDEV(G27:G29)</f>
        <v>5.0335498920196918E-2</v>
      </c>
      <c r="H32" s="50">
        <f>STDEV(H27:H29)</f>
        <v>0.4874405687208973</v>
      </c>
      <c r="I32" s="50">
        <f>STDEV(I27:I29)</f>
        <v>0.4874405687208973</v>
      </c>
      <c r="J32" s="50">
        <f>STDEV(J27:J29)</f>
        <v>0.4292264599596391</v>
      </c>
      <c r="L32" s="1"/>
      <c r="M32" s="1"/>
    </row>
    <row r="33" spans="1:13" s="6" customFormat="1" ht="14" x14ac:dyDescent="0.15">
      <c r="A33" s="13"/>
      <c r="B33" s="13" t="s">
        <v>10</v>
      </c>
      <c r="C33" s="13"/>
      <c r="D33" s="13"/>
      <c r="E33" s="13"/>
      <c r="F33" s="13"/>
      <c r="G33" s="13"/>
      <c r="H33" s="13"/>
      <c r="I33" s="13"/>
      <c r="J33" s="14">
        <f>J32/(SQRT(4))</f>
        <v>0.21461322997981955</v>
      </c>
      <c r="L33" s="1"/>
      <c r="M33" s="1"/>
    </row>
    <row r="34" spans="1:13" s="6" customFormat="1" ht="14" x14ac:dyDescent="0.15">
      <c r="A34" s="24" t="s">
        <v>52</v>
      </c>
      <c r="B34" s="13">
        <f>TTEST(B27:B29,F27:F29,2,2)</f>
        <v>0.48160719626575871</v>
      </c>
      <c r="C34" s="13"/>
      <c r="E34" s="15"/>
      <c r="L34" s="1"/>
      <c r="M34" s="1"/>
    </row>
    <row r="35" spans="1:13" s="6" customFormat="1" ht="14" x14ac:dyDescent="0.15">
      <c r="A35" s="24" t="s">
        <v>2</v>
      </c>
      <c r="B35" s="13">
        <f>TTEST(C27:C29,G27:G29,2,2)</f>
        <v>2.3890903973301635E-2</v>
      </c>
      <c r="C35" s="13"/>
      <c r="D35" s="13"/>
      <c r="L35" s="1"/>
      <c r="M35" s="1"/>
    </row>
    <row r="36" spans="1:13" s="6" customFormat="1" ht="14" x14ac:dyDescent="0.15">
      <c r="A36" s="24" t="s">
        <v>11</v>
      </c>
      <c r="B36" s="65">
        <f>TTEST(D27:D29,H27:H29,2,2)</f>
        <v>0.69015122535615991</v>
      </c>
      <c r="C36" s="13"/>
      <c r="D36" s="13"/>
      <c r="L36" s="1"/>
      <c r="M36" s="1"/>
    </row>
    <row r="37" spans="1:13" s="6" customFormat="1" ht="14" x14ac:dyDescent="0.15">
      <c r="A37" s="52" t="s">
        <v>12</v>
      </c>
      <c r="B37" s="30">
        <f>POWER(-(-I30-I32),2)</f>
        <v>2.9092565518328735E-2</v>
      </c>
      <c r="C37" s="30"/>
      <c r="D37" s="13"/>
      <c r="E37" s="13"/>
      <c r="F37" s="13"/>
      <c r="L37" s="1"/>
      <c r="M37" s="1"/>
    </row>
    <row r="38" spans="1:13" s="6" customFormat="1" ht="14" x14ac:dyDescent="0.15">
      <c r="A38" s="52" t="s">
        <v>13</v>
      </c>
      <c r="B38" s="30">
        <f>POWER(2,-I30)</f>
        <v>1.2456296060894285</v>
      </c>
      <c r="C38" s="30"/>
      <c r="D38" s="13"/>
      <c r="E38" s="13"/>
      <c r="F38" s="13"/>
      <c r="G38" s="13"/>
      <c r="L38" s="1"/>
      <c r="M38" s="1"/>
    </row>
    <row r="39" spans="1:13" ht="16" thickBot="1" x14ac:dyDescent="0.25">
      <c r="L39" s="54"/>
      <c r="M39" s="54"/>
    </row>
    <row r="40" spans="1:13" s="6" customFormat="1" thickBot="1" x14ac:dyDescent="0.2">
      <c r="A40" s="31" t="s">
        <v>0</v>
      </c>
      <c r="B40" s="34" t="s">
        <v>52</v>
      </c>
      <c r="C40" s="34" t="s">
        <v>2</v>
      </c>
      <c r="D40" s="33" t="s">
        <v>3</v>
      </c>
      <c r="E40" s="31" t="s">
        <v>30</v>
      </c>
      <c r="F40" s="34" t="s">
        <v>52</v>
      </c>
      <c r="G40" s="34" t="s">
        <v>2</v>
      </c>
      <c r="H40" s="33" t="s">
        <v>3</v>
      </c>
      <c r="I40" s="32" t="s">
        <v>5</v>
      </c>
      <c r="J40" s="34" t="s">
        <v>6</v>
      </c>
      <c r="L40" s="1"/>
      <c r="M40" s="1"/>
    </row>
    <row r="41" spans="1:13" s="6" customFormat="1" ht="14" x14ac:dyDescent="0.15">
      <c r="A41" s="16" t="s">
        <v>43</v>
      </c>
      <c r="B41" s="17">
        <v>30.632804870605469</v>
      </c>
      <c r="C41" s="17">
        <v>15.005456924438477</v>
      </c>
      <c r="D41" s="55">
        <f>B41-C41</f>
        <v>15.627347946166992</v>
      </c>
      <c r="E41" s="16" t="s">
        <v>43</v>
      </c>
      <c r="F41" s="17">
        <v>26.869022369384766</v>
      </c>
      <c r="G41" s="17">
        <v>14.587231636047363</v>
      </c>
      <c r="H41" s="55">
        <f>F41-G41</f>
        <v>12.281790733337402</v>
      </c>
      <c r="I41" s="42">
        <f>H41-$D$44</f>
        <v>-2.8808097839355469</v>
      </c>
      <c r="J41" s="37">
        <f>POWER(2,-I41)</f>
        <v>7.3656343714532122</v>
      </c>
      <c r="L41" s="1"/>
      <c r="M41" s="1"/>
    </row>
    <row r="42" spans="1:13" s="6" customFormat="1" ht="14" x14ac:dyDescent="0.15">
      <c r="A42" s="7" t="s">
        <v>44</v>
      </c>
      <c r="B42" s="18">
        <v>30.174230575561523</v>
      </c>
      <c r="C42" s="18">
        <v>14.820024490356445</v>
      </c>
      <c r="D42" s="35">
        <f>B42-C42</f>
        <v>15.354206085205078</v>
      </c>
      <c r="E42" s="7" t="s">
        <v>44</v>
      </c>
      <c r="F42" s="18">
        <v>28.584836959838867</v>
      </c>
      <c r="G42" s="18">
        <v>14.551782608032227</v>
      </c>
      <c r="H42" s="35">
        <f>F42-G42</f>
        <v>14.033054351806641</v>
      </c>
      <c r="I42" s="47">
        <f t="shared" ref="I42:I43" si="3">H42-$D$44</f>
        <v>-1.1295461654663086</v>
      </c>
      <c r="J42" s="38">
        <f>POWER(2,-I42)</f>
        <v>2.1878990378254799</v>
      </c>
      <c r="L42" s="1"/>
      <c r="M42" s="1"/>
    </row>
    <row r="43" spans="1:13" s="6" customFormat="1" thickBot="1" x14ac:dyDescent="0.2">
      <c r="A43" s="19" t="s">
        <v>45</v>
      </c>
      <c r="B43" s="20">
        <v>29.323024749755859</v>
      </c>
      <c r="C43" s="20">
        <v>14.816777229309082</v>
      </c>
      <c r="D43" s="57">
        <f>B43-C43</f>
        <v>14.506247520446777</v>
      </c>
      <c r="E43" s="19" t="s">
        <v>45</v>
      </c>
      <c r="F43" s="20">
        <v>28.900859832763672</v>
      </c>
      <c r="G43" s="20">
        <v>15.146615982055664</v>
      </c>
      <c r="H43" s="57">
        <f>F43-G43</f>
        <v>13.754243850708008</v>
      </c>
      <c r="I43" s="58">
        <f t="shared" si="3"/>
        <v>-1.4083566665649414</v>
      </c>
      <c r="J43" s="39">
        <f>POWER(2,-I43)</f>
        <v>2.6543464140399258</v>
      </c>
      <c r="L43" s="1"/>
      <c r="M43" s="1"/>
    </row>
    <row r="44" spans="1:13" s="6" customFormat="1" ht="14" x14ac:dyDescent="0.15">
      <c r="A44" s="59" t="s">
        <v>7</v>
      </c>
      <c r="B44" s="41">
        <f>AVERAGE(B41:B43)</f>
        <v>30.043353398640949</v>
      </c>
      <c r="C44" s="41">
        <f>AVERAGE(C41:C43)</f>
        <v>14.880752881368002</v>
      </c>
      <c r="D44" s="43">
        <f>AVERAGE(D41:D43)</f>
        <v>15.162600517272949</v>
      </c>
      <c r="E44" s="59" t="s">
        <v>7</v>
      </c>
      <c r="F44" s="41">
        <f>AVERAGE(F41:F43)</f>
        <v>28.118239720662434</v>
      </c>
      <c r="G44" s="41">
        <f>AVERAGE(G41:G43)</f>
        <v>14.761876742045084</v>
      </c>
      <c r="H44" s="43">
        <f>AVERAGE(H41:H43)</f>
        <v>13.35636297861735</v>
      </c>
      <c r="I44" s="43">
        <f>AVERAGE(I41:I43)</f>
        <v>-1.8062375386555989</v>
      </c>
      <c r="J44" s="64">
        <f>AVERAGE(J41:J43)</f>
        <v>4.0692932744395396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MEDIAN(B41:B43)</f>
        <v>30.174230575561523</v>
      </c>
      <c r="C45" s="46">
        <f>MEDIAN(C41:C43)</f>
        <v>14.820024490356445</v>
      </c>
      <c r="D45" s="47">
        <f>MEDIAN(D41:D43)</f>
        <v>15.354206085205078</v>
      </c>
      <c r="E45" s="45" t="s">
        <v>8</v>
      </c>
      <c r="F45" s="46">
        <f>MEDIAN(F41:F43)</f>
        <v>28.584836959838867</v>
      </c>
      <c r="G45" s="46">
        <f>MEDIAN(G41:G43)</f>
        <v>14.587231636047363</v>
      </c>
      <c r="H45" s="47">
        <f>MEDIAN(H41:H43)</f>
        <v>13.754243850708008</v>
      </c>
      <c r="I45" s="47">
        <f>MEDIAN(I41:I43)</f>
        <v>-1.4083566665649414</v>
      </c>
      <c r="J45" s="47">
        <f>MEDIAN(J41:J43)</f>
        <v>2.6543464140399258</v>
      </c>
      <c r="L45" s="1"/>
      <c r="M45" s="1"/>
    </row>
    <row r="46" spans="1:13" s="6" customFormat="1" thickBot="1" x14ac:dyDescent="0.2">
      <c r="A46" s="48" t="s">
        <v>9</v>
      </c>
      <c r="B46" s="49">
        <f>STDEV(B41:B43)</f>
        <v>0.66462592322465774</v>
      </c>
      <c r="C46" s="49">
        <f>STDEV(C41:C43)</f>
        <v>0.10800907343677031</v>
      </c>
      <c r="D46" s="50">
        <f>STDEV(D41:D43)</f>
        <v>0.58459478391827702</v>
      </c>
      <c r="E46" s="48" t="s">
        <v>9</v>
      </c>
      <c r="F46" s="49">
        <f>STDEV(F41:F43)</f>
        <v>1.093332340646159</v>
      </c>
      <c r="G46" s="49">
        <f>STDEV(G41:G43)</f>
        <v>0.33366505735504154</v>
      </c>
      <c r="H46" s="50">
        <f>STDEV(H41:H43)</f>
        <v>0.9409904126106754</v>
      </c>
      <c r="I46" s="50">
        <f>STDEV(I41:I43)</f>
        <v>0.94099041261067518</v>
      </c>
      <c r="J46" s="50">
        <f>STDEV(J41:J43)</f>
        <v>2.8642262060791062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1.4321131030395531</v>
      </c>
    </row>
    <row r="48" spans="1:13" s="6" customFormat="1" ht="14" x14ac:dyDescent="0.15">
      <c r="A48" s="24" t="s">
        <v>52</v>
      </c>
      <c r="B48" s="13">
        <f>TTEST(B41:B43,F41:F43,2,2)</f>
        <v>5.9668616447275565E-2</v>
      </c>
      <c r="C48" s="13"/>
      <c r="F48" s="51"/>
    </row>
    <row r="49" spans="1:7" s="6" customFormat="1" ht="14" x14ac:dyDescent="0.15">
      <c r="A49" s="24" t="s">
        <v>2</v>
      </c>
      <c r="B49" s="13">
        <f>TTEST(C41:C43,G41:G43,2,2)</f>
        <v>0.5886807419722726</v>
      </c>
      <c r="C49" s="13"/>
      <c r="D49" s="13"/>
    </row>
    <row r="50" spans="1:7" s="6" customFormat="1" ht="14" x14ac:dyDescent="0.15">
      <c r="A50" s="24" t="s">
        <v>11</v>
      </c>
      <c r="B50" s="65">
        <f>TTEST(D41:D43,H41:H43,2,2)</f>
        <v>4.7630864756977698E-2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0.74865258912900012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3.4972902604557436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1C857-B7CC-47E8-A530-16FB9AB0EF67}">
  <dimension ref="A1:M52"/>
  <sheetViews>
    <sheetView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0.1640625" style="53" bestFit="1" customWidth="1"/>
    <col min="11" max="11" width="9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44307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44313</v>
      </c>
      <c r="K4" s="6" t="s">
        <v>53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18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53</v>
      </c>
      <c r="C9" s="32" t="s">
        <v>2</v>
      </c>
      <c r="D9" s="33" t="s">
        <v>3</v>
      </c>
      <c r="E9" s="31" t="s">
        <v>4</v>
      </c>
      <c r="F9" s="32" t="s">
        <v>53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20.153799057006836</v>
      </c>
      <c r="C10" s="8">
        <v>14.45283317565918</v>
      </c>
      <c r="D10" s="35">
        <f>B10-C10</f>
        <v>5.7009658813476562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20.168445587158203</v>
      </c>
      <c r="C11" s="11">
        <v>14.413677215576172</v>
      </c>
      <c r="D11" s="35">
        <f t="shared" ref="D11:D13" si="0">B11-C11</f>
        <v>5.7547683715820312</v>
      </c>
      <c r="E11" s="7" t="s">
        <v>27</v>
      </c>
      <c r="F11" s="9">
        <v>20.245563507080078</v>
      </c>
      <c r="G11" s="9">
        <v>14.55931568145752</v>
      </c>
      <c r="H11" s="35">
        <f>F11-G11</f>
        <v>5.6862478256225586</v>
      </c>
      <c r="I11" s="36">
        <f>H11-$D$14</f>
        <v>-0.16619992256164551</v>
      </c>
      <c r="J11" s="38">
        <f>POWER(2,-I11)</f>
        <v>1.1220989654738762</v>
      </c>
      <c r="L11" s="1"/>
      <c r="M11" s="1"/>
    </row>
    <row r="12" spans="1:13" s="6" customFormat="1" ht="14" x14ac:dyDescent="0.15">
      <c r="A12" s="10" t="s">
        <v>28</v>
      </c>
      <c r="B12" s="9">
        <v>20.61492919921875</v>
      </c>
      <c r="C12" s="9">
        <v>14.604870796203613</v>
      </c>
      <c r="D12" s="35">
        <f t="shared" si="0"/>
        <v>6.0100584030151367</v>
      </c>
      <c r="E12" s="10" t="s">
        <v>28</v>
      </c>
      <c r="F12" s="11">
        <v>20.19407844543457</v>
      </c>
      <c r="G12" s="11">
        <v>14.491141319274902</v>
      </c>
      <c r="H12" s="35">
        <f>F12-G12</f>
        <v>5.702937126159668</v>
      </c>
      <c r="I12" s="36">
        <f t="shared" ref="I12:I13" si="1">H12-$D$14</f>
        <v>-0.14951062202453613</v>
      </c>
      <c r="J12" s="38">
        <f>POWER(2,-I12)</f>
        <v>1.1091931577662646</v>
      </c>
      <c r="L12" s="1"/>
      <c r="M12" s="1"/>
    </row>
    <row r="13" spans="1:13" s="6" customFormat="1" thickBot="1" x14ac:dyDescent="0.2">
      <c r="A13" s="7" t="s">
        <v>29</v>
      </c>
      <c r="B13" s="12">
        <v>20.503477096557617</v>
      </c>
      <c r="C13" s="12">
        <v>14.559478759765625</v>
      </c>
      <c r="D13" s="35">
        <f t="shared" si="0"/>
        <v>5.9439983367919922</v>
      </c>
      <c r="E13" s="7" t="s">
        <v>29</v>
      </c>
      <c r="F13" s="12">
        <v>19.792703628540039</v>
      </c>
      <c r="G13" s="12">
        <v>14.413993835449219</v>
      </c>
      <c r="H13" s="35">
        <f>F13-G13</f>
        <v>5.3787097930908203</v>
      </c>
      <c r="I13" s="36">
        <f t="shared" si="1"/>
        <v>-0.47373795509338379</v>
      </c>
      <c r="J13" s="39">
        <f>POWER(2,-I13)</f>
        <v>1.388702874853631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20.360162734985352</v>
      </c>
      <c r="C14" s="41">
        <f>AVERAGE(C10:C13)</f>
        <v>14.507714986801147</v>
      </c>
      <c r="D14" s="42">
        <f>AVERAGE(D10:D13)</f>
        <v>5.8524477481842041</v>
      </c>
      <c r="E14" s="40" t="s">
        <v>7</v>
      </c>
      <c r="F14" s="41">
        <f>AVERAGE(F10:F13)</f>
        <v>20.07744852701823</v>
      </c>
      <c r="G14" s="41">
        <f>AVERAGE(G10:G13)</f>
        <v>14.488150278727213</v>
      </c>
      <c r="H14" s="42">
        <f>AVERAGE(H10:H13)</f>
        <v>5.5892982482910156</v>
      </c>
      <c r="I14" s="42">
        <f>AVERAGE(I10:I13)</f>
        <v>-0.26314949989318848</v>
      </c>
      <c r="J14" s="64">
        <f>AVERAGE(J10:J13)</f>
        <v>1.2066649993645904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20.33596134185791</v>
      </c>
      <c r="C15" s="46">
        <f>MEDIAN(C10:C13)</f>
        <v>14.506155967712402</v>
      </c>
      <c r="D15" s="47">
        <f>MEDIAN(D10:D13)</f>
        <v>5.8493833541870117</v>
      </c>
      <c r="E15" s="45" t="s">
        <v>8</v>
      </c>
      <c r="F15" s="46">
        <f>MEDIAN(F10:F13)</f>
        <v>20.19407844543457</v>
      </c>
      <c r="G15" s="46">
        <f>MEDIAN(G10:G13)</f>
        <v>14.491141319274902</v>
      </c>
      <c r="H15" s="47">
        <f>MEDIAN(H10:H13)</f>
        <v>5.6862478256225586</v>
      </c>
      <c r="I15" s="47">
        <f>MEDIAN(I10:I13)</f>
        <v>-0.16619992256164551</v>
      </c>
      <c r="J15" s="47">
        <f>MEDIAN(J10:J13)</f>
        <v>1.1220989654738762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0.23436893273259773</v>
      </c>
      <c r="C16" s="49">
        <f>STDEV(C10:C13)</f>
        <v>8.9393987686252716E-2</v>
      </c>
      <c r="D16" s="50">
        <f>STDEV(D10:D13)</f>
        <v>0.14799847452405557</v>
      </c>
      <c r="E16" s="48" t="s">
        <v>9</v>
      </c>
      <c r="F16" s="49">
        <f>STDEV(F10:F13)</f>
        <v>0.24793632408377866</v>
      </c>
      <c r="G16" s="49">
        <f>STDEV(G10:G13)</f>
        <v>7.270707994744055E-2</v>
      </c>
      <c r="H16" s="50">
        <f>STDEV(H10:H13)</f>
        <v>0.18256575879887221</v>
      </c>
      <c r="I16" s="50">
        <f>STDEV(I10:I13)</f>
        <v>0.18256575879887221</v>
      </c>
      <c r="J16" s="50">
        <f>STDEV(J10:J13)</f>
        <v>0.15778143443564313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7.8890717217821565E-2</v>
      </c>
      <c r="L17" s="1"/>
      <c r="M17" s="1"/>
    </row>
    <row r="18" spans="1:13" s="6" customFormat="1" ht="14" x14ac:dyDescent="0.15">
      <c r="A18" s="24" t="s">
        <v>53</v>
      </c>
      <c r="B18" s="13">
        <f>TTEST(B10:B13,F10:F13,2,2)</f>
        <v>0.18346453090834666</v>
      </c>
      <c r="C18" s="13"/>
      <c r="F18" s="1"/>
      <c r="G18" s="2"/>
      <c r="H18" s="1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8.7778351008163003E-2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6.4937393287557961E-3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1.2000957363660574</v>
      </c>
      <c r="C22" s="30"/>
      <c r="D22" s="13"/>
      <c r="E22" s="13"/>
      <c r="F22" s="13"/>
      <c r="G22" s="13"/>
      <c r="L22" s="1"/>
      <c r="M22" s="1"/>
    </row>
    <row r="23" spans="1:13" x14ac:dyDescent="0.2">
      <c r="L23" s="54"/>
      <c r="M23" s="54"/>
    </row>
    <row r="24" spans="1:13" ht="18" x14ac:dyDescent="0.2">
      <c r="A24" s="23" t="s">
        <v>34</v>
      </c>
      <c r="L24" s="54"/>
      <c r="M24" s="54"/>
    </row>
    <row r="25" spans="1:13" ht="16" thickBot="1" x14ac:dyDescent="0.25">
      <c r="L25" s="54"/>
      <c r="M25" s="54"/>
    </row>
    <row r="26" spans="1:13" s="6" customFormat="1" thickBot="1" x14ac:dyDescent="0.2">
      <c r="A26" s="31" t="s">
        <v>0</v>
      </c>
      <c r="B26" s="34" t="s">
        <v>53</v>
      </c>
      <c r="C26" s="34" t="s">
        <v>2</v>
      </c>
      <c r="D26" s="33" t="s">
        <v>3</v>
      </c>
      <c r="E26" s="31" t="s">
        <v>30</v>
      </c>
      <c r="F26" s="34" t="s">
        <v>53</v>
      </c>
      <c r="G26" s="34" t="s">
        <v>2</v>
      </c>
      <c r="H26" s="33" t="s">
        <v>3</v>
      </c>
      <c r="I26" s="32" t="s">
        <v>5</v>
      </c>
      <c r="J26" s="34" t="s">
        <v>6</v>
      </c>
      <c r="L26" s="1"/>
      <c r="M26" s="1"/>
    </row>
    <row r="27" spans="1:13" s="6" customFormat="1" ht="14" x14ac:dyDescent="0.15">
      <c r="A27" s="16" t="s">
        <v>31</v>
      </c>
      <c r="B27" s="17">
        <v>19.61680793762207</v>
      </c>
      <c r="C27" s="17">
        <v>14.735267639160156</v>
      </c>
      <c r="D27" s="55">
        <f>B27-C27</f>
        <v>4.8815402984619141</v>
      </c>
      <c r="E27" s="16" t="s">
        <v>31</v>
      </c>
      <c r="F27" s="17">
        <v>19.89124870300293</v>
      </c>
      <c r="G27" s="17">
        <v>14.651010513305664</v>
      </c>
      <c r="H27" s="55">
        <f>F27-G27</f>
        <v>5.2402381896972656</v>
      </c>
      <c r="I27" s="42">
        <f>H27-$D$30</f>
        <v>0.34644079208374023</v>
      </c>
      <c r="J27" s="37">
        <f>POWER(2,-I27)</f>
        <v>0.78652209956051222</v>
      </c>
      <c r="L27" s="1"/>
      <c r="M27" s="1"/>
    </row>
    <row r="28" spans="1:13" s="6" customFormat="1" ht="14" x14ac:dyDescent="0.15">
      <c r="A28" s="7" t="s">
        <v>32</v>
      </c>
      <c r="B28" s="18">
        <v>19.828739166259766</v>
      </c>
      <c r="C28" s="18">
        <v>14.922684669494629</v>
      </c>
      <c r="D28" s="35">
        <f>B28-C28</f>
        <v>4.9060544967651367</v>
      </c>
      <c r="E28" s="7" t="s">
        <v>32</v>
      </c>
      <c r="F28" s="18">
        <v>19.574026107788086</v>
      </c>
      <c r="G28" s="18">
        <v>14.561047554016113</v>
      </c>
      <c r="H28" s="35">
        <f>F28-G28</f>
        <v>5.0129785537719727</v>
      </c>
      <c r="I28" s="47">
        <f t="shared" ref="I28:I29" si="2">H28-$D$30</f>
        <v>0.11918115615844727</v>
      </c>
      <c r="J28" s="38">
        <f>POWER(2,-I28)</f>
        <v>0.9207100783331208</v>
      </c>
      <c r="L28" s="1"/>
      <c r="M28" s="1"/>
    </row>
    <row r="29" spans="1:13" s="6" customFormat="1" thickBot="1" x14ac:dyDescent="0.2">
      <c r="A29" s="19" t="s">
        <v>33</v>
      </c>
      <c r="B29" s="20"/>
      <c r="C29" s="20"/>
      <c r="D29" s="57"/>
      <c r="E29" s="19" t="s">
        <v>33</v>
      </c>
      <c r="F29" s="20">
        <v>19.989587783813477</v>
      </c>
      <c r="G29" s="20">
        <v>14.645156860351562</v>
      </c>
      <c r="H29" s="57">
        <f>F29-G29</f>
        <v>5.3444309234619141</v>
      </c>
      <c r="I29" s="58">
        <f t="shared" si="2"/>
        <v>0.45063352584838867</v>
      </c>
      <c r="J29" s="39">
        <f>POWER(2,-I29)</f>
        <v>0.73172145901560348</v>
      </c>
      <c r="L29" s="1"/>
      <c r="M29" s="1"/>
    </row>
    <row r="30" spans="1:13" s="6" customFormat="1" ht="14" x14ac:dyDescent="0.15">
      <c r="A30" s="59" t="s">
        <v>7</v>
      </c>
      <c r="B30" s="41">
        <f>AVERAGE(B27:B29)</f>
        <v>19.722773551940918</v>
      </c>
      <c r="C30" s="41">
        <f>AVERAGE(C27:C29)</f>
        <v>14.828976154327393</v>
      </c>
      <c r="D30" s="43">
        <f>AVERAGE(D27:D29)</f>
        <v>4.8937973976135254</v>
      </c>
      <c r="E30" s="59" t="s">
        <v>7</v>
      </c>
      <c r="F30" s="41">
        <f>AVERAGE(F27:F29)</f>
        <v>19.818287531534832</v>
      </c>
      <c r="G30" s="41">
        <f>AVERAGE(G27:G29)</f>
        <v>14.619071642557779</v>
      </c>
      <c r="H30" s="43">
        <f>AVERAGE(H27:H29)</f>
        <v>5.1992158889770508</v>
      </c>
      <c r="I30" s="43">
        <f>AVERAGE(I27:I29)</f>
        <v>0.30541849136352539</v>
      </c>
      <c r="J30" s="64">
        <f>AVERAGE(J27:J29)</f>
        <v>0.8129845456364122</v>
      </c>
      <c r="K30" s="44"/>
      <c r="L30" s="1"/>
      <c r="M30" s="1"/>
    </row>
    <row r="31" spans="1:13" s="6" customFormat="1" ht="14" x14ac:dyDescent="0.15">
      <c r="A31" s="45" t="s">
        <v>8</v>
      </c>
      <c r="B31" s="46">
        <f>MEDIAN(B27:B29)</f>
        <v>19.722773551940918</v>
      </c>
      <c r="C31" s="46">
        <f>MEDIAN(C27:C29)</f>
        <v>14.828976154327393</v>
      </c>
      <c r="D31" s="47">
        <f>MEDIAN(D27:D29)</f>
        <v>4.8937973976135254</v>
      </c>
      <c r="E31" s="45" t="s">
        <v>8</v>
      </c>
      <c r="F31" s="46">
        <f>MEDIAN(F27:F29)</f>
        <v>19.89124870300293</v>
      </c>
      <c r="G31" s="46">
        <f>MEDIAN(G27:G29)</f>
        <v>14.645156860351562</v>
      </c>
      <c r="H31" s="47">
        <f>MEDIAN(H27:H29)</f>
        <v>5.2402381896972656</v>
      </c>
      <c r="I31" s="47">
        <f>MEDIAN(I27:I29)</f>
        <v>0.34644079208374023</v>
      </c>
      <c r="J31" s="47">
        <f>MEDIAN(J27:J29)</f>
        <v>0.78652209956051222</v>
      </c>
      <c r="L31" s="1"/>
      <c r="M31" s="1"/>
    </row>
    <row r="32" spans="1:13" s="6" customFormat="1" thickBot="1" x14ac:dyDescent="0.2">
      <c r="A32" s="48" t="s">
        <v>9</v>
      </c>
      <c r="B32" s="49">
        <f>STDEV(B27:B29)</f>
        <v>0.149858008914911</v>
      </c>
      <c r="C32" s="49">
        <f>STDEV(C27:C29)</f>
        <v>0.13252385305935049</v>
      </c>
      <c r="D32" s="50">
        <f>STDEV(D27:D29)</f>
        <v>1.7334155855560498E-2</v>
      </c>
      <c r="E32" s="48" t="s">
        <v>9</v>
      </c>
      <c r="F32" s="49">
        <f>STDEV(F27:F29)</f>
        <v>0.21717591038546594</v>
      </c>
      <c r="G32" s="49">
        <f>STDEV(G27:G29)</f>
        <v>5.0335498920196918E-2</v>
      </c>
      <c r="H32" s="50">
        <f>STDEV(H27:H29)</f>
        <v>0.16949126883280508</v>
      </c>
      <c r="I32" s="50">
        <f>STDEV(I27:I29)</f>
        <v>0.16949126883280508</v>
      </c>
      <c r="J32" s="50">
        <f>STDEV(J27:J29)</f>
        <v>9.7233586517855575E-2</v>
      </c>
      <c r="L32" s="1"/>
      <c r="M32" s="1"/>
    </row>
    <row r="33" spans="1:13" s="6" customFormat="1" ht="14" x14ac:dyDescent="0.15">
      <c r="A33" s="13"/>
      <c r="B33" s="13" t="s">
        <v>10</v>
      </c>
      <c r="C33" s="13"/>
      <c r="D33" s="13"/>
      <c r="E33" s="13"/>
      <c r="F33" s="13"/>
      <c r="G33" s="13"/>
      <c r="H33" s="13"/>
      <c r="I33" s="13"/>
      <c r="J33" s="14">
        <f>J32/(SQRT(4))</f>
        <v>4.8616793258927787E-2</v>
      </c>
      <c r="L33" s="1"/>
      <c r="M33" s="1"/>
    </row>
    <row r="34" spans="1:13" s="6" customFormat="1" ht="14" x14ac:dyDescent="0.15">
      <c r="A34" s="24" t="s">
        <v>53</v>
      </c>
      <c r="B34" s="13">
        <f>TTEST(B27:B29,F27:F29,2,2)</f>
        <v>0.63265016233466209</v>
      </c>
      <c r="C34" s="13"/>
      <c r="E34" s="15"/>
      <c r="L34" s="1"/>
      <c r="M34" s="1"/>
    </row>
    <row r="35" spans="1:13" s="6" customFormat="1" ht="14" x14ac:dyDescent="0.15">
      <c r="A35" s="24" t="s">
        <v>2</v>
      </c>
      <c r="B35" s="13">
        <f>TTEST(C27:C29,G27:G29,2,2)</f>
        <v>7.716040710111341E-2</v>
      </c>
      <c r="C35" s="13"/>
      <c r="D35" s="5"/>
      <c r="E35" s="1"/>
      <c r="F35" s="1"/>
      <c r="L35" s="1"/>
      <c r="M35" s="1"/>
    </row>
    <row r="36" spans="1:13" s="6" customFormat="1" ht="14" x14ac:dyDescent="0.15">
      <c r="A36" s="24" t="s">
        <v>11</v>
      </c>
      <c r="B36" s="65">
        <f>TTEST(D27:D29,H27:H29,2,2)</f>
        <v>9.4906095722660955E-2</v>
      </c>
      <c r="C36" s="13"/>
      <c r="D36" s="13"/>
      <c r="L36" s="1"/>
      <c r="M36" s="1"/>
    </row>
    <row r="37" spans="1:13" s="6" customFormat="1" ht="14" x14ac:dyDescent="0.15">
      <c r="A37" s="52" t="s">
        <v>12</v>
      </c>
      <c r="B37" s="30">
        <f>POWER(-(-I30-I32),2)</f>
        <v>0.22553928032973611</v>
      </c>
      <c r="C37" s="30"/>
      <c r="D37" s="13"/>
      <c r="E37" s="13"/>
      <c r="F37" s="13"/>
      <c r="L37" s="1"/>
      <c r="M37" s="1"/>
    </row>
    <row r="38" spans="1:13" s="6" customFormat="1" ht="14" x14ac:dyDescent="0.15">
      <c r="A38" s="52" t="s">
        <v>13</v>
      </c>
      <c r="B38" s="30">
        <f>POWER(2,-I30)</f>
        <v>0.80920745075062217</v>
      </c>
      <c r="C38" s="30"/>
      <c r="D38" s="13"/>
      <c r="E38" s="13"/>
      <c r="F38" s="13"/>
      <c r="G38" s="13"/>
      <c r="L38" s="1"/>
      <c r="M38" s="1"/>
    </row>
    <row r="39" spans="1:13" ht="16" thickBot="1" x14ac:dyDescent="0.25">
      <c r="L39" s="54"/>
      <c r="M39" s="54"/>
    </row>
    <row r="40" spans="1:13" s="6" customFormat="1" thickBot="1" x14ac:dyDescent="0.2">
      <c r="A40" s="31" t="s">
        <v>0</v>
      </c>
      <c r="B40" s="34" t="s">
        <v>53</v>
      </c>
      <c r="C40" s="34" t="s">
        <v>2</v>
      </c>
      <c r="D40" s="33" t="s">
        <v>3</v>
      </c>
      <c r="E40" s="31" t="s">
        <v>30</v>
      </c>
      <c r="F40" s="34" t="s">
        <v>53</v>
      </c>
      <c r="G40" s="34" t="s">
        <v>2</v>
      </c>
      <c r="H40" s="33" t="s">
        <v>3</v>
      </c>
      <c r="I40" s="32" t="s">
        <v>5</v>
      </c>
      <c r="J40" s="34" t="s">
        <v>6</v>
      </c>
      <c r="L40" s="1"/>
      <c r="M40" s="1"/>
    </row>
    <row r="41" spans="1:13" s="6" customFormat="1" ht="14" x14ac:dyDescent="0.15">
      <c r="A41" s="16" t="s">
        <v>43</v>
      </c>
      <c r="B41" s="17">
        <v>20.153440475463867</v>
      </c>
      <c r="C41" s="17">
        <v>15.005456924438477</v>
      </c>
      <c r="D41" s="55">
        <f>B41-C41</f>
        <v>5.1479835510253906</v>
      </c>
      <c r="E41" s="16" t="s">
        <v>43</v>
      </c>
      <c r="F41" s="17">
        <v>19.70210075378418</v>
      </c>
      <c r="G41" s="17">
        <v>14.587231636047363</v>
      </c>
      <c r="H41" s="55">
        <f>F41-G41</f>
        <v>5.1148691177368164</v>
      </c>
      <c r="I41" s="42">
        <f>H41-$D$44</f>
        <v>0.13975906372070312</v>
      </c>
      <c r="J41" s="37">
        <f>POWER(2,-I41)</f>
        <v>0.90767072757712919</v>
      </c>
      <c r="L41" s="1"/>
      <c r="M41" s="1"/>
    </row>
    <row r="42" spans="1:13" s="6" customFormat="1" ht="14" x14ac:dyDescent="0.15">
      <c r="A42" s="7" t="s">
        <v>44</v>
      </c>
      <c r="B42" s="18">
        <v>19.745183944702148</v>
      </c>
      <c r="C42" s="18">
        <v>14.820024490356445</v>
      </c>
      <c r="D42" s="35">
        <f>B42-C42</f>
        <v>4.9251594543457031</v>
      </c>
      <c r="E42" s="7" t="s">
        <v>44</v>
      </c>
      <c r="F42" s="18">
        <v>19.497499465942383</v>
      </c>
      <c r="G42" s="18">
        <v>14.551782608032227</v>
      </c>
      <c r="H42" s="35">
        <f>F42-G42</f>
        <v>4.9457168579101562</v>
      </c>
      <c r="I42" s="47">
        <f t="shared" ref="I42:I43" si="3">H42-$D$44</f>
        <v>-2.9393196105957031E-2</v>
      </c>
      <c r="J42" s="38">
        <f>POWER(2,-I42)</f>
        <v>1.020582773806165</v>
      </c>
      <c r="L42" s="1"/>
      <c r="M42" s="1"/>
    </row>
    <row r="43" spans="1:13" s="6" customFormat="1" thickBot="1" x14ac:dyDescent="0.2">
      <c r="A43" s="19" t="s">
        <v>45</v>
      </c>
      <c r="B43" s="20">
        <v>19.668964385986328</v>
      </c>
      <c r="C43" s="20">
        <v>14.816777229309082</v>
      </c>
      <c r="D43" s="57">
        <f>B43-C43</f>
        <v>4.8521871566772461</v>
      </c>
      <c r="E43" s="19" t="s">
        <v>45</v>
      </c>
      <c r="F43" s="20">
        <v>19.844449996948242</v>
      </c>
      <c r="G43" s="20">
        <v>15.146615982055664</v>
      </c>
      <c r="H43" s="57">
        <f>F43-G43</f>
        <v>4.6978340148925781</v>
      </c>
      <c r="I43" s="58">
        <f t="shared" si="3"/>
        <v>-0.27727603912353516</v>
      </c>
      <c r="J43" s="39">
        <f>POWER(2,-I43)</f>
        <v>1.211904518896308</v>
      </c>
      <c r="L43" s="1"/>
      <c r="M43" s="1"/>
    </row>
    <row r="44" spans="1:13" s="6" customFormat="1" ht="14" x14ac:dyDescent="0.15">
      <c r="A44" s="59" t="s">
        <v>7</v>
      </c>
      <c r="B44" s="41">
        <f>AVERAGE(B41:B43)</f>
        <v>19.855862935384113</v>
      </c>
      <c r="C44" s="41">
        <f>AVERAGE(C41:C43)</f>
        <v>14.880752881368002</v>
      </c>
      <c r="D44" s="43">
        <f>AVERAGE(D41:D43)</f>
        <v>4.9751100540161133</v>
      </c>
      <c r="E44" s="59" t="s">
        <v>7</v>
      </c>
      <c r="F44" s="41">
        <f>AVERAGE(F41:F43)</f>
        <v>19.681350072224934</v>
      </c>
      <c r="G44" s="41">
        <f>AVERAGE(G41:G43)</f>
        <v>14.761876742045084</v>
      </c>
      <c r="H44" s="43">
        <f>AVERAGE(H41:H43)</f>
        <v>4.9194733301798506</v>
      </c>
      <c r="I44" s="43">
        <f>AVERAGE(I41:I43)</f>
        <v>-5.5636723836263023E-2</v>
      </c>
      <c r="J44" s="64">
        <f>AVERAGE(J41:J43)</f>
        <v>1.0467193400932009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MEDIAN(B41:B43)</f>
        <v>19.745183944702148</v>
      </c>
      <c r="C45" s="46">
        <f>MEDIAN(C41:C43)</f>
        <v>14.820024490356445</v>
      </c>
      <c r="D45" s="47">
        <f>MEDIAN(D41:D43)</f>
        <v>4.9251594543457031</v>
      </c>
      <c r="E45" s="45" t="s">
        <v>8</v>
      </c>
      <c r="F45" s="46">
        <f>MEDIAN(F41:F43)</f>
        <v>19.70210075378418</v>
      </c>
      <c r="G45" s="46">
        <f>MEDIAN(G41:G43)</f>
        <v>14.587231636047363</v>
      </c>
      <c r="H45" s="47">
        <f>MEDIAN(H41:H43)</f>
        <v>4.9457168579101562</v>
      </c>
      <c r="I45" s="47">
        <f>MEDIAN(I41:I43)</f>
        <v>-2.9393196105957031E-2</v>
      </c>
      <c r="J45" s="47">
        <f>MEDIAN(J41:J43)</f>
        <v>1.020582773806165</v>
      </c>
      <c r="L45" s="1"/>
      <c r="M45" s="1"/>
    </row>
    <row r="46" spans="1:13" s="6" customFormat="1" thickBot="1" x14ac:dyDescent="0.2">
      <c r="A46" s="48" t="s">
        <v>9</v>
      </c>
      <c r="B46" s="49">
        <f>STDEV(B41:B43)</f>
        <v>0.2605122829208753</v>
      </c>
      <c r="C46" s="49">
        <f>STDEV(C41:C43)</f>
        <v>0.10800907343677031</v>
      </c>
      <c r="D46" s="50">
        <f>STDEV(D41:D43)</f>
        <v>0.15409469015159458</v>
      </c>
      <c r="E46" s="48" t="s">
        <v>9</v>
      </c>
      <c r="F46" s="49">
        <f>STDEV(F41:F43)</f>
        <v>0.17440358605886472</v>
      </c>
      <c r="G46" s="49">
        <f>STDEV(G41:G43)</f>
        <v>0.33366505735504154</v>
      </c>
      <c r="H46" s="50">
        <f>STDEV(H41:H43)</f>
        <v>0.2097525001325958</v>
      </c>
      <c r="I46" s="50">
        <f>STDEV(I41:I43)</f>
        <v>0.2097525001325958</v>
      </c>
      <c r="J46" s="50">
        <f>STDEV(J41:J43)</f>
        <v>0.15379170984831256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7.6895854924156279E-2</v>
      </c>
    </row>
    <row r="48" spans="1:13" s="6" customFormat="1" ht="14" x14ac:dyDescent="0.15">
      <c r="A48" s="24" t="s">
        <v>53</v>
      </c>
      <c r="B48" s="13">
        <f>TTEST(B41:B43,F41:F43,2,2)</f>
        <v>0.38956578439131551</v>
      </c>
      <c r="C48" s="13"/>
      <c r="F48" s="51"/>
    </row>
    <row r="49" spans="1:7" s="6" customFormat="1" ht="14" x14ac:dyDescent="0.15">
      <c r="A49" s="24" t="s">
        <v>2</v>
      </c>
      <c r="B49" s="13">
        <f>TTEST(C41:C43,G41:G43,2,2)</f>
        <v>0.5886807419722726</v>
      </c>
      <c r="C49" s="13"/>
      <c r="D49" s="13"/>
    </row>
    <row r="50" spans="1:7" s="6" customFormat="1" ht="14" x14ac:dyDescent="0.15">
      <c r="A50" s="24" t="s">
        <v>11</v>
      </c>
      <c r="B50" s="65">
        <f>TTEST(D41:D43,H41:H43,2,2)</f>
        <v>0.72996758112461413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2.3751672503421285E-2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1.0393176980271084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4954-566B-43E3-B6F6-6821ACC46A1A}">
  <dimension ref="A1:M52"/>
  <sheetViews>
    <sheetView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1" width="10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44307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44313</v>
      </c>
      <c r="K4" s="6" t="s">
        <v>54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18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54</v>
      </c>
      <c r="C9" s="32" t="s">
        <v>2</v>
      </c>
      <c r="D9" s="33" t="s">
        <v>3</v>
      </c>
      <c r="E9" s="31" t="s">
        <v>4</v>
      </c>
      <c r="F9" s="32" t="s">
        <v>54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21.003253936767578</v>
      </c>
      <c r="C10" s="8">
        <v>14.45283317565918</v>
      </c>
      <c r="D10" s="35">
        <f>B10-C10</f>
        <v>6.5504207611083984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21.236787796020508</v>
      </c>
      <c r="C11" s="11">
        <v>14.413677215576172</v>
      </c>
      <c r="D11" s="35">
        <f t="shared" ref="D11:D13" si="0">B11-C11</f>
        <v>6.8231105804443359</v>
      </c>
      <c r="E11" s="7" t="s">
        <v>27</v>
      </c>
      <c r="F11" s="9">
        <v>21.163955688476562</v>
      </c>
      <c r="G11" s="9">
        <v>14.55931568145752</v>
      </c>
      <c r="H11" s="35">
        <f>F11-G11</f>
        <v>6.604640007019043</v>
      </c>
      <c r="I11" s="36">
        <f>H11-$D$14</f>
        <v>-0.16479182243347168</v>
      </c>
      <c r="J11" s="38">
        <f>POWER(2,-I11)</f>
        <v>1.1210043080214489</v>
      </c>
      <c r="L11" s="1"/>
      <c r="M11" s="1"/>
    </row>
    <row r="12" spans="1:13" s="6" customFormat="1" ht="14" x14ac:dyDescent="0.15">
      <c r="A12" s="10" t="s">
        <v>28</v>
      </c>
      <c r="B12" s="9">
        <v>21.466703414916992</v>
      </c>
      <c r="C12" s="9">
        <v>14.604870796203613</v>
      </c>
      <c r="D12" s="35">
        <f t="shared" si="0"/>
        <v>6.8618326187133789</v>
      </c>
      <c r="E12" s="10" t="s">
        <v>28</v>
      </c>
      <c r="F12" s="11">
        <v>21.198783874511719</v>
      </c>
      <c r="G12" s="11">
        <v>14.491141319274902</v>
      </c>
      <c r="H12" s="35">
        <f>F12-G12</f>
        <v>6.7076425552368164</v>
      </c>
      <c r="I12" s="36">
        <f t="shared" ref="I12:I13" si="1">H12-$D$14</f>
        <v>-6.1789274215698242E-2</v>
      </c>
      <c r="J12" s="38">
        <f>POWER(2,-I12)</f>
        <v>1.0437594606226521</v>
      </c>
      <c r="L12" s="1"/>
      <c r="M12" s="1"/>
    </row>
    <row r="13" spans="1:13" s="6" customFormat="1" thickBot="1" x14ac:dyDescent="0.2">
      <c r="A13" s="7" t="s">
        <v>29</v>
      </c>
      <c r="B13" s="12">
        <v>21.40184211730957</v>
      </c>
      <c r="C13" s="12">
        <v>14.559478759765625</v>
      </c>
      <c r="D13" s="35">
        <f t="shared" si="0"/>
        <v>6.8423633575439453</v>
      </c>
      <c r="E13" s="7" t="s">
        <v>29</v>
      </c>
      <c r="F13" s="12">
        <v>21.620176315307617</v>
      </c>
      <c r="G13" s="12">
        <v>14.413993835449219</v>
      </c>
      <c r="H13" s="35">
        <f>F13-G13</f>
        <v>7.2061824798583984</v>
      </c>
      <c r="I13" s="36">
        <f t="shared" si="1"/>
        <v>0.43675065040588379</v>
      </c>
      <c r="J13" s="39">
        <f>POWER(2,-I13)</f>
        <v>0.7387967114020183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21.277146816253662</v>
      </c>
      <c r="C14" s="41">
        <f>AVERAGE(C10:C13)</f>
        <v>14.507714986801147</v>
      </c>
      <c r="D14" s="42">
        <f>AVERAGE(D10:D13)</f>
        <v>6.7694318294525146</v>
      </c>
      <c r="E14" s="40" t="s">
        <v>7</v>
      </c>
      <c r="F14" s="41">
        <f>AVERAGE(F10:F13)</f>
        <v>21.327638626098633</v>
      </c>
      <c r="G14" s="41">
        <f>AVERAGE(G10:G13)</f>
        <v>14.488150278727213</v>
      </c>
      <c r="H14" s="42">
        <f>AVERAGE(H10:H13)</f>
        <v>6.839488347371419</v>
      </c>
      <c r="I14" s="42">
        <f>AVERAGE(I10:I13)</f>
        <v>7.0056517918904618E-2</v>
      </c>
      <c r="J14" s="64">
        <f>AVERAGE(J10:J13)</f>
        <v>0.96785349334870652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21.319314956665039</v>
      </c>
      <c r="C15" s="46">
        <f>MEDIAN(C10:C13)</f>
        <v>14.506155967712402</v>
      </c>
      <c r="D15" s="47">
        <f>MEDIAN(D10:D13)</f>
        <v>6.8327369689941406</v>
      </c>
      <c r="E15" s="45" t="s">
        <v>8</v>
      </c>
      <c r="F15" s="46">
        <f>MEDIAN(F10:F13)</f>
        <v>21.198783874511719</v>
      </c>
      <c r="G15" s="46">
        <f>MEDIAN(G10:G13)</f>
        <v>14.491141319274902</v>
      </c>
      <c r="H15" s="47">
        <f>MEDIAN(H10:H13)</f>
        <v>6.7076425552368164</v>
      </c>
      <c r="I15" s="47">
        <f>MEDIAN(I10:I13)</f>
        <v>-6.1789274215698242E-2</v>
      </c>
      <c r="J15" s="47">
        <f>MEDIAN(J10:J13)</f>
        <v>1.0437594606226521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0.20666138338644133</v>
      </c>
      <c r="C16" s="49">
        <f>STDEV(C10:C13)</f>
        <v>8.9393987686252716E-2</v>
      </c>
      <c r="D16" s="50">
        <f>STDEV(D10:D13)</f>
        <v>0.14686067094478231</v>
      </c>
      <c r="E16" s="48" t="s">
        <v>9</v>
      </c>
      <c r="F16" s="49">
        <f>STDEV(F10:F13)</f>
        <v>0.25394285841784192</v>
      </c>
      <c r="G16" s="49">
        <f>STDEV(G10:G13)</f>
        <v>7.270707994744055E-2</v>
      </c>
      <c r="H16" s="50">
        <f>STDEV(H10:H13)</f>
        <v>0.32171543533862712</v>
      </c>
      <c r="I16" s="50">
        <f>STDEV(I10:I13)</f>
        <v>0.32171543533862712</v>
      </c>
      <c r="J16" s="50">
        <f>STDEV(J10:J13)</f>
        <v>0.20209391042098487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0.10104695521049244</v>
      </c>
      <c r="L17" s="1"/>
      <c r="M17" s="1"/>
    </row>
    <row r="18" spans="1:13" s="6" customFormat="1" ht="14" x14ac:dyDescent="0.15">
      <c r="A18" s="24" t="s">
        <v>54</v>
      </c>
      <c r="B18" s="13">
        <f>TTEST(B10:B13,F10:F13,2,2)</f>
        <v>0.78234740013489434</v>
      </c>
      <c r="C18" s="13"/>
      <c r="F18" s="1"/>
      <c r="G18" s="2"/>
      <c r="H18" s="1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0.71018174690659763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0.15348526335922164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0.9526006789564051</v>
      </c>
      <c r="C22" s="30"/>
      <c r="D22" s="13"/>
      <c r="E22" s="13"/>
      <c r="F22" s="13"/>
      <c r="G22" s="13"/>
      <c r="L22" s="1"/>
      <c r="M22" s="1"/>
    </row>
    <row r="23" spans="1:13" x14ac:dyDescent="0.2">
      <c r="L23" s="54"/>
      <c r="M23" s="54"/>
    </row>
    <row r="24" spans="1:13" ht="18" x14ac:dyDescent="0.2">
      <c r="A24" s="23" t="s">
        <v>34</v>
      </c>
      <c r="L24" s="54"/>
      <c r="M24" s="54"/>
    </row>
    <row r="25" spans="1:13" ht="16" thickBot="1" x14ac:dyDescent="0.25">
      <c r="L25" s="54"/>
      <c r="M25" s="54"/>
    </row>
    <row r="26" spans="1:13" s="6" customFormat="1" thickBot="1" x14ac:dyDescent="0.2">
      <c r="A26" s="31" t="s">
        <v>0</v>
      </c>
      <c r="B26" s="34" t="s">
        <v>55</v>
      </c>
      <c r="C26" s="34" t="s">
        <v>2</v>
      </c>
      <c r="D26" s="33" t="s">
        <v>3</v>
      </c>
      <c r="E26" s="31" t="s">
        <v>30</v>
      </c>
      <c r="F26" s="34" t="s">
        <v>55</v>
      </c>
      <c r="G26" s="34" t="s">
        <v>2</v>
      </c>
      <c r="H26" s="33" t="s">
        <v>3</v>
      </c>
      <c r="I26" s="32" t="s">
        <v>5</v>
      </c>
      <c r="J26" s="34" t="s">
        <v>6</v>
      </c>
      <c r="L26" s="1"/>
      <c r="M26" s="1"/>
    </row>
    <row r="27" spans="1:13" s="6" customFormat="1" ht="14" x14ac:dyDescent="0.15">
      <c r="A27" s="16" t="s">
        <v>31</v>
      </c>
      <c r="B27" s="17">
        <v>21.273410797119141</v>
      </c>
      <c r="C27" s="17">
        <v>14.735267639160156</v>
      </c>
      <c r="D27" s="55">
        <f>B27-C27</f>
        <v>6.5381431579589844</v>
      </c>
      <c r="E27" s="16" t="s">
        <v>31</v>
      </c>
      <c r="F27" s="17">
        <v>21.775323867797852</v>
      </c>
      <c r="G27" s="17">
        <v>14.651010513305664</v>
      </c>
      <c r="H27" s="55">
        <f>F27-G27</f>
        <v>7.1243133544921875</v>
      </c>
      <c r="I27" s="56">
        <f>H27-$D$30</f>
        <v>0.80809466044108103</v>
      </c>
      <c r="J27" s="37">
        <f>POWER(2,-I27)</f>
        <v>0.57113564791869376</v>
      </c>
      <c r="L27" s="1"/>
      <c r="M27" s="1"/>
    </row>
    <row r="28" spans="1:13" s="6" customFormat="1" ht="14" x14ac:dyDescent="0.15">
      <c r="A28" s="7" t="s">
        <v>32</v>
      </c>
      <c r="B28" s="18">
        <v>20.84147834777832</v>
      </c>
      <c r="C28" s="18">
        <v>14.922684669494629</v>
      </c>
      <c r="D28" s="35">
        <f>B28-C28</f>
        <v>5.9187936782836914</v>
      </c>
      <c r="E28" s="7" t="s">
        <v>32</v>
      </c>
      <c r="F28" s="18">
        <v>21.012506484985352</v>
      </c>
      <c r="G28" s="18">
        <v>14.561047554016113</v>
      </c>
      <c r="H28" s="35">
        <f>F28-G28</f>
        <v>6.4514589309692383</v>
      </c>
      <c r="I28" s="36">
        <f t="shared" ref="I28:I29" si="2">H28-$D$30</f>
        <v>0.13524023691813181</v>
      </c>
      <c r="J28" s="38">
        <f>POWER(2,-I28)</f>
        <v>0.91051820189311883</v>
      </c>
      <c r="L28" s="1"/>
      <c r="M28" s="1"/>
    </row>
    <row r="29" spans="1:13" s="6" customFormat="1" thickBot="1" x14ac:dyDescent="0.2">
      <c r="A29" s="19" t="s">
        <v>33</v>
      </c>
      <c r="B29" s="20">
        <v>21.356393814086914</v>
      </c>
      <c r="C29" s="20">
        <v>14.86467456817627</v>
      </c>
      <c r="D29" s="57">
        <f>B29-C29</f>
        <v>6.4917192459106445</v>
      </c>
      <c r="E29" s="19" t="s">
        <v>33</v>
      </c>
      <c r="F29" s="20">
        <v>21.550664901733398</v>
      </c>
      <c r="G29" s="20">
        <v>14.645156860351562</v>
      </c>
      <c r="H29" s="57">
        <f>F29-G29</f>
        <v>6.9055080413818359</v>
      </c>
      <c r="I29" s="58">
        <f t="shared" si="2"/>
        <v>0.58928934733072946</v>
      </c>
      <c r="J29" s="39">
        <f>POWER(2,-I29)</f>
        <v>0.664670234269362</v>
      </c>
      <c r="L29" s="1"/>
      <c r="M29" s="1"/>
    </row>
    <row r="30" spans="1:13" s="6" customFormat="1" ht="14" x14ac:dyDescent="0.15">
      <c r="A30" s="59" t="s">
        <v>7</v>
      </c>
      <c r="B30" s="41">
        <f>AVERAGE(B27:B29)</f>
        <v>21.157094319661457</v>
      </c>
      <c r="C30" s="41">
        <f>AVERAGE(C27:C29)</f>
        <v>14.840875625610352</v>
      </c>
      <c r="D30" s="43">
        <f>AVERAGE(D27:D29)</f>
        <v>6.3162186940511065</v>
      </c>
      <c r="E30" s="59" t="s">
        <v>7</v>
      </c>
      <c r="F30" s="41">
        <f>AVERAGE(F27:F29)</f>
        <v>21.446165084838867</v>
      </c>
      <c r="G30" s="41">
        <f>AVERAGE(G27:G29)</f>
        <v>14.619071642557779</v>
      </c>
      <c r="H30" s="43">
        <f>AVERAGE(H27:H29)</f>
        <v>6.8270934422810869</v>
      </c>
      <c r="I30" s="43">
        <f>AVERAGE(I27:I29)</f>
        <v>0.5108747482299808</v>
      </c>
      <c r="J30" s="64">
        <f>AVERAGE(J27:J29)</f>
        <v>0.7154413613603916</v>
      </c>
      <c r="K30" s="44"/>
      <c r="L30" s="1"/>
      <c r="M30" s="1"/>
    </row>
    <row r="31" spans="1:13" s="6" customFormat="1" ht="14" x14ac:dyDescent="0.15">
      <c r="A31" s="45" t="s">
        <v>8</v>
      </c>
      <c r="B31" s="46">
        <f>MEDIAN(B27:B29)</f>
        <v>21.273410797119141</v>
      </c>
      <c r="C31" s="46">
        <f>MEDIAN(C27:C29)</f>
        <v>14.86467456817627</v>
      </c>
      <c r="D31" s="47">
        <f>MEDIAN(D27:D29)</f>
        <v>6.4917192459106445</v>
      </c>
      <c r="E31" s="45" t="s">
        <v>8</v>
      </c>
      <c r="F31" s="46">
        <f>MEDIAN(F27:F29)</f>
        <v>21.550664901733398</v>
      </c>
      <c r="G31" s="46">
        <f>MEDIAN(G27:G29)</f>
        <v>14.645156860351562</v>
      </c>
      <c r="H31" s="47">
        <f>MEDIAN(H27:H29)</f>
        <v>6.9055080413818359</v>
      </c>
      <c r="I31" s="47">
        <f>MEDIAN(I27:I29)</f>
        <v>0.58928934733072946</v>
      </c>
      <c r="J31" s="47">
        <f>MEDIAN(J27:J29)</f>
        <v>0.664670234269362</v>
      </c>
      <c r="L31" s="1"/>
      <c r="M31" s="1"/>
    </row>
    <row r="32" spans="1:13" s="6" customFormat="1" thickBot="1" x14ac:dyDescent="0.2">
      <c r="A32" s="48" t="s">
        <v>9</v>
      </c>
      <c r="B32" s="49">
        <f>STDEV(B27:B29)</f>
        <v>0.27646270373609488</v>
      </c>
      <c r="C32" s="49">
        <f>STDEV(C27:C29)</f>
        <v>9.5948309340446736E-2</v>
      </c>
      <c r="D32" s="50">
        <f>STDEV(D27:D29)</f>
        <v>0.34496199395116811</v>
      </c>
      <c r="E32" s="48" t="s">
        <v>9</v>
      </c>
      <c r="F32" s="49">
        <f>STDEV(F27:F29)</f>
        <v>0.39199840392337182</v>
      </c>
      <c r="G32" s="49">
        <f>STDEV(G27:G29)</f>
        <v>5.0335498920196918E-2</v>
      </c>
      <c r="H32" s="50">
        <f>STDEV(H27:H29)</f>
        <v>0.34321262480814779</v>
      </c>
      <c r="I32" s="50">
        <f>STDEV(I27:I29)</f>
        <v>0.34321262480814785</v>
      </c>
      <c r="J32" s="50">
        <f>STDEV(J27:J29)</f>
        <v>0.17529520813507946</v>
      </c>
      <c r="L32" s="1"/>
      <c r="M32" s="1"/>
    </row>
    <row r="33" spans="1:13" s="6" customFormat="1" ht="14" x14ac:dyDescent="0.15">
      <c r="A33" s="13"/>
      <c r="B33" s="13" t="s">
        <v>10</v>
      </c>
      <c r="C33" s="13"/>
      <c r="D33" s="13"/>
      <c r="E33" s="13"/>
      <c r="F33" s="13"/>
      <c r="G33" s="13"/>
      <c r="H33" s="13"/>
      <c r="I33" s="13"/>
      <c r="J33" s="14">
        <f>J32/(SQRT(4))</f>
        <v>8.7647604067539728E-2</v>
      </c>
      <c r="L33" s="1"/>
      <c r="M33" s="1"/>
    </row>
    <row r="34" spans="1:13" s="6" customFormat="1" ht="14" x14ac:dyDescent="0.15">
      <c r="A34" s="24" t="s">
        <v>55</v>
      </c>
      <c r="B34" s="13">
        <f>TTEST(B27:B29,F27:F29,2,2)</f>
        <v>0.35551125694745705</v>
      </c>
      <c r="C34" s="13"/>
      <c r="E34" s="15"/>
      <c r="L34" s="1"/>
      <c r="M34" s="1"/>
    </row>
    <row r="35" spans="1:13" s="6" customFormat="1" ht="14" x14ac:dyDescent="0.15">
      <c r="A35" s="24" t="s">
        <v>2</v>
      </c>
      <c r="B35" s="13">
        <f>TTEST(C27:C29,G27:G29,2,2)</f>
        <v>2.3890903973301635E-2</v>
      </c>
      <c r="C35" s="13"/>
      <c r="D35" s="13"/>
      <c r="L35" s="1"/>
      <c r="M35" s="1"/>
    </row>
    <row r="36" spans="1:13" s="6" customFormat="1" ht="14" x14ac:dyDescent="0.15">
      <c r="A36" s="24" t="s">
        <v>11</v>
      </c>
      <c r="B36" s="65">
        <f>TTEST(D27:D29,H27:H29,2,2)</f>
        <v>0.14314252515949158</v>
      </c>
      <c r="C36" s="13"/>
      <c r="D36" s="13"/>
      <c r="L36" s="1"/>
      <c r="M36" s="1"/>
    </row>
    <row r="37" spans="1:13" s="6" customFormat="1" ht="14" x14ac:dyDescent="0.15">
      <c r="A37" s="52" t="s">
        <v>12</v>
      </c>
      <c r="B37" s="30">
        <f>POWER(-(-I30-I32),2)</f>
        <v>0.72946524078317154</v>
      </c>
      <c r="C37" s="30"/>
      <c r="D37" s="13"/>
      <c r="E37" s="13"/>
      <c r="F37" s="13"/>
      <c r="L37" s="1"/>
      <c r="M37" s="1"/>
    </row>
    <row r="38" spans="1:13" s="6" customFormat="1" ht="14" x14ac:dyDescent="0.15">
      <c r="A38" s="52" t="s">
        <v>13</v>
      </c>
      <c r="B38" s="30">
        <f>POWER(2,-I30)</f>
        <v>0.70179678890610431</v>
      </c>
      <c r="C38" s="30"/>
      <c r="D38" s="13"/>
      <c r="E38" s="13"/>
      <c r="F38" s="13"/>
      <c r="G38" s="13"/>
      <c r="L38" s="1"/>
      <c r="M38" s="1"/>
    </row>
    <row r="39" spans="1:13" ht="16" thickBot="1" x14ac:dyDescent="0.25">
      <c r="L39" s="54"/>
      <c r="M39" s="54"/>
    </row>
    <row r="40" spans="1:13" s="6" customFormat="1" thickBot="1" x14ac:dyDescent="0.2">
      <c r="A40" s="31" t="s">
        <v>0</v>
      </c>
      <c r="B40" s="34" t="s">
        <v>55</v>
      </c>
      <c r="C40" s="34" t="s">
        <v>2</v>
      </c>
      <c r="D40" s="33" t="s">
        <v>3</v>
      </c>
      <c r="E40" s="31" t="s">
        <v>30</v>
      </c>
      <c r="F40" s="34" t="s">
        <v>55</v>
      </c>
      <c r="G40" s="34" t="s">
        <v>2</v>
      </c>
      <c r="H40" s="33" t="s">
        <v>3</v>
      </c>
      <c r="I40" s="32" t="s">
        <v>5</v>
      </c>
      <c r="J40" s="34" t="s">
        <v>6</v>
      </c>
      <c r="L40" s="1"/>
      <c r="M40" s="1"/>
    </row>
    <row r="41" spans="1:13" s="6" customFormat="1" ht="14" x14ac:dyDescent="0.15">
      <c r="A41" s="16" t="s">
        <v>43</v>
      </c>
      <c r="B41" s="17">
        <v>21.833690643310501</v>
      </c>
      <c r="C41" s="17">
        <v>15.005456924438477</v>
      </c>
      <c r="D41" s="55">
        <f>B41-C41</f>
        <v>6.8282337188720241</v>
      </c>
      <c r="E41" s="16" t="s">
        <v>43</v>
      </c>
      <c r="F41" s="17">
        <v>21.161697387695312</v>
      </c>
      <c r="G41" s="17">
        <v>14.587231636047363</v>
      </c>
      <c r="H41" s="55">
        <f>F41-G41</f>
        <v>6.5744657516479492</v>
      </c>
      <c r="I41" s="42">
        <f>H41-$D$44</f>
        <v>-3.4595489501938026E-2</v>
      </c>
      <c r="J41" s="37">
        <f>POWER(2,-I41)</f>
        <v>1.0242695926185701</v>
      </c>
      <c r="L41" s="1"/>
      <c r="M41" s="1"/>
    </row>
    <row r="42" spans="1:13" s="6" customFormat="1" ht="14" x14ac:dyDescent="0.15">
      <c r="A42" s="7" t="s">
        <v>44</v>
      </c>
      <c r="B42" s="18">
        <v>21.424409866333008</v>
      </c>
      <c r="C42" s="18">
        <v>14.820024490356445</v>
      </c>
      <c r="D42" s="35">
        <f>B42-C42</f>
        <v>6.6043853759765625</v>
      </c>
      <c r="E42" s="7" t="s">
        <v>44</v>
      </c>
      <c r="F42" s="18">
        <v>21.29119873046875</v>
      </c>
      <c r="G42" s="18">
        <v>14.551782608032227</v>
      </c>
      <c r="H42" s="35">
        <f>F42-G42</f>
        <v>6.7394161224365234</v>
      </c>
      <c r="I42" s="47">
        <f t="shared" ref="I42:I43" si="3">H42-$D$44</f>
        <v>0.13035488128663619</v>
      </c>
      <c r="J42" s="38">
        <f>POWER(2,-I42)</f>
        <v>0.9136066890787502</v>
      </c>
      <c r="L42" s="1"/>
      <c r="M42" s="1"/>
    </row>
    <row r="43" spans="1:13" s="6" customFormat="1" thickBot="1" x14ac:dyDescent="0.2">
      <c r="A43" s="19" t="s">
        <v>45</v>
      </c>
      <c r="B43" s="20">
        <v>21.211341857910156</v>
      </c>
      <c r="C43" s="20">
        <v>14.816777229309082</v>
      </c>
      <c r="D43" s="57">
        <f>B43-C43</f>
        <v>6.3945646286010742</v>
      </c>
      <c r="E43" s="19" t="s">
        <v>45</v>
      </c>
      <c r="F43" s="20">
        <v>21.38975715637207</v>
      </c>
      <c r="G43" s="20">
        <v>15.146615982055664</v>
      </c>
      <c r="H43" s="57">
        <f>F43-G43</f>
        <v>6.2431411743164062</v>
      </c>
      <c r="I43" s="58">
        <f t="shared" si="3"/>
        <v>-0.36592006683348099</v>
      </c>
      <c r="J43" s="39">
        <f>POWER(2,-I43)</f>
        <v>1.2887032273260264</v>
      </c>
      <c r="L43" s="1"/>
      <c r="M43" s="1"/>
    </row>
    <row r="44" spans="1:13" s="6" customFormat="1" ht="14" x14ac:dyDescent="0.15">
      <c r="A44" s="59" t="s">
        <v>7</v>
      </c>
      <c r="B44" s="41">
        <f>AVERAGE(B41:B43)</f>
        <v>21.489814122517888</v>
      </c>
      <c r="C44" s="41">
        <f>AVERAGE(C41:C43)</f>
        <v>14.880752881368002</v>
      </c>
      <c r="D44" s="43">
        <f>AVERAGE(D41:D43)</f>
        <v>6.6090612411498872</v>
      </c>
      <c r="E44" s="59" t="s">
        <v>7</v>
      </c>
      <c r="F44" s="41">
        <f>AVERAGE(F41:F43)</f>
        <v>21.280884424845379</v>
      </c>
      <c r="G44" s="41">
        <f>AVERAGE(G41:G43)</f>
        <v>14.761876742045084</v>
      </c>
      <c r="H44" s="43">
        <f>AVERAGE(H41:H43)</f>
        <v>6.519007682800293</v>
      </c>
      <c r="I44" s="43">
        <f>AVERAGE(I41:I43)</f>
        <v>-9.0053558349594276E-2</v>
      </c>
      <c r="J44" s="64">
        <f>AVERAGE(J41:J43)</f>
        <v>1.0755265030077823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MEDIAN(B41:B43)</f>
        <v>21.424409866333008</v>
      </c>
      <c r="C45" s="46">
        <f>MEDIAN(C41:C43)</f>
        <v>14.820024490356445</v>
      </c>
      <c r="D45" s="47">
        <f>MEDIAN(D41:D43)</f>
        <v>6.6043853759765625</v>
      </c>
      <c r="E45" s="45" t="s">
        <v>8</v>
      </c>
      <c r="F45" s="46">
        <f>MEDIAN(F41:F43)</f>
        <v>21.29119873046875</v>
      </c>
      <c r="G45" s="46">
        <f>MEDIAN(G41:G43)</f>
        <v>14.587231636047363</v>
      </c>
      <c r="H45" s="47">
        <f>MEDIAN(H41:H43)</f>
        <v>6.5744657516479492</v>
      </c>
      <c r="I45" s="47">
        <f>MEDIAN(I41:I43)</f>
        <v>-3.4595489501938026E-2</v>
      </c>
      <c r="J45" s="47">
        <f>MEDIAN(J41:J43)</f>
        <v>1.0242695926185701</v>
      </c>
      <c r="L45" s="1"/>
      <c r="M45" s="1"/>
    </row>
    <row r="46" spans="1:13" s="6" customFormat="1" thickBot="1" x14ac:dyDescent="0.2">
      <c r="A46" s="48" t="s">
        <v>9</v>
      </c>
      <c r="B46" s="49">
        <f>STDEV(B41:B43)</f>
        <v>0.31628751195335564</v>
      </c>
      <c r="C46" s="49">
        <f>STDEV(C41:C43)</f>
        <v>0.10800907343677031</v>
      </c>
      <c r="D46" s="50">
        <f>STDEV(D41:D43)</f>
        <v>0.21687235358719115</v>
      </c>
      <c r="E46" s="48" t="s">
        <v>9</v>
      </c>
      <c r="F46" s="49">
        <f>STDEV(F41:F43)</f>
        <v>0.1143792078902163</v>
      </c>
      <c r="G46" s="49">
        <f>STDEV(G41:G43)</f>
        <v>0.33366505735504154</v>
      </c>
      <c r="H46" s="50">
        <f>STDEV(H41:H43)</f>
        <v>0.25274276267212831</v>
      </c>
      <c r="I46" s="50">
        <f>STDEV(I41:I43)</f>
        <v>0.25274276267212831</v>
      </c>
      <c r="J46" s="50">
        <f>STDEV(J41:J43)</f>
        <v>0.19272987936035937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9.6364939680179687E-2</v>
      </c>
    </row>
    <row r="48" spans="1:13" s="6" customFormat="1" ht="14" x14ac:dyDescent="0.15">
      <c r="A48" s="24" t="s">
        <v>55</v>
      </c>
      <c r="B48" s="13">
        <f>TTEST(B41:B43,F41:F43,2,2)</f>
        <v>0.34252020988382365</v>
      </c>
      <c r="C48" s="13"/>
      <c r="F48" s="51"/>
    </row>
    <row r="49" spans="1:7" s="6" customFormat="1" ht="14" x14ac:dyDescent="0.15">
      <c r="A49" s="24" t="s">
        <v>2</v>
      </c>
      <c r="B49" s="13">
        <f>TTEST(C41:C43,G41:G43,2,2)</f>
        <v>0.5886807419722726</v>
      </c>
      <c r="C49" s="13"/>
      <c r="D49" s="13"/>
    </row>
    <row r="50" spans="1:7" s="6" customFormat="1" ht="14" x14ac:dyDescent="0.15">
      <c r="A50" s="24" t="s">
        <v>11</v>
      </c>
      <c r="B50" s="65">
        <f>TTEST(D41:D43,H41:H43,2,2)</f>
        <v>0.66391612150169155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2.6467777203099226E-2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1.0644096966728349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AD8F4-50F2-4668-AB8F-D77EBF33F0B0}">
  <dimension ref="A1:M52"/>
  <sheetViews>
    <sheetView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1.5" style="53" bestFit="1" customWidth="1"/>
    <col min="11" max="11" width="10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43461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43461</v>
      </c>
      <c r="K4" s="6" t="s">
        <v>20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21</v>
      </c>
      <c r="L5" s="1"/>
      <c r="M5" s="1"/>
    </row>
    <row r="6" spans="1:13" s="6" customFormat="1" ht="16" x14ac:dyDescent="0.2">
      <c r="A6" s="26"/>
      <c r="B6" s="24"/>
      <c r="C6" s="13"/>
      <c r="D6" s="13"/>
      <c r="E6" s="13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22</v>
      </c>
      <c r="C9" s="32" t="s">
        <v>2</v>
      </c>
      <c r="D9" s="33" t="s">
        <v>3</v>
      </c>
      <c r="E9" s="31" t="s">
        <v>4</v>
      </c>
      <c r="F9" s="32" t="s">
        <v>22</v>
      </c>
      <c r="G9" s="32" t="s">
        <v>2</v>
      </c>
      <c r="H9" s="33" t="s">
        <v>3</v>
      </c>
      <c r="I9" s="32" t="s">
        <v>5</v>
      </c>
      <c r="J9" s="34" t="s">
        <v>6</v>
      </c>
      <c r="L9" s="5"/>
      <c r="M9" s="1"/>
    </row>
    <row r="10" spans="1:13" s="6" customFormat="1" ht="14" x14ac:dyDescent="0.15">
      <c r="A10" s="7" t="s">
        <v>26</v>
      </c>
      <c r="B10" s="17">
        <v>20.447647094726562</v>
      </c>
      <c r="C10" s="17">
        <v>14.274783134460449</v>
      </c>
      <c r="D10" s="35">
        <f>B10-C10</f>
        <v>6.1728639602661133</v>
      </c>
      <c r="E10" s="7" t="s">
        <v>26</v>
      </c>
      <c r="F10" s="17">
        <v>21.903778076171875</v>
      </c>
      <c r="G10" s="17">
        <v>14.320829391479492</v>
      </c>
      <c r="H10" s="35">
        <f>F10-G10</f>
        <v>7.5829486846923828</v>
      </c>
      <c r="I10" s="36">
        <f>H10-$D$14</f>
        <v>1.2355208396911621</v>
      </c>
      <c r="J10" s="37">
        <f>POWER(2,-I10)</f>
        <v>0.42468915122290241</v>
      </c>
      <c r="L10" s="1"/>
      <c r="M10" s="1"/>
    </row>
    <row r="11" spans="1:13" s="6" customFormat="1" ht="14" x14ac:dyDescent="0.15">
      <c r="A11" s="7" t="s">
        <v>27</v>
      </c>
      <c r="B11" s="18">
        <v>20.772333145141602</v>
      </c>
      <c r="C11" s="18">
        <v>14.25925350189209</v>
      </c>
      <c r="D11" s="35">
        <f t="shared" ref="D11:D13" si="0">B11-C11</f>
        <v>6.5130796432495117</v>
      </c>
      <c r="E11" s="7" t="s">
        <v>27</v>
      </c>
      <c r="F11" s="21">
        <v>21.504804611206055</v>
      </c>
      <c r="G11" s="21">
        <v>14.142350196838379</v>
      </c>
      <c r="H11" s="35">
        <f>F11-G11</f>
        <v>7.3624544143676758</v>
      </c>
      <c r="I11" s="36">
        <f t="shared" ref="I11:I13" si="1">H11-$D$14</f>
        <v>1.0150265693664551</v>
      </c>
      <c r="J11" s="38">
        <f>POWER(2,-I11)</f>
        <v>0.49481921529479145</v>
      </c>
      <c r="L11" s="1"/>
      <c r="M11" s="1"/>
    </row>
    <row r="12" spans="1:13" s="6" customFormat="1" ht="14" x14ac:dyDescent="0.15">
      <c r="A12" s="10" t="s">
        <v>28</v>
      </c>
      <c r="B12" s="21">
        <v>21.035703659057617</v>
      </c>
      <c r="C12" s="21">
        <v>14.398600578308105</v>
      </c>
      <c r="D12" s="35">
        <f t="shared" si="0"/>
        <v>6.6371030807495117</v>
      </c>
      <c r="E12" s="7" t="s">
        <v>28</v>
      </c>
      <c r="F12" s="18">
        <v>21.200857162475586</v>
      </c>
      <c r="G12" s="18">
        <v>14.180390357971191</v>
      </c>
      <c r="H12" s="35">
        <f>F12-G12</f>
        <v>7.0204668045043945</v>
      </c>
      <c r="I12" s="36">
        <f t="shared" si="1"/>
        <v>0.67303895950317383</v>
      </c>
      <c r="J12" s="38">
        <f>POWER(2,-I12)</f>
        <v>0.62718416513053654</v>
      </c>
      <c r="L12" s="1"/>
      <c r="M12" s="1"/>
    </row>
    <row r="13" spans="1:13" s="6" customFormat="1" thickBot="1" x14ac:dyDescent="0.2">
      <c r="A13" s="7" t="s">
        <v>29</v>
      </c>
      <c r="B13" s="20">
        <v>20.353124618530273</v>
      </c>
      <c r="C13" s="20">
        <v>14.286459922790527</v>
      </c>
      <c r="D13" s="35">
        <f t="shared" si="0"/>
        <v>6.0666646957397461</v>
      </c>
      <c r="E13" s="7" t="s">
        <v>29</v>
      </c>
      <c r="F13" s="20">
        <v>21.683032989501953</v>
      </c>
      <c r="G13" s="20">
        <v>14.157780647277832</v>
      </c>
      <c r="H13" s="35">
        <f>F13-G13</f>
        <v>7.5252523422241211</v>
      </c>
      <c r="I13" s="36">
        <f t="shared" si="1"/>
        <v>1.1778244972229004</v>
      </c>
      <c r="J13" s="39">
        <f>POWER(2,-I13)</f>
        <v>0.44201753336504784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20.652202129364014</v>
      </c>
      <c r="C14" s="41">
        <f>AVERAGE(C10:C13)</f>
        <v>14.304774284362793</v>
      </c>
      <c r="D14" s="42">
        <f>AVERAGE(D10:D13)</f>
        <v>6.3474278450012207</v>
      </c>
      <c r="E14" s="40" t="s">
        <v>7</v>
      </c>
      <c r="F14" s="41">
        <f>AVERAGE(F10:F13)</f>
        <v>21.573118209838867</v>
      </c>
      <c r="G14" s="41">
        <f>AVERAGE(G10:G13)</f>
        <v>14.200337648391724</v>
      </c>
      <c r="H14" s="42">
        <f>AVERAGE(H10:H13)</f>
        <v>7.3727805614471436</v>
      </c>
      <c r="I14" s="42">
        <f>AVERAGE(I10:I13)</f>
        <v>1.0253527164459229</v>
      </c>
      <c r="J14" s="64">
        <f>AVERAGE(J10:J13)</f>
        <v>0.49717751625331957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20.609990119934082</v>
      </c>
      <c r="C15" s="46">
        <f>MEDIAN(C10:C13)</f>
        <v>14.280621528625488</v>
      </c>
      <c r="D15" s="47">
        <f>MEDIAN(D10:D13)</f>
        <v>6.3429718017578125</v>
      </c>
      <c r="E15" s="45" t="s">
        <v>8</v>
      </c>
      <c r="F15" s="46">
        <f>MEDIAN(F10:F13)</f>
        <v>21.593918800354004</v>
      </c>
      <c r="G15" s="46">
        <f>MEDIAN(G10:G13)</f>
        <v>14.169085502624512</v>
      </c>
      <c r="H15" s="47">
        <f>MEDIAN(H10:H13)</f>
        <v>7.4438533782958984</v>
      </c>
      <c r="I15" s="47">
        <f>MEDIAN(I10:I13)</f>
        <v>1.0964255332946777</v>
      </c>
      <c r="J15" s="47">
        <f>MEDIAN(J10:J13)</f>
        <v>0.46841837432991962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0.31240732167643137</v>
      </c>
      <c r="C16" s="49">
        <f>STDEV(C10:C13)</f>
        <v>6.3535816629996952E-2</v>
      </c>
      <c r="D16" s="50">
        <f>STDEV(D10:D13)</f>
        <v>0.27120272632955678</v>
      </c>
      <c r="E16" s="48" t="s">
        <v>9</v>
      </c>
      <c r="F16" s="49">
        <f>STDEV(F10:F13)</f>
        <v>0.2970197755110589</v>
      </c>
      <c r="G16" s="49">
        <f>STDEV(G10:G13)</f>
        <v>8.1832751041192045E-2</v>
      </c>
      <c r="H16" s="50">
        <f>STDEV(H10:H13)</f>
        <v>0.25275145670951799</v>
      </c>
      <c r="I16" s="50">
        <f>STDEV(I10:I13)</f>
        <v>0.25275145670951799</v>
      </c>
      <c r="J16" s="50">
        <f>STDEV(J10:J13)</f>
        <v>9.1659655088289063E-2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4.5829827544144532E-2</v>
      </c>
      <c r="L17" s="1"/>
      <c r="M17" s="1"/>
    </row>
    <row r="18" spans="1:13" s="6" customFormat="1" ht="14" x14ac:dyDescent="0.15">
      <c r="A18" s="24" t="s">
        <v>22</v>
      </c>
      <c r="B18" s="13">
        <f>TTEST(B10:B13,F10:F13,2,2)</f>
        <v>5.2473464413996087E-3</v>
      </c>
      <c r="C18" s="13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9.0386169369183825E-2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1.4708958483177039E-3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1.6335502774373529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0.49129017180077134</v>
      </c>
      <c r="C22" s="30"/>
      <c r="D22" s="13"/>
      <c r="E22" s="13"/>
      <c r="F22" s="13"/>
      <c r="G22" s="13"/>
      <c r="L22" s="1"/>
      <c r="M22" s="1"/>
    </row>
    <row r="23" spans="1:13" ht="16" thickBot="1" x14ac:dyDescent="0.25">
      <c r="L23" s="54"/>
      <c r="M23" s="54"/>
    </row>
    <row r="24" spans="1:13" s="6" customFormat="1" thickBot="1" x14ac:dyDescent="0.2">
      <c r="A24" s="31" t="s">
        <v>0</v>
      </c>
      <c r="B24" s="32" t="s">
        <v>22</v>
      </c>
      <c r="C24" s="32" t="s">
        <v>2</v>
      </c>
      <c r="D24" s="33" t="s">
        <v>3</v>
      </c>
      <c r="E24" s="31" t="s">
        <v>4</v>
      </c>
      <c r="F24" s="32" t="s">
        <v>22</v>
      </c>
      <c r="G24" s="32" t="s">
        <v>2</v>
      </c>
      <c r="H24" s="33" t="s">
        <v>3</v>
      </c>
      <c r="I24" s="32" t="s">
        <v>5</v>
      </c>
      <c r="J24" s="34" t="s">
        <v>6</v>
      </c>
      <c r="L24" s="1"/>
      <c r="M24" s="1"/>
    </row>
    <row r="25" spans="1:13" s="6" customFormat="1" ht="14" x14ac:dyDescent="0.15">
      <c r="A25" s="7" t="s">
        <v>35</v>
      </c>
      <c r="B25" s="17">
        <v>20.314615249633789</v>
      </c>
      <c r="C25" s="17">
        <v>14.34958553314209</v>
      </c>
      <c r="D25" s="35">
        <f>B25-C25</f>
        <v>5.9650297164916992</v>
      </c>
      <c r="E25" s="7" t="s">
        <v>35</v>
      </c>
      <c r="F25" s="17">
        <v>21.353145599365234</v>
      </c>
      <c r="G25" s="17">
        <v>14.375571250915527</v>
      </c>
      <c r="H25" s="35">
        <f>F25-G25</f>
        <v>6.977574348449707</v>
      </c>
      <c r="I25" s="36">
        <f>H25-$D$29</f>
        <v>1.2042865753173828</v>
      </c>
      <c r="J25" s="37">
        <f>POWER(2,-I25)</f>
        <v>0.43398389916527191</v>
      </c>
      <c r="L25" s="1"/>
      <c r="M25" s="1"/>
    </row>
    <row r="26" spans="1:13" s="6" customFormat="1" ht="14" x14ac:dyDescent="0.15">
      <c r="A26" s="7" t="s">
        <v>36</v>
      </c>
      <c r="B26" s="21">
        <v>19.849193572998047</v>
      </c>
      <c r="C26" s="21">
        <v>14.30705738067627</v>
      </c>
      <c r="D26" s="35">
        <f t="shared" ref="D26:D28" si="2">B26-C26</f>
        <v>5.5421361923217773</v>
      </c>
      <c r="E26" s="7" t="s">
        <v>36</v>
      </c>
      <c r="F26" s="21">
        <v>22.647174835205078</v>
      </c>
      <c r="G26" s="21">
        <v>14.434426307678223</v>
      </c>
      <c r="H26" s="35">
        <f>F26-G26</f>
        <v>8.2127485275268555</v>
      </c>
      <c r="I26" s="36">
        <f t="shared" ref="I26:I28" si="3">H26-$D$29</f>
        <v>2.4394607543945312</v>
      </c>
      <c r="J26" s="38">
        <f>POWER(2,-I26)</f>
        <v>0.18435254594763448</v>
      </c>
      <c r="L26" s="1"/>
      <c r="M26" s="1"/>
    </row>
    <row r="27" spans="1:13" s="6" customFormat="1" ht="14" x14ac:dyDescent="0.15">
      <c r="A27" s="7" t="s">
        <v>37</v>
      </c>
      <c r="B27" s="18">
        <v>19.867544174194336</v>
      </c>
      <c r="C27" s="18">
        <v>14.313496589660645</v>
      </c>
      <c r="D27" s="35">
        <f t="shared" si="2"/>
        <v>5.5540475845336914</v>
      </c>
      <c r="E27" s="7" t="s">
        <v>37</v>
      </c>
      <c r="F27" s="18">
        <v>21.407566070556641</v>
      </c>
      <c r="G27" s="18">
        <v>14.326898574829102</v>
      </c>
      <c r="H27" s="35">
        <f>F27-G27</f>
        <v>7.0806674957275391</v>
      </c>
      <c r="I27" s="36">
        <f t="shared" si="3"/>
        <v>1.3073797225952148</v>
      </c>
      <c r="J27" s="38">
        <f>POWER(2,-I27)</f>
        <v>0.40405407190088466</v>
      </c>
      <c r="L27" s="1"/>
      <c r="M27" s="1"/>
    </row>
    <row r="28" spans="1:13" s="6" customFormat="1" thickBot="1" x14ac:dyDescent="0.2">
      <c r="A28" s="7" t="s">
        <v>38</v>
      </c>
      <c r="B28" s="20">
        <v>20.46776008605957</v>
      </c>
      <c r="C28" s="20">
        <v>14.435822486877441</v>
      </c>
      <c r="D28" s="35">
        <f t="shared" si="2"/>
        <v>6.0319375991821289</v>
      </c>
      <c r="E28" s="7" t="s">
        <v>38</v>
      </c>
      <c r="F28" s="20">
        <v>21.278451919555664</v>
      </c>
      <c r="G28" s="20">
        <v>14.319503784179688</v>
      </c>
      <c r="H28" s="35">
        <f>F28-G28</f>
        <v>6.9589481353759766</v>
      </c>
      <c r="I28" s="36">
        <f t="shared" si="3"/>
        <v>1.1856603622436523</v>
      </c>
      <c r="J28" s="39">
        <f>POWER(2,-I28)</f>
        <v>0.43962326392303652</v>
      </c>
      <c r="L28" s="1"/>
      <c r="M28" s="1"/>
    </row>
    <row r="29" spans="1:13" s="6" customFormat="1" ht="14" x14ac:dyDescent="0.15">
      <c r="A29" s="40" t="s">
        <v>7</v>
      </c>
      <c r="B29" s="41">
        <f>AVERAGE(B25:B28)</f>
        <v>20.124778270721436</v>
      </c>
      <c r="C29" s="41">
        <f>AVERAGE(C25:C28)</f>
        <v>14.351490497589111</v>
      </c>
      <c r="D29" s="42">
        <f>AVERAGE(D25:D28)</f>
        <v>5.7732877731323242</v>
      </c>
      <c r="E29" s="40" t="s">
        <v>7</v>
      </c>
      <c r="F29" s="41">
        <f>AVERAGE(F25:F28)</f>
        <v>21.671584606170654</v>
      </c>
      <c r="G29" s="41">
        <f>AVERAGE(G25:G28)</f>
        <v>14.364099979400635</v>
      </c>
      <c r="H29" s="42">
        <f>AVERAGE(H25:H28)</f>
        <v>7.3074846267700195</v>
      </c>
      <c r="I29" s="42">
        <f>AVERAGE(I25:I28)</f>
        <v>1.5341968536376953</v>
      </c>
      <c r="J29" s="64">
        <f>AVERAGE(J25:J28)</f>
        <v>0.36550344523420686</v>
      </c>
      <c r="K29" s="44"/>
      <c r="L29" s="1"/>
      <c r="M29" s="1"/>
    </row>
    <row r="30" spans="1:13" s="6" customFormat="1" ht="14" x14ac:dyDescent="0.15">
      <c r="A30" s="45" t="s">
        <v>8</v>
      </c>
      <c r="B30" s="46">
        <f>MEDIAN(B25:B28)</f>
        <v>20.091079711914062</v>
      </c>
      <c r="C30" s="46">
        <f>MEDIAN(C25:C28)</f>
        <v>14.331541061401367</v>
      </c>
      <c r="D30" s="47">
        <f>MEDIAN(D25:D28)</f>
        <v>5.7595386505126953</v>
      </c>
      <c r="E30" s="45" t="s">
        <v>8</v>
      </c>
      <c r="F30" s="46">
        <f>MEDIAN(F25:F28)</f>
        <v>21.380355834960938</v>
      </c>
      <c r="G30" s="46">
        <f>MEDIAN(G25:G28)</f>
        <v>14.351234912872314</v>
      </c>
      <c r="H30" s="43">
        <f>MEDIAN(H25:H28)</f>
        <v>7.029120922088623</v>
      </c>
      <c r="I30" s="47">
        <f>MEDIAN(I25:I28)</f>
        <v>1.2558331489562988</v>
      </c>
      <c r="J30" s="47">
        <f>MEDIAN(J25:J28)</f>
        <v>0.41901898553307826</v>
      </c>
      <c r="L30" s="1"/>
      <c r="M30" s="1"/>
    </row>
    <row r="31" spans="1:13" s="6" customFormat="1" thickBot="1" x14ac:dyDescent="0.2">
      <c r="A31" s="48" t="s">
        <v>9</v>
      </c>
      <c r="B31" s="49">
        <f>STDEV(B25:B28)</f>
        <v>0.31400154471521124</v>
      </c>
      <c r="C31" s="49">
        <f>STDEV(C25:C28)</f>
        <v>5.9254682586100359E-2</v>
      </c>
      <c r="D31" s="50">
        <f>STDEV(D25:D28)</f>
        <v>0.26150973147399498</v>
      </c>
      <c r="E31" s="48" t="s">
        <v>9</v>
      </c>
      <c r="F31" s="49">
        <f>STDEV(F25:F28)</f>
        <v>0.65254343213703669</v>
      </c>
      <c r="G31" s="49">
        <f>STDEV(G25:G28)</f>
        <v>5.3072741432412598E-2</v>
      </c>
      <c r="H31" s="50">
        <f>STDEV(H25:H28)</f>
        <v>0.60587876084314651</v>
      </c>
      <c r="I31" s="50">
        <f>STDEV(I25:I28)</f>
        <v>0.60587876084314651</v>
      </c>
      <c r="J31" s="50">
        <f>STDEV(J25:J28)</f>
        <v>0.12177180738550447</v>
      </c>
      <c r="L31" s="1"/>
      <c r="M31" s="1"/>
    </row>
    <row r="32" spans="1:13" s="6" customFormat="1" ht="14" x14ac:dyDescent="0.15">
      <c r="A32" s="13"/>
      <c r="B32" s="13" t="s">
        <v>10</v>
      </c>
      <c r="C32" s="13"/>
      <c r="D32" s="13"/>
      <c r="E32" s="13"/>
      <c r="F32" s="13"/>
      <c r="G32" s="13"/>
      <c r="H32" s="13"/>
      <c r="I32" s="13"/>
      <c r="J32" s="14">
        <f>J31/(SQRT(4))</f>
        <v>6.0885903692752236E-2</v>
      </c>
      <c r="L32" s="1"/>
      <c r="M32" s="1"/>
    </row>
    <row r="33" spans="1:13" s="6" customFormat="1" ht="14" x14ac:dyDescent="0.15">
      <c r="A33" s="24" t="s">
        <v>22</v>
      </c>
      <c r="B33" s="13">
        <f>TTEST(B25:B28,F25:F28,2,2)</f>
        <v>5.2515656780397118E-3</v>
      </c>
      <c r="C33" s="13"/>
      <c r="L33" s="1"/>
      <c r="M33" s="1"/>
    </row>
    <row r="34" spans="1:13" s="6" customFormat="1" ht="14" x14ac:dyDescent="0.15">
      <c r="A34" s="24" t="s">
        <v>2</v>
      </c>
      <c r="B34" s="13">
        <f>TTEST(C25:C28,G25:G28,2,2)</f>
        <v>0.76196251071103149</v>
      </c>
      <c r="C34" s="13"/>
      <c r="D34" s="13"/>
      <c r="E34" s="15"/>
      <c r="F34" s="51"/>
      <c r="L34" s="1"/>
      <c r="M34" s="1"/>
    </row>
    <row r="35" spans="1:13" s="6" customFormat="1" ht="14" x14ac:dyDescent="0.15">
      <c r="A35" s="24" t="s">
        <v>11</v>
      </c>
      <c r="B35" s="65">
        <f>TTEST(D25:D28,H25:H28,2,2)</f>
        <v>3.504650147304961E-3</v>
      </c>
      <c r="C35" s="13"/>
      <c r="D35" s="13"/>
      <c r="L35" s="1"/>
      <c r="M35" s="1"/>
    </row>
    <row r="36" spans="1:13" s="6" customFormat="1" ht="14" x14ac:dyDescent="0.15">
      <c r="A36" s="52" t="s">
        <v>12</v>
      </c>
      <c r="B36" s="30">
        <f>POWER(-(-I29-I31),2)</f>
        <v>4.5799236356955522</v>
      </c>
      <c r="C36" s="30"/>
      <c r="D36" s="13"/>
      <c r="E36" s="13"/>
      <c r="F36" s="13"/>
      <c r="L36" s="1"/>
      <c r="M36" s="1"/>
    </row>
    <row r="37" spans="1:13" s="6" customFormat="1" ht="14" x14ac:dyDescent="0.15">
      <c r="A37" s="52" t="s">
        <v>13</v>
      </c>
      <c r="B37" s="30">
        <f>POWER(2,-I29)</f>
        <v>0.34527149702861282</v>
      </c>
      <c r="C37" s="30"/>
      <c r="D37" s="13"/>
      <c r="E37" s="13"/>
      <c r="F37" s="13"/>
      <c r="G37" s="13"/>
      <c r="L37" s="1"/>
      <c r="M37" s="1"/>
    </row>
    <row r="38" spans="1:13" ht="16" thickBot="1" x14ac:dyDescent="0.25">
      <c r="L38" s="54"/>
      <c r="M38" s="54"/>
    </row>
    <row r="39" spans="1:13" s="6" customFormat="1" thickBot="1" x14ac:dyDescent="0.2">
      <c r="A39" s="31" t="s">
        <v>0</v>
      </c>
      <c r="B39" s="32" t="s">
        <v>22</v>
      </c>
      <c r="C39" s="32" t="s">
        <v>2</v>
      </c>
      <c r="D39" s="33" t="s">
        <v>3</v>
      </c>
      <c r="E39" s="31" t="s">
        <v>4</v>
      </c>
      <c r="F39" s="32" t="s">
        <v>22</v>
      </c>
      <c r="G39" s="32" t="s">
        <v>2</v>
      </c>
      <c r="H39" s="33" t="s">
        <v>3</v>
      </c>
      <c r="I39" s="32" t="s">
        <v>5</v>
      </c>
      <c r="J39" s="34" t="s">
        <v>6</v>
      </c>
      <c r="L39" s="1"/>
      <c r="M39" s="1"/>
    </row>
    <row r="40" spans="1:13" s="6" customFormat="1" ht="14" x14ac:dyDescent="0.15">
      <c r="A40" s="7" t="s">
        <v>46</v>
      </c>
      <c r="B40" s="17">
        <v>20.336055755615234</v>
      </c>
      <c r="C40" s="17">
        <v>14.28688907623291</v>
      </c>
      <c r="D40" s="35">
        <f>B40-C40</f>
        <v>6.0491666793823242</v>
      </c>
      <c r="E40" s="7" t="s">
        <v>46</v>
      </c>
      <c r="F40" s="17">
        <v>21.608526229858398</v>
      </c>
      <c r="G40" s="17">
        <v>14.291476249694824</v>
      </c>
      <c r="H40" s="35">
        <f>F40-G40</f>
        <v>7.3170499801635742</v>
      </c>
      <c r="I40" s="36">
        <f>H40-$D$44</f>
        <v>1.300560474395752</v>
      </c>
      <c r="J40" s="37">
        <f>POWER(2,-I40)</f>
        <v>0.40596845234829149</v>
      </c>
      <c r="L40" s="1"/>
      <c r="M40" s="1"/>
    </row>
    <row r="41" spans="1:13" s="6" customFormat="1" ht="14" x14ac:dyDescent="0.15">
      <c r="A41" s="7" t="s">
        <v>47</v>
      </c>
      <c r="B41" s="18">
        <v>20.210405349731445</v>
      </c>
      <c r="C41" s="18">
        <v>14.280144691467285</v>
      </c>
      <c r="D41" s="35">
        <f t="shared" ref="D41:D43" si="4">B41-C41</f>
        <v>5.9302606582641602</v>
      </c>
      <c r="E41" s="7" t="s">
        <v>47</v>
      </c>
      <c r="F41" s="21">
        <v>21.81633186340332</v>
      </c>
      <c r="G41" s="21">
        <v>14.287158966064453</v>
      </c>
      <c r="H41" s="35">
        <f>F41-G41</f>
        <v>7.5291728973388672</v>
      </c>
      <c r="I41" s="36">
        <f t="shared" ref="I41:I43" si="5">H41-$D$44</f>
        <v>1.5126833915710449</v>
      </c>
      <c r="J41" s="38">
        <f>POWER(2,-I41)</f>
        <v>0.35045876419419442</v>
      </c>
      <c r="L41" s="1"/>
      <c r="M41" s="1"/>
    </row>
    <row r="42" spans="1:13" s="6" customFormat="1" ht="14" x14ac:dyDescent="0.15">
      <c r="A42" s="10" t="s">
        <v>48</v>
      </c>
      <c r="B42" s="21">
        <v>20.452646255493164</v>
      </c>
      <c r="C42" s="21">
        <v>14.373691558837891</v>
      </c>
      <c r="D42" s="35">
        <f t="shared" si="4"/>
        <v>6.0789546966552734</v>
      </c>
      <c r="E42" s="7" t="s">
        <v>48</v>
      </c>
      <c r="F42" s="18">
        <v>21.832199096679688</v>
      </c>
      <c r="G42" s="18">
        <v>14.31879711151123</v>
      </c>
      <c r="H42" s="35">
        <f>F42-G42</f>
        <v>7.513401985168457</v>
      </c>
      <c r="I42" s="36">
        <f t="shared" si="5"/>
        <v>1.4969124794006348</v>
      </c>
      <c r="J42" s="38">
        <f>POWER(2,-I42)</f>
        <v>0.35431084262072932</v>
      </c>
      <c r="L42" s="1"/>
      <c r="M42" s="1"/>
    </row>
    <row r="43" spans="1:13" s="6" customFormat="1" thickBot="1" x14ac:dyDescent="0.2">
      <c r="A43" s="7" t="s">
        <v>49</v>
      </c>
      <c r="B43" s="20">
        <v>20.346513748168945</v>
      </c>
      <c r="C43" s="20">
        <v>14.338937759399414</v>
      </c>
      <c r="D43" s="35">
        <f t="shared" si="4"/>
        <v>6.0075759887695312</v>
      </c>
      <c r="E43" s="7" t="s">
        <v>49</v>
      </c>
      <c r="F43" s="20">
        <v>21.714776992797852</v>
      </c>
      <c r="G43" s="20">
        <v>14.319175720214844</v>
      </c>
      <c r="H43" s="35">
        <f>F43-G43</f>
        <v>7.3956012725830078</v>
      </c>
      <c r="I43" s="36">
        <f t="shared" si="5"/>
        <v>1.3791117668151855</v>
      </c>
      <c r="J43" s="39">
        <f>POWER(2,-I43)</f>
        <v>0.38445542257437754</v>
      </c>
      <c r="L43" s="1"/>
      <c r="M43" s="1"/>
    </row>
    <row r="44" spans="1:13" s="6" customFormat="1" ht="14" x14ac:dyDescent="0.15">
      <c r="A44" s="40" t="s">
        <v>7</v>
      </c>
      <c r="B44" s="41">
        <f>AVERAGE(B40:B43)</f>
        <v>20.336405277252197</v>
      </c>
      <c r="C44" s="41">
        <f>AVERAGE(C40:C43)</f>
        <v>14.319915771484375</v>
      </c>
      <c r="D44" s="42">
        <f>AVERAGE(D40:D43)</f>
        <v>6.0164895057678223</v>
      </c>
      <c r="E44" s="40" t="s">
        <v>7</v>
      </c>
      <c r="F44" s="41">
        <f>AVERAGE(F40:F43)</f>
        <v>21.742958545684814</v>
      </c>
      <c r="G44" s="41">
        <f>AVERAGE(G40:G43)</f>
        <v>14.304152011871338</v>
      </c>
      <c r="H44" s="42">
        <f>AVERAGE(H40:H43)</f>
        <v>7.4388065338134766</v>
      </c>
      <c r="I44" s="42">
        <f>AVERAGE(I40:I43)</f>
        <v>1.4223170280456543</v>
      </c>
      <c r="J44" s="64">
        <f>AVERAGE(J40:J43)</f>
        <v>0.37379837043439818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MEDIAN(B40:B43)</f>
        <v>20.34128475189209</v>
      </c>
      <c r="C45" s="46">
        <f>MEDIAN(C40:C43)</f>
        <v>14.312913417816162</v>
      </c>
      <c r="D45" s="47">
        <f>MEDIAN(D40:D43)</f>
        <v>6.0283713340759277</v>
      </c>
      <c r="E45" s="45" t="s">
        <v>8</v>
      </c>
      <c r="F45" s="46">
        <f>MEDIAN(F40:F43)</f>
        <v>21.765554428100586</v>
      </c>
      <c r="G45" s="46">
        <f>MEDIAN(G40:G43)</f>
        <v>14.305136680603027</v>
      </c>
      <c r="H45" s="47">
        <f>MEDIAN(H40:H43)</f>
        <v>7.4545016288757324</v>
      </c>
      <c r="I45" s="47">
        <f>MEDIAN(I40:I43)</f>
        <v>1.4380121231079102</v>
      </c>
      <c r="J45" s="47">
        <f>MEDIAN(J40:J43)</f>
        <v>0.3693831325975534</v>
      </c>
      <c r="L45" s="1"/>
      <c r="M45" s="1"/>
    </row>
    <row r="46" spans="1:13" s="6" customFormat="1" thickBot="1" x14ac:dyDescent="0.2">
      <c r="A46" s="48" t="s">
        <v>9</v>
      </c>
      <c r="B46" s="49">
        <f>STDEV(B40:B43)</f>
        <v>9.914677689718597E-2</v>
      </c>
      <c r="C46" s="49">
        <f>STDEV(C40:C43)</f>
        <v>4.4445369967670484E-2</v>
      </c>
      <c r="D46" s="50">
        <f>STDEV(D40:D43)</f>
        <v>6.450985112142861E-2</v>
      </c>
      <c r="E46" s="48" t="s">
        <v>9</v>
      </c>
      <c r="F46" s="49">
        <f>STDEV(F40:F43)</f>
        <v>0.10362394696925882</v>
      </c>
      <c r="G46" s="49">
        <f>STDEV(G40:G43)</f>
        <v>1.7220426905311493E-2</v>
      </c>
      <c r="H46" s="50">
        <f>STDEV(H40:H43)</f>
        <v>0.10070073481087563</v>
      </c>
      <c r="I46" s="50">
        <f>STDEV(I40:I43)</f>
        <v>0.10070073481087563</v>
      </c>
      <c r="J46" s="50">
        <f>STDEV(J40:J43)</f>
        <v>2.6286802077577005E-2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1.3143401038788503E-2</v>
      </c>
    </row>
    <row r="48" spans="1:13" s="6" customFormat="1" ht="14" x14ac:dyDescent="0.15">
      <c r="A48" s="24" t="s">
        <v>22</v>
      </c>
      <c r="B48" s="13">
        <f>TTEST(B40:B43,F40:F43,2,2)</f>
        <v>1.1379389273211587E-6</v>
      </c>
      <c r="C48" s="13"/>
    </row>
    <row r="49" spans="1:7" s="6" customFormat="1" ht="14" x14ac:dyDescent="0.15">
      <c r="A49" s="24" t="s">
        <v>2</v>
      </c>
      <c r="B49" s="13">
        <f>TTEST(C40:C43,G40:G43,2,2)</f>
        <v>0.53289157813496668</v>
      </c>
      <c r="C49" s="13"/>
      <c r="D49" s="13"/>
      <c r="E49" s="15"/>
      <c r="F49" s="51"/>
    </row>
    <row r="50" spans="1:7" s="6" customFormat="1" ht="14" x14ac:dyDescent="0.15">
      <c r="A50" s="24" t="s">
        <v>11</v>
      </c>
      <c r="B50" s="65">
        <f>TTEST(D40:D43,H40:H43,2,2)</f>
        <v>3.6251214081001434E-7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2.3195831059765095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0.37311259640545863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96CF4-DB08-4F67-AA7D-A0617E8F23D5}">
  <dimension ref="A1:M52"/>
  <sheetViews>
    <sheetView tabSelected="1"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0" width="10.1640625" style="53" bestFit="1" customWidth="1"/>
    <col min="11" max="11" width="9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44307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44307</v>
      </c>
      <c r="K4" s="6" t="s">
        <v>56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18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56</v>
      </c>
      <c r="C9" s="32" t="s">
        <v>2</v>
      </c>
      <c r="D9" s="33" t="s">
        <v>3</v>
      </c>
      <c r="E9" s="31" t="s">
        <v>4</v>
      </c>
      <c r="F9" s="32" t="s">
        <v>56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26.390256881713867</v>
      </c>
      <c r="C10" s="8">
        <v>14.682934761047363</v>
      </c>
      <c r="D10" s="35">
        <f>B10-C10</f>
        <v>11.707322120666504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26.67194938659668</v>
      </c>
      <c r="C11" s="11">
        <v>14.498536109924316</v>
      </c>
      <c r="D11" s="35">
        <f t="shared" ref="D11:D13" si="0">B11-C11</f>
        <v>12.173413276672363</v>
      </c>
      <c r="E11" s="7" t="s">
        <v>27</v>
      </c>
      <c r="F11" s="9">
        <v>26.493648529052734</v>
      </c>
      <c r="G11" s="9">
        <v>14.55931568145752</v>
      </c>
      <c r="H11" s="35">
        <f>F11-G11</f>
        <v>11.934332847595215</v>
      </c>
      <c r="I11" s="36">
        <f>H11-$D$14</f>
        <v>0.2661440372467041</v>
      </c>
      <c r="J11" s="38">
        <f>POWER(2,-I11)</f>
        <v>0.83153907419130113</v>
      </c>
      <c r="L11" s="1"/>
      <c r="M11" s="1"/>
    </row>
    <row r="12" spans="1:13" s="6" customFormat="1" ht="14" x14ac:dyDescent="0.15">
      <c r="A12" s="10" t="s">
        <v>28</v>
      </c>
      <c r="B12" s="9">
        <v>26.274822235107422</v>
      </c>
      <c r="C12" s="9">
        <v>14.700767517089844</v>
      </c>
      <c r="D12" s="35">
        <f t="shared" si="0"/>
        <v>11.574054718017578</v>
      </c>
      <c r="E12" s="10" t="s">
        <v>28</v>
      </c>
      <c r="F12" s="11">
        <v>26.38665771484375</v>
      </c>
      <c r="G12" s="11">
        <v>14.491141319274902</v>
      </c>
      <c r="H12" s="35">
        <f>F12-G12</f>
        <v>11.895516395568848</v>
      </c>
      <c r="I12" s="36">
        <f t="shared" ref="I12:I13" si="1">H12-$D$14</f>
        <v>0.22732758522033691</v>
      </c>
      <c r="J12" s="38">
        <f>POWER(2,-I12)</f>
        <v>0.85421575656117177</v>
      </c>
      <c r="L12" s="1"/>
      <c r="M12" s="1"/>
    </row>
    <row r="13" spans="1:13" s="6" customFormat="1" thickBot="1" x14ac:dyDescent="0.2">
      <c r="A13" s="7" t="s">
        <v>29</v>
      </c>
      <c r="B13" s="12">
        <v>26.121871948242188</v>
      </c>
      <c r="C13" s="12">
        <v>14.90390682220459</v>
      </c>
      <c r="D13" s="35">
        <f t="shared" si="0"/>
        <v>11.217965126037598</v>
      </c>
      <c r="E13" s="7" t="s">
        <v>29</v>
      </c>
      <c r="F13" s="12">
        <v>26.500572204589844</v>
      </c>
      <c r="G13" s="12">
        <v>14.413993835449219</v>
      </c>
      <c r="H13" s="35">
        <f>F13-G13</f>
        <v>12.086578369140625</v>
      </c>
      <c r="I13" s="36">
        <f t="shared" si="1"/>
        <v>0.41838955879211426</v>
      </c>
      <c r="J13" s="39">
        <f>POWER(2,-I13)</f>
        <v>0.74825941992584144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26.364725112915039</v>
      </c>
      <c r="C14" s="41">
        <f>AVERAGE(C10:C13)</f>
        <v>14.696536302566528</v>
      </c>
      <c r="D14" s="42">
        <f>AVERAGE(D10:D13)</f>
        <v>11.668188810348511</v>
      </c>
      <c r="E14" s="40" t="s">
        <v>7</v>
      </c>
      <c r="F14" s="41">
        <f>AVERAGE(F10:F13)</f>
        <v>26.460292816162109</v>
      </c>
      <c r="G14" s="41">
        <f>AVERAGE(G10:G13)</f>
        <v>14.488150278727213</v>
      </c>
      <c r="H14" s="42">
        <f>AVERAGE(H10:H13)</f>
        <v>11.972142537434896</v>
      </c>
      <c r="I14" s="42">
        <f>AVERAGE(I10:I13)</f>
        <v>0.30395372708638507</v>
      </c>
      <c r="J14" s="64">
        <f>AVERAGE(J10:J13)</f>
        <v>0.81133808355943804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26.332539558410645</v>
      </c>
      <c r="C15" s="46">
        <f>MEDIAN(C10:C13)</f>
        <v>14.691851139068604</v>
      </c>
      <c r="D15" s="47">
        <f>MEDIAN(D10:D13)</f>
        <v>11.640688419342041</v>
      </c>
      <c r="E15" s="45" t="s">
        <v>8</v>
      </c>
      <c r="F15" s="46">
        <f>MEDIAN(F10:F13)</f>
        <v>26.493648529052734</v>
      </c>
      <c r="G15" s="46">
        <f>MEDIAN(G10:G13)</f>
        <v>14.491141319274902</v>
      </c>
      <c r="H15" s="47">
        <f>MEDIAN(H10:H13)</f>
        <v>11.934332847595215</v>
      </c>
      <c r="I15" s="47">
        <f>MEDIAN(I10:I13)</f>
        <v>0.2661440372467041</v>
      </c>
      <c r="J15" s="47">
        <f>MEDIAN(J10:J13)</f>
        <v>0.83153907419130113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0.23244986024726488</v>
      </c>
      <c r="C16" s="49">
        <f>STDEV(C10:C13)</f>
        <v>0.16574027252436524</v>
      </c>
      <c r="D16" s="50">
        <f>STDEV(D10:D13)</f>
        <v>0.39511423268135476</v>
      </c>
      <c r="E16" s="48" t="s">
        <v>9</v>
      </c>
      <c r="F16" s="49">
        <f>STDEV(F10:F13)</f>
        <v>6.3863764611550883E-2</v>
      </c>
      <c r="G16" s="49">
        <f>STDEV(G10:G13)</f>
        <v>7.270707994744055E-2</v>
      </c>
      <c r="H16" s="50">
        <f>STDEV(H10:H13)</f>
        <v>0.10098687499182898</v>
      </c>
      <c r="I16" s="50">
        <f>STDEV(I10:I13)</f>
        <v>0.10098687499182903</v>
      </c>
      <c r="J16" s="50">
        <f>STDEV(J10:J13)</f>
        <v>5.5791991676013182E-2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2.7895995838006591E-2</v>
      </c>
      <c r="L17" s="1"/>
      <c r="M17" s="1"/>
    </row>
    <row r="18" spans="1:13" s="6" customFormat="1" ht="14" x14ac:dyDescent="0.15">
      <c r="A18" s="24" t="s">
        <v>56</v>
      </c>
      <c r="B18" s="13">
        <f>TTEST(B10:B13,F10:F13,2,2)</f>
        <v>0.52782069431059098</v>
      </c>
      <c r="C18" s="13"/>
      <c r="F18" s="1"/>
      <c r="G18" s="2"/>
      <c r="H18" s="1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0.10184035286798565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0.25902696571211248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0.16397689121146652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0.81002945405118676</v>
      </c>
      <c r="C22" s="30"/>
      <c r="D22" s="13"/>
      <c r="E22" s="13"/>
      <c r="F22" s="13"/>
      <c r="G22" s="13"/>
      <c r="L22" s="1"/>
      <c r="M22" s="1"/>
    </row>
    <row r="23" spans="1:13" x14ac:dyDescent="0.2">
      <c r="L23" s="54"/>
      <c r="M23" s="54"/>
    </row>
    <row r="24" spans="1:13" ht="18" x14ac:dyDescent="0.2">
      <c r="A24" s="23" t="s">
        <v>34</v>
      </c>
      <c r="L24" s="54"/>
      <c r="M24" s="54"/>
    </row>
    <row r="25" spans="1:13" ht="16" thickBot="1" x14ac:dyDescent="0.25">
      <c r="L25" s="54"/>
      <c r="M25" s="54"/>
    </row>
    <row r="26" spans="1:13" s="6" customFormat="1" thickBot="1" x14ac:dyDescent="0.2">
      <c r="A26" s="31" t="s">
        <v>0</v>
      </c>
      <c r="B26" s="34" t="s">
        <v>56</v>
      </c>
      <c r="C26" s="34" t="s">
        <v>2</v>
      </c>
      <c r="D26" s="33" t="s">
        <v>3</v>
      </c>
      <c r="E26" s="31" t="s">
        <v>39</v>
      </c>
      <c r="F26" s="34" t="s">
        <v>56</v>
      </c>
      <c r="G26" s="34" t="s">
        <v>2</v>
      </c>
      <c r="H26" s="33" t="s">
        <v>3</v>
      </c>
      <c r="I26" s="32" t="s">
        <v>5</v>
      </c>
      <c r="J26" s="34" t="s">
        <v>6</v>
      </c>
      <c r="L26" s="1"/>
      <c r="M26" s="1"/>
    </row>
    <row r="27" spans="1:13" s="6" customFormat="1" ht="14" x14ac:dyDescent="0.15">
      <c r="A27" s="16" t="s">
        <v>31</v>
      </c>
      <c r="B27" s="17">
        <v>14.009365081787109</v>
      </c>
      <c r="C27" s="17">
        <v>14.735267639160156</v>
      </c>
      <c r="D27" s="55">
        <f>B27-C27</f>
        <v>-0.72590255737304688</v>
      </c>
      <c r="E27" s="16" t="s">
        <v>31</v>
      </c>
      <c r="F27" s="17">
        <v>14.134000778198242</v>
      </c>
      <c r="G27" s="17">
        <v>14.653218269348145</v>
      </c>
      <c r="H27" s="55">
        <f>F27-G27</f>
        <v>-0.51921749114990234</v>
      </c>
      <c r="I27" s="56">
        <f>H27-$D$30</f>
        <v>0.26286443074544275</v>
      </c>
      <c r="J27" s="37">
        <f>POWER(2,-I27)</f>
        <v>0.83343152057836667</v>
      </c>
      <c r="L27" s="1"/>
      <c r="M27" s="1"/>
    </row>
    <row r="28" spans="1:13" s="6" customFormat="1" ht="14" x14ac:dyDescent="0.15">
      <c r="A28" s="7" t="s">
        <v>32</v>
      </c>
      <c r="B28" s="18">
        <v>14.145415306091309</v>
      </c>
      <c r="C28" s="18">
        <v>14.922684669494629</v>
      </c>
      <c r="D28" s="35">
        <f>B28-C28</f>
        <v>-0.77726936340332031</v>
      </c>
      <c r="E28" s="7" t="s">
        <v>32</v>
      </c>
      <c r="F28" s="18">
        <v>14.167990684509277</v>
      </c>
      <c r="G28" s="18">
        <v>14.742934226989746</v>
      </c>
      <c r="H28" s="35">
        <f>F28-G28</f>
        <v>-0.57494354248046875</v>
      </c>
      <c r="I28" s="36">
        <f t="shared" ref="I28:I29" si="2">H28-$D$30</f>
        <v>0.20713837941487634</v>
      </c>
      <c r="J28" s="38">
        <f>POWER(2,-I28)</f>
        <v>0.86625376369190943</v>
      </c>
      <c r="L28" s="1"/>
      <c r="M28" s="1"/>
    </row>
    <row r="29" spans="1:13" s="6" customFormat="1" thickBot="1" x14ac:dyDescent="0.2">
      <c r="A29" s="19" t="s">
        <v>33</v>
      </c>
      <c r="B29" s="20">
        <v>14.021600723266602</v>
      </c>
      <c r="C29" s="20">
        <v>14.86467456817627</v>
      </c>
      <c r="D29" s="57">
        <f>B29-C29</f>
        <v>-0.84307384490966797</v>
      </c>
      <c r="E29" s="19" t="s">
        <v>33</v>
      </c>
      <c r="F29" s="20">
        <v>14.168428421020508</v>
      </c>
      <c r="G29" s="20">
        <v>14.608895301818848</v>
      </c>
      <c r="H29" s="57">
        <f>F29-G29</f>
        <v>-0.44046688079833984</v>
      </c>
      <c r="I29" s="58">
        <f t="shared" si="2"/>
        <v>0.34161504109700525</v>
      </c>
      <c r="J29" s="39">
        <f>POWER(2,-I29)</f>
        <v>0.78915738613445829</v>
      </c>
      <c r="L29" s="1"/>
      <c r="M29" s="1"/>
    </row>
    <row r="30" spans="1:13" s="6" customFormat="1" ht="14" x14ac:dyDescent="0.15">
      <c r="A30" s="59" t="s">
        <v>7</v>
      </c>
      <c r="B30" s="41">
        <f>AVERAGE(B27:B29)</f>
        <v>14.058793703715006</v>
      </c>
      <c r="C30" s="41">
        <v>14.840875625610352</v>
      </c>
      <c r="D30" s="43">
        <f>AVERAGE(D27:D29)</f>
        <v>-0.78208192189534509</v>
      </c>
      <c r="E30" s="59" t="s">
        <v>7</v>
      </c>
      <c r="F30" s="41">
        <f>AVERAGE(F27:F29)</f>
        <v>14.156806627909342</v>
      </c>
      <c r="G30" s="41">
        <v>14.668349266052246</v>
      </c>
      <c r="H30" s="43">
        <f>AVERAGE(H27:H29)</f>
        <v>-0.51154263814290368</v>
      </c>
      <c r="I30" s="43">
        <f>AVERAGE(I27:I29)</f>
        <v>0.27053928375244146</v>
      </c>
      <c r="J30" s="64">
        <f>AVERAGE(J27:J29)</f>
        <v>0.82961422346824476</v>
      </c>
      <c r="K30" s="44"/>
      <c r="L30" s="1"/>
      <c r="M30" s="1"/>
    </row>
    <row r="31" spans="1:13" s="6" customFormat="1" ht="14" x14ac:dyDescent="0.15">
      <c r="A31" s="45" t="s">
        <v>8</v>
      </c>
      <c r="B31" s="46">
        <f>MEDIAN(B27:B29)</f>
        <v>14.021600723266602</v>
      </c>
      <c r="C31" s="46">
        <v>14.86467456817627</v>
      </c>
      <c r="D31" s="47">
        <f>MEDIAN(D27:D29)</f>
        <v>-0.77726936340332031</v>
      </c>
      <c r="E31" s="45" t="s">
        <v>8</v>
      </c>
      <c r="F31" s="46">
        <f>MEDIAN(F27:F29)</f>
        <v>14.167990684509277</v>
      </c>
      <c r="G31" s="46">
        <v>14.653218269348145</v>
      </c>
      <c r="H31" s="47">
        <f>MEDIAN(H27:H29)</f>
        <v>-0.51921749114990234</v>
      </c>
      <c r="I31" s="47">
        <f>MEDIAN(I27:I29)</f>
        <v>0.26286443074544275</v>
      </c>
      <c r="J31" s="47">
        <f>MEDIAN(J27:J29)</f>
        <v>0.83343152057836667</v>
      </c>
      <c r="L31" s="1"/>
      <c r="M31" s="1"/>
    </row>
    <row r="32" spans="1:13" s="6" customFormat="1" thickBot="1" x14ac:dyDescent="0.2">
      <c r="A32" s="48" t="s">
        <v>9</v>
      </c>
      <c r="B32" s="49">
        <f>STDEV(B27:B29)</f>
        <v>7.5265558054679327E-2</v>
      </c>
      <c r="C32" s="49">
        <v>9.5948309340446736E-2</v>
      </c>
      <c r="D32" s="50">
        <f>STDEV(D27:D29)</f>
        <v>5.873370578447059E-2</v>
      </c>
      <c r="E32" s="48" t="s">
        <v>9</v>
      </c>
      <c r="F32" s="49">
        <f>STDEV(F27:F29)</f>
        <v>1.9751657882245859E-2</v>
      </c>
      <c r="G32" s="49">
        <v>6.8288495818747366E-2</v>
      </c>
      <c r="H32" s="50">
        <f>STDEV(H27:H29)</f>
        <v>6.7566046656598891E-2</v>
      </c>
      <c r="I32" s="50">
        <f>STDEV(I27:I29)</f>
        <v>6.7566046656599002E-2</v>
      </c>
      <c r="J32" s="50">
        <f>STDEV(J27:J29)</f>
        <v>3.8689684362119996E-2</v>
      </c>
      <c r="L32" s="1"/>
      <c r="M32" s="1"/>
    </row>
    <row r="33" spans="1:13" s="6" customFormat="1" ht="14" x14ac:dyDescent="0.15">
      <c r="A33" s="13"/>
      <c r="B33" s="13" t="s">
        <v>10</v>
      </c>
      <c r="C33" s="13"/>
      <c r="D33" s="13"/>
      <c r="E33" s="13"/>
      <c r="F33" s="13"/>
      <c r="G33" s="13"/>
      <c r="H33" s="13"/>
      <c r="I33" s="13"/>
      <c r="J33" s="14">
        <f>J32/(SQRT(4))</f>
        <v>1.9344842181059998E-2</v>
      </c>
      <c r="L33" s="1"/>
      <c r="M33" s="1"/>
    </row>
    <row r="34" spans="1:13" s="6" customFormat="1" ht="14" x14ac:dyDescent="0.15">
      <c r="A34" s="24" t="s">
        <v>56</v>
      </c>
      <c r="B34" s="13">
        <f>TTEST(B27:B29,F27:F29,2,2)</f>
        <v>9.456959695055174E-2</v>
      </c>
      <c r="C34" s="13"/>
      <c r="E34" s="15"/>
      <c r="L34" s="1"/>
      <c r="M34" s="1"/>
    </row>
    <row r="35" spans="1:13" s="6" customFormat="1" ht="14" x14ac:dyDescent="0.15">
      <c r="A35" s="24" t="s">
        <v>2</v>
      </c>
      <c r="B35" s="13">
        <f>TTEST(C27:C29,G27:G29,2,2)</f>
        <v>6.4158535253759266E-2</v>
      </c>
      <c r="C35" s="13"/>
      <c r="D35" s="13"/>
      <c r="L35" s="1"/>
      <c r="M35" s="1"/>
    </row>
    <row r="36" spans="1:13" s="6" customFormat="1" ht="14" x14ac:dyDescent="0.15">
      <c r="A36" s="24" t="s">
        <v>11</v>
      </c>
      <c r="B36" s="65">
        <f>TTEST(D27:D29,H27:H29,2,2)</f>
        <v>6.3657278794149322E-3</v>
      </c>
      <c r="C36" s="13"/>
      <c r="D36" s="13"/>
      <c r="L36" s="1"/>
      <c r="M36" s="1"/>
    </row>
    <row r="37" spans="1:13" s="6" customFormat="1" ht="14" x14ac:dyDescent="0.15">
      <c r="A37" s="52" t="s">
        <v>12</v>
      </c>
      <c r="B37" s="30">
        <f>POWER(-(-I30-I32),2)</f>
        <v>0.11431521445100641</v>
      </c>
      <c r="C37" s="30"/>
      <c r="D37" s="13"/>
      <c r="E37" s="13"/>
      <c r="F37" s="13"/>
      <c r="L37" s="1"/>
      <c r="M37" s="1"/>
    </row>
    <row r="38" spans="1:13" s="6" customFormat="1" ht="14" x14ac:dyDescent="0.15">
      <c r="A38" s="52" t="s">
        <v>13</v>
      </c>
      <c r="B38" s="30">
        <f>POWER(2,-I30)</f>
        <v>0.82900960160251813</v>
      </c>
      <c r="C38" s="30"/>
      <c r="D38" s="13"/>
      <c r="E38" s="13"/>
      <c r="F38" s="13"/>
      <c r="G38" s="13"/>
      <c r="L38" s="1"/>
      <c r="M38" s="1"/>
    </row>
    <row r="39" spans="1:13" ht="16" thickBot="1" x14ac:dyDescent="0.25">
      <c r="L39" s="54"/>
      <c r="M39" s="54"/>
    </row>
    <row r="40" spans="1:13" s="6" customFormat="1" thickBot="1" x14ac:dyDescent="0.2">
      <c r="A40" s="31" t="s">
        <v>0</v>
      </c>
      <c r="B40" s="34" t="s">
        <v>56</v>
      </c>
      <c r="C40" s="34" t="s">
        <v>2</v>
      </c>
      <c r="D40" s="33" t="s">
        <v>3</v>
      </c>
      <c r="E40" s="31" t="s">
        <v>39</v>
      </c>
      <c r="F40" s="34" t="s">
        <v>56</v>
      </c>
      <c r="G40" s="34" t="s">
        <v>2</v>
      </c>
      <c r="H40" s="33" t="s">
        <v>3</v>
      </c>
      <c r="I40" s="32" t="s">
        <v>5</v>
      </c>
      <c r="J40" s="34" t="s">
        <v>6</v>
      </c>
      <c r="L40" s="1"/>
      <c r="M40" s="1"/>
    </row>
    <row r="41" spans="1:13" s="6" customFormat="1" ht="14" x14ac:dyDescent="0.15">
      <c r="A41" s="16" t="s">
        <v>43</v>
      </c>
      <c r="B41" s="17">
        <v>14.069024085998535</v>
      </c>
      <c r="C41" s="17">
        <v>15.005456924438477</v>
      </c>
      <c r="D41" s="55">
        <f>B41-C41</f>
        <v>-0.93643283843994141</v>
      </c>
      <c r="E41" s="16" t="s">
        <v>43</v>
      </c>
      <c r="F41" s="17">
        <v>14.018524169921875</v>
      </c>
      <c r="G41" s="17">
        <v>14.590704917907715</v>
      </c>
      <c r="H41" s="55">
        <f>F41-G41</f>
        <v>-0.57218074798583984</v>
      </c>
      <c r="I41" s="56">
        <f>H41-$D$44</f>
        <v>0.22802766164143884</v>
      </c>
      <c r="J41" s="37">
        <f>POWER(2,-I41)</f>
        <v>0.85380134379844408</v>
      </c>
      <c r="L41" s="1"/>
      <c r="M41" s="1"/>
    </row>
    <row r="42" spans="1:13" s="6" customFormat="1" ht="14" x14ac:dyDescent="0.15">
      <c r="A42" s="7" t="s">
        <v>44</v>
      </c>
      <c r="B42" s="18">
        <v>14.044967651367188</v>
      </c>
      <c r="C42" s="18">
        <v>14.820024490356445</v>
      </c>
      <c r="D42" s="35">
        <f>B42-C42</f>
        <v>-0.77505683898925781</v>
      </c>
      <c r="E42" s="7" t="s">
        <v>44</v>
      </c>
      <c r="F42" s="18">
        <v>14.085097312927246</v>
      </c>
      <c r="G42" s="18">
        <v>14.644449234008789</v>
      </c>
      <c r="H42" s="35">
        <f>F42-G42</f>
        <v>-0.55935192108154297</v>
      </c>
      <c r="I42" s="36">
        <f t="shared" ref="I42:I43" si="3">H42-$D$44</f>
        <v>0.24085648854573571</v>
      </c>
      <c r="J42" s="38">
        <f>POWER(2,-I42)</f>
        <v>0.84624277204088127</v>
      </c>
      <c r="L42" s="1"/>
      <c r="M42" s="1"/>
    </row>
    <row r="43" spans="1:13" s="6" customFormat="1" thickBot="1" x14ac:dyDescent="0.2">
      <c r="A43" s="19" t="s">
        <v>45</v>
      </c>
      <c r="B43" s="20">
        <v>14.127641677856445</v>
      </c>
      <c r="C43" s="20">
        <v>14.816777229309082</v>
      </c>
      <c r="D43" s="57">
        <f>B43-C43</f>
        <v>-0.68913555145263672</v>
      </c>
      <c r="E43" s="19" t="s">
        <v>45</v>
      </c>
      <c r="F43" s="20">
        <v>14.216307640075684</v>
      </c>
      <c r="G43" s="20">
        <v>14.56489372253418</v>
      </c>
      <c r="H43" s="57">
        <f>F43-G43</f>
        <v>-0.34858608245849609</v>
      </c>
      <c r="I43" s="58">
        <f t="shared" si="3"/>
        <v>0.45162232716878259</v>
      </c>
      <c r="J43" s="39">
        <f>POWER(2,-I43)</f>
        <v>0.73122012003979664</v>
      </c>
      <c r="L43" s="1"/>
      <c r="M43" s="1"/>
    </row>
    <row r="44" spans="1:13" s="6" customFormat="1" ht="14" x14ac:dyDescent="0.15">
      <c r="A44" s="59" t="s">
        <v>7</v>
      </c>
      <c r="B44" s="41">
        <f>AVERAGE(B41:B43)</f>
        <v>14.080544471740723</v>
      </c>
      <c r="C44" s="41">
        <v>14.880752881368002</v>
      </c>
      <c r="D44" s="43">
        <f>AVERAGE(D41:D43)</f>
        <v>-0.80020840962727868</v>
      </c>
      <c r="E44" s="59" t="s">
        <v>7</v>
      </c>
      <c r="F44" s="41">
        <f>AVERAGE(F41:F43)</f>
        <v>14.106643040974935</v>
      </c>
      <c r="G44" s="41">
        <v>14.600015958150228</v>
      </c>
      <c r="H44" s="43">
        <f>AVERAGE(H41:H43)</f>
        <v>-0.49337291717529297</v>
      </c>
      <c r="I44" s="43">
        <f>AVERAGE(I41:I43)</f>
        <v>0.30683549245198571</v>
      </c>
      <c r="J44" s="64">
        <f>AVERAGE(J41:J43)</f>
        <v>0.81042141195970741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MEDIAN(B41:B43)</f>
        <v>14.069024085998535</v>
      </c>
      <c r="C45" s="46">
        <v>14.820024490356445</v>
      </c>
      <c r="D45" s="47">
        <f>MEDIAN(D41:D43)</f>
        <v>-0.77505683898925781</v>
      </c>
      <c r="E45" s="45" t="s">
        <v>8</v>
      </c>
      <c r="F45" s="46">
        <f>MEDIAN(F41:F43)</f>
        <v>14.085097312927246</v>
      </c>
      <c r="G45" s="46">
        <v>14.590704917907715</v>
      </c>
      <c r="H45" s="47">
        <f>MEDIAN(H41:H43)</f>
        <v>-0.55935192108154297</v>
      </c>
      <c r="I45" s="47">
        <f>MEDIAN(I41:I43)</f>
        <v>0.24085648854573571</v>
      </c>
      <c r="J45" s="47">
        <f>MEDIAN(J41:J43)</f>
        <v>0.84624277204088127</v>
      </c>
      <c r="L45" s="1"/>
      <c r="M45" s="1"/>
    </row>
    <row r="46" spans="1:13" s="6" customFormat="1" thickBot="1" x14ac:dyDescent="0.2">
      <c r="A46" s="48" t="s">
        <v>9</v>
      </c>
      <c r="B46" s="49">
        <f>STDEV(B41:B43)</f>
        <v>4.2523971236506398E-2</v>
      </c>
      <c r="C46" s="49">
        <v>0.10800907343677031</v>
      </c>
      <c r="D46" s="50">
        <f>STDEV(D41:D43)</f>
        <v>0.12555253150370918</v>
      </c>
      <c r="E46" s="48" t="s">
        <v>9</v>
      </c>
      <c r="F46" s="49">
        <f>STDEV(F41:F43)</f>
        <v>0.10063666858729649</v>
      </c>
      <c r="G46" s="49">
        <v>4.0586838436800526E-2</v>
      </c>
      <c r="H46" s="50">
        <f>STDEV(H41:H43)</f>
        <v>0.12555303791791297</v>
      </c>
      <c r="I46" s="50">
        <f>STDEV(I41:I43)</f>
        <v>0.12555303791791286</v>
      </c>
      <c r="J46" s="50">
        <f>STDEV(J41:J43)</f>
        <v>6.8694370097488619E-2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3.4347185048744309E-2</v>
      </c>
    </row>
    <row r="48" spans="1:13" s="6" customFormat="1" ht="14" x14ac:dyDescent="0.15">
      <c r="A48" s="24" t="s">
        <v>56</v>
      </c>
      <c r="B48" s="13">
        <f>TTEST(B41:B43,F41:F43,2,2)</f>
        <v>0.70027302618939535</v>
      </c>
      <c r="C48" s="13"/>
      <c r="F48" s="51"/>
    </row>
    <row r="49" spans="1:7" s="6" customFormat="1" ht="14" x14ac:dyDescent="0.15">
      <c r="A49" s="24" t="s">
        <v>2</v>
      </c>
      <c r="B49" s="13">
        <f>TTEST(C41:C43,G41:G43,2,2)</f>
        <v>1.3540127924522355E-2</v>
      </c>
      <c r="C49" s="13"/>
      <c r="D49" s="13"/>
    </row>
    <row r="50" spans="1:7" s="6" customFormat="1" ht="14" x14ac:dyDescent="0.15">
      <c r="A50" s="24" t="s">
        <v>11</v>
      </c>
      <c r="B50" s="65">
        <f>TTEST(D41:D43,H41:H43,2,2)</f>
        <v>4.0213825486251874E-2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0.18695984119544068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0.80841304522683521</v>
      </c>
      <c r="C52" s="30"/>
      <c r="D52" s="13"/>
      <c r="E52" s="13"/>
      <c r="F52" s="13"/>
      <c r="G52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C791-DA74-4179-A57C-9049F9CA931F}">
  <dimension ref="A1:M52"/>
  <sheetViews>
    <sheetView workbookViewId="0">
      <selection activeCell="G29" sqref="G29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1" width="9.33203125" style="53" bestFit="1" customWidth="1"/>
    <col min="12" max="12" width="10.1640625" style="53" bestFit="1" customWidth="1"/>
    <col min="13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43929</v>
      </c>
      <c r="K3" s="6" t="s">
        <v>2</v>
      </c>
      <c r="L3" s="27">
        <v>44307</v>
      </c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43929</v>
      </c>
      <c r="K4" s="6" t="s">
        <v>57</v>
      </c>
      <c r="L4" s="27">
        <v>44307</v>
      </c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21</v>
      </c>
      <c r="L5" s="1" t="s">
        <v>18</v>
      </c>
      <c r="M5" s="1"/>
    </row>
    <row r="6" spans="1:13" s="6" customFormat="1" ht="14" x14ac:dyDescent="0.15">
      <c r="A6" s="6" t="s">
        <v>24</v>
      </c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58</v>
      </c>
      <c r="C9" s="32" t="s">
        <v>2</v>
      </c>
      <c r="D9" s="33" t="s">
        <v>3</v>
      </c>
      <c r="E9" s="31" t="s">
        <v>4</v>
      </c>
      <c r="F9" s="32" t="s">
        <v>58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20.194341659545898</v>
      </c>
      <c r="C10" s="8">
        <v>14.45283317565918</v>
      </c>
      <c r="D10" s="35">
        <f>B10-C10</f>
        <v>5.7415084838867188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20.186456680297852</v>
      </c>
      <c r="C11" s="11">
        <v>14.413677215576172</v>
      </c>
      <c r="D11" s="35">
        <f t="shared" ref="D11:D13" si="0">B11-C11</f>
        <v>5.7727794647216797</v>
      </c>
      <c r="E11" s="7" t="s">
        <v>27</v>
      </c>
      <c r="F11" s="9">
        <v>20.012622833251953</v>
      </c>
      <c r="G11" s="9">
        <v>14.55931568145752</v>
      </c>
      <c r="H11" s="35">
        <f>F11-G11</f>
        <v>5.4533071517944336</v>
      </c>
      <c r="I11" s="36">
        <f>H11-$D$14</f>
        <v>-0.3469393253326416</v>
      </c>
      <c r="J11" s="38">
        <f>POWER(2,-I11)</f>
        <v>1.2718595156913288</v>
      </c>
      <c r="L11" s="1"/>
      <c r="M11" s="1"/>
    </row>
    <row r="12" spans="1:13" s="6" customFormat="1" ht="14" x14ac:dyDescent="0.15">
      <c r="A12" s="10" t="s">
        <v>28</v>
      </c>
      <c r="B12" s="9">
        <v>20.415573120117188</v>
      </c>
      <c r="C12" s="9">
        <v>14.604870796203613</v>
      </c>
      <c r="D12" s="35">
        <f t="shared" si="0"/>
        <v>5.8107023239135742</v>
      </c>
      <c r="E12" s="10" t="s">
        <v>28</v>
      </c>
      <c r="F12" s="11">
        <v>19.400388717651367</v>
      </c>
      <c r="G12" s="11">
        <v>14.491141319274902</v>
      </c>
      <c r="H12" s="35">
        <f>F12-G12</f>
        <v>4.9092473983764648</v>
      </c>
      <c r="I12" s="36">
        <f t="shared" ref="I12:I13" si="1">H12-$D$14</f>
        <v>-0.89099907875061035</v>
      </c>
      <c r="J12" s="38">
        <f>POWER(2,-I12)</f>
        <v>1.8544599086839999</v>
      </c>
      <c r="L12" s="1"/>
      <c r="M12" s="1"/>
    </row>
    <row r="13" spans="1:13" s="6" customFormat="1" thickBot="1" x14ac:dyDescent="0.2">
      <c r="A13" s="7" t="s">
        <v>29</v>
      </c>
      <c r="B13" s="12">
        <v>20.435474395751953</v>
      </c>
      <c r="C13" s="12">
        <v>14.559478759765625</v>
      </c>
      <c r="D13" s="35">
        <f t="shared" si="0"/>
        <v>5.8759956359863281</v>
      </c>
      <c r="E13" s="7" t="s">
        <v>29</v>
      </c>
      <c r="F13" s="12">
        <v>19.608619689941406</v>
      </c>
      <c r="G13" s="12">
        <v>14.413993835449219</v>
      </c>
      <c r="H13" s="35">
        <f>F13-G13</f>
        <v>5.1946258544921875</v>
      </c>
      <c r="I13" s="36">
        <f t="shared" si="1"/>
        <v>-0.6056206226348877</v>
      </c>
      <c r="J13" s="39">
        <f>POWER(2,-I13)</f>
        <v>1.5216331929390534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20.307961463928223</v>
      </c>
      <c r="C14" s="41">
        <f>AVERAGE(C10:C13)</f>
        <v>14.507714986801147</v>
      </c>
      <c r="D14" s="42">
        <f>AVERAGE(D10:D13)</f>
        <v>5.8002464771270752</v>
      </c>
      <c r="E14" s="40" t="s">
        <v>7</v>
      </c>
      <c r="F14" s="41">
        <f>AVERAGE(F10:F13)</f>
        <v>19.673877080281574</v>
      </c>
      <c r="G14" s="41">
        <f>AVERAGE(G10:G13)</f>
        <v>14.488150278727213</v>
      </c>
      <c r="H14" s="42">
        <f>AVERAGE(H10:H13)</f>
        <v>5.1857268015543623</v>
      </c>
      <c r="I14" s="42">
        <f>AVERAGE(I10:I13)</f>
        <v>-0.61451967557271325</v>
      </c>
      <c r="J14" s="64">
        <f>AVERAGE(J10:J13)</f>
        <v>1.549317539104794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20.304957389831543</v>
      </c>
      <c r="C15" s="46">
        <f>MEDIAN(C10:C13)</f>
        <v>14.506155967712402</v>
      </c>
      <c r="D15" s="47">
        <f>MEDIAN(D10:D13)</f>
        <v>5.791740894317627</v>
      </c>
      <c r="E15" s="45" t="s">
        <v>8</v>
      </c>
      <c r="F15" s="46">
        <f>MEDIAN(F10:F13)</f>
        <v>19.608619689941406</v>
      </c>
      <c r="G15" s="46">
        <f>MEDIAN(G10:G13)</f>
        <v>14.491141319274902</v>
      </c>
      <c r="H15" s="47">
        <f>MEDIAN(H10:H13)</f>
        <v>5.1946258544921875</v>
      </c>
      <c r="I15" s="47">
        <f>MEDIAN(I10:I13)</f>
        <v>-0.6056206226348877</v>
      </c>
      <c r="J15" s="47">
        <f>MEDIAN(J10:J13)</f>
        <v>1.5216331929390534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0.13603025242319719</v>
      </c>
      <c r="C16" s="49">
        <f>STDEV(C10:C13)</f>
        <v>8.9393987686252716E-2</v>
      </c>
      <c r="D16" s="50">
        <f>STDEV(D10:D13)</f>
        <v>5.7884506908986132E-2</v>
      </c>
      <c r="E16" s="48" t="s">
        <v>9</v>
      </c>
      <c r="F16" s="49">
        <f>STDEV(F10:F13)</f>
        <v>0.31129013527867344</v>
      </c>
      <c r="G16" s="49">
        <f>STDEV(G10:G13)</f>
        <v>7.270707994744055E-2</v>
      </c>
      <c r="H16" s="50">
        <f>STDEV(H10:H13)</f>
        <v>0.27213902454388622</v>
      </c>
      <c r="I16" s="50">
        <f>STDEV(I10:I13)</f>
        <v>0.27213902454388628</v>
      </c>
      <c r="J16" s="50">
        <f>STDEV(J10:J13)</f>
        <v>0.29228517195672576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0.14614258597836288</v>
      </c>
      <c r="L17" s="1"/>
      <c r="M17" s="1"/>
    </row>
    <row r="18" spans="1:13" s="6" customFormat="1" ht="14" x14ac:dyDescent="0.15">
      <c r="A18" s="24" t="s">
        <v>23</v>
      </c>
      <c r="B18" s="13">
        <f>TTEST(B10:B13,F10:F13,2,2)</f>
        <v>1.3741826153919117E-2</v>
      </c>
      <c r="C18" s="13"/>
      <c r="F18" s="3"/>
      <c r="G18" s="4"/>
      <c r="H18" s="3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6.2612789521109598E-3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0.1172245101989234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1.5310481719065054</v>
      </c>
      <c r="C22" s="30"/>
      <c r="D22" s="13"/>
      <c r="E22" s="13"/>
      <c r="F22" s="13"/>
      <c r="G22" s="13"/>
      <c r="L22" s="1"/>
      <c r="M22" s="1"/>
    </row>
    <row r="23" spans="1:13" ht="16" thickBot="1" x14ac:dyDescent="0.25">
      <c r="L23" s="54"/>
      <c r="M23" s="54"/>
    </row>
    <row r="24" spans="1:13" s="6" customFormat="1" thickBot="1" x14ac:dyDescent="0.2">
      <c r="A24" s="31" t="s">
        <v>0</v>
      </c>
      <c r="B24" s="32" t="s">
        <v>58</v>
      </c>
      <c r="C24" s="32" t="s">
        <v>2</v>
      </c>
      <c r="D24" s="33" t="s">
        <v>3</v>
      </c>
      <c r="E24" s="31" t="s">
        <v>4</v>
      </c>
      <c r="F24" s="32" t="s">
        <v>58</v>
      </c>
      <c r="G24" s="32" t="s">
        <v>2</v>
      </c>
      <c r="H24" s="33" t="s">
        <v>3</v>
      </c>
      <c r="I24" s="32" t="s">
        <v>5</v>
      </c>
      <c r="J24" s="34" t="s">
        <v>6</v>
      </c>
      <c r="L24" s="1"/>
      <c r="M24" s="1"/>
    </row>
    <row r="25" spans="1:13" s="6" customFormat="1" ht="14" x14ac:dyDescent="0.15">
      <c r="A25" s="7" t="s">
        <v>35</v>
      </c>
      <c r="B25" s="17">
        <v>18.57452392578125</v>
      </c>
      <c r="C25" s="17">
        <v>14.834553718566895</v>
      </c>
      <c r="D25" s="35">
        <f>B25-C25</f>
        <v>3.7399702072143555</v>
      </c>
      <c r="E25" s="7" t="s">
        <v>35</v>
      </c>
      <c r="F25" s="17">
        <v>17.906671524047852</v>
      </c>
      <c r="G25" s="17">
        <v>14.698681831359863</v>
      </c>
      <c r="H25" s="35">
        <f>F25-G25</f>
        <v>3.2079896926879883</v>
      </c>
      <c r="I25" s="36">
        <f>H25-$D$29</f>
        <v>-0.47279000282287598</v>
      </c>
      <c r="J25" s="37">
        <f>POWER(2,-I25)</f>
        <v>1.3877906989543414</v>
      </c>
      <c r="L25" s="1"/>
      <c r="M25" s="1"/>
    </row>
    <row r="26" spans="1:13" s="6" customFormat="1" ht="14" x14ac:dyDescent="0.15">
      <c r="A26" s="7" t="s">
        <v>36</v>
      </c>
      <c r="B26" s="21">
        <v>18.352724075317383</v>
      </c>
      <c r="C26" s="21">
        <v>14.827057838439941</v>
      </c>
      <c r="D26" s="35">
        <f t="shared" ref="D26:D28" si="2">B26-C26</f>
        <v>3.5256662368774414</v>
      </c>
      <c r="E26" s="7" t="s">
        <v>36</v>
      </c>
      <c r="F26" s="21"/>
      <c r="G26" s="22"/>
      <c r="H26" s="35"/>
      <c r="I26" s="36"/>
      <c r="J26" s="38"/>
      <c r="L26" s="1"/>
      <c r="M26" s="1"/>
    </row>
    <row r="27" spans="1:13" s="6" customFormat="1" ht="14" x14ac:dyDescent="0.15">
      <c r="A27" s="7" t="s">
        <v>37</v>
      </c>
      <c r="B27" s="18">
        <v>18.625715255737305</v>
      </c>
      <c r="C27" s="18">
        <v>14.809493064880371</v>
      </c>
      <c r="D27" s="35">
        <f t="shared" si="2"/>
        <v>3.8162221908569336</v>
      </c>
      <c r="E27" s="7" t="s">
        <v>37</v>
      </c>
      <c r="F27" s="18">
        <v>17.875350952148438</v>
      </c>
      <c r="G27" s="18">
        <v>14.677944183349609</v>
      </c>
      <c r="H27" s="35">
        <f>F27-G27</f>
        <v>3.1974067687988281</v>
      </c>
      <c r="I27" s="36">
        <f t="shared" ref="I27:I28" si="3">H27-$D$29</f>
        <v>-0.48337292671203613</v>
      </c>
      <c r="J27" s="38">
        <f>POWER(2,-I27)</f>
        <v>1.3980083006466206</v>
      </c>
      <c r="L27" s="1"/>
      <c r="M27" s="1"/>
    </row>
    <row r="28" spans="1:13" s="6" customFormat="1" thickBot="1" x14ac:dyDescent="0.2">
      <c r="A28" s="7" t="s">
        <v>38</v>
      </c>
      <c r="B28" s="20">
        <v>18.429981231689453</v>
      </c>
      <c r="C28" s="20">
        <v>14.788721084594727</v>
      </c>
      <c r="D28" s="35">
        <f t="shared" si="2"/>
        <v>3.6412601470947266</v>
      </c>
      <c r="E28" s="7" t="s">
        <v>38</v>
      </c>
      <c r="F28" s="20">
        <v>18.017051696777344</v>
      </c>
      <c r="G28" s="20">
        <v>14.637026786804199</v>
      </c>
      <c r="H28" s="35">
        <f>F28-G28</f>
        <v>3.3800249099731445</v>
      </c>
      <c r="I28" s="36">
        <f t="shared" si="3"/>
        <v>-0.30075478553771973</v>
      </c>
      <c r="J28" s="39">
        <f>POWER(2,-I28)</f>
        <v>1.2317886888816172</v>
      </c>
      <c r="L28" s="1"/>
      <c r="M28" s="1"/>
    </row>
    <row r="29" spans="1:13" s="6" customFormat="1" ht="14" x14ac:dyDescent="0.15">
      <c r="A29" s="40" t="s">
        <v>7</v>
      </c>
      <c r="B29" s="41">
        <f>AVERAGE(B25:B28)</f>
        <v>18.495736122131348</v>
      </c>
      <c r="C29" s="41">
        <f>AVERAGE(C25:C28)</f>
        <v>14.814956426620483</v>
      </c>
      <c r="D29" s="42">
        <f>AVERAGE(D25:D28)</f>
        <v>3.6807796955108643</v>
      </c>
      <c r="E29" s="40" t="s">
        <v>7</v>
      </c>
      <c r="F29" s="41">
        <f>AVERAGE(F25:F28)</f>
        <v>17.933024724324543</v>
      </c>
      <c r="G29" s="41">
        <f>AVERAGE(G25:G28)</f>
        <v>14.671217600504557</v>
      </c>
      <c r="H29" s="42">
        <f>AVERAGE(H25:H28)</f>
        <v>3.2618071238199868</v>
      </c>
      <c r="I29" s="42">
        <f>AVERAGE(I25:I28)</f>
        <v>-0.41897257169087726</v>
      </c>
      <c r="J29" s="43">
        <f>AVERAGE(J25:J28)</f>
        <v>1.3391958961608597</v>
      </c>
      <c r="K29" s="44"/>
      <c r="L29" s="1"/>
      <c r="M29" s="1"/>
    </row>
    <row r="30" spans="1:13" s="6" customFormat="1" ht="14" x14ac:dyDescent="0.15">
      <c r="A30" s="45" t="s">
        <v>8</v>
      </c>
      <c r="B30" s="46">
        <f>MEDIAN(B25:B28)</f>
        <v>18.502252578735352</v>
      </c>
      <c r="C30" s="46">
        <f>MEDIAN(C25:C28)</f>
        <v>14.818275451660156</v>
      </c>
      <c r="D30" s="47">
        <f>MEDIAN(D25:D28)</f>
        <v>3.690615177154541</v>
      </c>
      <c r="E30" s="45" t="s">
        <v>8</v>
      </c>
      <c r="F30" s="46">
        <f>MEDIAN(F25:F28)</f>
        <v>17.906671524047852</v>
      </c>
      <c r="G30" s="46">
        <f>MEDIAN(G25:G28)</f>
        <v>14.677944183349609</v>
      </c>
      <c r="H30" s="43">
        <f>MEDIAN(H25:H28)</f>
        <v>3.2079896926879883</v>
      </c>
      <c r="I30" s="47">
        <f>MEDIAN(I25:I28)</f>
        <v>-0.47279000282287598</v>
      </c>
      <c r="J30" s="66">
        <f>MEDIAN(J25:J28)</f>
        <v>1.3877906989543414</v>
      </c>
      <c r="L30" s="1"/>
      <c r="M30" s="1"/>
    </row>
    <row r="31" spans="1:13" s="6" customFormat="1" thickBot="1" x14ac:dyDescent="0.2">
      <c r="A31" s="48" t="s">
        <v>9</v>
      </c>
      <c r="B31" s="49">
        <f>STDEV(B25:B28)</f>
        <v>0.12633057735939734</v>
      </c>
      <c r="C31" s="49">
        <f>STDEV(C25:C28)</f>
        <v>2.0401303164003636E-2</v>
      </c>
      <c r="D31" s="50">
        <f>STDEV(D25:D28)</f>
        <v>0.12579105158625709</v>
      </c>
      <c r="E31" s="48" t="s">
        <v>9</v>
      </c>
      <c r="F31" s="49">
        <f>STDEV(F25:F28)</f>
        <v>7.4435499801601621E-2</v>
      </c>
      <c r="G31" s="49">
        <f>STDEV(G25:G28)</f>
        <v>3.1373098625554062E-2</v>
      </c>
      <c r="H31" s="50">
        <f>STDEV(H25:H28)</f>
        <v>0.10251625867015536</v>
      </c>
      <c r="I31" s="50">
        <f>STDEV(I25:I28)</f>
        <v>0.10251625867015528</v>
      </c>
      <c r="J31" s="50">
        <f>STDEV(J25:J28)</f>
        <v>9.3157559960156469E-2</v>
      </c>
      <c r="L31" s="1"/>
      <c r="M31" s="1"/>
    </row>
    <row r="32" spans="1:13" s="6" customFormat="1" ht="14" x14ac:dyDescent="0.15">
      <c r="A32" s="13"/>
      <c r="B32" s="13" t="s">
        <v>10</v>
      </c>
      <c r="C32" s="13"/>
      <c r="D32" s="13"/>
      <c r="E32" s="13"/>
      <c r="F32" s="13"/>
      <c r="G32" s="13"/>
      <c r="H32" s="13"/>
      <c r="I32" s="13"/>
      <c r="J32" s="14">
        <f>J31/(SQRT(4))</f>
        <v>4.6578779980078235E-2</v>
      </c>
      <c r="L32" s="1"/>
      <c r="M32" s="1"/>
    </row>
    <row r="33" spans="1:13" s="6" customFormat="1" ht="14" x14ac:dyDescent="0.15">
      <c r="A33" s="24" t="s">
        <v>58</v>
      </c>
      <c r="B33" s="13">
        <f>TTEST(B25:B28,F25:F28,2,2)</f>
        <v>1.0580555821761753E-3</v>
      </c>
      <c r="C33" s="13"/>
      <c r="E33" s="5"/>
      <c r="F33" s="1"/>
      <c r="G33" s="1"/>
      <c r="L33" s="1"/>
      <c r="M33" s="1"/>
    </row>
    <row r="34" spans="1:13" s="6" customFormat="1" ht="14" x14ac:dyDescent="0.15">
      <c r="A34" s="24" t="s">
        <v>2</v>
      </c>
      <c r="B34" s="13">
        <f>TTEST(C25:C28,G25:G28,2,2)</f>
        <v>7.0059419331969469E-4</v>
      </c>
      <c r="C34" s="13"/>
      <c r="D34" s="13"/>
      <c r="E34" s="15"/>
      <c r="F34" s="51"/>
      <c r="L34" s="1"/>
      <c r="M34" s="1"/>
    </row>
    <row r="35" spans="1:13" s="6" customFormat="1" ht="14" x14ac:dyDescent="0.15">
      <c r="A35" s="24" t="s">
        <v>11</v>
      </c>
      <c r="B35" s="65">
        <f>TTEST(D25:D28,H25:H28,2,2)</f>
        <v>5.3992873902255177E-3</v>
      </c>
      <c r="C35" s="13"/>
      <c r="D35" s="13"/>
      <c r="L35" s="1"/>
      <c r="M35" s="1"/>
    </row>
    <row r="36" spans="1:13" s="6" customFormat="1" ht="14" x14ac:dyDescent="0.15">
      <c r="A36" s="52" t="s">
        <v>12</v>
      </c>
      <c r="B36" s="30">
        <f>POWER(-(-I29-I31),2)</f>
        <v>0.10014459805066916</v>
      </c>
      <c r="C36" s="30"/>
      <c r="D36" s="13"/>
      <c r="E36" s="13"/>
      <c r="F36" s="13"/>
      <c r="L36" s="1"/>
      <c r="M36" s="1"/>
    </row>
    <row r="37" spans="1:13" s="6" customFormat="1" ht="14" x14ac:dyDescent="0.15">
      <c r="A37" s="52" t="s">
        <v>13</v>
      </c>
      <c r="B37" s="30">
        <f>POWER(2,-I29)</f>
        <v>1.336975076787027</v>
      </c>
      <c r="C37" s="30"/>
      <c r="D37" s="13"/>
      <c r="E37" s="13"/>
      <c r="F37" s="13"/>
      <c r="G37" s="13"/>
      <c r="L37" s="1"/>
      <c r="M37" s="1"/>
    </row>
    <row r="38" spans="1:13" ht="16" thickBot="1" x14ac:dyDescent="0.25">
      <c r="L38" s="54"/>
      <c r="M38" s="54"/>
    </row>
    <row r="39" spans="1:13" s="6" customFormat="1" thickBot="1" x14ac:dyDescent="0.2">
      <c r="A39" s="31" t="s">
        <v>0</v>
      </c>
      <c r="B39" s="32" t="s">
        <v>58</v>
      </c>
      <c r="C39" s="32" t="s">
        <v>2</v>
      </c>
      <c r="D39" s="33" t="s">
        <v>3</v>
      </c>
      <c r="E39" s="31" t="s">
        <v>4</v>
      </c>
      <c r="F39" s="32" t="s">
        <v>58</v>
      </c>
      <c r="G39" s="32" t="s">
        <v>2</v>
      </c>
      <c r="H39" s="33" t="s">
        <v>3</v>
      </c>
      <c r="I39" s="32" t="s">
        <v>5</v>
      </c>
      <c r="J39" s="34" t="s">
        <v>6</v>
      </c>
      <c r="L39" s="1"/>
      <c r="M39" s="1"/>
    </row>
    <row r="40" spans="1:13" s="6" customFormat="1" ht="14" x14ac:dyDescent="0.15">
      <c r="A40" s="7" t="s">
        <v>46</v>
      </c>
      <c r="B40" s="17">
        <v>18.616567611694336</v>
      </c>
      <c r="C40" s="17">
        <v>14.779532432556101</v>
      </c>
      <c r="D40" s="35">
        <f>B40-C40</f>
        <v>3.8370351791382351</v>
      </c>
      <c r="E40" s="7" t="s">
        <v>46</v>
      </c>
      <c r="F40" s="17">
        <v>18.463523864746094</v>
      </c>
      <c r="G40" s="17">
        <v>14.733531951904297</v>
      </c>
      <c r="H40" s="35">
        <f>F40-G40</f>
        <v>3.7299919128417969</v>
      </c>
      <c r="I40" s="36">
        <f>H40-$D$44</f>
        <v>-7.7781677246106629E-2</v>
      </c>
      <c r="J40" s="37">
        <f>POWER(2,-I40)</f>
        <v>1.0553939929894556</v>
      </c>
      <c r="L40" s="1"/>
      <c r="M40" s="1"/>
    </row>
    <row r="41" spans="1:13" s="6" customFormat="1" ht="14" x14ac:dyDescent="0.15">
      <c r="A41" s="7" t="s">
        <v>47</v>
      </c>
      <c r="B41" s="18">
        <v>18.484003067016602</v>
      </c>
      <c r="C41" s="18">
        <v>14.766645431518555</v>
      </c>
      <c r="D41" s="35">
        <f t="shared" ref="D41:D43" si="4">B41-C41</f>
        <v>3.7173576354980469</v>
      </c>
      <c r="E41" s="7" t="s">
        <v>47</v>
      </c>
      <c r="F41" s="21">
        <v>18.418819427490234</v>
      </c>
      <c r="G41" s="21">
        <v>14.687274932861328</v>
      </c>
      <c r="H41" s="35">
        <f>F41-G41</f>
        <v>3.7315444946289062</v>
      </c>
      <c r="I41" s="36">
        <f t="shared" ref="I41:I43" si="5">H41-$D$44</f>
        <v>-7.6229095458997254E-2</v>
      </c>
      <c r="J41" s="38">
        <f>POWER(2,-I41)</f>
        <v>1.054258823001937</v>
      </c>
      <c r="L41" s="1"/>
      <c r="M41" s="1"/>
    </row>
    <row r="42" spans="1:13" s="6" customFormat="1" ht="14" x14ac:dyDescent="0.15">
      <c r="A42" s="10" t="s">
        <v>48</v>
      </c>
      <c r="B42" s="21">
        <v>18.68712043762207</v>
      </c>
      <c r="C42" s="21">
        <v>14.803127288818359</v>
      </c>
      <c r="D42" s="35">
        <f t="shared" si="4"/>
        <v>3.8839931488037109</v>
      </c>
      <c r="E42" s="7" t="s">
        <v>48</v>
      </c>
      <c r="F42" s="18">
        <v>18.564828872680664</v>
      </c>
      <c r="G42" s="18">
        <v>14.727401733398438</v>
      </c>
      <c r="H42" s="35">
        <f>F42-G42</f>
        <v>3.8374271392822266</v>
      </c>
      <c r="I42" s="36">
        <f t="shared" si="5"/>
        <v>2.9653549194323059E-2</v>
      </c>
      <c r="J42" s="38">
        <f>POWER(2,-I42)</f>
        <v>0.97965552519036525</v>
      </c>
      <c r="L42" s="1"/>
      <c r="M42" s="1"/>
    </row>
    <row r="43" spans="1:13" s="6" customFormat="1" thickBot="1" x14ac:dyDescent="0.2">
      <c r="A43" s="7" t="s">
        <v>49</v>
      </c>
      <c r="B43" s="20">
        <v>18.522375106811523</v>
      </c>
      <c r="C43" s="20">
        <v>14.729666709899902</v>
      </c>
      <c r="D43" s="35">
        <f t="shared" si="4"/>
        <v>3.7927083969116211</v>
      </c>
      <c r="E43" s="7" t="s">
        <v>49</v>
      </c>
      <c r="F43" s="20">
        <v>18.361066818237305</v>
      </c>
      <c r="G43" s="20">
        <v>14.732219696044922</v>
      </c>
      <c r="H43" s="35">
        <f>F43-G43</f>
        <v>3.6288471221923828</v>
      </c>
      <c r="I43" s="36">
        <f t="shared" si="5"/>
        <v>-0.17892646789552069</v>
      </c>
      <c r="J43" s="39">
        <f>POWER(2,-I43)</f>
        <v>1.1320412021179709</v>
      </c>
      <c r="L43" s="1"/>
      <c r="M43" s="1"/>
    </row>
    <row r="44" spans="1:13" s="6" customFormat="1" ht="14" x14ac:dyDescent="0.15">
      <c r="A44" s="40" t="s">
        <v>7</v>
      </c>
      <c r="B44" s="41">
        <f>AVERAGE(B40:B43)</f>
        <v>18.577516555786133</v>
      </c>
      <c r="C44" s="41">
        <f>AVERAGE(C40:C43)</f>
        <v>14.76974296569823</v>
      </c>
      <c r="D44" s="42">
        <f>AVERAGE(D40:D43)</f>
        <v>3.8077735900879035</v>
      </c>
      <c r="E44" s="40" t="s">
        <v>7</v>
      </c>
      <c r="F44" s="41">
        <f>AVERAGE(F40:F43)</f>
        <v>18.452059745788574</v>
      </c>
      <c r="G44" s="41">
        <f>AVERAGE(G40:G43)</f>
        <v>14.720107078552246</v>
      </c>
      <c r="H44" s="42">
        <f>AVERAGE(H40:H43)</f>
        <v>3.7319526672363281</v>
      </c>
      <c r="I44" s="42">
        <f>AVERAGE(I40:I43)</f>
        <v>-7.5820922851575379E-2</v>
      </c>
      <c r="J44" s="64">
        <f>AVERAGE(J40:J43)</f>
        <v>1.0553373858249322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MEDIAN(B40:B43)</f>
        <v>18.56947135925293</v>
      </c>
      <c r="C45" s="46">
        <f>MEDIAN(C40:C43)</f>
        <v>14.773088932037329</v>
      </c>
      <c r="D45" s="47">
        <f>MEDIAN(D40:D43)</f>
        <v>3.8148717880249281</v>
      </c>
      <c r="E45" s="45" t="s">
        <v>8</v>
      </c>
      <c r="F45" s="46">
        <f>MEDIAN(F40:F43)</f>
        <v>18.441171646118164</v>
      </c>
      <c r="G45" s="46">
        <f>MEDIAN(G40:G43)</f>
        <v>14.72981071472168</v>
      </c>
      <c r="H45" s="47">
        <f>MEDIAN(H40:H43)</f>
        <v>3.7307682037353516</v>
      </c>
      <c r="I45" s="47">
        <f>MEDIAN(I40:I43)</f>
        <v>-7.7005386352551941E-2</v>
      </c>
      <c r="J45" s="47">
        <f>MEDIAN(J40:J43)</f>
        <v>1.0548264079956962</v>
      </c>
      <c r="L45" s="1"/>
      <c r="M45" s="1"/>
    </row>
    <row r="46" spans="1:13" s="6" customFormat="1" thickBot="1" x14ac:dyDescent="0.2">
      <c r="A46" s="48" t="s">
        <v>9</v>
      </c>
      <c r="B46" s="49">
        <f>STDEV(B40:B43)</f>
        <v>9.1875545999140329E-2</v>
      </c>
      <c r="C46" s="49">
        <f>STDEV(C40:C43)</f>
        <v>3.0692277467129544E-2</v>
      </c>
      <c r="D46" s="50">
        <f>STDEV(D40:D43)</f>
        <v>7.0869990391835641E-2</v>
      </c>
      <c r="E46" s="48" t="s">
        <v>9</v>
      </c>
      <c r="F46" s="49">
        <f>STDEV(F40:F43)</f>
        <v>8.6087036632317551E-2</v>
      </c>
      <c r="G46" s="49">
        <f>STDEV(G40:G43)</f>
        <v>2.2046197760136974E-2</v>
      </c>
      <c r="H46" s="50">
        <f>STDEV(H40:H43)</f>
        <v>8.5165777232491635E-2</v>
      </c>
      <c r="I46" s="50">
        <f>STDEV(I40:I43)</f>
        <v>8.5165777232491635E-2</v>
      </c>
      <c r="J46" s="50">
        <f>STDEV(J40:J43)</f>
        <v>6.2215716034778178E-2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3.1107858017389089E-2</v>
      </c>
    </row>
    <row r="48" spans="1:13" s="6" customFormat="1" ht="14" x14ac:dyDescent="0.15">
      <c r="A48" s="24" t="s">
        <v>58</v>
      </c>
      <c r="B48" s="13">
        <f>TTEST(B40:B43,F40:F43,2,2)</f>
        <v>9.334288108958004E-2</v>
      </c>
      <c r="C48" s="13"/>
    </row>
    <row r="49" spans="1:7" s="6" customFormat="1" ht="14" x14ac:dyDescent="0.15">
      <c r="A49" s="24" t="s">
        <v>2</v>
      </c>
      <c r="B49" s="13">
        <f>TTEST(C40:C43,G40:G43,2,2)</f>
        <v>3.9218750882833373E-2</v>
      </c>
      <c r="C49" s="13"/>
      <c r="D49" s="13"/>
      <c r="E49" s="15"/>
      <c r="F49" s="51"/>
    </row>
    <row r="50" spans="1:7" s="6" customFormat="1" ht="14" x14ac:dyDescent="0.15">
      <c r="A50" s="24" t="s">
        <v>11</v>
      </c>
      <c r="B50" s="65">
        <f>TTEST(D40:D43,H40:H43,2,2)</f>
        <v>0.22013565725448125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8.7326303400529754E-5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1.0539605903939171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4F941-6E20-46AD-9EC8-98CD63EE2420}">
  <dimension ref="A1:M52"/>
  <sheetViews>
    <sheetView zoomScaleNormal="100" workbookViewId="0">
      <selection activeCell="F23" sqref="F23"/>
    </sheetView>
  </sheetViews>
  <sheetFormatPr baseColWidth="10" defaultColWidth="9.1640625" defaultRowHeight="15" x14ac:dyDescent="0.2"/>
  <cols>
    <col min="1" max="1" width="14.6640625" style="53" customWidth="1"/>
    <col min="2" max="4" width="10.33203125" style="53" customWidth="1"/>
    <col min="5" max="5" width="14.6640625" style="53" customWidth="1"/>
    <col min="6" max="9" width="10.33203125" style="53" customWidth="1"/>
    <col min="10" max="11" width="10.33203125" style="53" bestFit="1" customWidth="1"/>
    <col min="12" max="16384" width="9.1640625" style="53"/>
  </cols>
  <sheetData>
    <row r="1" spans="1:13" x14ac:dyDescent="0.2">
      <c r="A1" s="68" t="s">
        <v>72</v>
      </c>
    </row>
    <row r="3" spans="1:13" s="6" customFormat="1" ht="18" x14ac:dyDescent="0.2">
      <c r="A3" s="23" t="s">
        <v>14</v>
      </c>
      <c r="B3" s="24"/>
      <c r="C3" s="13"/>
      <c r="D3" s="13"/>
      <c r="E3" s="13"/>
      <c r="F3" s="13"/>
      <c r="G3" s="13"/>
      <c r="H3" s="13"/>
      <c r="J3" s="25">
        <v>44307</v>
      </c>
      <c r="K3" s="6" t="s">
        <v>2</v>
      </c>
      <c r="L3" s="1"/>
      <c r="M3" s="1"/>
    </row>
    <row r="4" spans="1:13" s="6" customFormat="1" ht="16" x14ac:dyDescent="0.2">
      <c r="A4" s="26" t="s">
        <v>15</v>
      </c>
      <c r="B4" s="24"/>
      <c r="C4" s="13"/>
      <c r="D4" s="13"/>
      <c r="E4" s="13"/>
      <c r="F4" s="13"/>
      <c r="G4" s="13"/>
      <c r="H4" s="13"/>
      <c r="J4" s="25">
        <v>44313</v>
      </c>
      <c r="K4" s="6" t="s">
        <v>59</v>
      </c>
      <c r="L4" s="1"/>
      <c r="M4" s="1"/>
    </row>
    <row r="5" spans="1:13" s="6" customFormat="1" ht="16" x14ac:dyDescent="0.2">
      <c r="A5" s="26" t="s">
        <v>16</v>
      </c>
      <c r="B5" s="24"/>
      <c r="C5" s="13"/>
      <c r="D5" s="13"/>
      <c r="E5" s="13"/>
      <c r="F5" s="13"/>
      <c r="G5" s="13"/>
      <c r="H5" s="13"/>
      <c r="J5" s="13" t="s">
        <v>17</v>
      </c>
      <c r="K5" s="6" t="s">
        <v>18</v>
      </c>
      <c r="L5" s="1"/>
      <c r="M5" s="1"/>
    </row>
    <row r="6" spans="1:13" s="6" customFormat="1" ht="14" x14ac:dyDescent="0.15">
      <c r="B6" s="24"/>
      <c r="C6" s="13"/>
      <c r="D6" s="13"/>
      <c r="E6" s="28"/>
      <c r="F6" s="13"/>
      <c r="G6" s="13"/>
      <c r="H6" s="13"/>
      <c r="L6" s="1"/>
      <c r="M6" s="1"/>
    </row>
    <row r="7" spans="1:13" s="6" customFormat="1" ht="14" x14ac:dyDescent="0.15">
      <c r="B7" s="13"/>
      <c r="C7" s="13"/>
      <c r="D7" s="13"/>
      <c r="E7" s="29"/>
      <c r="F7" s="13"/>
      <c r="G7" s="13"/>
      <c r="H7" s="13"/>
      <c r="J7" s="30"/>
      <c r="L7" s="1"/>
      <c r="M7" s="1"/>
    </row>
    <row r="8" spans="1:13" ht="16" thickBot="1" x14ac:dyDescent="0.25">
      <c r="L8" s="54"/>
      <c r="M8" s="54"/>
    </row>
    <row r="9" spans="1:13" s="6" customFormat="1" thickBot="1" x14ac:dyDescent="0.2">
      <c r="A9" s="31" t="s">
        <v>0</v>
      </c>
      <c r="B9" s="32" t="s">
        <v>59</v>
      </c>
      <c r="C9" s="32" t="s">
        <v>2</v>
      </c>
      <c r="D9" s="33" t="s">
        <v>3</v>
      </c>
      <c r="E9" s="31" t="s">
        <v>4</v>
      </c>
      <c r="F9" s="32" t="s">
        <v>59</v>
      </c>
      <c r="G9" s="32" t="s">
        <v>2</v>
      </c>
      <c r="H9" s="33" t="s">
        <v>3</v>
      </c>
      <c r="I9" s="32" t="s">
        <v>5</v>
      </c>
      <c r="J9" s="34" t="s">
        <v>6</v>
      </c>
      <c r="L9" s="1"/>
      <c r="M9" s="1"/>
    </row>
    <row r="10" spans="1:13" s="6" customFormat="1" ht="14" x14ac:dyDescent="0.15">
      <c r="A10" s="7" t="s">
        <v>26</v>
      </c>
      <c r="B10" s="8">
        <v>26.498357772827148</v>
      </c>
      <c r="C10" s="8">
        <v>14.45283317565918</v>
      </c>
      <c r="D10" s="35">
        <f>B10-C10</f>
        <v>12.045524597167969</v>
      </c>
      <c r="E10" s="7" t="s">
        <v>26</v>
      </c>
      <c r="F10" s="8"/>
      <c r="G10" s="8"/>
      <c r="H10" s="35"/>
      <c r="I10" s="36"/>
      <c r="J10" s="37"/>
      <c r="L10" s="1"/>
      <c r="M10" s="1"/>
    </row>
    <row r="11" spans="1:13" s="6" customFormat="1" ht="14" x14ac:dyDescent="0.15">
      <c r="A11" s="7" t="s">
        <v>27</v>
      </c>
      <c r="B11" s="11">
        <v>26.366659164428711</v>
      </c>
      <c r="C11" s="11">
        <v>14.413677215576172</v>
      </c>
      <c r="D11" s="35">
        <f t="shared" ref="D11:D13" si="0">B11-C11</f>
        <v>11.952981948852539</v>
      </c>
      <c r="E11" s="7" t="s">
        <v>27</v>
      </c>
      <c r="F11" s="9">
        <v>27.543071746826172</v>
      </c>
      <c r="G11" s="9">
        <v>14.55931568145752</v>
      </c>
      <c r="H11" s="35">
        <f>F11-G11</f>
        <v>12.983756065368652</v>
      </c>
      <c r="I11" s="36">
        <f t="shared" ref="I11:I13" si="1">H11-$D$15</f>
        <v>0.74398088455200195</v>
      </c>
      <c r="J11" s="38">
        <f>POWER(2,-I11)</f>
        <v>0.59708950481267997</v>
      </c>
      <c r="L11" s="1"/>
      <c r="M11" s="1"/>
    </row>
    <row r="12" spans="1:13" s="6" customFormat="1" ht="14" x14ac:dyDescent="0.15">
      <c r="A12" s="10" t="s">
        <v>28</v>
      </c>
      <c r="B12" s="9">
        <v>27.038896560668945</v>
      </c>
      <c r="C12" s="9">
        <v>14.604870796203613</v>
      </c>
      <c r="D12" s="35">
        <f t="shared" si="0"/>
        <v>12.434025764465332</v>
      </c>
      <c r="E12" s="10" t="s">
        <v>28</v>
      </c>
      <c r="F12" s="11">
        <v>27.728080749511719</v>
      </c>
      <c r="G12" s="11">
        <v>14.491141319274902</v>
      </c>
      <c r="H12" s="35">
        <f>F12-G12</f>
        <v>13.236939430236816</v>
      </c>
      <c r="I12" s="36">
        <f t="shared" si="1"/>
        <v>0.99716424942016602</v>
      </c>
      <c r="J12" s="38">
        <f>POWER(2,-I12)</f>
        <v>0.50098376278123824</v>
      </c>
      <c r="L12" s="1"/>
      <c r="M12" s="1"/>
    </row>
    <row r="13" spans="1:13" s="6" customFormat="1" thickBot="1" x14ac:dyDescent="0.2">
      <c r="A13" s="7" t="s">
        <v>29</v>
      </c>
      <c r="B13" s="12">
        <v>27.165704727172852</v>
      </c>
      <c r="C13" s="12">
        <v>14.559478759765625</v>
      </c>
      <c r="D13" s="35">
        <f t="shared" si="0"/>
        <v>12.606225967407227</v>
      </c>
      <c r="E13" s="7" t="s">
        <v>29</v>
      </c>
      <c r="F13" s="12">
        <v>27.408849716186523</v>
      </c>
      <c r="G13" s="12">
        <v>14.413993835449219</v>
      </c>
      <c r="H13" s="35">
        <f>F13-G13</f>
        <v>12.994855880737305</v>
      </c>
      <c r="I13" s="36">
        <f t="shared" si="1"/>
        <v>0.7550806999206543</v>
      </c>
      <c r="J13" s="39">
        <f>POWER(2,-I13)</f>
        <v>0.59251324117656889</v>
      </c>
      <c r="L13" s="1"/>
      <c r="M13" s="1"/>
    </row>
    <row r="14" spans="1:13" s="6" customFormat="1" ht="14" x14ac:dyDescent="0.15">
      <c r="A14" s="40" t="s">
        <v>7</v>
      </c>
      <c r="B14" s="41">
        <f>AVERAGE(B10:B13)</f>
        <v>26.767404556274414</v>
      </c>
      <c r="C14" s="41">
        <f>AVERAGE(C10:C13)</f>
        <v>14.507714986801147</v>
      </c>
      <c r="D14" s="42">
        <f>AVERAGE(D10:D13)</f>
        <v>12.259689569473267</v>
      </c>
      <c r="E14" s="40" t="s">
        <v>7</v>
      </c>
      <c r="F14" s="41">
        <f>AVERAGE(F10:F13)</f>
        <v>27.560000737508137</v>
      </c>
      <c r="G14" s="41">
        <f>AVERAGE(G10:G13)</f>
        <v>14.488150278727213</v>
      </c>
      <c r="H14" s="42">
        <f>AVERAGE(H10:H13)</f>
        <v>13.071850458780924</v>
      </c>
      <c r="I14" s="42">
        <f>AVERAGE(I10:I13)</f>
        <v>0.83207527796427405</v>
      </c>
      <c r="J14" s="64">
        <f>AVERAGE(J10:J13)</f>
        <v>0.56352883625682904</v>
      </c>
      <c r="K14" s="44"/>
      <c r="L14" s="1"/>
      <c r="M14" s="1"/>
    </row>
    <row r="15" spans="1:13" s="6" customFormat="1" ht="14" x14ac:dyDescent="0.15">
      <c r="A15" s="45" t="s">
        <v>8</v>
      </c>
      <c r="B15" s="46">
        <f>MEDIAN(B10:B13)</f>
        <v>26.768627166748047</v>
      </c>
      <c r="C15" s="46">
        <f>MEDIAN(C10:C13)</f>
        <v>14.506155967712402</v>
      </c>
      <c r="D15" s="47">
        <f>MEDIAN(D10:D13)</f>
        <v>12.23977518081665</v>
      </c>
      <c r="E15" s="45" t="s">
        <v>8</v>
      </c>
      <c r="F15" s="46">
        <f>MEDIAN(F10:F13)</f>
        <v>27.543071746826172</v>
      </c>
      <c r="G15" s="46">
        <f>MEDIAN(G10:G13)</f>
        <v>14.491141319274902</v>
      </c>
      <c r="H15" s="47">
        <f>MEDIAN(H10:H13)</f>
        <v>12.994855880737305</v>
      </c>
      <c r="I15" s="47">
        <f>MEDIAN(I10:I13)</f>
        <v>0.7550806999206543</v>
      </c>
      <c r="J15" s="47">
        <f>MEDIAN(J10:J13)</f>
        <v>0.59251324117656889</v>
      </c>
      <c r="L15" s="1"/>
      <c r="M15" s="1"/>
    </row>
    <row r="16" spans="1:13" s="6" customFormat="1" thickBot="1" x14ac:dyDescent="0.2">
      <c r="A16" s="48" t="s">
        <v>9</v>
      </c>
      <c r="B16" s="49">
        <f>STDEV(B10:B13)</f>
        <v>0.39384175136585453</v>
      </c>
      <c r="C16" s="49">
        <f>STDEV(C10:C13)</f>
        <v>8.9393987686252716E-2</v>
      </c>
      <c r="D16" s="50">
        <f>STDEV(D10:D13)</f>
        <v>0.31113597450134906</v>
      </c>
      <c r="E16" s="48" t="s">
        <v>9</v>
      </c>
      <c r="F16" s="49">
        <f>STDEV(F10:F13)</f>
        <v>0.16028741748372069</v>
      </c>
      <c r="G16" s="49">
        <f>STDEV(G10:G13)</f>
        <v>7.270707994744055E-2</v>
      </c>
      <c r="H16" s="50">
        <f>STDEV(H10:H13)</f>
        <v>0.14307892174453149</v>
      </c>
      <c r="I16" s="50">
        <f>STDEV(I10:I13)</f>
        <v>0.14307892174453124</v>
      </c>
      <c r="J16" s="50">
        <f>STDEV(J10:J13)</f>
        <v>5.4213930029717333E-2</v>
      </c>
      <c r="L16" s="1"/>
      <c r="M16" s="1"/>
    </row>
    <row r="17" spans="1:13" s="6" customFormat="1" ht="14" x14ac:dyDescent="0.15">
      <c r="A17" s="13"/>
      <c r="B17" s="13" t="s">
        <v>10</v>
      </c>
      <c r="C17" s="13"/>
      <c r="D17" s="13"/>
      <c r="E17" s="13"/>
      <c r="F17" s="13"/>
      <c r="G17" s="13"/>
      <c r="H17" s="13"/>
      <c r="I17" s="13"/>
      <c r="J17" s="14">
        <f>J16/(SQRT(4))</f>
        <v>2.7106965014858667E-2</v>
      </c>
      <c r="L17" s="1"/>
      <c r="M17" s="1"/>
    </row>
    <row r="18" spans="1:13" s="6" customFormat="1" ht="14" x14ac:dyDescent="0.15">
      <c r="A18" s="24" t="s">
        <v>59</v>
      </c>
      <c r="B18" s="13">
        <f>TTEST(B10:B13,F10:F13,2,2)</f>
        <v>2.3254026715634427E-2</v>
      </c>
      <c r="C18" s="13"/>
      <c r="F18" s="1"/>
      <c r="G18" s="2"/>
      <c r="H18" s="1"/>
      <c r="L18" s="1"/>
      <c r="M18" s="1"/>
    </row>
    <row r="19" spans="1:13" s="6" customFormat="1" ht="14" x14ac:dyDescent="0.15">
      <c r="A19" s="24" t="s">
        <v>2</v>
      </c>
      <c r="B19" s="13">
        <f>TTEST(C10:C13,G10:G13,2,2)</f>
        <v>0.7703741877692325</v>
      </c>
      <c r="C19" s="13"/>
      <c r="D19" s="13"/>
      <c r="E19" s="15"/>
      <c r="F19" s="51"/>
      <c r="L19" s="1"/>
      <c r="M19" s="1"/>
    </row>
    <row r="20" spans="1:13" s="6" customFormat="1" ht="14" x14ac:dyDescent="0.15">
      <c r="A20" s="24" t="s">
        <v>11</v>
      </c>
      <c r="B20" s="65">
        <f>TTEST(D10:D13,H10:H13,2,2)</f>
        <v>9.0792115606918265E-3</v>
      </c>
      <c r="C20" s="13"/>
      <c r="D20" s="13"/>
      <c r="L20" s="1"/>
      <c r="M20" s="1"/>
    </row>
    <row r="21" spans="1:13" s="6" customFormat="1" ht="14" x14ac:dyDescent="0.15">
      <c r="A21" s="52" t="s">
        <v>12</v>
      </c>
      <c r="B21" s="30">
        <f>POWER(-(-I14-I16),2)</f>
        <v>0.95092571320972064</v>
      </c>
      <c r="C21" s="30"/>
      <c r="D21" s="13"/>
      <c r="E21" s="13"/>
      <c r="F21" s="13"/>
      <c r="L21" s="1"/>
      <c r="M21" s="1"/>
    </row>
    <row r="22" spans="1:13" s="6" customFormat="1" ht="14" x14ac:dyDescent="0.15">
      <c r="A22" s="52" t="s">
        <v>13</v>
      </c>
      <c r="B22" s="30">
        <f>POWER(2,-I14)</f>
        <v>0.56172064089344487</v>
      </c>
      <c r="C22" s="30"/>
      <c r="D22" s="13"/>
      <c r="E22" s="13"/>
      <c r="F22" s="13"/>
      <c r="G22" s="13"/>
      <c r="L22" s="1"/>
      <c r="M22" s="1"/>
    </row>
    <row r="23" spans="1:13" x14ac:dyDescent="0.2">
      <c r="L23" s="54"/>
      <c r="M23" s="54"/>
    </row>
    <row r="24" spans="1:13" ht="18" x14ac:dyDescent="0.2">
      <c r="A24" s="23" t="s">
        <v>34</v>
      </c>
      <c r="L24" s="54"/>
      <c r="M24" s="54"/>
    </row>
    <row r="25" spans="1:13" ht="16" thickBot="1" x14ac:dyDescent="0.25">
      <c r="L25" s="54"/>
      <c r="M25" s="54"/>
    </row>
    <row r="26" spans="1:13" s="6" customFormat="1" thickBot="1" x14ac:dyDescent="0.2">
      <c r="A26" s="31" t="s">
        <v>0</v>
      </c>
      <c r="B26" s="34" t="s">
        <v>59</v>
      </c>
      <c r="C26" s="34" t="s">
        <v>2</v>
      </c>
      <c r="D26" s="33" t="s">
        <v>3</v>
      </c>
      <c r="E26" s="31" t="s">
        <v>30</v>
      </c>
      <c r="F26" s="34" t="s">
        <v>59</v>
      </c>
      <c r="G26" s="34" t="s">
        <v>2</v>
      </c>
      <c r="H26" s="33" t="s">
        <v>3</v>
      </c>
      <c r="I26" s="32" t="s">
        <v>5</v>
      </c>
      <c r="J26" s="34" t="s">
        <v>6</v>
      </c>
      <c r="L26" s="1"/>
      <c r="M26" s="1"/>
    </row>
    <row r="27" spans="1:13" s="6" customFormat="1" ht="14" x14ac:dyDescent="0.15">
      <c r="A27" s="16" t="s">
        <v>31</v>
      </c>
      <c r="B27" s="17">
        <v>21.503856658935547</v>
      </c>
      <c r="C27" s="17">
        <v>14.735267639160156</v>
      </c>
      <c r="D27" s="55">
        <f>B27-C27</f>
        <v>6.7685890197753906</v>
      </c>
      <c r="E27" s="16" t="s">
        <v>31</v>
      </c>
      <c r="F27" s="17">
        <v>23.607717514038086</v>
      </c>
      <c r="G27" s="17">
        <v>14.651010513305664</v>
      </c>
      <c r="H27" s="55">
        <f>F27-G27</f>
        <v>8.9567070007324219</v>
      </c>
      <c r="I27" s="42">
        <f>H27-$D$30</f>
        <v>2.1587918599446612</v>
      </c>
      <c r="J27" s="37">
        <f>POWER(2,-I27)</f>
        <v>0.22394372393228698</v>
      </c>
      <c r="L27" s="1"/>
      <c r="M27" s="1"/>
    </row>
    <row r="28" spans="1:13" s="6" customFormat="1" ht="14" x14ac:dyDescent="0.15">
      <c r="A28" s="7" t="s">
        <v>32</v>
      </c>
      <c r="B28" s="18">
        <v>21.560789108276367</v>
      </c>
      <c r="C28" s="18">
        <v>14.922684669494629</v>
      </c>
      <c r="D28" s="35">
        <f>B28-C28</f>
        <v>6.6381044387817383</v>
      </c>
      <c r="E28" s="7" t="s">
        <v>32</v>
      </c>
      <c r="F28" s="18">
        <v>22.817903518676758</v>
      </c>
      <c r="G28" s="18">
        <v>14.561047554016113</v>
      </c>
      <c r="H28" s="35">
        <f>F28-G28</f>
        <v>8.2568559646606445</v>
      </c>
      <c r="I28" s="47">
        <f t="shared" ref="I28:I29" si="2">H28-$D$30</f>
        <v>1.4589408238728838</v>
      </c>
      <c r="J28" s="38">
        <f>POWER(2,-I28)</f>
        <v>0.36376009122886915</v>
      </c>
      <c r="L28" s="1"/>
      <c r="M28" s="1"/>
    </row>
    <row r="29" spans="1:13" s="6" customFormat="1" thickBot="1" x14ac:dyDescent="0.2">
      <c r="A29" s="19" t="s">
        <v>33</v>
      </c>
      <c r="B29" s="20">
        <v>21.851726531982422</v>
      </c>
      <c r="C29" s="20">
        <v>14.86467456817627</v>
      </c>
      <c r="D29" s="57">
        <f>B29-C29</f>
        <v>6.9870519638061523</v>
      </c>
      <c r="E29" s="19" t="s">
        <v>33</v>
      </c>
      <c r="F29" s="20">
        <v>22.723239898681641</v>
      </c>
      <c r="G29" s="20">
        <v>14.645156860351562</v>
      </c>
      <c r="H29" s="57">
        <f>F29-G29</f>
        <v>8.0780830383300781</v>
      </c>
      <c r="I29" s="57">
        <f t="shared" si="2"/>
        <v>1.2801678975423174</v>
      </c>
      <c r="J29" s="39">
        <f>POWER(2,-I29)</f>
        <v>0.41174758760481789</v>
      </c>
      <c r="L29" s="1"/>
      <c r="M29" s="1"/>
    </row>
    <row r="30" spans="1:13" s="6" customFormat="1" ht="14" x14ac:dyDescent="0.15">
      <c r="A30" s="59" t="s">
        <v>7</v>
      </c>
      <c r="B30" s="41">
        <f>AVERAGE(B27:B29)</f>
        <v>21.638790766398113</v>
      </c>
      <c r="C30" s="41">
        <f>AVERAGE(C27:C29)</f>
        <v>14.840875625610352</v>
      </c>
      <c r="D30" s="43">
        <f>AVERAGE(D27:D29)</f>
        <v>6.7979151407877607</v>
      </c>
      <c r="E30" s="59" t="s">
        <v>7</v>
      </c>
      <c r="F30" s="41">
        <f>AVERAGE(F27:F29)</f>
        <v>23.049620310465496</v>
      </c>
      <c r="G30" s="41">
        <f>AVERAGE(G27:G29)</f>
        <v>14.619071642557779</v>
      </c>
      <c r="H30" s="43">
        <f>AVERAGE(H27:H29)</f>
        <v>8.4305486679077148</v>
      </c>
      <c r="I30" s="43">
        <f>AVERAGE(I27:I29)</f>
        <v>1.6326335271199541</v>
      </c>
      <c r="J30" s="64">
        <f>AVERAGE(J27:J29)</f>
        <v>0.33315046758865802</v>
      </c>
      <c r="K30" s="44"/>
      <c r="L30" s="1"/>
      <c r="M30" s="1"/>
    </row>
    <row r="31" spans="1:13" s="6" customFormat="1" ht="14" x14ac:dyDescent="0.15">
      <c r="A31" s="45" t="s">
        <v>8</v>
      </c>
      <c r="B31" s="46">
        <f>MEDIAN(B27:B29)</f>
        <v>21.560789108276367</v>
      </c>
      <c r="C31" s="46">
        <f>MEDIAN(C27:C29)</f>
        <v>14.86467456817627</v>
      </c>
      <c r="D31" s="47">
        <f>MEDIAN(D27:D29)</f>
        <v>6.7685890197753906</v>
      </c>
      <c r="E31" s="45" t="s">
        <v>8</v>
      </c>
      <c r="F31" s="46">
        <f>MEDIAN(F27:F29)</f>
        <v>22.817903518676758</v>
      </c>
      <c r="G31" s="46">
        <f>MEDIAN(G27:G29)</f>
        <v>14.645156860351562</v>
      </c>
      <c r="H31" s="47">
        <f>MEDIAN(H27:H29)</f>
        <v>8.2568559646606445</v>
      </c>
      <c r="I31" s="47">
        <f>MEDIAN(I27:I29)</f>
        <v>1.4589408238728838</v>
      </c>
      <c r="J31" s="47">
        <f>MEDIAN(J27:J29)</f>
        <v>0.36376009122886915</v>
      </c>
      <c r="L31" s="1"/>
      <c r="M31" s="1"/>
    </row>
    <row r="32" spans="1:13" s="6" customFormat="1" thickBot="1" x14ac:dyDescent="0.2">
      <c r="A32" s="48" t="s">
        <v>9</v>
      </c>
      <c r="B32" s="49">
        <f>STDEV(B27:B29)</f>
        <v>0.18659195091353323</v>
      </c>
      <c r="C32" s="49">
        <f>STDEV(C27:C29)</f>
        <v>9.5948309340446736E-2</v>
      </c>
      <c r="D32" s="50">
        <f>STDEV(D27:D29)</f>
        <v>0.17631253453850107</v>
      </c>
      <c r="E32" s="48" t="s">
        <v>9</v>
      </c>
      <c r="F32" s="49">
        <f>STDEV(F27:F29)</f>
        <v>0.48563841148976744</v>
      </c>
      <c r="G32" s="49">
        <f>STDEV(G27:G29)</f>
        <v>5.0335498920196918E-2</v>
      </c>
      <c r="H32" s="50">
        <f>STDEV(H27:H29)</f>
        <v>0.4643510344533055</v>
      </c>
      <c r="I32" s="50">
        <f>STDEV(I27:I29)</f>
        <v>0.464351034453305</v>
      </c>
      <c r="J32" s="50">
        <f>STDEV(J27:J29)</f>
        <v>9.7571945748402333E-2</v>
      </c>
      <c r="L32" s="1"/>
      <c r="M32" s="1"/>
    </row>
    <row r="33" spans="1:13" s="6" customFormat="1" ht="14" x14ac:dyDescent="0.15">
      <c r="A33" s="13"/>
      <c r="B33" s="13" t="s">
        <v>10</v>
      </c>
      <c r="C33" s="13"/>
      <c r="D33" s="13"/>
      <c r="E33" s="13"/>
      <c r="F33" s="13"/>
      <c r="G33" s="13"/>
      <c r="H33" s="13"/>
      <c r="I33" s="13"/>
      <c r="J33" s="14">
        <f>J32/(SQRT(4))</f>
        <v>4.8785972874201167E-2</v>
      </c>
      <c r="L33" s="1"/>
      <c r="M33" s="1"/>
    </row>
    <row r="34" spans="1:13" s="6" customFormat="1" ht="14" x14ac:dyDescent="0.15">
      <c r="A34" s="24" t="s">
        <v>60</v>
      </c>
      <c r="B34" s="13">
        <f>TTEST(B27:B29,F27:F29,2,2)</f>
        <v>9.329022150969141E-3</v>
      </c>
      <c r="C34" s="13"/>
      <c r="E34" s="15"/>
      <c r="L34" s="1"/>
      <c r="M34" s="1"/>
    </row>
    <row r="35" spans="1:13" s="6" customFormat="1" ht="14" x14ac:dyDescent="0.15">
      <c r="A35" s="24" t="s">
        <v>2</v>
      </c>
      <c r="B35" s="13">
        <f>TTEST(C27:C29,G27:G29,2,2)</f>
        <v>2.3890903973301635E-2</v>
      </c>
      <c r="C35" s="13"/>
      <c r="D35" s="13"/>
      <c r="L35" s="1"/>
      <c r="M35" s="1"/>
    </row>
    <row r="36" spans="1:13" s="6" customFormat="1" ht="14" x14ac:dyDescent="0.15">
      <c r="A36" s="24" t="s">
        <v>11</v>
      </c>
      <c r="B36" s="65">
        <f>TTEST(D27:D29,H27:H29,2,2)</f>
        <v>4.7020334000244437E-3</v>
      </c>
      <c r="C36" s="13"/>
      <c r="D36" s="13"/>
      <c r="L36" s="1"/>
      <c r="M36" s="1"/>
    </row>
    <row r="37" spans="1:13" s="6" customFormat="1" ht="14" x14ac:dyDescent="0.15">
      <c r="A37" s="52" t="s">
        <v>12</v>
      </c>
      <c r="B37" s="30">
        <f>POWER(-(-I30-I32),2)</f>
        <v>4.3973442514765928</v>
      </c>
      <c r="C37" s="30"/>
      <c r="D37" s="13"/>
      <c r="E37" s="13"/>
      <c r="F37" s="13"/>
      <c r="L37" s="1"/>
      <c r="M37" s="1"/>
    </row>
    <row r="38" spans="1:13" s="6" customFormat="1" ht="14" x14ac:dyDescent="0.15">
      <c r="A38" s="52" t="s">
        <v>13</v>
      </c>
      <c r="B38" s="30">
        <f>POWER(2,-I30)</f>
        <v>0.32249897333432481</v>
      </c>
      <c r="C38" s="30"/>
      <c r="D38" s="13"/>
      <c r="E38" s="13"/>
      <c r="F38" s="13"/>
      <c r="G38" s="13"/>
      <c r="L38" s="1"/>
      <c r="M38" s="1"/>
    </row>
    <row r="39" spans="1:13" ht="16" thickBot="1" x14ac:dyDescent="0.25">
      <c r="L39" s="54"/>
      <c r="M39" s="54"/>
    </row>
    <row r="40" spans="1:13" s="6" customFormat="1" thickBot="1" x14ac:dyDescent="0.2">
      <c r="A40" s="31" t="s">
        <v>0</v>
      </c>
      <c r="B40" s="34" t="s">
        <v>59</v>
      </c>
      <c r="C40" s="34" t="s">
        <v>2</v>
      </c>
      <c r="D40" s="33" t="s">
        <v>3</v>
      </c>
      <c r="E40" s="31" t="s">
        <v>30</v>
      </c>
      <c r="F40" s="34" t="s">
        <v>59</v>
      </c>
      <c r="G40" s="34" t="s">
        <v>2</v>
      </c>
      <c r="H40" s="33" t="s">
        <v>3</v>
      </c>
      <c r="I40" s="32" t="s">
        <v>5</v>
      </c>
      <c r="J40" s="34" t="s">
        <v>6</v>
      </c>
      <c r="L40" s="1"/>
      <c r="M40" s="1"/>
    </row>
    <row r="41" spans="1:13" s="6" customFormat="1" ht="14" x14ac:dyDescent="0.15">
      <c r="A41" s="16" t="s">
        <v>43</v>
      </c>
      <c r="B41" s="17">
        <v>21.9365234375</v>
      </c>
      <c r="C41" s="17">
        <v>15.005456924438477</v>
      </c>
      <c r="D41" s="55">
        <f>B41-C41</f>
        <v>6.9310665130615234</v>
      </c>
      <c r="E41" s="16" t="s">
        <v>43</v>
      </c>
      <c r="F41" s="17">
        <v>24.192268371582031</v>
      </c>
      <c r="G41" s="17">
        <v>14.587231636047363</v>
      </c>
      <c r="H41" s="55">
        <f>F41-G41</f>
        <v>9.605036735534668</v>
      </c>
      <c r="I41" s="42">
        <f>H41-$D$44</f>
        <v>2.7539316813151045</v>
      </c>
      <c r="J41" s="37">
        <f>POWER(2,-I41)</f>
        <v>0.14824633245096502</v>
      </c>
      <c r="L41" s="1"/>
      <c r="M41" s="1"/>
    </row>
    <row r="42" spans="1:13" s="6" customFormat="1" ht="14" x14ac:dyDescent="0.15">
      <c r="A42" s="7" t="s">
        <v>44</v>
      </c>
      <c r="B42" s="18">
        <v>21.73712158203125</v>
      </c>
      <c r="C42" s="18">
        <v>14.820024490356445</v>
      </c>
      <c r="D42" s="35">
        <f>B42-C42</f>
        <v>6.9170970916748047</v>
      </c>
      <c r="E42" s="7" t="s">
        <v>44</v>
      </c>
      <c r="F42" s="18">
        <v>24.696149826049805</v>
      </c>
      <c r="G42" s="18">
        <v>14.551782608032227</v>
      </c>
      <c r="H42" s="35">
        <f>F42-G42</f>
        <v>10.144367218017578</v>
      </c>
      <c r="I42" s="47">
        <f t="shared" ref="I42:I43" si="3">H42-$D$44</f>
        <v>3.2932621637980146</v>
      </c>
      <c r="J42" s="38">
        <f>POWER(2,-I42)</f>
        <v>0.10200684259519074</v>
      </c>
      <c r="L42" s="1"/>
      <c r="M42" s="1"/>
    </row>
    <row r="43" spans="1:13" s="6" customFormat="1" thickBot="1" x14ac:dyDescent="0.2">
      <c r="A43" s="19" t="s">
        <v>45</v>
      </c>
      <c r="B43" s="20">
        <v>21.521928787231445</v>
      </c>
      <c r="C43" s="20">
        <v>14.816777229309082</v>
      </c>
      <c r="D43" s="57">
        <f>B43-C43</f>
        <v>6.7051515579223633</v>
      </c>
      <c r="E43" s="19" t="s">
        <v>45</v>
      </c>
      <c r="F43" s="20">
        <v>24.000076293945312</v>
      </c>
      <c r="G43" s="20">
        <v>15.146615982055664</v>
      </c>
      <c r="H43" s="57">
        <f>F43-G43</f>
        <v>8.8534603118896484</v>
      </c>
      <c r="I43" s="58">
        <f t="shared" si="3"/>
        <v>2.0023552576700849</v>
      </c>
      <c r="J43" s="39">
        <f>POWER(2,-I43)</f>
        <v>0.2495921979138469</v>
      </c>
      <c r="L43" s="1"/>
      <c r="M43" s="1"/>
    </row>
    <row r="44" spans="1:13" s="6" customFormat="1" ht="14" x14ac:dyDescent="0.15">
      <c r="A44" s="59" t="s">
        <v>7</v>
      </c>
      <c r="B44" s="41">
        <f>AVERAGE(B41:B43)</f>
        <v>21.731857935587566</v>
      </c>
      <c r="C44" s="41">
        <f>AVERAGE(C41:C43)</f>
        <v>14.880752881368002</v>
      </c>
      <c r="D44" s="43">
        <f>AVERAGE(D41:D43)</f>
        <v>6.8511050542195635</v>
      </c>
      <c r="E44" s="59" t="s">
        <v>7</v>
      </c>
      <c r="F44" s="41">
        <f>AVERAGE(F41:F43)</f>
        <v>24.296164830525715</v>
      </c>
      <c r="G44" s="41">
        <f>AVERAGE(G41:G43)</f>
        <v>14.761876742045084</v>
      </c>
      <c r="H44" s="43">
        <f>AVERAGE(H41:H43)</f>
        <v>9.5342880884806309</v>
      </c>
      <c r="I44" s="43">
        <f>AVERAGE(I41:I43)</f>
        <v>2.6831830342610679</v>
      </c>
      <c r="J44" s="64">
        <f>AVERAGE(J41:J43)</f>
        <v>0.16661512432000089</v>
      </c>
      <c r="K44" s="44"/>
      <c r="L44" s="1"/>
      <c r="M44" s="1"/>
    </row>
    <row r="45" spans="1:13" s="6" customFormat="1" ht="14" x14ac:dyDescent="0.15">
      <c r="A45" s="45" t="s">
        <v>8</v>
      </c>
      <c r="B45" s="46">
        <f>MEDIAN(B41:B43)</f>
        <v>21.73712158203125</v>
      </c>
      <c r="C45" s="46">
        <f>MEDIAN(C41:C43)</f>
        <v>14.820024490356445</v>
      </c>
      <c r="D45" s="47">
        <f>MEDIAN(D41:D43)</f>
        <v>6.9170970916748047</v>
      </c>
      <c r="E45" s="45" t="s">
        <v>8</v>
      </c>
      <c r="F45" s="46">
        <f>MEDIAN(F41:F43)</f>
        <v>24.192268371582031</v>
      </c>
      <c r="G45" s="46">
        <f>MEDIAN(G41:G43)</f>
        <v>14.587231636047363</v>
      </c>
      <c r="H45" s="47">
        <f>MEDIAN(H41:H43)</f>
        <v>9.605036735534668</v>
      </c>
      <c r="I45" s="47">
        <f>MEDIAN(I41:I43)</f>
        <v>2.7539316813151045</v>
      </c>
      <c r="J45" s="47">
        <f>MEDIAN(J41:J43)</f>
        <v>0.14824633245096502</v>
      </c>
      <c r="L45" s="1"/>
      <c r="M45" s="1"/>
    </row>
    <row r="46" spans="1:13" s="6" customFormat="1" thickBot="1" x14ac:dyDescent="0.2">
      <c r="A46" s="48" t="s">
        <v>9</v>
      </c>
      <c r="B46" s="49">
        <f>STDEV(B41:B43)</f>
        <v>0.20734743906843744</v>
      </c>
      <c r="C46" s="49">
        <f>STDEV(C41:C43)</f>
        <v>0.10800907343677031</v>
      </c>
      <c r="D46" s="50">
        <f>STDEV(D41:D43)</f>
        <v>0.12659227264925227</v>
      </c>
      <c r="E46" s="48" t="s">
        <v>9</v>
      </c>
      <c r="F46" s="49">
        <f>STDEV(F41:F43)</f>
        <v>0.35947940992480149</v>
      </c>
      <c r="G46" s="49">
        <f>STDEV(G41:G43)</f>
        <v>0.33366505735504154</v>
      </c>
      <c r="H46" s="50">
        <f>STDEV(H41:H43)</f>
        <v>0.64835498638259759</v>
      </c>
      <c r="I46" s="50">
        <f>STDEV(I41:I43)</f>
        <v>0.64835498638259947</v>
      </c>
      <c r="J46" s="50">
        <f>STDEV(J41:J43)</f>
        <v>7.5487870960701198E-2</v>
      </c>
      <c r="L46" s="1"/>
      <c r="M46" s="1"/>
    </row>
    <row r="47" spans="1:13" s="6" customFormat="1" ht="14" x14ac:dyDescent="0.15">
      <c r="A47" s="13"/>
      <c r="B47" s="13" t="s">
        <v>10</v>
      </c>
      <c r="C47" s="13"/>
      <c r="D47" s="13"/>
      <c r="E47" s="13"/>
      <c r="F47" s="13"/>
      <c r="G47" s="13"/>
      <c r="H47" s="13"/>
      <c r="I47" s="13"/>
      <c r="J47" s="14">
        <f>J46/(SQRT(4))</f>
        <v>3.7743935480350599E-2</v>
      </c>
    </row>
    <row r="48" spans="1:13" s="6" customFormat="1" ht="14" x14ac:dyDescent="0.15">
      <c r="A48" s="24" t="s">
        <v>59</v>
      </c>
      <c r="B48" s="13">
        <f>TTEST(B41:B43,F41:F43,2,2)</f>
        <v>4.3184233870425891E-4</v>
      </c>
      <c r="C48" s="13"/>
      <c r="F48" s="51"/>
    </row>
    <row r="49" spans="1:7" s="6" customFormat="1" ht="14" x14ac:dyDescent="0.15">
      <c r="A49" s="24" t="s">
        <v>2</v>
      </c>
      <c r="B49" s="13">
        <f>TTEST(C41:C43,G41:G43,2,2)</f>
        <v>0.5886807419722726</v>
      </c>
      <c r="C49" s="13"/>
      <c r="D49" s="13"/>
    </row>
    <row r="50" spans="1:7" s="6" customFormat="1" ht="14" x14ac:dyDescent="0.15">
      <c r="A50" s="24" t="s">
        <v>11</v>
      </c>
      <c r="B50" s="65">
        <f>TTEST(D41:D43,H41:H43,2,2)</f>
        <v>2.1513469754209725E-3</v>
      </c>
      <c r="C50" s="13"/>
      <c r="D50" s="13"/>
    </row>
    <row r="51" spans="1:7" s="6" customFormat="1" ht="14" x14ac:dyDescent="0.15">
      <c r="A51" s="52" t="s">
        <v>12</v>
      </c>
      <c r="B51" s="30">
        <f>POWER(-(-I44-I46),2)</f>
        <v>11.099145582994325</v>
      </c>
      <c r="C51" s="30"/>
      <c r="D51" s="13"/>
      <c r="E51" s="13"/>
      <c r="F51" s="13"/>
    </row>
    <row r="52" spans="1:7" s="6" customFormat="1" ht="14" x14ac:dyDescent="0.15">
      <c r="A52" s="52" t="s">
        <v>13</v>
      </c>
      <c r="B52" s="30">
        <f>POWER(2,-I44)</f>
        <v>0.15569742241061468</v>
      </c>
      <c r="C52" s="30"/>
      <c r="D52" s="13"/>
      <c r="E52" s="13"/>
      <c r="F52" s="13"/>
      <c r="G5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Sox9</vt:lpstr>
      <vt:lpstr>Runx2</vt:lpstr>
      <vt:lpstr>Dlx3</vt:lpstr>
      <vt:lpstr>Dlx5</vt:lpstr>
      <vt:lpstr>Dlx6</vt:lpstr>
      <vt:lpstr>Osx</vt:lpstr>
      <vt:lpstr>Col1a1</vt:lpstr>
      <vt:lpstr>Col2a1</vt:lpstr>
      <vt:lpstr>Col10a1</vt:lpstr>
      <vt:lpstr>Bglap2</vt:lpstr>
      <vt:lpstr>Ibsp</vt:lpstr>
      <vt:lpstr>Mgp</vt:lpstr>
      <vt:lpstr>Spp1</vt:lpstr>
      <vt:lpstr>Dmp1</vt:lpstr>
      <vt:lpstr>Mmp9</vt:lpstr>
      <vt:lpstr>Mmp13</vt:lpstr>
      <vt:lpstr>Alpl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Microsoft Office User</cp:lastModifiedBy>
  <dcterms:created xsi:type="dcterms:W3CDTF">2021-10-14T14:18:08Z</dcterms:created>
  <dcterms:modified xsi:type="dcterms:W3CDTF">2022-01-27T05:44:06Z</dcterms:modified>
</cp:coreProperties>
</file>