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stavogomez/Documents/Research data in MS lab/Articles written by GG/FH Manuscript/SUBMITTED/Fifth submission_01.27.22/SOURCE FILES/FINAL SUBMITTED/"/>
    </mc:Choice>
  </mc:AlternateContent>
  <xr:revisionPtr revIDLastSave="0" documentId="13_ncr:1_{A6D44E10-CB8F-1D4D-B832-4D6314A1AD5F}" xr6:coauthVersionLast="36" xr6:coauthVersionMax="46" xr10:uidLastSave="{00000000-0000-0000-0000-000000000000}"/>
  <bookViews>
    <workbookView xWindow="1120" yWindow="460" windowWidth="29000" windowHeight="26500" firstSheet="1" activeTab="5" xr2:uid="{FB279C43-3E62-45FD-94C9-02BBB9840CAB}"/>
  </bookViews>
  <sheets>
    <sheet name="Sox9" sheetId="1" r:id="rId1"/>
    <sheet name="Runx2" sheetId="2" r:id="rId2"/>
    <sheet name="Dlx3" sheetId="3" r:id="rId3"/>
    <sheet name="Dlx5" sheetId="4" r:id="rId4"/>
    <sheet name="Dlx6" sheetId="5" r:id="rId5"/>
    <sheet name="Sp7" sheetId="6" r:id="rId6"/>
    <sheet name="Col1a1" sheetId="7" r:id="rId7"/>
    <sheet name="Col2a1" sheetId="8" r:id="rId8"/>
    <sheet name="Col10a1" sheetId="9" r:id="rId9"/>
    <sheet name="Bglap2" sheetId="10" r:id="rId10"/>
    <sheet name="Ibsp" sheetId="11" r:id="rId11"/>
    <sheet name="Mgp" sheetId="12" r:id="rId12"/>
    <sheet name="Spp1" sheetId="13" r:id="rId13"/>
    <sheet name="Dmp1" sheetId="14" r:id="rId14"/>
    <sheet name="Mmp9" sheetId="15" r:id="rId15"/>
    <sheet name="Mmp13" sheetId="16" r:id="rId16"/>
    <sheet name="Alpl" sheetId="17" r:id="rId1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5" l="1"/>
  <c r="D11" i="4" l="1"/>
  <c r="H11" i="4"/>
  <c r="D12" i="4"/>
  <c r="H12" i="4"/>
  <c r="I12" i="4"/>
  <c r="J12" i="4"/>
  <c r="D13" i="4"/>
  <c r="H13" i="4"/>
  <c r="D14" i="4"/>
  <c r="H14" i="4"/>
  <c r="I14" i="4"/>
  <c r="J14" i="4"/>
  <c r="B15" i="4"/>
  <c r="C15" i="4"/>
  <c r="D15" i="4"/>
  <c r="I11" i="4" s="1"/>
  <c r="F15" i="4"/>
  <c r="G15" i="4"/>
  <c r="H15" i="4"/>
  <c r="B16" i="4"/>
  <c r="C16" i="4"/>
  <c r="D16" i="4"/>
  <c r="F16" i="4"/>
  <c r="G16" i="4"/>
  <c r="H16" i="4"/>
  <c r="B17" i="4"/>
  <c r="C17" i="4"/>
  <c r="D17" i="4"/>
  <c r="F17" i="4"/>
  <c r="G17" i="4"/>
  <c r="H17" i="4"/>
  <c r="B19" i="4"/>
  <c r="B20" i="4"/>
  <c r="B21" i="4"/>
  <c r="D11" i="17"/>
  <c r="D15" i="17" s="1"/>
  <c r="H11" i="17"/>
  <c r="I11" i="17" s="1"/>
  <c r="D12" i="17"/>
  <c r="H12" i="17"/>
  <c r="I12" i="17" s="1"/>
  <c r="J12" i="17" s="1"/>
  <c r="D13" i="17"/>
  <c r="H13" i="17"/>
  <c r="I13" i="17" s="1"/>
  <c r="J13" i="17" s="1"/>
  <c r="D14" i="17"/>
  <c r="H14" i="17"/>
  <c r="B15" i="17"/>
  <c r="C15" i="17"/>
  <c r="F15" i="17"/>
  <c r="G15" i="17"/>
  <c r="B16" i="17"/>
  <c r="C16" i="17"/>
  <c r="F16" i="17"/>
  <c r="G16" i="17"/>
  <c r="B17" i="17"/>
  <c r="C17" i="17"/>
  <c r="F17" i="17"/>
  <c r="G17" i="17"/>
  <c r="B19" i="17"/>
  <c r="B20" i="17"/>
  <c r="D11" i="16"/>
  <c r="H11" i="16"/>
  <c r="D12" i="16"/>
  <c r="D15" i="16" s="1"/>
  <c r="H12" i="16"/>
  <c r="I12" i="16" s="1"/>
  <c r="J12" i="16" s="1"/>
  <c r="D13" i="16"/>
  <c r="D14" i="16"/>
  <c r="H14" i="16"/>
  <c r="B15" i="16"/>
  <c r="C15" i="16"/>
  <c r="F15" i="16"/>
  <c r="G15" i="16"/>
  <c r="H15" i="16"/>
  <c r="B16" i="16"/>
  <c r="C16" i="16"/>
  <c r="D16" i="16"/>
  <c r="F16" i="16"/>
  <c r="G16" i="16"/>
  <c r="H16" i="16"/>
  <c r="B17" i="16"/>
  <c r="C17" i="16"/>
  <c r="D17" i="16"/>
  <c r="F17" i="16"/>
  <c r="G17" i="16"/>
  <c r="H17" i="16"/>
  <c r="B19" i="16"/>
  <c r="B20" i="16"/>
  <c r="D11" i="15"/>
  <c r="D15" i="15" s="1"/>
  <c r="H11" i="15"/>
  <c r="D12" i="15"/>
  <c r="H12" i="15"/>
  <c r="I12" i="15" s="1"/>
  <c r="J12" i="15" s="1"/>
  <c r="D13" i="15"/>
  <c r="H13" i="15"/>
  <c r="D14" i="15"/>
  <c r="H14" i="15"/>
  <c r="B15" i="15"/>
  <c r="C15" i="15"/>
  <c r="F15" i="15"/>
  <c r="G15" i="15"/>
  <c r="H15" i="15"/>
  <c r="B16" i="15"/>
  <c r="C16" i="15"/>
  <c r="F16" i="15"/>
  <c r="G16" i="15"/>
  <c r="H16" i="15"/>
  <c r="B17" i="15"/>
  <c r="C17" i="15"/>
  <c r="F17" i="15"/>
  <c r="G17" i="15"/>
  <c r="H17" i="15"/>
  <c r="B19" i="15"/>
  <c r="B20" i="15"/>
  <c r="D11" i="14"/>
  <c r="H11" i="14"/>
  <c r="B21" i="14" s="1"/>
  <c r="D12" i="14"/>
  <c r="H12" i="14"/>
  <c r="I12" i="14" s="1"/>
  <c r="J12" i="14" s="1"/>
  <c r="D13" i="14"/>
  <c r="H13" i="14"/>
  <c r="I13" i="14"/>
  <c r="J13" i="14" s="1"/>
  <c r="D14" i="14"/>
  <c r="H14" i="14"/>
  <c r="I14" i="14" s="1"/>
  <c r="J14" i="14" s="1"/>
  <c r="B15" i="14"/>
  <c r="C15" i="14"/>
  <c r="D15" i="14"/>
  <c r="I11" i="14" s="1"/>
  <c r="F15" i="14"/>
  <c r="G15" i="14"/>
  <c r="B16" i="14"/>
  <c r="C16" i="14"/>
  <c r="D16" i="14"/>
  <c r="F16" i="14"/>
  <c r="G16" i="14"/>
  <c r="B17" i="14"/>
  <c r="C17" i="14"/>
  <c r="D17" i="14"/>
  <c r="F17" i="14"/>
  <c r="G17" i="14"/>
  <c r="B19" i="14"/>
  <c r="B20" i="14"/>
  <c r="D11" i="13"/>
  <c r="D15" i="13" s="1"/>
  <c r="H11" i="13"/>
  <c r="H15" i="13" s="1"/>
  <c r="D12" i="13"/>
  <c r="B21" i="13" s="1"/>
  <c r="H12" i="13"/>
  <c r="D13" i="13"/>
  <c r="H13" i="13"/>
  <c r="D14" i="13"/>
  <c r="H14" i="13"/>
  <c r="B15" i="13"/>
  <c r="C15" i="13"/>
  <c r="F15" i="13"/>
  <c r="G15" i="13"/>
  <c r="B16" i="13"/>
  <c r="C16" i="13"/>
  <c r="F16" i="13"/>
  <c r="G16" i="13"/>
  <c r="B17" i="13"/>
  <c r="C17" i="13"/>
  <c r="F17" i="13"/>
  <c r="G17" i="13"/>
  <c r="B19" i="13"/>
  <c r="B20" i="13"/>
  <c r="D11" i="12"/>
  <c r="D15" i="12" s="1"/>
  <c r="H11" i="12"/>
  <c r="I11" i="12" s="1"/>
  <c r="D12" i="12"/>
  <c r="H12" i="12"/>
  <c r="D13" i="12"/>
  <c r="H13" i="12"/>
  <c r="I13" i="12" s="1"/>
  <c r="J13" i="12" s="1"/>
  <c r="D14" i="12"/>
  <c r="H14" i="12"/>
  <c r="B15" i="12"/>
  <c r="C15" i="12"/>
  <c r="F15" i="12"/>
  <c r="G15" i="12"/>
  <c r="H15" i="12"/>
  <c r="B16" i="12"/>
  <c r="C16" i="12"/>
  <c r="F16" i="12"/>
  <c r="G16" i="12"/>
  <c r="H16" i="12"/>
  <c r="B17" i="12"/>
  <c r="C17" i="12"/>
  <c r="F17" i="12"/>
  <c r="G17" i="12"/>
  <c r="H17" i="12"/>
  <c r="B19" i="12"/>
  <c r="B20" i="12"/>
  <c r="D11" i="11"/>
  <c r="D15" i="11" s="1"/>
  <c r="H11" i="11"/>
  <c r="D12" i="11"/>
  <c r="H12" i="11"/>
  <c r="I12" i="11" s="1"/>
  <c r="J12" i="11" s="1"/>
  <c r="D13" i="11"/>
  <c r="H13" i="11"/>
  <c r="D14" i="11"/>
  <c r="H14" i="11"/>
  <c r="B15" i="11"/>
  <c r="C15" i="11"/>
  <c r="F15" i="11"/>
  <c r="G15" i="11"/>
  <c r="H15" i="11"/>
  <c r="B16" i="11"/>
  <c r="C16" i="11"/>
  <c r="F16" i="11"/>
  <c r="G16" i="11"/>
  <c r="H16" i="11"/>
  <c r="B17" i="11"/>
  <c r="C17" i="11"/>
  <c r="F17" i="11"/>
  <c r="G17" i="11"/>
  <c r="H17" i="11"/>
  <c r="B19" i="11"/>
  <c r="B20" i="11"/>
  <c r="D11" i="10"/>
  <c r="H11" i="10"/>
  <c r="D12" i="10"/>
  <c r="D15" i="10" s="1"/>
  <c r="H12" i="10"/>
  <c r="I12" i="10" s="1"/>
  <c r="J12" i="10" s="1"/>
  <c r="D13" i="10"/>
  <c r="H13" i="10"/>
  <c r="D14" i="10"/>
  <c r="B15" i="10"/>
  <c r="C15" i="10"/>
  <c r="F15" i="10"/>
  <c r="G15" i="10"/>
  <c r="H15" i="10"/>
  <c r="B16" i="10"/>
  <c r="C16" i="10"/>
  <c r="F16" i="10"/>
  <c r="G16" i="10"/>
  <c r="H16" i="10"/>
  <c r="B17" i="10"/>
  <c r="C17" i="10"/>
  <c r="F17" i="10"/>
  <c r="G17" i="10"/>
  <c r="H17" i="10"/>
  <c r="B19" i="10"/>
  <c r="B20" i="10"/>
  <c r="D11" i="9"/>
  <c r="H11" i="9"/>
  <c r="I11" i="9" s="1"/>
  <c r="D12" i="9"/>
  <c r="B21" i="9" s="1"/>
  <c r="H12" i="9"/>
  <c r="I12" i="9"/>
  <c r="J12" i="9"/>
  <c r="D13" i="9"/>
  <c r="H13" i="9"/>
  <c r="I13" i="9" s="1"/>
  <c r="J13" i="9" s="1"/>
  <c r="D14" i="9"/>
  <c r="H14" i="9"/>
  <c r="I14" i="9"/>
  <c r="J14" i="9"/>
  <c r="B15" i="9"/>
  <c r="C15" i="9"/>
  <c r="D15" i="9"/>
  <c r="F15" i="9"/>
  <c r="G15" i="9"/>
  <c r="B16" i="9"/>
  <c r="C16" i="9"/>
  <c r="D16" i="9"/>
  <c r="F16" i="9"/>
  <c r="G16" i="9"/>
  <c r="B17" i="9"/>
  <c r="C17" i="9"/>
  <c r="D17" i="9"/>
  <c r="F17" i="9"/>
  <c r="G17" i="9"/>
  <c r="B19" i="9"/>
  <c r="B20" i="9"/>
  <c r="D11" i="8"/>
  <c r="D15" i="8" s="1"/>
  <c r="H11" i="8"/>
  <c r="I11" i="8" s="1"/>
  <c r="D12" i="8"/>
  <c r="H12" i="8"/>
  <c r="D13" i="8"/>
  <c r="H13" i="8"/>
  <c r="I13" i="8" s="1"/>
  <c r="J13" i="8" s="1"/>
  <c r="D14" i="8"/>
  <c r="H14" i="8"/>
  <c r="B15" i="8"/>
  <c r="C15" i="8"/>
  <c r="F15" i="8"/>
  <c r="G15" i="8"/>
  <c r="B16" i="8"/>
  <c r="C16" i="8"/>
  <c r="F16" i="8"/>
  <c r="G16" i="8"/>
  <c r="B17" i="8"/>
  <c r="C17" i="8"/>
  <c r="F17" i="8"/>
  <c r="G17" i="8"/>
  <c r="B19" i="8"/>
  <c r="B20" i="8"/>
  <c r="D11" i="7"/>
  <c r="D15" i="7" s="1"/>
  <c r="H11" i="7"/>
  <c r="D12" i="7"/>
  <c r="D13" i="7"/>
  <c r="B21" i="7" s="1"/>
  <c r="H13" i="7"/>
  <c r="D14" i="7"/>
  <c r="H14" i="7"/>
  <c r="B15" i="7"/>
  <c r="C15" i="7"/>
  <c r="F15" i="7"/>
  <c r="G15" i="7"/>
  <c r="H15" i="7"/>
  <c r="B16" i="7"/>
  <c r="C16" i="7"/>
  <c r="F16" i="7"/>
  <c r="G16" i="7"/>
  <c r="H16" i="7"/>
  <c r="B17" i="7"/>
  <c r="C17" i="7"/>
  <c r="F17" i="7"/>
  <c r="G17" i="7"/>
  <c r="H17" i="7"/>
  <c r="B19" i="7"/>
  <c r="B20" i="7"/>
  <c r="D11" i="6"/>
  <c r="D15" i="6" s="1"/>
  <c r="H11" i="6"/>
  <c r="D12" i="6"/>
  <c r="H12" i="6"/>
  <c r="D13" i="6"/>
  <c r="H13" i="6"/>
  <c r="D14" i="6"/>
  <c r="H14" i="6"/>
  <c r="B15" i="6"/>
  <c r="C15" i="6"/>
  <c r="F15" i="6"/>
  <c r="G15" i="6"/>
  <c r="H15" i="6"/>
  <c r="B16" i="6"/>
  <c r="C16" i="6"/>
  <c r="F16" i="6"/>
  <c r="G16" i="6"/>
  <c r="H16" i="6"/>
  <c r="B17" i="6"/>
  <c r="C17" i="6"/>
  <c r="F17" i="6"/>
  <c r="G17" i="6"/>
  <c r="H17" i="6"/>
  <c r="B19" i="6"/>
  <c r="B20" i="6"/>
  <c r="D11" i="5"/>
  <c r="H11" i="5"/>
  <c r="B21" i="5" s="1"/>
  <c r="D12" i="5"/>
  <c r="H12" i="5"/>
  <c r="I12" i="5" s="1"/>
  <c r="J12" i="5" s="1"/>
  <c r="D13" i="5"/>
  <c r="H13" i="5"/>
  <c r="D14" i="5"/>
  <c r="H14" i="5"/>
  <c r="I14" i="5" s="1"/>
  <c r="J14" i="5" s="1"/>
  <c r="B15" i="5"/>
  <c r="C15" i="5"/>
  <c r="D15" i="5"/>
  <c r="I13" i="5" s="1"/>
  <c r="J13" i="5" s="1"/>
  <c r="F15" i="5"/>
  <c r="G15" i="5"/>
  <c r="B16" i="5"/>
  <c r="C16" i="5"/>
  <c r="D16" i="5"/>
  <c r="F16" i="5"/>
  <c r="G16" i="5"/>
  <c r="H16" i="5"/>
  <c r="B17" i="5"/>
  <c r="C17" i="5"/>
  <c r="D17" i="5"/>
  <c r="F17" i="5"/>
  <c r="G17" i="5"/>
  <c r="H17" i="5"/>
  <c r="B19" i="5"/>
  <c r="B20" i="5"/>
  <c r="D11" i="3"/>
  <c r="H11" i="3"/>
  <c r="D12" i="3"/>
  <c r="D15" i="3" s="1"/>
  <c r="H12" i="3"/>
  <c r="D13" i="3"/>
  <c r="D14" i="3"/>
  <c r="H14" i="3"/>
  <c r="B15" i="3"/>
  <c r="C15" i="3"/>
  <c r="F15" i="3"/>
  <c r="G15" i="3"/>
  <c r="B16" i="3"/>
  <c r="C16" i="3"/>
  <c r="F16" i="3"/>
  <c r="G16" i="3"/>
  <c r="B17" i="3"/>
  <c r="C17" i="3"/>
  <c r="F17" i="3"/>
  <c r="G17" i="3"/>
  <c r="B19" i="3"/>
  <c r="B20" i="3"/>
  <c r="D11" i="2"/>
  <c r="D15" i="2" s="1"/>
  <c r="H11" i="2"/>
  <c r="I11" i="2" s="1"/>
  <c r="D12" i="2"/>
  <c r="H12" i="2"/>
  <c r="D13" i="2"/>
  <c r="H13" i="2"/>
  <c r="I13" i="2" s="1"/>
  <c r="J13" i="2" s="1"/>
  <c r="D14" i="2"/>
  <c r="H14" i="2"/>
  <c r="B15" i="2"/>
  <c r="C15" i="2"/>
  <c r="F15" i="2"/>
  <c r="G15" i="2"/>
  <c r="B16" i="2"/>
  <c r="C16" i="2"/>
  <c r="F16" i="2"/>
  <c r="G16" i="2"/>
  <c r="B17" i="2"/>
  <c r="C17" i="2"/>
  <c r="F17" i="2"/>
  <c r="G17" i="2"/>
  <c r="B19" i="2"/>
  <c r="B20" i="2"/>
  <c r="D11" i="1"/>
  <c r="H11" i="1"/>
  <c r="D12" i="1"/>
  <c r="H12" i="1"/>
  <c r="I12" i="1" s="1"/>
  <c r="J12" i="1" s="1"/>
  <c r="D13" i="1"/>
  <c r="H13" i="1"/>
  <c r="D14" i="1"/>
  <c r="H14" i="1"/>
  <c r="I14" i="1" s="1"/>
  <c r="J14" i="1" s="1"/>
  <c r="B15" i="1"/>
  <c r="C15" i="1"/>
  <c r="D15" i="1"/>
  <c r="I11" i="1" s="1"/>
  <c r="F15" i="1"/>
  <c r="G15" i="1"/>
  <c r="H15" i="1"/>
  <c r="B16" i="1"/>
  <c r="C16" i="1"/>
  <c r="D16" i="1"/>
  <c r="F16" i="1"/>
  <c r="G16" i="1"/>
  <c r="H16" i="1"/>
  <c r="B17" i="1"/>
  <c r="C17" i="1"/>
  <c r="D17" i="1"/>
  <c r="F17" i="1"/>
  <c r="G17" i="1"/>
  <c r="H17" i="1"/>
  <c r="B19" i="1"/>
  <c r="B20" i="1"/>
  <c r="B21" i="1"/>
  <c r="J11" i="4" l="1"/>
  <c r="J11" i="9"/>
  <c r="I16" i="9"/>
  <c r="I15" i="9"/>
  <c r="I17" i="9"/>
  <c r="J11" i="14"/>
  <c r="I15" i="14"/>
  <c r="I16" i="14"/>
  <c r="I17" i="14"/>
  <c r="I11" i="3"/>
  <c r="I12" i="13"/>
  <c r="J12" i="13" s="1"/>
  <c r="I14" i="13"/>
  <c r="J14" i="13" s="1"/>
  <c r="I11" i="6"/>
  <c r="I13" i="6"/>
  <c r="J13" i="6" s="1"/>
  <c r="I14" i="6"/>
  <c r="J14" i="6" s="1"/>
  <c r="I13" i="10"/>
  <c r="J13" i="10" s="1"/>
  <c r="I11" i="10"/>
  <c r="I11" i="11"/>
  <c r="I13" i="11"/>
  <c r="J13" i="11" s="1"/>
  <c r="I17" i="12"/>
  <c r="I16" i="12"/>
  <c r="J11" i="12"/>
  <c r="I11" i="7"/>
  <c r="I14" i="7"/>
  <c r="J14" i="7" s="1"/>
  <c r="I12" i="6"/>
  <c r="J12" i="6" s="1"/>
  <c r="J11" i="8"/>
  <c r="I15" i="8"/>
  <c r="I16" i="8"/>
  <c r="I14" i="12"/>
  <c r="J14" i="12" s="1"/>
  <c r="I12" i="12"/>
  <c r="J12" i="12" s="1"/>
  <c r="J11" i="17"/>
  <c r="I17" i="17"/>
  <c r="I12" i="3"/>
  <c r="J12" i="3" s="1"/>
  <c r="I14" i="3"/>
  <c r="J14" i="3" s="1"/>
  <c r="I13" i="7"/>
  <c r="J13" i="7" s="1"/>
  <c r="I13" i="13"/>
  <c r="J13" i="13" s="1"/>
  <c r="I13" i="15"/>
  <c r="J13" i="15" s="1"/>
  <c r="I11" i="16"/>
  <c r="I14" i="16"/>
  <c r="J14" i="16" s="1"/>
  <c r="I14" i="11"/>
  <c r="J14" i="11" s="1"/>
  <c r="J11" i="2"/>
  <c r="I12" i="8"/>
  <c r="J12" i="8" s="1"/>
  <c r="I14" i="8"/>
  <c r="J14" i="8" s="1"/>
  <c r="I15" i="1"/>
  <c r="I16" i="1"/>
  <c r="I17" i="1"/>
  <c r="J11" i="1"/>
  <c r="I12" i="2"/>
  <c r="J12" i="2" s="1"/>
  <c r="I14" i="2"/>
  <c r="J14" i="2" s="1"/>
  <c r="I14" i="15"/>
  <c r="J14" i="15" s="1"/>
  <c r="I14" i="17"/>
  <c r="J14" i="17" s="1"/>
  <c r="H17" i="3"/>
  <c r="H16" i="3"/>
  <c r="H15" i="3"/>
  <c r="H17" i="9"/>
  <c r="H16" i="9"/>
  <c r="H15" i="9"/>
  <c r="B21" i="10"/>
  <c r="D17" i="13"/>
  <c r="D16" i="13"/>
  <c r="I11" i="13"/>
  <c r="I11" i="5"/>
  <c r="I13" i="1"/>
  <c r="J13" i="1" s="1"/>
  <c r="D17" i="10"/>
  <c r="D16" i="10"/>
  <c r="B21" i="12"/>
  <c r="B21" i="16"/>
  <c r="H17" i="2"/>
  <c r="H16" i="2"/>
  <c r="H15" i="2"/>
  <c r="B21" i="3"/>
  <c r="D17" i="7"/>
  <c r="D16" i="7"/>
  <c r="H17" i="8"/>
  <c r="H16" i="8"/>
  <c r="H15" i="8"/>
  <c r="D17" i="12"/>
  <c r="D16" i="12"/>
  <c r="H17" i="17"/>
  <c r="H16" i="17"/>
  <c r="H15" i="17"/>
  <c r="D17" i="3"/>
  <c r="D16" i="3"/>
  <c r="H15" i="5"/>
  <c r="B21" i="6"/>
  <c r="B21" i="11"/>
  <c r="H17" i="14"/>
  <c r="H16" i="14"/>
  <c r="H15" i="14"/>
  <c r="B21" i="15"/>
  <c r="I13" i="4"/>
  <c r="J13" i="4" s="1"/>
  <c r="D17" i="15"/>
  <c r="D16" i="15"/>
  <c r="B21" i="17"/>
  <c r="B21" i="2"/>
  <c r="D17" i="6"/>
  <c r="D16" i="6"/>
  <c r="B21" i="8"/>
  <c r="D17" i="11"/>
  <c r="D16" i="11"/>
  <c r="D17" i="2"/>
  <c r="D16" i="2"/>
  <c r="D17" i="8"/>
  <c r="D16" i="8"/>
  <c r="H17" i="13"/>
  <c r="H16" i="13"/>
  <c r="D17" i="17"/>
  <c r="D16" i="17"/>
  <c r="I15" i="13" l="1"/>
  <c r="I16" i="13"/>
  <c r="I17" i="13"/>
  <c r="J11" i="13"/>
  <c r="J11" i="6"/>
  <c r="I15" i="6"/>
  <c r="I16" i="6"/>
  <c r="I17" i="6"/>
  <c r="B22" i="9"/>
  <c r="B23" i="9"/>
  <c r="I15" i="16"/>
  <c r="J11" i="16"/>
  <c r="I16" i="16"/>
  <c r="I17" i="16"/>
  <c r="I16" i="17"/>
  <c r="J15" i="8"/>
  <c r="J16" i="8"/>
  <c r="J17" i="8"/>
  <c r="J18" i="8" s="1"/>
  <c r="B22" i="1"/>
  <c r="B23" i="1"/>
  <c r="I15" i="17"/>
  <c r="J11" i="11"/>
  <c r="I15" i="11"/>
  <c r="I16" i="11"/>
  <c r="I17" i="11"/>
  <c r="I16" i="3"/>
  <c r="J11" i="3"/>
  <c r="I15" i="3"/>
  <c r="I17" i="3"/>
  <c r="J15" i="9"/>
  <c r="J17" i="9"/>
  <c r="J18" i="9" s="1"/>
  <c r="J16" i="9"/>
  <c r="I17" i="2"/>
  <c r="J11" i="15"/>
  <c r="I15" i="15"/>
  <c r="I16" i="15"/>
  <c r="I17" i="15"/>
  <c r="J15" i="17"/>
  <c r="J16" i="17"/>
  <c r="J17" i="17"/>
  <c r="J18" i="17" s="1"/>
  <c r="J11" i="10"/>
  <c r="I15" i="10"/>
  <c r="I16" i="10"/>
  <c r="I17" i="10"/>
  <c r="I17" i="4"/>
  <c r="B22" i="8"/>
  <c r="B23" i="8"/>
  <c r="I16" i="2"/>
  <c r="J11" i="7"/>
  <c r="I17" i="7"/>
  <c r="I16" i="7"/>
  <c r="I15" i="7"/>
  <c r="I16" i="4"/>
  <c r="J15" i="1"/>
  <c r="J16" i="1"/>
  <c r="J17" i="1"/>
  <c r="J18" i="1" s="1"/>
  <c r="I15" i="2"/>
  <c r="I15" i="12"/>
  <c r="B22" i="14"/>
  <c r="B23" i="14"/>
  <c r="I15" i="4"/>
  <c r="J11" i="5"/>
  <c r="I15" i="5"/>
  <c r="I16" i="5"/>
  <c r="I17" i="5"/>
  <c r="J15" i="2"/>
  <c r="J16" i="2"/>
  <c r="J17" i="2"/>
  <c r="J18" i="2" s="1"/>
  <c r="I17" i="8"/>
  <c r="J15" i="12"/>
  <c r="J16" i="12"/>
  <c r="J17" i="12"/>
  <c r="J18" i="12" s="1"/>
  <c r="J15" i="14"/>
  <c r="J16" i="14"/>
  <c r="J17" i="14"/>
  <c r="J18" i="14" s="1"/>
  <c r="J16" i="4"/>
  <c r="J15" i="4"/>
  <c r="J17" i="4"/>
  <c r="J18" i="4" s="1"/>
  <c r="B22" i="6" l="1"/>
  <c r="B23" i="6"/>
  <c r="B22" i="5"/>
  <c r="B23" i="5"/>
  <c r="B22" i="4"/>
  <c r="B23" i="4"/>
  <c r="J17" i="6"/>
  <c r="J18" i="6" s="1"/>
  <c r="J16" i="6"/>
  <c r="J15" i="6"/>
  <c r="B23" i="7"/>
  <c r="B22" i="7"/>
  <c r="B22" i="3"/>
  <c r="B23" i="3"/>
  <c r="J15" i="16"/>
  <c r="J16" i="16"/>
  <c r="J17" i="16"/>
  <c r="J18" i="16" s="1"/>
  <c r="J15" i="13"/>
  <c r="J16" i="13"/>
  <c r="J17" i="13"/>
  <c r="J18" i="13" s="1"/>
  <c r="B22" i="11"/>
  <c r="B23" i="11"/>
  <c r="B22" i="15"/>
  <c r="B23" i="15"/>
  <c r="J17" i="3"/>
  <c r="J18" i="3" s="1"/>
  <c r="J15" i="3"/>
  <c r="J16" i="3"/>
  <c r="B23" i="16"/>
  <c r="B22" i="16"/>
  <c r="J15" i="5"/>
  <c r="J16" i="5"/>
  <c r="J17" i="5"/>
  <c r="J18" i="5" s="1"/>
  <c r="J15" i="15"/>
  <c r="J17" i="15"/>
  <c r="J18" i="15" s="1"/>
  <c r="J16" i="15"/>
  <c r="J15" i="11"/>
  <c r="J17" i="11"/>
  <c r="J18" i="11" s="1"/>
  <c r="J16" i="11"/>
  <c r="B22" i="17"/>
  <c r="B23" i="17"/>
  <c r="B23" i="12"/>
  <c r="B22" i="12"/>
  <c r="B22" i="10"/>
  <c r="B23" i="10"/>
  <c r="B22" i="2"/>
  <c r="B23" i="2"/>
  <c r="J15" i="7"/>
  <c r="J16" i="7"/>
  <c r="J17" i="7"/>
  <c r="J18" i="7" s="1"/>
  <c r="J15" i="10"/>
  <c r="J16" i="10"/>
  <c r="J17" i="10"/>
  <c r="J18" i="10" s="1"/>
  <c r="B23" i="13"/>
  <c r="B22" i="13"/>
  <c r="B50" i="17" l="1"/>
  <c r="B49" i="17"/>
  <c r="F47" i="17"/>
  <c r="B47" i="17"/>
  <c r="F46" i="17"/>
  <c r="B46" i="17"/>
  <c r="F45" i="17"/>
  <c r="B45" i="17"/>
  <c r="H44" i="17"/>
  <c r="D44" i="17"/>
  <c r="H43" i="17"/>
  <c r="D43" i="17"/>
  <c r="H42" i="17"/>
  <c r="D42" i="17"/>
  <c r="D45" i="17" s="1"/>
  <c r="B50" i="16"/>
  <c r="B49" i="16"/>
  <c r="G47" i="16"/>
  <c r="F47" i="16"/>
  <c r="C47" i="16"/>
  <c r="B47" i="16"/>
  <c r="G46" i="16"/>
  <c r="F46" i="16"/>
  <c r="C46" i="16"/>
  <c r="B46" i="16"/>
  <c r="G45" i="16"/>
  <c r="F45" i="16"/>
  <c r="C45" i="16"/>
  <c r="B45" i="16"/>
  <c r="H44" i="16"/>
  <c r="D44" i="16"/>
  <c r="H43" i="16"/>
  <c r="D43" i="16"/>
  <c r="H42" i="16"/>
  <c r="D42" i="16"/>
  <c r="B50" i="15"/>
  <c r="B49" i="15"/>
  <c r="F47" i="15"/>
  <c r="B47" i="15"/>
  <c r="F46" i="15"/>
  <c r="B46" i="15"/>
  <c r="F45" i="15"/>
  <c r="B45" i="15"/>
  <c r="H44" i="15"/>
  <c r="D44" i="15"/>
  <c r="H43" i="15"/>
  <c r="D43" i="15"/>
  <c r="H42" i="15"/>
  <c r="D42" i="15"/>
  <c r="B50" i="14"/>
  <c r="B49" i="14"/>
  <c r="G47" i="14"/>
  <c r="F47" i="14"/>
  <c r="C47" i="14"/>
  <c r="B47" i="14"/>
  <c r="G46" i="14"/>
  <c r="F46" i="14"/>
  <c r="C46" i="14"/>
  <c r="B46" i="14"/>
  <c r="G45" i="14"/>
  <c r="F45" i="14"/>
  <c r="C45" i="14"/>
  <c r="B45" i="14"/>
  <c r="H44" i="14"/>
  <c r="D44" i="14"/>
  <c r="H43" i="14"/>
  <c r="D43" i="14"/>
  <c r="H42" i="14"/>
  <c r="D42" i="14"/>
  <c r="B50" i="13"/>
  <c r="B49" i="13"/>
  <c r="G47" i="13"/>
  <c r="F47" i="13"/>
  <c r="C47" i="13"/>
  <c r="B47" i="13"/>
  <c r="G46" i="13"/>
  <c r="F46" i="13"/>
  <c r="C46" i="13"/>
  <c r="B46" i="13"/>
  <c r="G45" i="13"/>
  <c r="F45" i="13"/>
  <c r="C45" i="13"/>
  <c r="B45" i="13"/>
  <c r="H44" i="13"/>
  <c r="D44" i="13"/>
  <c r="H43" i="13"/>
  <c r="D43" i="13"/>
  <c r="D45" i="13" s="1"/>
  <c r="H42" i="13"/>
  <c r="D42" i="13"/>
  <c r="B50" i="12"/>
  <c r="B49" i="12"/>
  <c r="F47" i="12"/>
  <c r="B47" i="12"/>
  <c r="F46" i="12"/>
  <c r="B46" i="12"/>
  <c r="H45" i="12"/>
  <c r="F45" i="12"/>
  <c r="B45" i="12"/>
  <c r="H44" i="12"/>
  <c r="D44" i="12"/>
  <c r="H43" i="12"/>
  <c r="D43" i="12"/>
  <c r="H42" i="12"/>
  <c r="D42" i="12"/>
  <c r="B50" i="11"/>
  <c r="B49" i="11"/>
  <c r="G47" i="11"/>
  <c r="F47" i="11"/>
  <c r="C47" i="11"/>
  <c r="B47" i="11"/>
  <c r="G46" i="11"/>
  <c r="F46" i="11"/>
  <c r="C46" i="11"/>
  <c r="B46" i="11"/>
  <c r="G45" i="11"/>
  <c r="F45" i="11"/>
  <c r="C45" i="11"/>
  <c r="B45" i="11"/>
  <c r="H44" i="11"/>
  <c r="D44" i="11"/>
  <c r="H43" i="11"/>
  <c r="D43" i="11"/>
  <c r="H42" i="11"/>
  <c r="D42" i="11"/>
  <c r="B50" i="10"/>
  <c r="B49" i="10"/>
  <c r="F47" i="10"/>
  <c r="B47" i="10"/>
  <c r="F46" i="10"/>
  <c r="B46" i="10"/>
  <c r="F45" i="10"/>
  <c r="B45" i="10"/>
  <c r="H44" i="10"/>
  <c r="H43" i="10"/>
  <c r="D43" i="10"/>
  <c r="H42" i="10"/>
  <c r="D42" i="10"/>
  <c r="B50" i="9"/>
  <c r="B49" i="9"/>
  <c r="G47" i="9"/>
  <c r="F47" i="9"/>
  <c r="C47" i="9"/>
  <c r="B47" i="9"/>
  <c r="G46" i="9"/>
  <c r="F46" i="9"/>
  <c r="C46" i="9"/>
  <c r="B46" i="9"/>
  <c r="G45" i="9"/>
  <c r="F45" i="9"/>
  <c r="C45" i="9"/>
  <c r="B45" i="9"/>
  <c r="H44" i="9"/>
  <c r="D44" i="9"/>
  <c r="H43" i="9"/>
  <c r="D43" i="9"/>
  <c r="H42" i="9"/>
  <c r="D42" i="9"/>
  <c r="B50" i="8"/>
  <c r="B49" i="8"/>
  <c r="F47" i="8"/>
  <c r="B47" i="8"/>
  <c r="F46" i="8"/>
  <c r="B46" i="8"/>
  <c r="F45" i="8"/>
  <c r="B45" i="8"/>
  <c r="H44" i="8"/>
  <c r="D44" i="8"/>
  <c r="H43" i="8"/>
  <c r="D43" i="8"/>
  <c r="H42" i="8"/>
  <c r="D42" i="8"/>
  <c r="B50" i="7"/>
  <c r="B49" i="7"/>
  <c r="F47" i="7"/>
  <c r="B47" i="7"/>
  <c r="F46" i="7"/>
  <c r="B46" i="7"/>
  <c r="F45" i="7"/>
  <c r="B45" i="7"/>
  <c r="H44" i="7"/>
  <c r="D44" i="7"/>
  <c r="H43" i="7"/>
  <c r="D43" i="7"/>
  <c r="H42" i="7"/>
  <c r="D42" i="7"/>
  <c r="B50" i="6"/>
  <c r="B49" i="6"/>
  <c r="G47" i="6"/>
  <c r="F47" i="6"/>
  <c r="C47" i="6"/>
  <c r="B47" i="6"/>
  <c r="G46" i="6"/>
  <c r="F46" i="6"/>
  <c r="C46" i="6"/>
  <c r="B46" i="6"/>
  <c r="G45" i="6"/>
  <c r="F45" i="6"/>
  <c r="C45" i="6"/>
  <c r="B45" i="6"/>
  <c r="H44" i="6"/>
  <c r="D44" i="6"/>
  <c r="H43" i="6"/>
  <c r="D43" i="6"/>
  <c r="H42" i="6"/>
  <c r="D42" i="6"/>
  <c r="B50" i="5"/>
  <c r="B49" i="5"/>
  <c r="G47" i="5"/>
  <c r="F47" i="5"/>
  <c r="C47" i="5"/>
  <c r="B47" i="5"/>
  <c r="G46" i="5"/>
  <c r="F46" i="5"/>
  <c r="C46" i="5"/>
  <c r="B46" i="5"/>
  <c r="G45" i="5"/>
  <c r="F45" i="5"/>
  <c r="C45" i="5"/>
  <c r="B45" i="5"/>
  <c r="H44" i="5"/>
  <c r="D44" i="5"/>
  <c r="H43" i="5"/>
  <c r="D43" i="5"/>
  <c r="H42" i="5"/>
  <c r="D42" i="5"/>
  <c r="B50" i="4"/>
  <c r="B49" i="4"/>
  <c r="G47" i="4"/>
  <c r="F47" i="4"/>
  <c r="C47" i="4"/>
  <c r="B47" i="4"/>
  <c r="G46" i="4"/>
  <c r="F46" i="4"/>
  <c r="C46" i="4"/>
  <c r="B46" i="4"/>
  <c r="G45" i="4"/>
  <c r="F45" i="4"/>
  <c r="C45" i="4"/>
  <c r="B45" i="4"/>
  <c r="H44" i="4"/>
  <c r="D44" i="4"/>
  <c r="H43" i="4"/>
  <c r="D43" i="4"/>
  <c r="H42" i="4"/>
  <c r="D42" i="4"/>
  <c r="B50" i="3"/>
  <c r="B49" i="3"/>
  <c r="G47" i="3"/>
  <c r="F47" i="3"/>
  <c r="C47" i="3"/>
  <c r="B47" i="3"/>
  <c r="G46" i="3"/>
  <c r="F46" i="3"/>
  <c r="C46" i="3"/>
  <c r="B46" i="3"/>
  <c r="G45" i="3"/>
  <c r="F45" i="3"/>
  <c r="C45" i="3"/>
  <c r="B45" i="3"/>
  <c r="H44" i="3"/>
  <c r="D44" i="3"/>
  <c r="H43" i="3"/>
  <c r="D43" i="3"/>
  <c r="H42" i="3"/>
  <c r="D42" i="3"/>
  <c r="B50" i="2"/>
  <c r="B49" i="2"/>
  <c r="G47" i="2"/>
  <c r="F47" i="2"/>
  <c r="C47" i="2"/>
  <c r="B47" i="2"/>
  <c r="G46" i="2"/>
  <c r="F46" i="2"/>
  <c r="C46" i="2"/>
  <c r="B46" i="2"/>
  <c r="G45" i="2"/>
  <c r="F45" i="2"/>
  <c r="C45" i="2"/>
  <c r="B45" i="2"/>
  <c r="H44" i="2"/>
  <c r="D44" i="2"/>
  <c r="H43" i="2"/>
  <c r="D43" i="2"/>
  <c r="H42" i="2"/>
  <c r="D42" i="2"/>
  <c r="B50" i="1"/>
  <c r="B49" i="1"/>
  <c r="G47" i="1"/>
  <c r="F47" i="1"/>
  <c r="C47" i="1"/>
  <c r="B47" i="1"/>
  <c r="G46" i="1"/>
  <c r="F46" i="1"/>
  <c r="C46" i="1"/>
  <c r="B46" i="1"/>
  <c r="G45" i="1"/>
  <c r="F45" i="1"/>
  <c r="C45" i="1"/>
  <c r="B45" i="1"/>
  <c r="H44" i="1"/>
  <c r="D44" i="1"/>
  <c r="H43" i="1"/>
  <c r="D43" i="1"/>
  <c r="D46" i="1" s="1"/>
  <c r="H42" i="1"/>
  <c r="D42" i="1"/>
  <c r="B36" i="17"/>
  <c r="B35" i="17"/>
  <c r="F33" i="17"/>
  <c r="B33" i="17"/>
  <c r="F32" i="17"/>
  <c r="B32" i="17"/>
  <c r="F31" i="17"/>
  <c r="B31" i="17"/>
  <c r="H30" i="17"/>
  <c r="D30" i="17"/>
  <c r="H29" i="17"/>
  <c r="D29" i="17"/>
  <c r="H28" i="17"/>
  <c r="D28" i="17"/>
  <c r="D31" i="17" s="1"/>
  <c r="I28" i="17" s="1"/>
  <c r="B36" i="16"/>
  <c r="B35" i="16"/>
  <c r="G33" i="16"/>
  <c r="F33" i="16"/>
  <c r="C33" i="16"/>
  <c r="B33" i="16"/>
  <c r="G32" i="16"/>
  <c r="F32" i="16"/>
  <c r="C32" i="16"/>
  <c r="B32" i="16"/>
  <c r="G31" i="16"/>
  <c r="F31" i="16"/>
  <c r="C31" i="16"/>
  <c r="B31" i="16"/>
  <c r="H30" i="16"/>
  <c r="D30" i="16"/>
  <c r="H29" i="16"/>
  <c r="D29" i="16"/>
  <c r="H28" i="16"/>
  <c r="D28" i="16"/>
  <c r="B36" i="15"/>
  <c r="B35" i="15"/>
  <c r="F33" i="15"/>
  <c r="B33" i="15"/>
  <c r="F32" i="15"/>
  <c r="B32" i="15"/>
  <c r="F31" i="15"/>
  <c r="B31" i="15"/>
  <c r="H30" i="15"/>
  <c r="D30" i="15"/>
  <c r="H29" i="15"/>
  <c r="D29" i="15"/>
  <c r="H28" i="15"/>
  <c r="D28" i="15"/>
  <c r="B36" i="14"/>
  <c r="B35" i="14"/>
  <c r="G33" i="14"/>
  <c r="F33" i="14"/>
  <c r="C33" i="14"/>
  <c r="B33" i="14"/>
  <c r="G32" i="14"/>
  <c r="F32" i="14"/>
  <c r="C32" i="14"/>
  <c r="B32" i="14"/>
  <c r="G31" i="14"/>
  <c r="F31" i="14"/>
  <c r="C31" i="14"/>
  <c r="B31" i="14"/>
  <c r="H30" i="14"/>
  <c r="D30" i="14"/>
  <c r="H29" i="14"/>
  <c r="D29" i="14"/>
  <c r="H28" i="14"/>
  <c r="D28" i="14"/>
  <c r="B36" i="13"/>
  <c r="B35" i="13"/>
  <c r="G33" i="13"/>
  <c r="F33" i="13"/>
  <c r="C33" i="13"/>
  <c r="B33" i="13"/>
  <c r="G32" i="13"/>
  <c r="F32" i="13"/>
  <c r="C32" i="13"/>
  <c r="B32" i="13"/>
  <c r="G31" i="13"/>
  <c r="F31" i="13"/>
  <c r="C31" i="13"/>
  <c r="B31" i="13"/>
  <c r="H30" i="13"/>
  <c r="D30" i="13"/>
  <c r="H29" i="13"/>
  <c r="D29" i="13"/>
  <c r="H28" i="13"/>
  <c r="D28" i="13"/>
  <c r="B36" i="12"/>
  <c r="B35" i="12"/>
  <c r="F33" i="12"/>
  <c r="B33" i="12"/>
  <c r="F32" i="12"/>
  <c r="B32" i="12"/>
  <c r="F31" i="12"/>
  <c r="B31" i="12"/>
  <c r="H30" i="12"/>
  <c r="D30" i="12"/>
  <c r="H29" i="12"/>
  <c r="D29" i="12"/>
  <c r="H28" i="12"/>
  <c r="D28" i="12"/>
  <c r="B36" i="11"/>
  <c r="B35" i="11"/>
  <c r="G33" i="11"/>
  <c r="F33" i="11"/>
  <c r="C33" i="11"/>
  <c r="B33" i="11"/>
  <c r="G32" i="11"/>
  <c r="F32" i="11"/>
  <c r="C32" i="11"/>
  <c r="B32" i="11"/>
  <c r="G31" i="11"/>
  <c r="F31" i="11"/>
  <c r="C31" i="11"/>
  <c r="B31" i="11"/>
  <c r="H30" i="11"/>
  <c r="D30" i="11"/>
  <c r="H29" i="11"/>
  <c r="D29" i="11"/>
  <c r="H28" i="11"/>
  <c r="D28" i="11"/>
  <c r="B36" i="10"/>
  <c r="B35" i="10"/>
  <c r="F33" i="10"/>
  <c r="B33" i="10"/>
  <c r="F32" i="10"/>
  <c r="B32" i="10"/>
  <c r="F31" i="10"/>
  <c r="B31" i="10"/>
  <c r="H30" i="10"/>
  <c r="D29" i="10"/>
  <c r="D31" i="10" s="1"/>
  <c r="I28" i="10" s="1"/>
  <c r="H28" i="10"/>
  <c r="D28" i="10"/>
  <c r="B36" i="9"/>
  <c r="B35" i="9"/>
  <c r="G33" i="9"/>
  <c r="F33" i="9"/>
  <c r="C33" i="9"/>
  <c r="B33" i="9"/>
  <c r="G32" i="9"/>
  <c r="F32" i="9"/>
  <c r="C32" i="9"/>
  <c r="B32" i="9"/>
  <c r="G31" i="9"/>
  <c r="F31" i="9"/>
  <c r="C31" i="9"/>
  <c r="H30" i="9"/>
  <c r="D30" i="9"/>
  <c r="H29" i="9"/>
  <c r="D29" i="9"/>
  <c r="H28" i="9"/>
  <c r="D28" i="9"/>
  <c r="B36" i="8"/>
  <c r="B35" i="8"/>
  <c r="F33" i="8"/>
  <c r="B33" i="8"/>
  <c r="F32" i="8"/>
  <c r="B32" i="8"/>
  <c r="F31" i="8"/>
  <c r="B31" i="8"/>
  <c r="H30" i="8"/>
  <c r="D30" i="8"/>
  <c r="H29" i="8"/>
  <c r="D29" i="8"/>
  <c r="H28" i="8"/>
  <c r="D28" i="8"/>
  <c r="D31" i="8" s="1"/>
  <c r="I28" i="8" s="1"/>
  <c r="B36" i="7"/>
  <c r="B35" i="7"/>
  <c r="F33" i="7"/>
  <c r="B33" i="7"/>
  <c r="F32" i="7"/>
  <c r="B32" i="7"/>
  <c r="F31" i="7"/>
  <c r="B31" i="7"/>
  <c r="H30" i="7"/>
  <c r="D30" i="7"/>
  <c r="H29" i="7"/>
  <c r="D29" i="7"/>
  <c r="H28" i="7"/>
  <c r="D28" i="7"/>
  <c r="B36" i="6"/>
  <c r="B35" i="6"/>
  <c r="G33" i="6"/>
  <c r="F33" i="6"/>
  <c r="C33" i="6"/>
  <c r="B33" i="6"/>
  <c r="G32" i="6"/>
  <c r="F32" i="6"/>
  <c r="C32" i="6"/>
  <c r="B32" i="6"/>
  <c r="G31" i="6"/>
  <c r="F31" i="6"/>
  <c r="C31" i="6"/>
  <c r="B31" i="6"/>
  <c r="H30" i="6"/>
  <c r="D30" i="6"/>
  <c r="H29" i="6"/>
  <c r="D29" i="6"/>
  <c r="H28" i="6"/>
  <c r="D28" i="6"/>
  <c r="B36" i="5"/>
  <c r="B35" i="5"/>
  <c r="G33" i="5"/>
  <c r="F33" i="5"/>
  <c r="C33" i="5"/>
  <c r="B33" i="5"/>
  <c r="G32" i="5"/>
  <c r="F32" i="5"/>
  <c r="C32" i="5"/>
  <c r="B32" i="5"/>
  <c r="G31" i="5"/>
  <c r="F31" i="5"/>
  <c r="C31" i="5"/>
  <c r="B31" i="5"/>
  <c r="H30" i="5"/>
  <c r="D30" i="5"/>
  <c r="H29" i="5"/>
  <c r="D29" i="5"/>
  <c r="H28" i="5"/>
  <c r="D28" i="5"/>
  <c r="B36" i="4"/>
  <c r="B35" i="4"/>
  <c r="G33" i="4"/>
  <c r="F33" i="4"/>
  <c r="C33" i="4"/>
  <c r="B33" i="4"/>
  <c r="G32" i="4"/>
  <c r="F32" i="4"/>
  <c r="C32" i="4"/>
  <c r="B32" i="4"/>
  <c r="G31" i="4"/>
  <c r="F31" i="4"/>
  <c r="C31" i="4"/>
  <c r="B31" i="4"/>
  <c r="H30" i="4"/>
  <c r="H29" i="4"/>
  <c r="D29" i="4"/>
  <c r="H28" i="4"/>
  <c r="D28" i="4"/>
  <c r="B36" i="3"/>
  <c r="B35" i="3"/>
  <c r="G33" i="3"/>
  <c r="F33" i="3"/>
  <c r="C33" i="3"/>
  <c r="B33" i="3"/>
  <c r="G32" i="3"/>
  <c r="F32" i="3"/>
  <c r="C32" i="3"/>
  <c r="B32" i="3"/>
  <c r="G31" i="3"/>
  <c r="F31" i="3"/>
  <c r="C31" i="3"/>
  <c r="B31" i="3"/>
  <c r="H30" i="3"/>
  <c r="D30" i="3"/>
  <c r="H29" i="3"/>
  <c r="D29" i="3"/>
  <c r="H28" i="3"/>
  <c r="D28" i="3"/>
  <c r="B36" i="2"/>
  <c r="B35" i="2"/>
  <c r="G33" i="2"/>
  <c r="F33" i="2"/>
  <c r="C33" i="2"/>
  <c r="B33" i="2"/>
  <c r="G32" i="2"/>
  <c r="F32" i="2"/>
  <c r="C32" i="2"/>
  <c r="B32" i="2"/>
  <c r="G31" i="2"/>
  <c r="F31" i="2"/>
  <c r="C31" i="2"/>
  <c r="B31" i="2"/>
  <c r="H30" i="2"/>
  <c r="D30" i="2"/>
  <c r="H29" i="2"/>
  <c r="D29" i="2"/>
  <c r="H28" i="2"/>
  <c r="D28" i="2"/>
  <c r="B36" i="1"/>
  <c r="B35" i="1"/>
  <c r="F33" i="1"/>
  <c r="B33" i="1"/>
  <c r="F32" i="1"/>
  <c r="B32" i="1"/>
  <c r="F31" i="1"/>
  <c r="B31" i="1"/>
  <c r="H30" i="1"/>
  <c r="D30" i="1"/>
  <c r="H29" i="1"/>
  <c r="D29" i="1"/>
  <c r="H28" i="1"/>
  <c r="D28" i="1"/>
  <c r="I43" i="13" l="1"/>
  <c r="J43" i="13" s="1"/>
  <c r="B51" i="6"/>
  <c r="H33" i="6"/>
  <c r="D31" i="12"/>
  <c r="I29" i="12" s="1"/>
  <c r="D45" i="8"/>
  <c r="I42" i="8" s="1"/>
  <c r="D31" i="15"/>
  <c r="I29" i="15" s="1"/>
  <c r="J29" i="15" s="1"/>
  <c r="D33" i="16"/>
  <c r="D31" i="1"/>
  <c r="D31" i="5"/>
  <c r="I30" i="5" s="1"/>
  <c r="D45" i="16"/>
  <c r="I43" i="16" s="1"/>
  <c r="J43" i="16" s="1"/>
  <c r="D32" i="8"/>
  <c r="H33" i="9"/>
  <c r="I30" i="12"/>
  <c r="I42" i="13"/>
  <c r="H45" i="15"/>
  <c r="I29" i="17"/>
  <c r="H33" i="5"/>
  <c r="D31" i="7"/>
  <c r="I30" i="7" s="1"/>
  <c r="H47" i="4"/>
  <c r="H47" i="6"/>
  <c r="D45" i="15"/>
  <c r="I42" i="15" s="1"/>
  <c r="H31" i="4"/>
  <c r="H33" i="3"/>
  <c r="H33" i="7"/>
  <c r="H32" i="8"/>
  <c r="D32" i="9"/>
  <c r="D32" i="12"/>
  <c r="D47" i="4"/>
  <c r="D46" i="8"/>
  <c r="H47" i="9"/>
  <c r="H45" i="17"/>
  <c r="I30" i="17"/>
  <c r="J30" i="17" s="1"/>
  <c r="I29" i="5"/>
  <c r="J29" i="5" s="1"/>
  <c r="I28" i="12"/>
  <c r="H47" i="1"/>
  <c r="B51" i="3"/>
  <c r="B37" i="2"/>
  <c r="D31" i="2"/>
  <c r="I29" i="2" s="1"/>
  <c r="J29" i="2" s="1"/>
  <c r="I30" i="10"/>
  <c r="J30" i="10" s="1"/>
  <c r="D47" i="1"/>
  <c r="H45" i="3"/>
  <c r="D45" i="7"/>
  <c r="I44" i="7" s="1"/>
  <c r="H47" i="16"/>
  <c r="B37" i="6"/>
  <c r="B37" i="14"/>
  <c r="H47" i="3"/>
  <c r="H47" i="7"/>
  <c r="H45" i="8"/>
  <c r="D46" i="10"/>
  <c r="I42" i="17"/>
  <c r="I28" i="15"/>
  <c r="I44" i="15"/>
  <c r="J44" i="15" s="1"/>
  <c r="I28" i="1"/>
  <c r="I30" i="1"/>
  <c r="J30" i="1" s="1"/>
  <c r="H31" i="1"/>
  <c r="I29" i="8"/>
  <c r="J29" i="8" s="1"/>
  <c r="B51" i="2"/>
  <c r="B51" i="5"/>
  <c r="I43" i="8"/>
  <c r="H33" i="2"/>
  <c r="I30" i="2"/>
  <c r="J30" i="2" s="1"/>
  <c r="D32" i="5"/>
  <c r="D33" i="2"/>
  <c r="B37" i="3"/>
  <c r="H33" i="4"/>
  <c r="D32" i="6"/>
  <c r="H33" i="8"/>
  <c r="I30" i="8"/>
  <c r="J30" i="8" s="1"/>
  <c r="H47" i="2"/>
  <c r="D47" i="3"/>
  <c r="B51" i="4"/>
  <c r="H47" i="5"/>
  <c r="D45" i="6"/>
  <c r="I42" i="6" s="1"/>
  <c r="H47" i="8"/>
  <c r="I44" i="8"/>
  <c r="J44" i="8" s="1"/>
  <c r="H46" i="11"/>
  <c r="D33" i="4"/>
  <c r="B37" i="9"/>
  <c r="D31" i="9"/>
  <c r="I30" i="9" s="1"/>
  <c r="J30" i="9" s="1"/>
  <c r="D47" i="2"/>
  <c r="D45" i="5"/>
  <c r="I44" i="5" s="1"/>
  <c r="B51" i="9"/>
  <c r="I42" i="16"/>
  <c r="I44" i="13"/>
  <c r="J44" i="13" s="1"/>
  <c r="I44" i="14"/>
  <c r="J44" i="14" s="1"/>
  <c r="D32" i="15"/>
  <c r="H47" i="10"/>
  <c r="D46" i="12"/>
  <c r="D32" i="2"/>
  <c r="I28" i="5"/>
  <c r="D33" i="9"/>
  <c r="D32" i="10"/>
  <c r="H33" i="11"/>
  <c r="B37" i="13"/>
  <c r="H33" i="14"/>
  <c r="H33" i="15"/>
  <c r="I30" i="15"/>
  <c r="J30" i="15" s="1"/>
  <c r="D32" i="17"/>
  <c r="D45" i="9"/>
  <c r="I44" i="9" s="1"/>
  <c r="J44" i="9" s="1"/>
  <c r="H47" i="11"/>
  <c r="H47" i="12"/>
  <c r="B51" i="14"/>
  <c r="D46" i="15"/>
  <c r="I43" i="15"/>
  <c r="I44" i="16"/>
  <c r="J44" i="16" s="1"/>
  <c r="B37" i="11"/>
  <c r="H33" i="12"/>
  <c r="J44" i="7"/>
  <c r="B51" i="11"/>
  <c r="D32" i="1"/>
  <c r="I29" i="1"/>
  <c r="I28" i="7"/>
  <c r="H33" i="10"/>
  <c r="D32" i="11"/>
  <c r="H33" i="13"/>
  <c r="D31" i="14"/>
  <c r="I30" i="14" s="1"/>
  <c r="J30" i="14" s="1"/>
  <c r="B37" i="16"/>
  <c r="H33" i="17"/>
  <c r="J44" i="5"/>
  <c r="I44" i="6"/>
  <c r="J44" i="6" s="1"/>
  <c r="I42" i="7"/>
  <c r="D45" i="10"/>
  <c r="I43" i="10" s="1"/>
  <c r="D45" i="11"/>
  <c r="I44" i="11" s="1"/>
  <c r="J44" i="11" s="1"/>
  <c r="B51" i="13"/>
  <c r="H47" i="14"/>
  <c r="H47" i="15"/>
  <c r="D46" i="17"/>
  <c r="I43" i="17"/>
  <c r="J43" i="17" s="1"/>
  <c r="H33" i="1"/>
  <c r="I28" i="2"/>
  <c r="B37" i="5"/>
  <c r="D32" i="7"/>
  <c r="H31" i="9"/>
  <c r="D33" i="13"/>
  <c r="H33" i="16"/>
  <c r="B51" i="1"/>
  <c r="D45" i="1"/>
  <c r="I44" i="1" s="1"/>
  <c r="J44" i="1" s="1"/>
  <c r="H46" i="3"/>
  <c r="D46" i="7"/>
  <c r="H45" i="10"/>
  <c r="H47" i="13"/>
  <c r="D45" i="14"/>
  <c r="I42" i="14" s="1"/>
  <c r="B51" i="16"/>
  <c r="H47" i="17"/>
  <c r="I44" i="17"/>
  <c r="J44" i="17" s="1"/>
  <c r="D47" i="17"/>
  <c r="B51" i="17"/>
  <c r="H46" i="17"/>
  <c r="D46" i="16"/>
  <c r="D47" i="16"/>
  <c r="H45" i="16"/>
  <c r="H46" i="16"/>
  <c r="J43" i="15"/>
  <c r="H46" i="15"/>
  <c r="D47" i="15"/>
  <c r="B51" i="15"/>
  <c r="D46" i="14"/>
  <c r="D47" i="14"/>
  <c r="H45" i="14"/>
  <c r="H46" i="14"/>
  <c r="D46" i="13"/>
  <c r="D47" i="13"/>
  <c r="H45" i="13"/>
  <c r="H46" i="13"/>
  <c r="D45" i="12"/>
  <c r="H46" i="12"/>
  <c r="D47" i="12"/>
  <c r="B51" i="12"/>
  <c r="D46" i="11"/>
  <c r="D47" i="11"/>
  <c r="H45" i="11"/>
  <c r="H46" i="10"/>
  <c r="D47" i="10"/>
  <c r="B51" i="10"/>
  <c r="D46" i="9"/>
  <c r="D47" i="9"/>
  <c r="H45" i="9"/>
  <c r="H46" i="9"/>
  <c r="J43" i="8"/>
  <c r="H46" i="8"/>
  <c r="D47" i="8"/>
  <c r="B51" i="8"/>
  <c r="H45" i="7"/>
  <c r="H46" i="7"/>
  <c r="D47" i="7"/>
  <c r="B51" i="7"/>
  <c r="D46" i="6"/>
  <c r="D47" i="6"/>
  <c r="H45" i="6"/>
  <c r="H46" i="6"/>
  <c r="D46" i="5"/>
  <c r="D47" i="5"/>
  <c r="H45" i="5"/>
  <c r="H46" i="5"/>
  <c r="D45" i="4"/>
  <c r="D46" i="4"/>
  <c r="H45" i="4"/>
  <c r="H46" i="4"/>
  <c r="D45" i="3"/>
  <c r="I42" i="3" s="1"/>
  <c r="D46" i="3"/>
  <c r="D45" i="2"/>
  <c r="I43" i="2" s="1"/>
  <c r="J43" i="2" s="1"/>
  <c r="D46" i="2"/>
  <c r="H45" i="2"/>
  <c r="H46" i="2"/>
  <c r="H45" i="1"/>
  <c r="H46" i="1"/>
  <c r="J29" i="17"/>
  <c r="H31" i="17"/>
  <c r="H32" i="17"/>
  <c r="D33" i="17"/>
  <c r="B37" i="17"/>
  <c r="D31" i="16"/>
  <c r="I29" i="16" s="1"/>
  <c r="J29" i="16" s="1"/>
  <c r="D32" i="16"/>
  <c r="H31" i="16"/>
  <c r="H32" i="16"/>
  <c r="H31" i="15"/>
  <c r="H32" i="15"/>
  <c r="D33" i="15"/>
  <c r="B37" i="15"/>
  <c r="D32" i="14"/>
  <c r="D33" i="14"/>
  <c r="H31" i="14"/>
  <c r="H32" i="14"/>
  <c r="D31" i="13"/>
  <c r="I28" i="13" s="1"/>
  <c r="D32" i="13"/>
  <c r="H31" i="13"/>
  <c r="H32" i="13"/>
  <c r="J29" i="12"/>
  <c r="J30" i="12"/>
  <c r="H32" i="12"/>
  <c r="H31" i="12"/>
  <c r="D33" i="12"/>
  <c r="B37" i="12"/>
  <c r="D31" i="11"/>
  <c r="D33" i="11"/>
  <c r="H31" i="11"/>
  <c r="H32" i="11"/>
  <c r="H32" i="10"/>
  <c r="D33" i="10"/>
  <c r="B37" i="10"/>
  <c r="H31" i="10"/>
  <c r="H32" i="9"/>
  <c r="H31" i="8"/>
  <c r="D33" i="8"/>
  <c r="B37" i="8"/>
  <c r="J30" i="7"/>
  <c r="H32" i="7"/>
  <c r="H31" i="7"/>
  <c r="D33" i="7"/>
  <c r="B37" i="7"/>
  <c r="D31" i="6"/>
  <c r="I28" i="6" s="1"/>
  <c r="D33" i="6"/>
  <c r="H31" i="6"/>
  <c r="H32" i="6"/>
  <c r="J30" i="5"/>
  <c r="D33" i="5"/>
  <c r="H31" i="5"/>
  <c r="H32" i="5"/>
  <c r="D31" i="4"/>
  <c r="I28" i="4" s="1"/>
  <c r="J28" i="4" s="1"/>
  <c r="D32" i="4"/>
  <c r="B37" i="4"/>
  <c r="H32" i="4"/>
  <c r="D31" i="3"/>
  <c r="I28" i="3" s="1"/>
  <c r="D32" i="3"/>
  <c r="D33" i="3"/>
  <c r="H31" i="3"/>
  <c r="H32" i="3"/>
  <c r="H31" i="2"/>
  <c r="H32" i="2"/>
  <c r="H32" i="1"/>
  <c r="J29" i="1"/>
  <c r="D33" i="1"/>
  <c r="B37" i="1"/>
  <c r="I42" i="5" l="1"/>
  <c r="I29" i="7"/>
  <c r="J29" i="7" s="1"/>
  <c r="I42" i="1"/>
  <c r="I30" i="6"/>
  <c r="J30" i="6" s="1"/>
  <c r="I43" i="7"/>
  <c r="J43" i="7" s="1"/>
  <c r="I29" i="9"/>
  <c r="J29" i="9" s="1"/>
  <c r="I43" i="5"/>
  <c r="J43" i="5" s="1"/>
  <c r="I43" i="12"/>
  <c r="J43" i="12" s="1"/>
  <c r="I42" i="12"/>
  <c r="I30" i="4"/>
  <c r="J30" i="4" s="1"/>
  <c r="I30" i="16"/>
  <c r="J30" i="16" s="1"/>
  <c r="I28" i="16"/>
  <c r="J42" i="3"/>
  <c r="I43" i="4"/>
  <c r="J43" i="4" s="1"/>
  <c r="I44" i="4"/>
  <c r="J44" i="4" s="1"/>
  <c r="I44" i="2"/>
  <c r="J44" i="2" s="1"/>
  <c r="I29" i="14"/>
  <c r="J29" i="14" s="1"/>
  <c r="I28" i="14"/>
  <c r="I33" i="14" s="1"/>
  <c r="I42" i="2"/>
  <c r="J42" i="2" s="1"/>
  <c r="I30" i="13"/>
  <c r="J30" i="13" s="1"/>
  <c r="I42" i="10"/>
  <c r="I43" i="11"/>
  <c r="I42" i="11"/>
  <c r="I29" i="3"/>
  <c r="J29" i="3" s="1"/>
  <c r="I30" i="3"/>
  <c r="J30" i="3" s="1"/>
  <c r="I28" i="11"/>
  <c r="J28" i="11" s="1"/>
  <c r="I29" i="11"/>
  <c r="J29" i="11" s="1"/>
  <c r="I43" i="1"/>
  <c r="J43" i="1" s="1"/>
  <c r="I30" i="11"/>
  <c r="J30" i="11" s="1"/>
  <c r="I43" i="14"/>
  <c r="J43" i="14" s="1"/>
  <c r="I44" i="10"/>
  <c r="J44" i="10" s="1"/>
  <c r="I42" i="9"/>
  <c r="I43" i="9"/>
  <c r="J43" i="9" s="1"/>
  <c r="I43" i="3"/>
  <c r="J43" i="3" s="1"/>
  <c r="I44" i="3"/>
  <c r="J44" i="3" s="1"/>
  <c r="I42" i="4"/>
  <c r="J42" i="4" s="1"/>
  <c r="I29" i="4"/>
  <c r="J29" i="4" s="1"/>
  <c r="I28" i="9"/>
  <c r="I29" i="13"/>
  <c r="J29" i="13" s="1"/>
  <c r="I44" i="12"/>
  <c r="J44" i="12" s="1"/>
  <c r="I29" i="6"/>
  <c r="J29" i="6" s="1"/>
  <c r="I43" i="6"/>
  <c r="J43" i="6" s="1"/>
  <c r="I45" i="17"/>
  <c r="J42" i="17"/>
  <c r="I46" i="17"/>
  <c r="I47" i="17"/>
  <c r="I47" i="16"/>
  <c r="I46" i="16"/>
  <c r="J42" i="16"/>
  <c r="I45" i="16"/>
  <c r="J42" i="15"/>
  <c r="I46" i="15"/>
  <c r="I45" i="15"/>
  <c r="I47" i="15"/>
  <c r="J42" i="14"/>
  <c r="I47" i="13"/>
  <c r="I46" i="13"/>
  <c r="J42" i="13"/>
  <c r="I45" i="13"/>
  <c r="J42" i="12"/>
  <c r="J43" i="10"/>
  <c r="J42" i="8"/>
  <c r="I46" i="8"/>
  <c r="I45" i="8"/>
  <c r="I47" i="8"/>
  <c r="I47" i="7"/>
  <c r="J42" i="7"/>
  <c r="I45" i="7"/>
  <c r="I46" i="7"/>
  <c r="J42" i="6"/>
  <c r="J42" i="5"/>
  <c r="J45" i="3"/>
  <c r="J47" i="3"/>
  <c r="J48" i="3" s="1"/>
  <c r="J46" i="3"/>
  <c r="I47" i="1"/>
  <c r="I46" i="1"/>
  <c r="J42" i="1"/>
  <c r="J28" i="17"/>
  <c r="I33" i="17"/>
  <c r="I31" i="17"/>
  <c r="I32" i="17"/>
  <c r="I33" i="16"/>
  <c r="I32" i="16"/>
  <c r="I31" i="16"/>
  <c r="J28" i="16"/>
  <c r="I33" i="15"/>
  <c r="J28" i="15"/>
  <c r="I31" i="15"/>
  <c r="I32" i="15"/>
  <c r="J28" i="13"/>
  <c r="I33" i="12"/>
  <c r="J28" i="12"/>
  <c r="I32" i="12"/>
  <c r="I31" i="12"/>
  <c r="J28" i="10"/>
  <c r="I32" i="10"/>
  <c r="I31" i="10"/>
  <c r="I33" i="10"/>
  <c r="J28" i="8"/>
  <c r="I31" i="8"/>
  <c r="I33" i="8"/>
  <c r="I32" i="8"/>
  <c r="I33" i="7"/>
  <c r="J28" i="7"/>
  <c r="I31" i="7"/>
  <c r="I32" i="7"/>
  <c r="J28" i="6"/>
  <c r="I33" i="5"/>
  <c r="I32" i="5"/>
  <c r="J28" i="5"/>
  <c r="I31" i="5"/>
  <c r="J28" i="3"/>
  <c r="I33" i="2"/>
  <c r="J28" i="2"/>
  <c r="I31" i="2"/>
  <c r="I32" i="2"/>
  <c r="J28" i="1"/>
  <c r="I32" i="1"/>
  <c r="I33" i="1"/>
  <c r="I31" i="1"/>
  <c r="I45" i="10" l="1"/>
  <c r="I45" i="12"/>
  <c r="I45" i="5"/>
  <c r="I32" i="13"/>
  <c r="I45" i="1"/>
  <c r="I46" i="5"/>
  <c r="J33" i="4"/>
  <c r="J34" i="4" s="1"/>
  <c r="I32" i="3"/>
  <c r="I46" i="2"/>
  <c r="I47" i="5"/>
  <c r="I47" i="9"/>
  <c r="I47" i="12"/>
  <c r="I32" i="11"/>
  <c r="I31" i="14"/>
  <c r="B38" i="14" s="1"/>
  <c r="B38" i="1"/>
  <c r="I32" i="6"/>
  <c r="I33" i="11"/>
  <c r="J28" i="14"/>
  <c r="J31" i="14" s="1"/>
  <c r="I47" i="10"/>
  <c r="B38" i="5"/>
  <c r="B38" i="10"/>
  <c r="I45" i="3"/>
  <c r="B53" i="3" s="1"/>
  <c r="I31" i="6"/>
  <c r="I33" i="6"/>
  <c r="I32" i="14"/>
  <c r="B38" i="7"/>
  <c r="I47" i="2"/>
  <c r="I46" i="14"/>
  <c r="J28" i="9"/>
  <c r="I32" i="9"/>
  <c r="I31" i="9"/>
  <c r="B38" i="12"/>
  <c r="I45" i="4"/>
  <c r="B53" i="4" s="1"/>
  <c r="I47" i="6"/>
  <c r="I46" i="12"/>
  <c r="I47" i="14"/>
  <c r="I46" i="11"/>
  <c r="I45" i="11"/>
  <c r="J42" i="11"/>
  <c r="I33" i="13"/>
  <c r="I46" i="6"/>
  <c r="B38" i="2"/>
  <c r="I32" i="4"/>
  <c r="B38" i="16"/>
  <c r="I45" i="9"/>
  <c r="B52" i="9" s="1"/>
  <c r="I47" i="11"/>
  <c r="J43" i="11"/>
  <c r="I33" i="4"/>
  <c r="J42" i="9"/>
  <c r="J32" i="4"/>
  <c r="B38" i="8"/>
  <c r="I46" i="9"/>
  <c r="J42" i="10"/>
  <c r="J46" i="10" s="1"/>
  <c r="I46" i="10"/>
  <c r="I46" i="3"/>
  <c r="I31" i="4"/>
  <c r="I33" i="3"/>
  <c r="J31" i="4"/>
  <c r="I31" i="3"/>
  <c r="I31" i="11"/>
  <c r="I31" i="13"/>
  <c r="I45" i="2"/>
  <c r="B53" i="2" s="1"/>
  <c r="I46" i="4"/>
  <c r="I33" i="9"/>
  <c r="B38" i="15"/>
  <c r="B38" i="17"/>
  <c r="I47" i="4"/>
  <c r="I45" i="6"/>
  <c r="I45" i="14"/>
  <c r="B53" i="14" s="1"/>
  <c r="I47" i="3"/>
  <c r="B52" i="3" s="1"/>
  <c r="J45" i="17"/>
  <c r="J46" i="17"/>
  <c r="J47" i="17"/>
  <c r="J48" i="17" s="1"/>
  <c r="B53" i="17"/>
  <c r="B52" i="17"/>
  <c r="B53" i="16"/>
  <c r="B52" i="16"/>
  <c r="J45" i="16"/>
  <c r="J47" i="16"/>
  <c r="J48" i="16" s="1"/>
  <c r="J46" i="16"/>
  <c r="J45" i="15"/>
  <c r="J46" i="15"/>
  <c r="J47" i="15"/>
  <c r="J48" i="15" s="1"/>
  <c r="B53" i="15"/>
  <c r="B52" i="15"/>
  <c r="J45" i="14"/>
  <c r="J47" i="14"/>
  <c r="J48" i="14" s="1"/>
  <c r="J46" i="14"/>
  <c r="J45" i="13"/>
  <c r="J47" i="13"/>
  <c r="J48" i="13" s="1"/>
  <c r="J46" i="13"/>
  <c r="B53" i="13"/>
  <c r="B52" i="13"/>
  <c r="B53" i="12"/>
  <c r="B52" i="12"/>
  <c r="J46" i="12"/>
  <c r="J45" i="12"/>
  <c r="J47" i="12"/>
  <c r="J48" i="12" s="1"/>
  <c r="J47" i="10"/>
  <c r="J48" i="10" s="1"/>
  <c r="B53" i="10"/>
  <c r="B52" i="10"/>
  <c r="B53" i="9"/>
  <c r="J45" i="9"/>
  <c r="J47" i="9"/>
  <c r="J48" i="9" s="1"/>
  <c r="J46" i="9"/>
  <c r="J45" i="8"/>
  <c r="J46" i="8"/>
  <c r="J47" i="8"/>
  <c r="J48" i="8" s="1"/>
  <c r="B53" i="8"/>
  <c r="B52" i="8"/>
  <c r="B53" i="7"/>
  <c r="B52" i="7"/>
  <c r="J45" i="7"/>
  <c r="J46" i="7"/>
  <c r="J47" i="7"/>
  <c r="J48" i="7" s="1"/>
  <c r="B53" i="6"/>
  <c r="B52" i="6"/>
  <c r="J45" i="6"/>
  <c r="J47" i="6"/>
  <c r="J48" i="6" s="1"/>
  <c r="J46" i="6"/>
  <c r="B53" i="5"/>
  <c r="B52" i="5"/>
  <c r="J45" i="5"/>
  <c r="J47" i="5"/>
  <c r="J48" i="5" s="1"/>
  <c r="J46" i="5"/>
  <c r="J45" i="4"/>
  <c r="J46" i="4"/>
  <c r="J47" i="4"/>
  <c r="J48" i="4" s="1"/>
  <c r="J45" i="2"/>
  <c r="J47" i="2"/>
  <c r="J48" i="2" s="1"/>
  <c r="J46" i="2"/>
  <c r="B53" i="1"/>
  <c r="B52" i="1"/>
  <c r="J47" i="1"/>
  <c r="J48" i="1" s="1"/>
  <c r="J46" i="1"/>
  <c r="J45" i="1"/>
  <c r="B39" i="17"/>
  <c r="J31" i="17"/>
  <c r="J32" i="17"/>
  <c r="J33" i="17"/>
  <c r="J34" i="17" s="1"/>
  <c r="J33" i="16"/>
  <c r="J34" i="16" s="1"/>
  <c r="J32" i="16"/>
  <c r="J31" i="16"/>
  <c r="B39" i="16"/>
  <c r="B39" i="15"/>
  <c r="J31" i="15"/>
  <c r="J32" i="15"/>
  <c r="J33" i="15"/>
  <c r="J34" i="15" s="1"/>
  <c r="B39" i="14"/>
  <c r="B39" i="13"/>
  <c r="J31" i="13"/>
  <c r="J33" i="13"/>
  <c r="J34" i="13" s="1"/>
  <c r="J32" i="13"/>
  <c r="B39" i="12"/>
  <c r="J33" i="12"/>
  <c r="J34" i="12" s="1"/>
  <c r="J31" i="12"/>
  <c r="J32" i="12"/>
  <c r="J31" i="11"/>
  <c r="J33" i="11"/>
  <c r="J34" i="11" s="1"/>
  <c r="J32" i="11"/>
  <c r="J31" i="10"/>
  <c r="J32" i="10"/>
  <c r="J33" i="10"/>
  <c r="J34" i="10" s="1"/>
  <c r="B39" i="10"/>
  <c r="J31" i="8"/>
  <c r="J32" i="8"/>
  <c r="J33" i="8"/>
  <c r="J34" i="8" s="1"/>
  <c r="B39" i="8"/>
  <c r="B39" i="7"/>
  <c r="J31" i="7"/>
  <c r="J32" i="7"/>
  <c r="J33" i="7"/>
  <c r="J34" i="7" s="1"/>
  <c r="B39" i="6"/>
  <c r="J31" i="6"/>
  <c r="J32" i="6"/>
  <c r="J33" i="6"/>
  <c r="J34" i="6" s="1"/>
  <c r="B39" i="5"/>
  <c r="J31" i="5"/>
  <c r="J33" i="5"/>
  <c r="J34" i="5" s="1"/>
  <c r="J32" i="5"/>
  <c r="B39" i="3"/>
  <c r="J31" i="3"/>
  <c r="J32" i="3"/>
  <c r="J33" i="3"/>
  <c r="J34" i="3" s="1"/>
  <c r="B39" i="2"/>
  <c r="J31" i="2"/>
  <c r="J33" i="2"/>
  <c r="J34" i="2" s="1"/>
  <c r="J32" i="2"/>
  <c r="J33" i="1"/>
  <c r="J34" i="1" s="1"/>
  <c r="J31" i="1"/>
  <c r="J32" i="1"/>
  <c r="B39" i="1"/>
  <c r="B38" i="6" l="1"/>
  <c r="B52" i="2"/>
  <c r="J33" i="14"/>
  <c r="J34" i="14" s="1"/>
  <c r="J32" i="14"/>
  <c r="B38" i="11"/>
  <c r="J45" i="10"/>
  <c r="B38" i="3"/>
  <c r="B52" i="4"/>
  <c r="B38" i="9"/>
  <c r="B39" i="9"/>
  <c r="J31" i="9"/>
  <c r="J33" i="9"/>
  <c r="J34" i="9" s="1"/>
  <c r="J32" i="9"/>
  <c r="B52" i="14"/>
  <c r="B38" i="4"/>
  <c r="B39" i="4"/>
  <c r="B39" i="11"/>
  <c r="J45" i="11"/>
  <c r="J47" i="11"/>
  <c r="J48" i="11" s="1"/>
  <c r="J46" i="11"/>
  <c r="B38" i="13"/>
  <c r="B53" i="11"/>
  <c r="B52" i="11"/>
</calcChain>
</file>

<file path=xl/sharedStrings.xml><?xml version="1.0" encoding="utf-8"?>
<sst xmlns="http://schemas.openxmlformats.org/spreadsheetml/2006/main" count="1649" uniqueCount="71">
  <si>
    <t xml:space="preserve">PPIA </t>
  </si>
  <si>
    <t>GG</t>
  </si>
  <si>
    <t>No serum Free, RNA extracted at 3d</t>
  </si>
  <si>
    <t>Sox9</t>
  </si>
  <si>
    <t>RNA Extractions done by DL</t>
  </si>
  <si>
    <t>Nano, dilutions and RT done by DL</t>
  </si>
  <si>
    <t>Used 1ug RNA for RT</t>
  </si>
  <si>
    <t>Cntrl shRNA</t>
  </si>
  <si>
    <t>PPIA</t>
  </si>
  <si>
    <t>∆Ct</t>
  </si>
  <si>
    <t>DLX3 (#32)</t>
  </si>
  <si>
    <t>∆∆Ct</t>
  </si>
  <si>
    <t>Average</t>
  </si>
  <si>
    <t>Median</t>
  </si>
  <si>
    <t>SD</t>
  </si>
  <si>
    <t>P value</t>
  </si>
  <si>
    <t>Ct</t>
  </si>
  <si>
    <t>Relative Fold</t>
  </si>
  <si>
    <t>Fold Incr</t>
  </si>
  <si>
    <t>Runx2</t>
  </si>
  <si>
    <t>2021 #10 ATDC5 DLX3 #32 shRNA</t>
  </si>
  <si>
    <t>DL</t>
  </si>
  <si>
    <t>Fold ∆</t>
  </si>
  <si>
    <t xml:space="preserve">TH 1 </t>
  </si>
  <si>
    <t xml:space="preserve">TH 2 </t>
  </si>
  <si>
    <t xml:space="preserve">TH 3 </t>
  </si>
  <si>
    <t>TH 4</t>
  </si>
  <si>
    <t xml:space="preserve">DLX3 #32 </t>
  </si>
  <si>
    <t>BAA/TH  1</t>
  </si>
  <si>
    <t xml:space="preserve">BAA/TH 2 </t>
  </si>
  <si>
    <t xml:space="preserve">BAA/TH 3 </t>
  </si>
  <si>
    <t xml:space="preserve">2018#19 - Control and DLX3 #32  shRNA (mission) 3d treatment BAA &amp; BAA/TH </t>
  </si>
  <si>
    <t xml:space="preserve">BAA/TH 1 </t>
  </si>
  <si>
    <t xml:space="preserve">BAA/TH 2  </t>
  </si>
  <si>
    <t>BAA/TH 2</t>
  </si>
  <si>
    <t xml:space="preserve">DLX3 #32  </t>
  </si>
  <si>
    <t xml:space="preserve">BAA / TH 1 </t>
  </si>
  <si>
    <t xml:space="preserve">BAA / TH 2 </t>
  </si>
  <si>
    <t xml:space="preserve">BAA / TH 3 </t>
  </si>
  <si>
    <t>DLX3 #32</t>
  </si>
  <si>
    <t xml:space="preserve">BAA 1 </t>
  </si>
  <si>
    <t xml:space="preserve">BAA 2 </t>
  </si>
  <si>
    <t xml:space="preserve">BAA 3 </t>
  </si>
  <si>
    <t xml:space="preserve">Runx2 </t>
  </si>
  <si>
    <t>2021 #10 ATDC5 Dlx3 #32 shRNA</t>
  </si>
  <si>
    <t>Dlx3</t>
  </si>
  <si>
    <t>Dlx3 (#32)</t>
  </si>
  <si>
    <t xml:space="preserve">2018#19 - Control and Dlx3 #32  shRNA (mission) 3d treatment BAA &amp; BAA/TH </t>
  </si>
  <si>
    <t xml:space="preserve">Dlx3 </t>
  </si>
  <si>
    <t>Dlx3 #32</t>
  </si>
  <si>
    <t>Dlx5</t>
  </si>
  <si>
    <t>Dlx6</t>
  </si>
  <si>
    <t xml:space="preserve">Dlx6 </t>
  </si>
  <si>
    <t>Sp7</t>
  </si>
  <si>
    <t xml:space="preserve">Sp7 </t>
  </si>
  <si>
    <t>Col1a1</t>
  </si>
  <si>
    <t>Col2a1</t>
  </si>
  <si>
    <t>Col10a1</t>
  </si>
  <si>
    <t>Bglap2</t>
  </si>
  <si>
    <t>Ibsp</t>
  </si>
  <si>
    <t xml:space="preserve">Ibsp </t>
  </si>
  <si>
    <t>Mgp</t>
  </si>
  <si>
    <t>Spp1</t>
  </si>
  <si>
    <t xml:space="preserve">Spp1 </t>
  </si>
  <si>
    <t>Dmp1</t>
  </si>
  <si>
    <t xml:space="preserve">Dmp1 </t>
  </si>
  <si>
    <t>Mmp9</t>
  </si>
  <si>
    <t>Mmp13</t>
  </si>
  <si>
    <t xml:space="preserve">Mmp13 </t>
  </si>
  <si>
    <t>Alpl</t>
  </si>
  <si>
    <t>Soure Data for Figure 9E_DLX3 shRNA with TH, AA, or AA/TH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</si>
</sst>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/>
    <xf numFmtId="0" fontId="2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64" fontId="4" fillId="0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/>
    <xf numFmtId="164" fontId="2" fillId="0" borderId="0" xfId="0" applyNumberFormat="1" applyFont="1" applyFill="1"/>
    <xf numFmtId="0" fontId="2" fillId="0" borderId="1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164" fontId="2" fillId="0" borderId="6" xfId="1" applyNumberFormat="1" applyFont="1" applyFill="1" applyBorder="1" applyAlignment="1">
      <alignment horizontal="center"/>
    </xf>
    <xf numFmtId="164" fontId="2" fillId="0" borderId="10" xfId="1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5" fillId="0" borderId="11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164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164" fontId="2" fillId="2" borderId="12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164" fontId="2" fillId="0" borderId="7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164" fontId="2" fillId="0" borderId="11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left"/>
    </xf>
    <xf numFmtId="164" fontId="2" fillId="0" borderId="0" xfId="1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0" fillId="0" borderId="0" xfId="0" applyFont="1" applyFill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0" xfId="0" applyFont="1" applyFill="1"/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164" fontId="2" fillId="0" borderId="30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>
      <alignment horizontal="center"/>
    </xf>
    <xf numFmtId="164" fontId="2" fillId="0" borderId="27" xfId="0" applyNumberFormat="1" applyFont="1" applyFill="1" applyBorder="1" applyAlignment="1">
      <alignment horizontal="center"/>
    </xf>
    <xf numFmtId="164" fontId="5" fillId="0" borderId="18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>
      <alignment horizontal="center"/>
    </xf>
    <xf numFmtId="164" fontId="2" fillId="0" borderId="28" xfId="0" applyNumberFormat="1" applyFont="1" applyFill="1" applyBorder="1" applyAlignment="1">
      <alignment horizontal="center"/>
    </xf>
    <xf numFmtId="164" fontId="5" fillId="0" borderId="21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164" fontId="2" fillId="0" borderId="29" xfId="0" applyNumberFormat="1" applyFont="1" applyFill="1" applyBorder="1" applyAlignment="1">
      <alignment horizontal="center"/>
    </xf>
    <xf numFmtId="164" fontId="5" fillId="0" borderId="24" xfId="0" applyNumberFormat="1" applyFont="1" applyFill="1" applyBorder="1" applyAlignment="1">
      <alignment horizontal="center"/>
    </xf>
    <xf numFmtId="0" fontId="2" fillId="0" borderId="26" xfId="0" applyFont="1" applyFill="1" applyBorder="1" applyAlignment="1">
      <alignment horizontal="left"/>
    </xf>
    <xf numFmtId="2" fontId="2" fillId="0" borderId="26" xfId="0" applyNumberFormat="1" applyFont="1" applyFill="1" applyBorder="1" applyAlignment="1">
      <alignment horizontal="center"/>
    </xf>
    <xf numFmtId="164" fontId="2" fillId="0" borderId="26" xfId="0" applyNumberFormat="1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/>
    </xf>
    <xf numFmtId="164" fontId="2" fillId="0" borderId="31" xfId="0" applyNumberFormat="1" applyFont="1" applyFill="1" applyBorder="1" applyAlignment="1">
      <alignment horizontal="center"/>
    </xf>
    <xf numFmtId="0" fontId="2" fillId="0" borderId="21" xfId="0" applyFont="1" applyFill="1" applyBorder="1" applyAlignment="1">
      <alignment horizontal="left"/>
    </xf>
    <xf numFmtId="2" fontId="2" fillId="0" borderId="21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left"/>
    </xf>
    <xf numFmtId="2" fontId="2" fillId="0" borderId="24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0" fontId="0" fillId="0" borderId="0" xfId="0" applyFont="1" applyFill="1" applyBorder="1"/>
    <xf numFmtId="164" fontId="2" fillId="0" borderId="0" xfId="0" applyNumberFormat="1" applyFont="1" applyFill="1" applyAlignment="1">
      <alignment horizontal="left"/>
    </xf>
    <xf numFmtId="164" fontId="2" fillId="0" borderId="0" xfId="1" applyNumberFormat="1" applyFont="1" applyFill="1" applyBorder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164" fontId="2" fillId="0" borderId="0" xfId="0" applyNumberFormat="1" applyFont="1" applyFill="1" applyBorder="1"/>
  </cellXfs>
  <cellStyles count="2">
    <cellStyle name="Normal" xfId="0" builtinId="0"/>
    <cellStyle name="Normal 2" xfId="1" xr:uid="{C7F899E0-7823-4219-AC67-F69B7C3AE6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B707-EF42-4AF7-9612-B26ABEA79A45}">
  <dimension ref="A1:IV53"/>
  <sheetViews>
    <sheetView workbookViewId="0">
      <selection activeCell="G25" sqref="G25"/>
    </sheetView>
  </sheetViews>
  <sheetFormatPr baseColWidth="10" defaultColWidth="9.1640625" defaultRowHeight="15" x14ac:dyDescent="0.2"/>
  <cols>
    <col min="1" max="1" width="14.6640625" style="50" customWidth="1"/>
    <col min="2" max="4" width="10.33203125" style="50" customWidth="1"/>
    <col min="5" max="5" width="14.5" style="50" customWidth="1"/>
    <col min="6" max="9" width="10.33203125" style="50" customWidth="1"/>
    <col min="10" max="10" width="9.33203125" style="50" bestFit="1" customWidth="1"/>
    <col min="11" max="16384" width="9.1640625" style="50"/>
  </cols>
  <sheetData>
    <row r="1" spans="1:256" s="84" customFormat="1" x14ac:dyDescent="0.2">
      <c r="A1" s="84" t="s">
        <v>70</v>
      </c>
    </row>
    <row r="3" spans="1:256" s="13" customFormat="1" ht="16" x14ac:dyDescent="0.2">
      <c r="A3" s="13" t="s">
        <v>20</v>
      </c>
      <c r="B3" s="14"/>
      <c r="C3" s="14"/>
      <c r="D3" s="14"/>
      <c r="E3" s="15"/>
      <c r="F3" s="14"/>
      <c r="G3" s="14"/>
      <c r="H3" s="16" t="s">
        <v>0</v>
      </c>
      <c r="I3" s="17">
        <v>44291</v>
      </c>
      <c r="J3" s="17" t="s">
        <v>1</v>
      </c>
    </row>
    <row r="4" spans="1:256" s="13" customFormat="1" ht="16" x14ac:dyDescent="0.2">
      <c r="A4" s="3" t="s">
        <v>2</v>
      </c>
      <c r="B4" s="14"/>
      <c r="C4" s="14"/>
      <c r="D4" s="14"/>
      <c r="E4" s="15"/>
      <c r="F4" s="14"/>
      <c r="G4" s="14"/>
      <c r="H4" s="18" t="s">
        <v>3</v>
      </c>
      <c r="I4" s="17">
        <v>44293</v>
      </c>
      <c r="J4" s="17" t="s">
        <v>1</v>
      </c>
    </row>
    <row r="5" spans="1:256" s="13" customFormat="1" ht="16" x14ac:dyDescent="0.2">
      <c r="A5" s="3" t="s">
        <v>4</v>
      </c>
      <c r="B5" s="14"/>
      <c r="C5" s="14"/>
      <c r="D5" s="14"/>
      <c r="E5" s="15"/>
      <c r="F5" s="14"/>
      <c r="G5" s="14"/>
      <c r="H5" s="19"/>
      <c r="I5" s="19"/>
      <c r="J5" s="17"/>
    </row>
    <row r="6" spans="1:256" s="3" customFormat="1" ht="14" x14ac:dyDescent="0.15">
      <c r="A6" s="3" t="s">
        <v>5</v>
      </c>
      <c r="B6" s="20"/>
      <c r="C6" s="20"/>
      <c r="D6" s="20"/>
      <c r="E6" s="21"/>
      <c r="F6" s="20"/>
      <c r="G6" s="20"/>
      <c r="H6" s="22"/>
      <c r="I6" s="22"/>
      <c r="J6" s="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</row>
    <row r="7" spans="1:256" s="3" customFormat="1" ht="14" x14ac:dyDescent="0.15">
      <c r="A7" s="3" t="s">
        <v>6</v>
      </c>
      <c r="B7" s="20"/>
      <c r="C7" s="20"/>
      <c r="D7" s="20"/>
      <c r="E7" s="21"/>
      <c r="F7" s="20"/>
      <c r="G7" s="20"/>
      <c r="H7" s="22"/>
      <c r="I7" s="22"/>
      <c r="J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pans="1:256" s="2" customFormat="1" ht="14" x14ac:dyDescent="0.15">
      <c r="B8" s="85"/>
      <c r="C8" s="85"/>
      <c r="D8" s="85"/>
      <c r="F8" s="85"/>
      <c r="G8" s="85"/>
      <c r="H8" s="85"/>
      <c r="I8" s="85"/>
      <c r="J8" s="85"/>
    </row>
    <row r="9" spans="1:256" ht="16" thickBot="1" x14ac:dyDescent="0.25"/>
    <row r="10" spans="1:256" s="3" customFormat="1" thickBot="1" x14ac:dyDescent="0.2">
      <c r="A10" s="25" t="s">
        <v>7</v>
      </c>
      <c r="B10" s="26" t="s">
        <v>3</v>
      </c>
      <c r="C10" s="26" t="s">
        <v>8</v>
      </c>
      <c r="D10" s="26" t="s">
        <v>9</v>
      </c>
      <c r="E10" s="25" t="s">
        <v>10</v>
      </c>
      <c r="F10" s="26" t="s">
        <v>3</v>
      </c>
      <c r="G10" s="26" t="s">
        <v>8</v>
      </c>
      <c r="H10" s="26" t="s">
        <v>9</v>
      </c>
      <c r="I10" s="26" t="s">
        <v>11</v>
      </c>
      <c r="J10" s="27" t="s">
        <v>22</v>
      </c>
    </row>
    <row r="11" spans="1:256" s="3" customFormat="1" ht="14" x14ac:dyDescent="0.15">
      <c r="A11" s="51" t="s">
        <v>23</v>
      </c>
      <c r="B11" s="28">
        <v>18.812999999999999</v>
      </c>
      <c r="C11" s="28">
        <v>14.699</v>
      </c>
      <c r="D11" s="36">
        <f t="shared" ref="D11:D14" si="0">B11-C11</f>
        <v>4.113999999999999</v>
      </c>
      <c r="E11" s="51" t="s">
        <v>23</v>
      </c>
      <c r="F11" s="28">
        <v>19.225000000000001</v>
      </c>
      <c r="G11" s="28">
        <v>14.766</v>
      </c>
      <c r="H11" s="29">
        <f t="shared" ref="H11:H14" si="1">F11-G11</f>
        <v>4.4590000000000014</v>
      </c>
      <c r="I11" s="29">
        <f>H11-$D$15</f>
        <v>0.45525000000000304</v>
      </c>
      <c r="J11" s="30">
        <f t="shared" ref="J11:J14" si="2">POWER(2,-I11)</f>
        <v>0.72938376859268483</v>
      </c>
    </row>
    <row r="12" spans="1:256" s="3" customFormat="1" ht="14" x14ac:dyDescent="0.15">
      <c r="A12" s="52" t="s">
        <v>24</v>
      </c>
      <c r="B12" s="31">
        <v>18.574999999999999</v>
      </c>
      <c r="C12" s="31">
        <v>14.598000000000001</v>
      </c>
      <c r="D12" s="29">
        <f t="shared" si="0"/>
        <v>3.9769999999999985</v>
      </c>
      <c r="E12" s="52" t="s">
        <v>24</v>
      </c>
      <c r="F12" s="31">
        <v>18.939</v>
      </c>
      <c r="G12" s="31">
        <v>14.717000000000001</v>
      </c>
      <c r="H12" s="29">
        <f t="shared" si="1"/>
        <v>4.2219999999999995</v>
      </c>
      <c r="I12" s="29">
        <f t="shared" ref="I12:I14" si="3">H12-$D$15</f>
        <v>0.21825000000000117</v>
      </c>
      <c r="J12" s="30">
        <f t="shared" si="2"/>
        <v>0.859607514704677</v>
      </c>
    </row>
    <row r="13" spans="1:256" s="3" customFormat="1" ht="14" x14ac:dyDescent="0.15">
      <c r="A13" s="52" t="s">
        <v>25</v>
      </c>
      <c r="B13" s="31">
        <v>18.579999999999998</v>
      </c>
      <c r="C13" s="31">
        <v>14.689</v>
      </c>
      <c r="D13" s="29">
        <f t="shared" si="0"/>
        <v>3.8909999999999982</v>
      </c>
      <c r="E13" s="52" t="s">
        <v>25</v>
      </c>
      <c r="F13" s="31">
        <v>18.972000000000001</v>
      </c>
      <c r="G13" s="31">
        <v>14.695</v>
      </c>
      <c r="H13" s="29">
        <f t="shared" si="1"/>
        <v>4.277000000000001</v>
      </c>
      <c r="I13" s="29">
        <f t="shared" si="3"/>
        <v>0.27325000000000266</v>
      </c>
      <c r="J13" s="30">
        <f t="shared" si="2"/>
        <v>0.82745341690322816</v>
      </c>
    </row>
    <row r="14" spans="1:256" s="3" customFormat="1" thickBot="1" x14ac:dyDescent="0.2">
      <c r="A14" s="53" t="s">
        <v>26</v>
      </c>
      <c r="B14" s="32">
        <v>18.693999999999999</v>
      </c>
      <c r="C14" s="32">
        <v>14.661</v>
      </c>
      <c r="D14" s="29">
        <f t="shared" si="0"/>
        <v>4.0329999999999995</v>
      </c>
      <c r="E14" s="53" t="s">
        <v>26</v>
      </c>
      <c r="F14" s="32">
        <v>18.928999999999998</v>
      </c>
      <c r="G14" s="32">
        <v>14.686999999999999</v>
      </c>
      <c r="H14" s="33">
        <f t="shared" si="1"/>
        <v>4.2419999999999991</v>
      </c>
      <c r="I14" s="29">
        <f t="shared" si="3"/>
        <v>0.23825000000000074</v>
      </c>
      <c r="J14" s="34">
        <f t="shared" si="2"/>
        <v>0.84777304403000875</v>
      </c>
    </row>
    <row r="15" spans="1:256" s="3" customFormat="1" ht="14" x14ac:dyDescent="0.15">
      <c r="A15" s="35" t="s">
        <v>12</v>
      </c>
      <c r="B15" s="36">
        <f>AVERAGE(B11:B14)</f>
        <v>18.665499999999998</v>
      </c>
      <c r="C15" s="36">
        <f>AVERAGE(C11:C14)</f>
        <v>14.661750000000001</v>
      </c>
      <c r="D15" s="36">
        <f>AVERAGE(D11:D14)</f>
        <v>4.0037499999999984</v>
      </c>
      <c r="E15" s="37" t="s">
        <v>12</v>
      </c>
      <c r="F15" s="36">
        <f>AVERAGE(F11:F14)</f>
        <v>19.016249999999999</v>
      </c>
      <c r="G15" s="36">
        <f>AVERAGE(G11:G14)</f>
        <v>14.716249999999999</v>
      </c>
      <c r="H15" s="36">
        <f>AVERAGE(H11:H14)</f>
        <v>4.3000000000000007</v>
      </c>
      <c r="I15" s="36">
        <f>AVERAGE(I11:I14)</f>
        <v>0.2962500000000019</v>
      </c>
      <c r="J15" s="38">
        <f>AVERAGE(J11:J14)</f>
        <v>0.81605443605764971</v>
      </c>
      <c r="K15" s="11"/>
    </row>
    <row r="16" spans="1:256" s="3" customFormat="1" ht="14" x14ac:dyDescent="0.15">
      <c r="A16" s="39" t="s">
        <v>13</v>
      </c>
      <c r="B16" s="29">
        <f>MEDIAN(B11:B14)</f>
        <v>18.637</v>
      </c>
      <c r="C16" s="29">
        <f>MEDIAN(C11:C14)</f>
        <v>14.675000000000001</v>
      </c>
      <c r="D16" s="29">
        <f>MEDIAN(D11:D14)</f>
        <v>4.004999999999999</v>
      </c>
      <c r="E16" s="40" t="s">
        <v>13</v>
      </c>
      <c r="F16" s="29">
        <f>MEDIAN(F11:F14)</f>
        <v>18.955500000000001</v>
      </c>
      <c r="G16" s="29">
        <f>MEDIAN(G11:G14)</f>
        <v>14.706</v>
      </c>
      <c r="H16" s="29">
        <f>MEDIAN(H11:H14)</f>
        <v>4.2595000000000001</v>
      </c>
      <c r="I16" s="29">
        <f>MEDIAN(I11:I14)</f>
        <v>0.2557500000000017</v>
      </c>
      <c r="J16" s="41">
        <f>MEDIAN(J11:J14)</f>
        <v>0.8376132304666184</v>
      </c>
    </row>
    <row r="17" spans="1:12" s="3" customFormat="1" thickBot="1" x14ac:dyDescent="0.2">
      <c r="A17" s="42" t="s">
        <v>14</v>
      </c>
      <c r="B17" s="33">
        <f>STDEV(B11:B14)</f>
        <v>0.11264842061328102</v>
      </c>
      <c r="C17" s="33">
        <f>STDEV(C11:C14)</f>
        <v>4.5441354146488991E-2</v>
      </c>
      <c r="D17" s="33">
        <f>STDEV(D11:D14)</f>
        <v>9.3877136016533552E-2</v>
      </c>
      <c r="E17" s="43" t="s">
        <v>14</v>
      </c>
      <c r="F17" s="33">
        <f>STDEV(F11:F14)</f>
        <v>0.14037420228327893</v>
      </c>
      <c r="G17" s="33">
        <f>STDEV(G11:G14)</f>
        <v>3.5509388429916328E-2</v>
      </c>
      <c r="H17" s="33">
        <f>STDEV(H11:H14)</f>
        <v>0.10840971666168518</v>
      </c>
      <c r="I17" s="33">
        <f>STDEV(I11:I14)</f>
        <v>0.10840971666168515</v>
      </c>
      <c r="J17" s="44">
        <f>STDEV(J11:J14)</f>
        <v>5.9286541796259092E-2</v>
      </c>
    </row>
    <row r="18" spans="1:12" s="3" customFormat="1" ht="14" x14ac:dyDescent="0.15">
      <c r="A18" s="10"/>
      <c r="B18" s="45" t="s">
        <v>15</v>
      </c>
      <c r="C18" s="45"/>
      <c r="D18" s="45"/>
      <c r="E18" s="10"/>
      <c r="F18" s="11"/>
      <c r="G18" s="11"/>
      <c r="H18" s="11"/>
      <c r="I18" s="11"/>
      <c r="J18" s="11">
        <f>J17/(SQRT(4))</f>
        <v>2.9643270898129546E-2</v>
      </c>
    </row>
    <row r="19" spans="1:12" s="3" customFormat="1" ht="14" x14ac:dyDescent="0.15">
      <c r="A19" s="46" t="s">
        <v>3</v>
      </c>
      <c r="B19" s="10">
        <f>TTEST(B11:B14,F11:F14,2,2)</f>
        <v>8.0066067696933259E-3</v>
      </c>
      <c r="C19" s="45"/>
      <c r="D19" s="12"/>
      <c r="E19" s="47"/>
      <c r="F19" s="47"/>
      <c r="G19" s="24"/>
      <c r="H19" s="24"/>
      <c r="I19" s="24"/>
      <c r="J19" s="24"/>
    </row>
    <row r="20" spans="1:12" s="3" customFormat="1" ht="14" x14ac:dyDescent="0.15">
      <c r="A20" s="46" t="s">
        <v>8</v>
      </c>
      <c r="B20" s="10">
        <f>TTEST(C11:C14,G11:G14,2,2)</f>
        <v>0.10764272028300111</v>
      </c>
      <c r="C20" s="45"/>
      <c r="D20" s="12"/>
      <c r="E20" s="47"/>
      <c r="F20" s="12"/>
      <c r="G20" s="47"/>
      <c r="H20" s="47"/>
      <c r="I20" s="24"/>
      <c r="J20" s="24"/>
    </row>
    <row r="21" spans="1:12" s="3" customFormat="1" ht="14" x14ac:dyDescent="0.15">
      <c r="A21" s="46" t="s">
        <v>16</v>
      </c>
      <c r="B21" s="48">
        <f>TTEST(D11:D14,H11:H14,2,2)</f>
        <v>6.1360298689902733E-3</v>
      </c>
      <c r="C21" s="10"/>
      <c r="D21" s="45"/>
      <c r="F21" s="24"/>
      <c r="G21" s="45"/>
      <c r="H21" s="24"/>
      <c r="I21" s="24"/>
      <c r="J21" s="24"/>
    </row>
    <row r="22" spans="1:12" s="3" customFormat="1" ht="14" x14ac:dyDescent="0.15">
      <c r="A22" s="49" t="s">
        <v>17</v>
      </c>
      <c r="B22" s="20">
        <f>POWER(-(-I15-I17),2)</f>
        <v>0.16374948628871683</v>
      </c>
      <c r="C22" s="20"/>
      <c r="D22" s="45"/>
      <c r="E22" s="10"/>
      <c r="F22" s="45"/>
      <c r="G22" s="45"/>
      <c r="H22" s="24"/>
      <c r="I22" s="24"/>
      <c r="J22" s="24"/>
    </row>
    <row r="23" spans="1:12" s="3" customFormat="1" ht="14" x14ac:dyDescent="0.15">
      <c r="A23" s="49" t="s">
        <v>18</v>
      </c>
      <c r="B23" s="20">
        <f>POWER(2,-I15)</f>
        <v>0.8143664318934305</v>
      </c>
      <c r="C23" s="20"/>
      <c r="D23" s="45"/>
      <c r="E23" s="10"/>
      <c r="F23" s="45"/>
      <c r="G23" s="45"/>
      <c r="H23" s="24"/>
      <c r="I23" s="24"/>
      <c r="J23" s="24"/>
    </row>
    <row r="24" spans="1:12" s="3" customFormat="1" ht="14" x14ac:dyDescent="0.15">
      <c r="A24" s="49"/>
      <c r="B24" s="20"/>
      <c r="C24" s="20"/>
      <c r="D24" s="45"/>
      <c r="E24" s="10"/>
      <c r="F24" s="45"/>
      <c r="G24" s="45"/>
      <c r="H24" s="24"/>
      <c r="I24" s="24"/>
      <c r="J24" s="24"/>
    </row>
    <row r="25" spans="1:12" s="3" customFormat="1" ht="18" x14ac:dyDescent="0.2">
      <c r="A25" s="54" t="s">
        <v>31</v>
      </c>
      <c r="B25" s="20"/>
      <c r="C25" s="20"/>
      <c r="D25" s="45"/>
      <c r="E25" s="10"/>
      <c r="F25" s="45"/>
      <c r="G25" s="45"/>
      <c r="H25" s="24"/>
      <c r="I25" s="24"/>
      <c r="J25" s="24"/>
    </row>
    <row r="26" spans="1:12" ht="16" thickBot="1" x14ac:dyDescent="0.25"/>
    <row r="27" spans="1:12" s="3" customFormat="1" thickBot="1" x14ac:dyDescent="0.2">
      <c r="A27" s="55" t="s">
        <v>7</v>
      </c>
      <c r="B27" s="56" t="s">
        <v>3</v>
      </c>
      <c r="C27" s="56" t="s">
        <v>8</v>
      </c>
      <c r="D27" s="57" t="s">
        <v>9</v>
      </c>
      <c r="E27" s="55" t="s">
        <v>27</v>
      </c>
      <c r="F27" s="56" t="s">
        <v>3</v>
      </c>
      <c r="G27" s="56" t="s">
        <v>8</v>
      </c>
      <c r="H27" s="57" t="s">
        <v>9</v>
      </c>
      <c r="I27" s="58" t="s">
        <v>11</v>
      </c>
      <c r="J27" s="59" t="s">
        <v>22</v>
      </c>
      <c r="L27" s="2"/>
    </row>
    <row r="28" spans="1:12" s="3" customFormat="1" ht="14" x14ac:dyDescent="0.15">
      <c r="A28" s="4" t="s">
        <v>28</v>
      </c>
      <c r="B28" s="5">
        <v>18.81439208984375</v>
      </c>
      <c r="C28" s="5">
        <v>14.735267639160156</v>
      </c>
      <c r="D28" s="60">
        <f>B28-C28</f>
        <v>4.0791244506835938</v>
      </c>
      <c r="E28" s="4" t="s">
        <v>28</v>
      </c>
      <c r="F28" s="5">
        <v>19.586254119873047</v>
      </c>
      <c r="G28" s="5">
        <v>14.529727935791016</v>
      </c>
      <c r="H28" s="60">
        <f>F28-G28</f>
        <v>5.0565261840820312</v>
      </c>
      <c r="I28" s="61">
        <f>H28-$D$31</f>
        <v>0.88316790262858103</v>
      </c>
      <c r="J28" s="62">
        <f>POWER(2,-I28)</f>
        <v>0.54217560168425871</v>
      </c>
      <c r="L28" s="2"/>
    </row>
    <row r="29" spans="1:12" s="3" customFormat="1" ht="14" x14ac:dyDescent="0.15">
      <c r="A29" s="6" t="s">
        <v>29</v>
      </c>
      <c r="B29" s="7">
        <v>19.563045501708984</v>
      </c>
      <c r="C29" s="7">
        <v>14.922684669494629</v>
      </c>
      <c r="D29" s="63">
        <f>B29-C29</f>
        <v>4.6403608322143555</v>
      </c>
      <c r="E29" s="6" t="s">
        <v>29</v>
      </c>
      <c r="F29" s="7">
        <v>19.360036849975586</v>
      </c>
      <c r="G29" s="7">
        <v>14.339576721191406</v>
      </c>
      <c r="H29" s="63">
        <f>F29-G29</f>
        <v>5.0204601287841797</v>
      </c>
      <c r="I29" s="64">
        <f t="shared" ref="I29:I30" si="4">H29-$D$31</f>
        <v>0.84710184733072946</v>
      </c>
      <c r="J29" s="65">
        <f>POWER(2,-I29)</f>
        <v>0.55590033348356327</v>
      </c>
      <c r="L29" s="2"/>
    </row>
    <row r="30" spans="1:12" s="3" customFormat="1" thickBot="1" x14ac:dyDescent="0.2">
      <c r="A30" s="8" t="s">
        <v>30</v>
      </c>
      <c r="B30" s="9">
        <v>18.665264129638672</v>
      </c>
      <c r="C30" s="9">
        <v>14.86467456817627</v>
      </c>
      <c r="D30" s="66">
        <f>B30-C30</f>
        <v>3.8005895614624023</v>
      </c>
      <c r="E30" s="8" t="s">
        <v>30</v>
      </c>
      <c r="F30" s="9">
        <v>19.820676803588867</v>
      </c>
      <c r="G30" s="9">
        <v>14.707500457763672</v>
      </c>
      <c r="H30" s="66">
        <f>F30-G30</f>
        <v>5.1131763458251953</v>
      </c>
      <c r="I30" s="67">
        <f t="shared" si="4"/>
        <v>0.93981806437174509</v>
      </c>
      <c r="J30" s="68">
        <f>POWER(2,-I30)</f>
        <v>0.52129861628891894</v>
      </c>
      <c r="L30" s="2"/>
    </row>
    <row r="31" spans="1:12" s="3" customFormat="1" ht="14" x14ac:dyDescent="0.15">
      <c r="A31" s="69" t="s">
        <v>12</v>
      </c>
      <c r="B31" s="70">
        <f>AVERAGE(B28:B30)</f>
        <v>19.014233907063801</v>
      </c>
      <c r="C31" s="70">
        <v>14.840875625610352</v>
      </c>
      <c r="D31" s="71">
        <f>AVERAGE(D28:D30)</f>
        <v>4.1733582814534502</v>
      </c>
      <c r="E31" s="69" t="s">
        <v>12</v>
      </c>
      <c r="F31" s="70">
        <f>AVERAGE(F28:F30)</f>
        <v>19.5889892578125</v>
      </c>
      <c r="G31" s="70">
        <v>14.525601704915365</v>
      </c>
      <c r="H31" s="71">
        <f>AVERAGE(H28:H30)</f>
        <v>5.0633875528971357</v>
      </c>
      <c r="I31" s="71">
        <f>AVERAGE(I28:I30)</f>
        <v>0.89002927144368515</v>
      </c>
      <c r="J31" s="72">
        <f>AVERAGE(J28:J30)</f>
        <v>0.53979151715224694</v>
      </c>
      <c r="K31" s="73"/>
      <c r="L31" s="2"/>
    </row>
    <row r="32" spans="1:12" s="3" customFormat="1" ht="14" x14ac:dyDescent="0.15">
      <c r="A32" s="74" t="s">
        <v>13</v>
      </c>
      <c r="B32" s="75">
        <f>MEDIAN(B28:B30)</f>
        <v>18.81439208984375</v>
      </c>
      <c r="C32" s="75">
        <v>14.86467456817627</v>
      </c>
      <c r="D32" s="76">
        <f>MEDIAN(D28:D30)</f>
        <v>4.0791244506835938</v>
      </c>
      <c r="E32" s="74" t="s">
        <v>13</v>
      </c>
      <c r="F32" s="75">
        <f>MEDIAN(F28:F30)</f>
        <v>19.586254119873047</v>
      </c>
      <c r="G32" s="75">
        <v>14.529727935791016</v>
      </c>
      <c r="H32" s="76">
        <f>MEDIAN(H28:H30)</f>
        <v>5.0565261840820312</v>
      </c>
      <c r="I32" s="76">
        <f>MEDIAN(I28:I30)</f>
        <v>0.88316790262858103</v>
      </c>
      <c r="J32" s="76">
        <f>MEDIAN(J28:J30)</f>
        <v>0.54217560168425871</v>
      </c>
      <c r="L32" s="2"/>
    </row>
    <row r="33" spans="1:12" s="3" customFormat="1" thickBot="1" x14ac:dyDescent="0.2">
      <c r="A33" s="77" t="s">
        <v>14</v>
      </c>
      <c r="B33" s="78">
        <f>STDEV(B28:B30)</f>
        <v>0.48109813130116474</v>
      </c>
      <c r="C33" s="78">
        <v>9.5948309340446736E-2</v>
      </c>
      <c r="D33" s="79">
        <f>STDEV(D28:D30)</f>
        <v>0.42774286427859792</v>
      </c>
      <c r="E33" s="77" t="s">
        <v>14</v>
      </c>
      <c r="F33" s="78">
        <f>STDEV(F28:F30)</f>
        <v>0.23033215678856556</v>
      </c>
      <c r="G33" s="78">
        <v>0.18399657148776946</v>
      </c>
      <c r="H33" s="79">
        <f>STDEV(H28:H30)</f>
        <v>4.6737383453846044E-2</v>
      </c>
      <c r="I33" s="79">
        <f>STDEV(I28:I30)</f>
        <v>4.6737383453846044E-2</v>
      </c>
      <c r="J33" s="79">
        <f>STDEV(J28:J30)</f>
        <v>1.7423621968361502E-2</v>
      </c>
      <c r="L33" s="2"/>
    </row>
    <row r="34" spans="1:12" s="3" customFormat="1" ht="14" x14ac:dyDescent="0.15">
      <c r="A34" s="10"/>
      <c r="B34" s="10" t="s">
        <v>15</v>
      </c>
      <c r="C34" s="10"/>
      <c r="D34" s="10"/>
      <c r="E34" s="10"/>
      <c r="F34" s="10"/>
      <c r="G34" s="10"/>
      <c r="H34" s="10"/>
      <c r="I34" s="10"/>
      <c r="J34" s="11">
        <f>J33/(SQRT(4))</f>
        <v>8.7118109841807512E-3</v>
      </c>
      <c r="L34" s="2"/>
    </row>
    <row r="35" spans="1:12" s="3" customFormat="1" ht="14" x14ac:dyDescent="0.15">
      <c r="A35" s="46" t="s">
        <v>3</v>
      </c>
      <c r="B35" s="10">
        <f>TTEST(B28:B30,F28:F30,2,2)</f>
        <v>0.135399580689994</v>
      </c>
      <c r="C35" s="10"/>
      <c r="E35" s="12"/>
      <c r="L35" s="2"/>
    </row>
    <row r="36" spans="1:12" s="3" customFormat="1" ht="14" x14ac:dyDescent="0.15">
      <c r="A36" s="46" t="s">
        <v>8</v>
      </c>
      <c r="B36" s="10">
        <f>TTEST(C28:C30,G28:G30,2,2)</f>
        <v>5.8093326674342048E-2</v>
      </c>
      <c r="C36" s="10"/>
      <c r="D36" s="10"/>
      <c r="L36" s="2"/>
    </row>
    <row r="37" spans="1:12" s="3" customFormat="1" ht="14" x14ac:dyDescent="0.15">
      <c r="A37" s="46" t="s">
        <v>16</v>
      </c>
      <c r="B37" s="48">
        <f>TTEST(D28:D30,H28:H30,2,2)</f>
        <v>2.3112809444470642E-2</v>
      </c>
      <c r="C37" s="10"/>
      <c r="D37" s="10"/>
      <c r="L37" s="2"/>
    </row>
    <row r="38" spans="1:12" s="3" customFormat="1" ht="14" x14ac:dyDescent="0.15">
      <c r="A38" s="49" t="s">
        <v>17</v>
      </c>
      <c r="B38" s="21">
        <f>POWER(-(-I31-I33),2)</f>
        <v>0.87753176572791025</v>
      </c>
      <c r="C38" s="21"/>
      <c r="D38" s="10"/>
      <c r="E38" s="10"/>
      <c r="F38" s="10"/>
      <c r="L38" s="2"/>
    </row>
    <row r="39" spans="1:12" s="3" customFormat="1" ht="14" x14ac:dyDescent="0.15">
      <c r="A39" s="49" t="s">
        <v>18</v>
      </c>
      <c r="B39" s="21">
        <f>POWER(2,-I31)</f>
        <v>0.53960316990652102</v>
      </c>
      <c r="C39" s="21"/>
      <c r="D39" s="10"/>
      <c r="E39" s="10"/>
      <c r="F39" s="10"/>
      <c r="G39" s="10"/>
      <c r="L39" s="2"/>
    </row>
    <row r="40" spans="1:12" ht="16" thickBot="1" x14ac:dyDescent="0.25">
      <c r="L40" s="80"/>
    </row>
    <row r="41" spans="1:12" s="3" customFormat="1" thickBot="1" x14ac:dyDescent="0.2">
      <c r="A41" s="55" t="s">
        <v>7</v>
      </c>
      <c r="B41" s="56" t="s">
        <v>3</v>
      </c>
      <c r="C41" s="56" t="s">
        <v>8</v>
      </c>
      <c r="D41" s="57" t="s">
        <v>9</v>
      </c>
      <c r="E41" s="55" t="s">
        <v>27</v>
      </c>
      <c r="F41" s="56" t="s">
        <v>3</v>
      </c>
      <c r="G41" s="56" t="s">
        <v>8</v>
      </c>
      <c r="H41" s="57" t="s">
        <v>9</v>
      </c>
      <c r="I41" s="58" t="s">
        <v>11</v>
      </c>
      <c r="J41" s="59" t="s">
        <v>22</v>
      </c>
      <c r="L41" s="2"/>
    </row>
    <row r="42" spans="1:12" s="3" customFormat="1" ht="14" x14ac:dyDescent="0.15">
      <c r="A42" s="4" t="s">
        <v>40</v>
      </c>
      <c r="B42" s="5">
        <v>18.914955139160156</v>
      </c>
      <c r="C42" s="5">
        <v>15.005456924438477</v>
      </c>
      <c r="D42" s="60">
        <f>B42-C42</f>
        <v>3.9094982147216797</v>
      </c>
      <c r="E42" s="4" t="s">
        <v>40</v>
      </c>
      <c r="F42" s="5">
        <v>18.006074905395508</v>
      </c>
      <c r="G42" s="5">
        <v>14.456241607666016</v>
      </c>
      <c r="H42" s="60">
        <f>F42-G42</f>
        <v>3.5498332977294922</v>
      </c>
      <c r="I42" s="61">
        <f>H42-$D$45</f>
        <v>-0.48303254445393851</v>
      </c>
      <c r="J42" s="62">
        <f>POWER(2,-I42)</f>
        <v>1.3976785004619279</v>
      </c>
      <c r="L42" s="2"/>
    </row>
    <row r="43" spans="1:12" s="3" customFormat="1" ht="14" x14ac:dyDescent="0.15">
      <c r="A43" s="6" t="s">
        <v>41</v>
      </c>
      <c r="B43" s="7">
        <v>18.611549377441406</v>
      </c>
      <c r="C43" s="7">
        <v>14.820024490356445</v>
      </c>
      <c r="D43" s="63">
        <f>B43-C43</f>
        <v>3.7915248870849609</v>
      </c>
      <c r="E43" s="6" t="s">
        <v>41</v>
      </c>
      <c r="F43" s="7">
        <v>18.417575836181641</v>
      </c>
      <c r="G43" s="7">
        <v>14.456592559814453</v>
      </c>
      <c r="H43" s="63">
        <f>F43-G43</f>
        <v>3.9609832763671875</v>
      </c>
      <c r="I43" s="64">
        <f t="shared" ref="I43:I44" si="5">H43-$D$45</f>
        <v>-7.1882565816243194E-2</v>
      </c>
      <c r="J43" s="65">
        <f>POWER(2,-I43)</f>
        <v>1.0510873479641849</v>
      </c>
      <c r="L43" s="2"/>
    </row>
    <row r="44" spans="1:12" s="3" customFormat="1" thickBot="1" x14ac:dyDescent="0.2">
      <c r="A44" s="8" t="s">
        <v>42</v>
      </c>
      <c r="B44" s="9">
        <v>19.214351654052734</v>
      </c>
      <c r="C44" s="9">
        <v>14.816777229309082</v>
      </c>
      <c r="D44" s="66">
        <f>B44-C44</f>
        <v>4.3975744247436523</v>
      </c>
      <c r="E44" s="8" t="s">
        <v>42</v>
      </c>
      <c r="F44" s="9">
        <v>18.153371810913086</v>
      </c>
      <c r="G44" s="9">
        <v>14.487276077270508</v>
      </c>
      <c r="H44" s="66">
        <f>F44-G44</f>
        <v>3.6660957336425781</v>
      </c>
      <c r="I44" s="67">
        <f t="shared" si="5"/>
        <v>-0.36677010854085257</v>
      </c>
      <c r="J44" s="68">
        <f>POWER(2,-I44)</f>
        <v>1.2894627601768331</v>
      </c>
      <c r="L44" s="2"/>
    </row>
    <row r="45" spans="1:12" s="3" customFormat="1" ht="14" x14ac:dyDescent="0.15">
      <c r="A45" s="69" t="s">
        <v>12</v>
      </c>
      <c r="B45" s="70">
        <f>AVERAGE(B42:B44)</f>
        <v>18.913618723551433</v>
      </c>
      <c r="C45" s="70">
        <f>AVERAGE(C42:C44)</f>
        <v>14.880752881368002</v>
      </c>
      <c r="D45" s="71">
        <f>AVERAGE(D42:D44)</f>
        <v>4.0328658421834307</v>
      </c>
      <c r="E45" s="69" t="s">
        <v>12</v>
      </c>
      <c r="F45" s="70">
        <f>AVERAGE(F42:F44)</f>
        <v>18.192340850830078</v>
      </c>
      <c r="G45" s="70">
        <f>AVERAGE(G42:G44)</f>
        <v>14.466703414916992</v>
      </c>
      <c r="H45" s="71">
        <f>AVERAGE(H42:H44)</f>
        <v>3.7256374359130859</v>
      </c>
      <c r="I45" s="71">
        <f>AVERAGE(I42:I44)</f>
        <v>-0.30722840627034476</v>
      </c>
      <c r="J45" s="72">
        <f>AVERAGE(J42:J44)</f>
        <v>1.2460762028676486</v>
      </c>
      <c r="K45" s="73"/>
      <c r="L45" s="2"/>
    </row>
    <row r="46" spans="1:12" s="3" customFormat="1" ht="14" x14ac:dyDescent="0.15">
      <c r="A46" s="74" t="s">
        <v>13</v>
      </c>
      <c r="B46" s="75">
        <f>MEDIAN(B42:B44)</f>
        <v>18.914955139160156</v>
      </c>
      <c r="C46" s="75">
        <f>MEDIAN(C42:C44)</f>
        <v>14.820024490356445</v>
      </c>
      <c r="D46" s="76">
        <f>MEDIAN(D42:D44)</f>
        <v>3.9094982147216797</v>
      </c>
      <c r="E46" s="74" t="s">
        <v>13</v>
      </c>
      <c r="F46" s="75">
        <f>MEDIAN(F42:F44)</f>
        <v>18.153371810913086</v>
      </c>
      <c r="G46" s="75">
        <f>MEDIAN(G42:G44)</f>
        <v>14.456592559814453</v>
      </c>
      <c r="H46" s="76">
        <f>MEDIAN(H42:H44)</f>
        <v>3.6660957336425781</v>
      </c>
      <c r="I46" s="76">
        <f>MEDIAN(I42:I44)</f>
        <v>-0.36677010854085257</v>
      </c>
      <c r="J46" s="76">
        <f>MEDIAN(J42:J44)</f>
        <v>1.2894627601768331</v>
      </c>
      <c r="L46" s="2"/>
    </row>
    <row r="47" spans="1:12" s="3" customFormat="1" thickBot="1" x14ac:dyDescent="0.2">
      <c r="A47" s="77" t="s">
        <v>14</v>
      </c>
      <c r="B47" s="78">
        <f>STDEV(B42:B44)</f>
        <v>0.30140336042745025</v>
      </c>
      <c r="C47" s="78">
        <f>STDEV(C42:C44)</f>
        <v>0.10800907343677031</v>
      </c>
      <c r="D47" s="79">
        <f>STDEV(D42:D44)</f>
        <v>0.32130777947823563</v>
      </c>
      <c r="E47" s="77" t="s">
        <v>14</v>
      </c>
      <c r="F47" s="78">
        <f>STDEV(F42:F44)</f>
        <v>0.20849986466063355</v>
      </c>
      <c r="G47" s="78">
        <f>STDEV(G42:G44)</f>
        <v>1.7817312341833223E-2</v>
      </c>
      <c r="H47" s="79">
        <f>STDEV(H42:H44)</f>
        <v>0.2119433579176207</v>
      </c>
      <c r="I47" s="79">
        <f>STDEV(I42:I44)</f>
        <v>0.21194335791762076</v>
      </c>
      <c r="J47" s="79">
        <f>STDEV(J42:J44)</f>
        <v>0.17732216940863718</v>
      </c>
      <c r="L47" s="2"/>
    </row>
    <row r="48" spans="1:12" s="3" customFormat="1" ht="14" x14ac:dyDescent="0.15">
      <c r="A48" s="10"/>
      <c r="B48" s="10" t="s">
        <v>15</v>
      </c>
      <c r="C48" s="10"/>
      <c r="D48" s="10"/>
      <c r="E48" s="10"/>
      <c r="F48" s="10"/>
      <c r="G48" s="10"/>
      <c r="H48" s="10"/>
      <c r="I48" s="10"/>
      <c r="J48" s="11">
        <f>J47/(SQRT(4))</f>
        <v>8.8661084704318591E-2</v>
      </c>
      <c r="L48" s="2"/>
    </row>
    <row r="49" spans="1:12" s="3" customFormat="1" ht="14" x14ac:dyDescent="0.15">
      <c r="A49" s="46" t="s">
        <v>3</v>
      </c>
      <c r="B49" s="10">
        <f>TTEST(B42:B44,F42:F44,2,2)</f>
        <v>2.7057721706709496E-2</v>
      </c>
      <c r="C49" s="10"/>
      <c r="F49" s="81"/>
      <c r="L49" s="2"/>
    </row>
    <row r="50" spans="1:12" s="3" customFormat="1" ht="14" x14ac:dyDescent="0.15">
      <c r="A50" s="46" t="s">
        <v>8</v>
      </c>
      <c r="B50" s="10">
        <f>TTEST(C42:C44,G42:G44,2,2)</f>
        <v>2.8069954150554939E-3</v>
      </c>
      <c r="C50" s="10"/>
      <c r="D50" s="10"/>
      <c r="L50" s="2"/>
    </row>
    <row r="51" spans="1:12" s="3" customFormat="1" ht="14" x14ac:dyDescent="0.15">
      <c r="A51" s="46" t="s">
        <v>16</v>
      </c>
      <c r="B51" s="48">
        <f>TTEST(D42:D44,H42:H44,2,2)</f>
        <v>0.23899989916251238</v>
      </c>
      <c r="C51" s="10"/>
      <c r="D51" s="10"/>
      <c r="L51" s="2"/>
    </row>
    <row r="52" spans="1:12" s="3" customFormat="1" ht="14" x14ac:dyDescent="0.15">
      <c r="A52" s="49" t="s">
        <v>17</v>
      </c>
      <c r="B52" s="21">
        <f>POWER(-(-I45-I47),2)</f>
        <v>9.0792404395809503E-3</v>
      </c>
      <c r="C52" s="21"/>
      <c r="D52" s="10"/>
      <c r="E52" s="10"/>
      <c r="F52" s="10"/>
      <c r="L52" s="2"/>
    </row>
    <row r="53" spans="1:12" s="3" customFormat="1" ht="14" x14ac:dyDescent="0.15">
      <c r="A53" s="49" t="s">
        <v>18</v>
      </c>
      <c r="B53" s="21">
        <f>POWER(2,-I45)</f>
        <v>1.2373283559700214</v>
      </c>
      <c r="C53" s="21"/>
      <c r="D53" s="10"/>
      <c r="E53" s="10"/>
      <c r="F53" s="10"/>
      <c r="G53" s="1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7ABC1-6172-4C5B-B8CE-7CE7B4FD5D2E}">
  <dimension ref="A1:IV53"/>
  <sheetViews>
    <sheetView workbookViewId="0">
      <selection activeCell="G25" sqref="G25"/>
    </sheetView>
  </sheetViews>
  <sheetFormatPr baseColWidth="10" defaultColWidth="9.1640625" defaultRowHeight="15" x14ac:dyDescent="0.2"/>
  <cols>
    <col min="1" max="1" width="14.6640625" style="50" customWidth="1"/>
    <col min="2" max="4" width="10.33203125" style="50" customWidth="1"/>
    <col min="5" max="5" width="14.5" style="50" customWidth="1"/>
    <col min="6" max="9" width="10.33203125" style="50" customWidth="1"/>
    <col min="10" max="10" width="9.5" style="50" bestFit="1" customWidth="1"/>
    <col min="11" max="11" width="10.33203125" style="50" bestFit="1" customWidth="1"/>
    <col min="12" max="16384" width="9.1640625" style="50"/>
  </cols>
  <sheetData>
    <row r="1" spans="1:256" s="84" customFormat="1" x14ac:dyDescent="0.2">
      <c r="A1" s="84" t="s">
        <v>70</v>
      </c>
    </row>
    <row r="3" spans="1:256" s="13" customFormat="1" ht="16" x14ac:dyDescent="0.2">
      <c r="A3" s="13" t="s">
        <v>20</v>
      </c>
      <c r="B3" s="14"/>
      <c r="C3" s="14"/>
      <c r="D3" s="14"/>
      <c r="E3" s="15"/>
      <c r="F3" s="14"/>
      <c r="G3" s="14"/>
      <c r="H3" s="16" t="s">
        <v>0</v>
      </c>
      <c r="I3" s="17">
        <v>44291</v>
      </c>
      <c r="J3" s="17" t="s">
        <v>1</v>
      </c>
    </row>
    <row r="4" spans="1:256" s="13" customFormat="1" ht="16" x14ac:dyDescent="0.2">
      <c r="A4" s="3" t="s">
        <v>2</v>
      </c>
      <c r="B4" s="14"/>
      <c r="C4" s="14"/>
      <c r="D4" s="14"/>
      <c r="E4" s="15"/>
      <c r="F4" s="14"/>
      <c r="G4" s="14"/>
      <c r="H4" s="18" t="s">
        <v>58</v>
      </c>
      <c r="I4" s="17">
        <v>44294</v>
      </c>
      <c r="J4" s="17" t="s">
        <v>1</v>
      </c>
    </row>
    <row r="5" spans="1:256" s="13" customFormat="1" ht="16" x14ac:dyDescent="0.2">
      <c r="A5" s="3" t="s">
        <v>4</v>
      </c>
      <c r="B5" s="14"/>
      <c r="C5" s="14"/>
      <c r="D5" s="14"/>
      <c r="E5" s="15"/>
      <c r="F5" s="14"/>
      <c r="G5" s="14"/>
      <c r="H5" s="19"/>
      <c r="I5" s="19"/>
      <c r="J5" s="17"/>
    </row>
    <row r="6" spans="1:256" s="3" customFormat="1" ht="14" x14ac:dyDescent="0.15">
      <c r="A6" s="3" t="s">
        <v>5</v>
      </c>
      <c r="B6" s="20"/>
      <c r="C6" s="20"/>
      <c r="D6" s="20"/>
      <c r="E6" s="21"/>
      <c r="F6" s="20"/>
      <c r="G6" s="20"/>
      <c r="H6" s="22"/>
      <c r="I6" s="22"/>
      <c r="J6" s="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</row>
    <row r="7" spans="1:256" s="3" customFormat="1" ht="14" x14ac:dyDescent="0.15">
      <c r="A7" s="3" t="s">
        <v>6</v>
      </c>
      <c r="B7" s="20"/>
      <c r="C7" s="20"/>
      <c r="D7" s="20"/>
      <c r="E7" s="21"/>
      <c r="F7" s="20"/>
      <c r="G7" s="20"/>
      <c r="H7" s="22"/>
      <c r="I7" s="22"/>
      <c r="J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pans="1:256" s="2" customFormat="1" ht="14" x14ac:dyDescent="0.15">
      <c r="B8" s="85"/>
      <c r="C8" s="85"/>
      <c r="D8" s="85"/>
      <c r="F8" s="85"/>
      <c r="G8" s="85"/>
      <c r="H8" s="85"/>
      <c r="I8" s="85"/>
      <c r="J8" s="85"/>
    </row>
    <row r="9" spans="1:256" ht="16" thickBot="1" x14ac:dyDescent="0.25"/>
    <row r="10" spans="1:256" s="3" customFormat="1" thickBot="1" x14ac:dyDescent="0.2">
      <c r="A10" s="25" t="s">
        <v>7</v>
      </c>
      <c r="B10" s="26" t="s">
        <v>58</v>
      </c>
      <c r="C10" s="26" t="s">
        <v>8</v>
      </c>
      <c r="D10" s="26" t="s">
        <v>9</v>
      </c>
      <c r="E10" s="25" t="s">
        <v>10</v>
      </c>
      <c r="F10" s="26" t="s">
        <v>58</v>
      </c>
      <c r="G10" s="26" t="s">
        <v>8</v>
      </c>
      <c r="H10" s="26" t="s">
        <v>9</v>
      </c>
      <c r="I10" s="26" t="s">
        <v>11</v>
      </c>
      <c r="J10" s="27" t="s">
        <v>22</v>
      </c>
    </row>
    <row r="11" spans="1:256" s="3" customFormat="1" ht="14" x14ac:dyDescent="0.15">
      <c r="A11" s="51" t="s">
        <v>23</v>
      </c>
      <c r="B11" s="28">
        <v>23.85041618347168</v>
      </c>
      <c r="C11" s="28">
        <v>14.699</v>
      </c>
      <c r="D11" s="36">
        <f t="shared" ref="D11:D14" si="0">B11-C11</f>
        <v>9.1514161834716798</v>
      </c>
      <c r="E11" s="51" t="s">
        <v>23</v>
      </c>
      <c r="F11" s="28">
        <v>23.438970565795898</v>
      </c>
      <c r="G11" s="28">
        <v>14.766</v>
      </c>
      <c r="H11" s="29">
        <f t="shared" ref="H11:H13" si="1">F11-G11</f>
        <v>8.6729705657958984</v>
      </c>
      <c r="I11" s="29">
        <f>H11-$D$15</f>
        <v>-0.4733305435180668</v>
      </c>
      <c r="J11" s="30">
        <f t="shared" ref="J11:J13" si="2">POWER(2,-I11)</f>
        <v>1.3883107658276614</v>
      </c>
    </row>
    <row r="12" spans="1:256" s="3" customFormat="1" ht="14" x14ac:dyDescent="0.15">
      <c r="A12" s="52" t="s">
        <v>24</v>
      </c>
      <c r="B12" s="31">
        <v>23.851390838623047</v>
      </c>
      <c r="C12" s="31">
        <v>14.598000000000001</v>
      </c>
      <c r="D12" s="29">
        <f t="shared" si="0"/>
        <v>9.2533908386230461</v>
      </c>
      <c r="E12" s="52" t="s">
        <v>24</v>
      </c>
      <c r="F12" s="31">
        <v>23.732429504394531</v>
      </c>
      <c r="G12" s="31">
        <v>14.717000000000001</v>
      </c>
      <c r="H12" s="29">
        <f t="shared" si="1"/>
        <v>9.0154295043945307</v>
      </c>
      <c r="I12" s="29">
        <f t="shared" ref="I12:I13" si="3">H12-$D$15</f>
        <v>-0.1308716049194345</v>
      </c>
      <c r="J12" s="30">
        <f t="shared" si="2"/>
        <v>1.0949550190868913</v>
      </c>
    </row>
    <row r="13" spans="1:256" s="3" customFormat="1" ht="14" x14ac:dyDescent="0.15">
      <c r="A13" s="52" t="s">
        <v>25</v>
      </c>
      <c r="B13" s="31">
        <v>23.815052032470703</v>
      </c>
      <c r="C13" s="31">
        <v>14.689</v>
      </c>
      <c r="D13" s="29">
        <f t="shared" si="0"/>
        <v>9.1260520324707031</v>
      </c>
      <c r="E13" s="52" t="s">
        <v>25</v>
      </c>
      <c r="F13" s="31">
        <v>24.422508239746094</v>
      </c>
      <c r="G13" s="31">
        <v>14.695</v>
      </c>
      <c r="H13" s="29">
        <f t="shared" si="1"/>
        <v>9.7275082397460935</v>
      </c>
      <c r="I13" s="29">
        <f t="shared" si="3"/>
        <v>0.58120713043212824</v>
      </c>
      <c r="J13" s="30">
        <f t="shared" si="2"/>
        <v>0.66840427675807013</v>
      </c>
    </row>
    <row r="14" spans="1:256" s="3" customFormat="1" thickBot="1" x14ac:dyDescent="0.2">
      <c r="A14" s="53" t="s">
        <v>26</v>
      </c>
      <c r="B14" s="32">
        <v>23.71534538269043</v>
      </c>
      <c r="C14" s="32">
        <v>14.661</v>
      </c>
      <c r="D14" s="29">
        <f t="shared" si="0"/>
        <v>9.0543453826904301</v>
      </c>
      <c r="E14" s="53" t="s">
        <v>26</v>
      </c>
      <c r="F14" s="32"/>
      <c r="G14" s="32"/>
      <c r="H14" s="33"/>
      <c r="I14" s="29"/>
      <c r="J14" s="34"/>
    </row>
    <row r="15" spans="1:256" s="3" customFormat="1" ht="14" x14ac:dyDescent="0.15">
      <c r="A15" s="35" t="s">
        <v>12</v>
      </c>
      <c r="B15" s="36">
        <f>AVERAGE(B11:B14)</f>
        <v>23.808051109313965</v>
      </c>
      <c r="C15" s="36">
        <f>AVERAGE(C11:C14)</f>
        <v>14.661750000000001</v>
      </c>
      <c r="D15" s="36">
        <f>AVERAGE(D11:D14)</f>
        <v>9.1463011093139652</v>
      </c>
      <c r="E15" s="37" t="s">
        <v>12</v>
      </c>
      <c r="F15" s="36">
        <f>AVERAGE(F11:F14)</f>
        <v>23.864636103312176</v>
      </c>
      <c r="G15" s="36">
        <f>AVERAGE(G11:G14)</f>
        <v>14.725999999999999</v>
      </c>
      <c r="H15" s="36">
        <f>AVERAGE(H11:H14)</f>
        <v>9.1386361033121748</v>
      </c>
      <c r="I15" s="36">
        <f>AVERAGE(I11:I14)</f>
        <v>-7.6650060017910233E-3</v>
      </c>
      <c r="J15" s="38">
        <f>AVERAGE(J11:J14)</f>
        <v>1.0505566872242076</v>
      </c>
      <c r="K15" s="11"/>
    </row>
    <row r="16" spans="1:256" s="3" customFormat="1" ht="14" x14ac:dyDescent="0.15">
      <c r="A16" s="39" t="s">
        <v>13</v>
      </c>
      <c r="B16" s="29">
        <f>MEDIAN(B11:B14)</f>
        <v>23.832734107971191</v>
      </c>
      <c r="C16" s="29">
        <f>MEDIAN(C11:C14)</f>
        <v>14.675000000000001</v>
      </c>
      <c r="D16" s="29">
        <f>MEDIAN(D11:D14)</f>
        <v>9.1387341079711923</v>
      </c>
      <c r="E16" s="40" t="s">
        <v>13</v>
      </c>
      <c r="F16" s="29">
        <f>MEDIAN(F11:F14)</f>
        <v>23.732429504394531</v>
      </c>
      <c r="G16" s="29">
        <f>MEDIAN(G11:G14)</f>
        <v>14.717000000000001</v>
      </c>
      <c r="H16" s="29">
        <f>MEDIAN(H11:H14)</f>
        <v>9.0154295043945307</v>
      </c>
      <c r="I16" s="29">
        <f>MEDIAN(I11:I14)</f>
        <v>-0.1308716049194345</v>
      </c>
      <c r="J16" s="41">
        <f>MEDIAN(J11:J14)</f>
        <v>1.0949550190868913</v>
      </c>
    </row>
    <row r="17" spans="1:12" s="3" customFormat="1" thickBot="1" x14ac:dyDescent="0.2">
      <c r="A17" s="42" t="s">
        <v>14</v>
      </c>
      <c r="B17" s="33">
        <f>STDEV(B11:B14)</f>
        <v>6.4074166189963991E-2</v>
      </c>
      <c r="C17" s="33">
        <f>STDEV(C11:C14)</f>
        <v>4.5441354146488991E-2</v>
      </c>
      <c r="D17" s="33">
        <f>STDEV(D11:D14)</f>
        <v>8.2381743282917974E-2</v>
      </c>
      <c r="E17" s="43" t="s">
        <v>14</v>
      </c>
      <c r="F17" s="33">
        <f>STDEV(F11:F14)</f>
        <v>0.50492130834207039</v>
      </c>
      <c r="G17" s="33">
        <f>STDEV(G11:G14)</f>
        <v>3.6345563690772319E-2</v>
      </c>
      <c r="H17" s="33">
        <f>STDEV(H11:H14)</f>
        <v>0.53795662088844276</v>
      </c>
      <c r="I17" s="33">
        <f>STDEV(I11:I14)</f>
        <v>0.53795662088844276</v>
      </c>
      <c r="J17" s="44">
        <f>STDEV(J11:J14)</f>
        <v>0.36200103198094374</v>
      </c>
    </row>
    <row r="18" spans="1:12" s="3" customFormat="1" ht="14" x14ac:dyDescent="0.15">
      <c r="A18" s="10"/>
      <c r="B18" s="45" t="s">
        <v>15</v>
      </c>
      <c r="C18" s="45"/>
      <c r="D18" s="45"/>
      <c r="E18" s="10"/>
      <c r="F18" s="11"/>
      <c r="G18" s="11"/>
      <c r="H18" s="11"/>
      <c r="I18" s="11"/>
      <c r="J18" s="11">
        <f>J17/(SQRT(4))</f>
        <v>0.18100051599047187</v>
      </c>
    </row>
    <row r="19" spans="1:12" s="3" customFormat="1" ht="14" x14ac:dyDescent="0.15">
      <c r="A19" s="46" t="s">
        <v>58</v>
      </c>
      <c r="B19" s="10">
        <f>TTEST(B11:B14,F11:F14,2,2)</f>
        <v>0.82775817832904119</v>
      </c>
      <c r="C19" s="45"/>
      <c r="D19" s="12"/>
      <c r="E19" s="47"/>
      <c r="F19" s="47"/>
      <c r="G19" s="24"/>
      <c r="H19" s="24"/>
      <c r="I19" s="24"/>
      <c r="J19" s="24"/>
    </row>
    <row r="20" spans="1:12" s="3" customFormat="1" ht="14" x14ac:dyDescent="0.15">
      <c r="A20" s="46" t="s">
        <v>8</v>
      </c>
      <c r="B20" s="10">
        <f>TTEST(C11:C14,G11:G14,2,2)</f>
        <v>0.10180557278078486</v>
      </c>
      <c r="C20" s="45"/>
      <c r="D20" s="12"/>
      <c r="E20" s="47"/>
      <c r="F20" s="1"/>
      <c r="G20" s="82"/>
      <c r="H20" s="82"/>
      <c r="I20" s="24"/>
      <c r="J20" s="24"/>
    </row>
    <row r="21" spans="1:12" s="3" customFormat="1" ht="14" x14ac:dyDescent="0.15">
      <c r="A21" s="46" t="s">
        <v>16</v>
      </c>
      <c r="B21" s="48">
        <f>TTEST(D11:D14,H11:H14,2,2)</f>
        <v>0.97799302243058017</v>
      </c>
      <c r="C21" s="10"/>
      <c r="D21" s="45"/>
      <c r="F21" s="24"/>
      <c r="G21" s="45"/>
      <c r="H21" s="24"/>
      <c r="I21" s="24"/>
      <c r="J21" s="24"/>
    </row>
    <row r="22" spans="1:12" s="3" customFormat="1" ht="14" x14ac:dyDescent="0.15">
      <c r="A22" s="49" t="s">
        <v>17</v>
      </c>
      <c r="B22" s="20">
        <f>POWER(-(-I15-I17),2)</f>
        <v>0.28120919681909301</v>
      </c>
      <c r="C22" s="20"/>
      <c r="D22" s="45"/>
      <c r="E22" s="10"/>
      <c r="F22" s="45"/>
      <c r="G22" s="45"/>
      <c r="H22" s="24"/>
      <c r="I22" s="24"/>
      <c r="J22" s="24"/>
    </row>
    <row r="23" spans="1:12" s="3" customFormat="1" ht="14" x14ac:dyDescent="0.15">
      <c r="A23" s="49" t="s">
        <v>18</v>
      </c>
      <c r="B23" s="20">
        <f>POWER(2,-I15)</f>
        <v>1.0053271161917887</v>
      </c>
      <c r="C23" s="20"/>
      <c r="D23" s="45"/>
      <c r="E23" s="10"/>
      <c r="F23" s="45"/>
      <c r="G23" s="45"/>
      <c r="H23" s="24"/>
      <c r="I23" s="24"/>
      <c r="J23" s="24"/>
    </row>
    <row r="25" spans="1:12" ht="18" x14ac:dyDescent="0.2">
      <c r="A25" s="54" t="s">
        <v>31</v>
      </c>
    </row>
    <row r="26" spans="1:12" ht="16" thickBot="1" x14ac:dyDescent="0.25"/>
    <row r="27" spans="1:12" s="3" customFormat="1" thickBot="1" x14ac:dyDescent="0.2">
      <c r="A27" s="55" t="s">
        <v>7</v>
      </c>
      <c r="B27" s="56" t="s">
        <v>58</v>
      </c>
      <c r="C27" s="56" t="s">
        <v>8</v>
      </c>
      <c r="D27" s="57" t="s">
        <v>9</v>
      </c>
      <c r="E27" s="55" t="s">
        <v>27</v>
      </c>
      <c r="F27" s="56" t="s">
        <v>58</v>
      </c>
      <c r="G27" s="56" t="s">
        <v>8</v>
      </c>
      <c r="H27" s="57" t="s">
        <v>9</v>
      </c>
      <c r="I27" s="58" t="s">
        <v>11</v>
      </c>
      <c r="J27" s="59" t="s">
        <v>22</v>
      </c>
      <c r="L27" s="2"/>
    </row>
    <row r="28" spans="1:12" s="3" customFormat="1" ht="14" x14ac:dyDescent="0.15">
      <c r="A28" s="4" t="s">
        <v>28</v>
      </c>
      <c r="B28" s="5">
        <v>22.77180290222168</v>
      </c>
      <c r="C28" s="5">
        <v>15.000669479370117</v>
      </c>
      <c r="D28" s="60">
        <f>B28-C28</f>
        <v>7.7711334228515625</v>
      </c>
      <c r="E28" s="4" t="s">
        <v>28</v>
      </c>
      <c r="F28" s="5">
        <v>22.326271057128906</v>
      </c>
      <c r="G28" s="5">
        <v>14.911942481994629</v>
      </c>
      <c r="H28" s="60">
        <f>F28-G28</f>
        <v>7.4143285751342773</v>
      </c>
      <c r="I28" s="61">
        <f>H28-$D$31</f>
        <v>-0.3643345832824707</v>
      </c>
      <c r="J28" s="62">
        <f>POWER(2,-I28)</f>
        <v>1.2872877546160595</v>
      </c>
      <c r="L28" s="2"/>
    </row>
    <row r="29" spans="1:12" s="3" customFormat="1" ht="14" x14ac:dyDescent="0.15">
      <c r="A29" s="6" t="s">
        <v>29</v>
      </c>
      <c r="B29" s="7">
        <v>22.785274505615234</v>
      </c>
      <c r="C29" s="7">
        <v>14.999081611633301</v>
      </c>
      <c r="D29" s="63">
        <f>B29-C29</f>
        <v>7.7861928939819336</v>
      </c>
      <c r="E29" s="6" t="s">
        <v>29</v>
      </c>
      <c r="F29" s="7"/>
      <c r="G29" s="7"/>
      <c r="H29" s="63"/>
      <c r="I29" s="64"/>
      <c r="J29" s="65"/>
      <c r="L29" s="2"/>
    </row>
    <row r="30" spans="1:12" s="3" customFormat="1" thickBot="1" x14ac:dyDescent="0.2">
      <c r="A30" s="8" t="s">
        <v>30</v>
      </c>
      <c r="B30" s="9"/>
      <c r="C30" s="9"/>
      <c r="D30" s="66"/>
      <c r="E30" s="8" t="s">
        <v>30</v>
      </c>
      <c r="F30" s="9">
        <v>22.682533264160156</v>
      </c>
      <c r="G30" s="9">
        <v>15.180362701416016</v>
      </c>
      <c r="H30" s="66">
        <f>F30-G30</f>
        <v>7.5021705627441406</v>
      </c>
      <c r="I30" s="67">
        <f>H30-$D$31</f>
        <v>-0.27649259567260742</v>
      </c>
      <c r="J30" s="68">
        <f>POWER(2,-I30)</f>
        <v>1.2112465829635906</v>
      </c>
      <c r="L30" s="2"/>
    </row>
    <row r="31" spans="1:12" s="3" customFormat="1" ht="14" x14ac:dyDescent="0.15">
      <c r="A31" s="69" t="s">
        <v>12</v>
      </c>
      <c r="B31" s="70">
        <f>AVERAGE(B28:B30)</f>
        <v>22.778538703918457</v>
      </c>
      <c r="C31" s="70">
        <v>14.840875625610352</v>
      </c>
      <c r="D31" s="71">
        <f>AVERAGE(D28:D30)</f>
        <v>7.778663158416748</v>
      </c>
      <c r="E31" s="69" t="s">
        <v>12</v>
      </c>
      <c r="F31" s="70">
        <f>AVERAGE(F28:F30)</f>
        <v>22.504402160644531</v>
      </c>
      <c r="G31" s="70">
        <v>14.525601704915365</v>
      </c>
      <c r="H31" s="71">
        <f>AVERAGE(H28:H30)</f>
        <v>7.458249568939209</v>
      </c>
      <c r="I31" s="71">
        <f>AVERAGE(I28:I30)</f>
        <v>-0.32041358947753906</v>
      </c>
      <c r="J31" s="72">
        <f>AVERAGE(J28:J30)</f>
        <v>1.2492671687898249</v>
      </c>
      <c r="K31" s="73"/>
      <c r="L31" s="2"/>
    </row>
    <row r="32" spans="1:12" s="3" customFormat="1" ht="14" x14ac:dyDescent="0.15">
      <c r="A32" s="74" t="s">
        <v>13</v>
      </c>
      <c r="B32" s="75">
        <f>MEDIAN(B28:B30)</f>
        <v>22.778538703918457</v>
      </c>
      <c r="C32" s="75">
        <v>14.86467456817627</v>
      </c>
      <c r="D32" s="76">
        <f>MEDIAN(D28:D30)</f>
        <v>7.778663158416748</v>
      </c>
      <c r="E32" s="74" t="s">
        <v>13</v>
      </c>
      <c r="F32" s="75">
        <f>MEDIAN(F28:F30)</f>
        <v>22.504402160644531</v>
      </c>
      <c r="G32" s="75">
        <v>14.529727935791016</v>
      </c>
      <c r="H32" s="76">
        <f>MEDIAN(H28:H30)</f>
        <v>7.458249568939209</v>
      </c>
      <c r="I32" s="76">
        <f>MEDIAN(I28:I30)</f>
        <v>-0.32041358947753906</v>
      </c>
      <c r="J32" s="76">
        <f>MEDIAN(J28:J30)</f>
        <v>1.2492671687898249</v>
      </c>
      <c r="L32" s="2"/>
    </row>
    <row r="33" spans="1:12" s="3" customFormat="1" thickBot="1" x14ac:dyDescent="0.2">
      <c r="A33" s="77" t="s">
        <v>14</v>
      </c>
      <c r="B33" s="78">
        <f>STDEV(B28:B30)</f>
        <v>9.5258621130382259E-3</v>
      </c>
      <c r="C33" s="78">
        <v>9.5948309340446736E-2</v>
      </c>
      <c r="D33" s="79">
        <f>STDEV(D28:D30)</f>
        <v>1.0648654157368442E-2</v>
      </c>
      <c r="E33" s="77" t="s">
        <v>14</v>
      </c>
      <c r="F33" s="78">
        <f>STDEV(F28:F30)</f>
        <v>0.2519154224722826</v>
      </c>
      <c r="G33" s="78">
        <v>0.18399657148776946</v>
      </c>
      <c r="H33" s="79">
        <f>STDEV(H28:H30)</f>
        <v>6.2113665111839016E-2</v>
      </c>
      <c r="I33" s="79">
        <f>STDEV(I28:I30)</f>
        <v>6.2113665111839016E-2</v>
      </c>
      <c r="J33" s="79">
        <f>STDEV(J28:J30)</f>
        <v>5.3769228124831051E-2</v>
      </c>
      <c r="L33" s="2"/>
    </row>
    <row r="34" spans="1:12" s="3" customFormat="1" ht="14" x14ac:dyDescent="0.15">
      <c r="A34" s="10"/>
      <c r="B34" s="10" t="s">
        <v>15</v>
      </c>
      <c r="C34" s="10"/>
      <c r="D34" s="10"/>
      <c r="E34" s="10"/>
      <c r="F34" s="10"/>
      <c r="G34" s="10"/>
      <c r="H34" s="10"/>
      <c r="I34" s="10"/>
      <c r="J34" s="11">
        <f>J33/(SQRT(4))</f>
        <v>2.6884614062415525E-2</v>
      </c>
      <c r="L34" s="2"/>
    </row>
    <row r="35" spans="1:12" s="3" customFormat="1" ht="14" x14ac:dyDescent="0.15">
      <c r="A35" s="46" t="s">
        <v>58</v>
      </c>
      <c r="B35" s="10">
        <f>TTEST(B28:B30,F28:F30,2,2)</f>
        <v>0.26392162750532178</v>
      </c>
      <c r="C35" s="10"/>
      <c r="E35" s="1"/>
      <c r="F35" s="2"/>
      <c r="G35" s="2"/>
      <c r="L35" s="2"/>
    </row>
    <row r="36" spans="1:12" s="3" customFormat="1" ht="14" x14ac:dyDescent="0.15">
      <c r="A36" s="46" t="s">
        <v>8</v>
      </c>
      <c r="B36" s="10">
        <f>TTEST(C28:C30,G28:G30,2,2)</f>
        <v>0.7631253491104526</v>
      </c>
      <c r="C36" s="10"/>
      <c r="D36" s="10"/>
      <c r="L36" s="2"/>
    </row>
    <row r="37" spans="1:12" s="3" customFormat="1" ht="14" x14ac:dyDescent="0.15">
      <c r="A37" s="46" t="s">
        <v>16</v>
      </c>
      <c r="B37" s="48">
        <f>TTEST(D28:D30,H28:H30,2,2)</f>
        <v>1.8798390986207936E-2</v>
      </c>
      <c r="C37" s="10"/>
      <c r="D37" s="10"/>
      <c r="L37" s="2"/>
    </row>
    <row r="38" spans="1:12" s="3" customFormat="1" ht="14" x14ac:dyDescent="0.15">
      <c r="A38" s="49" t="s">
        <v>17</v>
      </c>
      <c r="B38" s="21">
        <f>POWER(-(-I31-I33),2)</f>
        <v>6.6718850927326365E-2</v>
      </c>
      <c r="C38" s="21"/>
      <c r="D38" s="10"/>
      <c r="E38" s="10"/>
      <c r="F38" s="10"/>
      <c r="L38" s="2"/>
    </row>
    <row r="39" spans="1:12" s="3" customFormat="1" ht="14" x14ac:dyDescent="0.15">
      <c r="A39" s="49" t="s">
        <v>18</v>
      </c>
      <c r="B39" s="21">
        <f>POWER(2,-I31)</f>
        <v>1.2486884695830163</v>
      </c>
      <c r="C39" s="21"/>
      <c r="D39" s="10"/>
      <c r="E39" s="10"/>
      <c r="F39" s="10"/>
      <c r="G39" s="10"/>
      <c r="L39" s="2"/>
    </row>
    <row r="40" spans="1:12" ht="16" thickBot="1" x14ac:dyDescent="0.25">
      <c r="L40" s="80"/>
    </row>
    <row r="41" spans="1:12" s="3" customFormat="1" thickBot="1" x14ac:dyDescent="0.2">
      <c r="A41" s="55" t="s">
        <v>7</v>
      </c>
      <c r="B41" s="56" t="s">
        <v>58</v>
      </c>
      <c r="C41" s="56" t="s">
        <v>8</v>
      </c>
      <c r="D41" s="57" t="s">
        <v>9</v>
      </c>
      <c r="E41" s="55" t="s">
        <v>27</v>
      </c>
      <c r="F41" s="56" t="s">
        <v>58</v>
      </c>
      <c r="G41" s="56" t="s">
        <v>8</v>
      </c>
      <c r="H41" s="57" t="s">
        <v>9</v>
      </c>
      <c r="I41" s="58" t="s">
        <v>11</v>
      </c>
      <c r="J41" s="59" t="s">
        <v>22</v>
      </c>
      <c r="L41" s="2"/>
    </row>
    <row r="42" spans="1:12" s="3" customFormat="1" ht="14" x14ac:dyDescent="0.15">
      <c r="A42" s="4" t="s">
        <v>40</v>
      </c>
      <c r="B42" s="5">
        <v>26.187053680419922</v>
      </c>
      <c r="C42" s="5">
        <v>14.809412956237793</v>
      </c>
      <c r="D42" s="60">
        <f>B42-C42</f>
        <v>11.377640724182129</v>
      </c>
      <c r="E42" s="4" t="s">
        <v>40</v>
      </c>
      <c r="F42" s="5">
        <v>29.179103851318359</v>
      </c>
      <c r="G42" s="5">
        <v>14.642595291137695</v>
      </c>
      <c r="H42" s="60">
        <f>F42-G42</f>
        <v>14.536508560180664</v>
      </c>
      <c r="I42" s="61">
        <f>H42-$D$45</f>
        <v>3.3944425582885742</v>
      </c>
      <c r="J42" s="62">
        <f>POWER(2,-I42)</f>
        <v>9.5097909780165107E-2</v>
      </c>
      <c r="L42" s="2"/>
    </row>
    <row r="43" spans="1:12" s="3" customFormat="1" ht="14" x14ac:dyDescent="0.15">
      <c r="A43" s="6" t="s">
        <v>41</v>
      </c>
      <c r="B43" s="7">
        <v>25.736503601074219</v>
      </c>
      <c r="C43" s="7">
        <v>14.830012321472168</v>
      </c>
      <c r="D43" s="63">
        <f>B43-C43</f>
        <v>10.906491279602051</v>
      </c>
      <c r="E43" s="6" t="s">
        <v>41</v>
      </c>
      <c r="F43" s="7">
        <v>29.331949234008789</v>
      </c>
      <c r="G43" s="7">
        <v>14.662895202636719</v>
      </c>
      <c r="H43" s="63">
        <f>F43-G43</f>
        <v>14.66905403137207</v>
      </c>
      <c r="I43" s="64">
        <f t="shared" ref="I43:I44" si="4">H43-$D$45</f>
        <v>3.5269880294799805</v>
      </c>
      <c r="J43" s="65">
        <f>POWER(2,-I43)</f>
        <v>8.6750264731253343E-2</v>
      </c>
      <c r="L43" s="2"/>
    </row>
    <row r="44" spans="1:12" s="3" customFormat="1" thickBot="1" x14ac:dyDescent="0.2">
      <c r="A44" s="8" t="s">
        <v>42</v>
      </c>
      <c r="B44" s="9"/>
      <c r="C44" s="9"/>
      <c r="D44" s="66"/>
      <c r="E44" s="8" t="s">
        <v>42</v>
      </c>
      <c r="F44" s="9">
        <v>29.608402252197266</v>
      </c>
      <c r="G44" s="9">
        <v>14.674510955810547</v>
      </c>
      <c r="H44" s="66">
        <f>F44-G44</f>
        <v>14.933891296386719</v>
      </c>
      <c r="I44" s="67">
        <f t="shared" si="4"/>
        <v>3.7918252944946289</v>
      </c>
      <c r="J44" s="68">
        <f>POWER(2,-I44)</f>
        <v>7.2201604376084527E-2</v>
      </c>
      <c r="L44" s="2"/>
    </row>
    <row r="45" spans="1:12" s="3" customFormat="1" ht="14" x14ac:dyDescent="0.15">
      <c r="A45" s="69" t="s">
        <v>12</v>
      </c>
      <c r="B45" s="70">
        <f>AVERAGE(B42:B44)</f>
        <v>25.96177864074707</v>
      </c>
      <c r="C45" s="70">
        <v>14.880752881368002</v>
      </c>
      <c r="D45" s="71">
        <f>AVERAGE(D42:D44)</f>
        <v>11.14206600189209</v>
      </c>
      <c r="E45" s="69" t="s">
        <v>12</v>
      </c>
      <c r="F45" s="70">
        <f>AVERAGE(F42:F44)</f>
        <v>29.373151779174805</v>
      </c>
      <c r="G45" s="70">
        <v>14.466703414916992</v>
      </c>
      <c r="H45" s="71">
        <f>AVERAGE(H42:H44)</f>
        <v>14.713151295979818</v>
      </c>
      <c r="I45" s="71">
        <f>AVERAGE(I42:I44)</f>
        <v>3.571085294087728</v>
      </c>
      <c r="J45" s="72">
        <f>AVERAGE(J42:J44)</f>
        <v>8.4683259629167659E-2</v>
      </c>
      <c r="K45" s="73"/>
      <c r="L45" s="2"/>
    </row>
    <row r="46" spans="1:12" s="3" customFormat="1" ht="14" x14ac:dyDescent="0.15">
      <c r="A46" s="74" t="s">
        <v>13</v>
      </c>
      <c r="B46" s="75">
        <f>MEDIAN(B42:B44)</f>
        <v>25.96177864074707</v>
      </c>
      <c r="C46" s="75">
        <v>14.820024490356445</v>
      </c>
      <c r="D46" s="76">
        <f>MEDIAN(D42:D44)</f>
        <v>11.14206600189209</v>
      </c>
      <c r="E46" s="74" t="s">
        <v>13</v>
      </c>
      <c r="F46" s="75">
        <f>MEDIAN(F42:F44)</f>
        <v>29.331949234008789</v>
      </c>
      <c r="G46" s="75">
        <v>14.456592559814453</v>
      </c>
      <c r="H46" s="76">
        <f>MEDIAN(H42:H44)</f>
        <v>14.66905403137207</v>
      </c>
      <c r="I46" s="76">
        <f>MEDIAN(I42:I44)</f>
        <v>3.5269880294799805</v>
      </c>
      <c r="J46" s="76">
        <f>MEDIAN(J42:J44)</f>
        <v>8.6750264731253343E-2</v>
      </c>
      <c r="L46" s="2"/>
    </row>
    <row r="47" spans="1:12" s="3" customFormat="1" thickBot="1" x14ac:dyDescent="0.2">
      <c r="A47" s="77" t="s">
        <v>14</v>
      </c>
      <c r="B47" s="78">
        <f>STDEV(B42:B44)</f>
        <v>0.31858701636948372</v>
      </c>
      <c r="C47" s="78">
        <v>0.10800907343677031</v>
      </c>
      <c r="D47" s="79">
        <f>STDEV(D42:D44)</f>
        <v>0.33315296721484872</v>
      </c>
      <c r="E47" s="77" t="s">
        <v>14</v>
      </c>
      <c r="F47" s="78">
        <f>STDEV(F42:F44)</f>
        <v>0.21759484494218767</v>
      </c>
      <c r="G47" s="78">
        <v>1.7817312341833223E-2</v>
      </c>
      <c r="H47" s="79">
        <f>STDEV(H42:H44)</f>
        <v>0.20232816491548325</v>
      </c>
      <c r="I47" s="79">
        <f>STDEV(I42:I44)</f>
        <v>0.20232816491548322</v>
      </c>
      <c r="J47" s="79">
        <f>STDEV(J42:J44)</f>
        <v>1.1587259505951811E-2</v>
      </c>
      <c r="L47" s="2"/>
    </row>
    <row r="48" spans="1:12" s="3" customFormat="1" ht="14" x14ac:dyDescent="0.15">
      <c r="A48" s="10"/>
      <c r="B48" s="10" t="s">
        <v>15</v>
      </c>
      <c r="C48" s="10"/>
      <c r="D48" s="10"/>
      <c r="E48" s="10"/>
      <c r="F48" s="10"/>
      <c r="G48" s="10"/>
      <c r="H48" s="10"/>
      <c r="I48" s="10"/>
      <c r="J48" s="11">
        <f>J47/(SQRT(4))</f>
        <v>5.7936297529759054E-3</v>
      </c>
      <c r="L48" s="2"/>
    </row>
    <row r="49" spans="1:12" s="3" customFormat="1" ht="14" x14ac:dyDescent="0.15">
      <c r="A49" s="46" t="s">
        <v>58</v>
      </c>
      <c r="B49" s="10">
        <f>TTEST(B42:B44,F42:F44,2,2)</f>
        <v>6.949924068952296E-4</v>
      </c>
      <c r="C49" s="10"/>
      <c r="F49" s="81"/>
      <c r="L49" s="2"/>
    </row>
    <row r="50" spans="1:12" s="3" customFormat="1" ht="14" x14ac:dyDescent="0.15">
      <c r="A50" s="46" t="s">
        <v>8</v>
      </c>
      <c r="B50" s="10">
        <f>TTEST(C42:C44,G42:G44,2,2)</f>
        <v>1.5318805437404422E-3</v>
      </c>
      <c r="C50" s="10"/>
      <c r="D50" s="10"/>
      <c r="L50" s="2"/>
    </row>
    <row r="51" spans="1:12" s="3" customFormat="1" ht="14" x14ac:dyDescent="0.15">
      <c r="A51" s="46" t="s">
        <v>16</v>
      </c>
      <c r="B51" s="48">
        <f>TTEST(D42:D44,H42:H44,2,2)</f>
        <v>5.9151351056270745E-4</v>
      </c>
      <c r="C51" s="10"/>
      <c r="D51" s="10"/>
      <c r="L51" s="2"/>
    </row>
    <row r="52" spans="1:12" s="3" customFormat="1" ht="14" x14ac:dyDescent="0.15">
      <c r="A52" s="49" t="s">
        <v>17</v>
      </c>
      <c r="B52" s="21">
        <f>POWER(-(-I45-I47),2)</f>
        <v>14.238649132586579</v>
      </c>
      <c r="C52" s="21"/>
      <c r="D52" s="10"/>
      <c r="E52" s="10"/>
      <c r="F52" s="10"/>
      <c r="L52" s="2"/>
    </row>
    <row r="53" spans="1:12" s="3" customFormat="1" ht="14" x14ac:dyDescent="0.15">
      <c r="A53" s="49" t="s">
        <v>18</v>
      </c>
      <c r="B53" s="21">
        <f>POWER(2,-I45)</f>
        <v>8.4138779783960449E-2</v>
      </c>
      <c r="C53" s="21"/>
      <c r="D53" s="10"/>
      <c r="E53" s="10"/>
      <c r="F53" s="10"/>
      <c r="G53" s="1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0E6D-AA3F-4624-888C-786C0B440779}">
  <dimension ref="A1:IV53"/>
  <sheetViews>
    <sheetView workbookViewId="0">
      <selection activeCell="G25" sqref="G25"/>
    </sheetView>
  </sheetViews>
  <sheetFormatPr baseColWidth="10" defaultColWidth="9.1640625" defaultRowHeight="15" x14ac:dyDescent="0.2"/>
  <cols>
    <col min="1" max="1" width="14.6640625" style="50" customWidth="1"/>
    <col min="2" max="4" width="10.33203125" style="50" customWidth="1"/>
    <col min="5" max="5" width="14.5" style="50" customWidth="1"/>
    <col min="6" max="9" width="10.33203125" style="50" customWidth="1"/>
    <col min="10" max="10" width="9.5" style="50" bestFit="1" customWidth="1"/>
    <col min="11" max="11" width="10.33203125" style="50" bestFit="1" customWidth="1"/>
    <col min="12" max="16384" width="9.1640625" style="50"/>
  </cols>
  <sheetData>
    <row r="1" spans="1:256" s="84" customFormat="1" x14ac:dyDescent="0.2">
      <c r="A1" s="84" t="s">
        <v>70</v>
      </c>
    </row>
    <row r="3" spans="1:256" s="13" customFormat="1" ht="16" x14ac:dyDescent="0.2">
      <c r="A3" s="13" t="s">
        <v>20</v>
      </c>
      <c r="B3" s="14"/>
      <c r="C3" s="14"/>
      <c r="D3" s="14"/>
      <c r="E3" s="15"/>
      <c r="F3" s="14"/>
      <c r="G3" s="14"/>
      <c r="H3" s="16" t="s">
        <v>0</v>
      </c>
      <c r="I3" s="17">
        <v>44291</v>
      </c>
      <c r="J3" s="17" t="s">
        <v>1</v>
      </c>
    </row>
    <row r="4" spans="1:256" s="13" customFormat="1" ht="16" x14ac:dyDescent="0.2">
      <c r="A4" s="3" t="s">
        <v>2</v>
      </c>
      <c r="B4" s="14"/>
      <c r="C4" s="14"/>
      <c r="D4" s="14"/>
      <c r="E4" s="15"/>
      <c r="F4" s="14"/>
      <c r="G4" s="14"/>
      <c r="H4" s="18" t="s">
        <v>59</v>
      </c>
      <c r="I4" s="17">
        <v>44316</v>
      </c>
      <c r="J4" s="17" t="s">
        <v>1</v>
      </c>
    </row>
    <row r="5" spans="1:256" s="13" customFormat="1" ht="16" x14ac:dyDescent="0.2">
      <c r="A5" s="3" t="s">
        <v>4</v>
      </c>
      <c r="B5" s="14"/>
      <c r="C5" s="14"/>
      <c r="D5" s="14"/>
      <c r="E5" s="15"/>
      <c r="F5" s="14"/>
      <c r="G5" s="14"/>
      <c r="H5" s="19"/>
      <c r="I5" s="19"/>
      <c r="J5" s="17"/>
    </row>
    <row r="6" spans="1:256" s="3" customFormat="1" ht="14" x14ac:dyDescent="0.15">
      <c r="A6" s="3" t="s">
        <v>5</v>
      </c>
      <c r="B6" s="20"/>
      <c r="C6" s="20"/>
      <c r="D6" s="20"/>
      <c r="E6" s="21"/>
      <c r="F6" s="20"/>
      <c r="G6" s="20"/>
      <c r="H6" s="22"/>
      <c r="I6" s="22"/>
      <c r="J6" s="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</row>
    <row r="7" spans="1:256" s="3" customFormat="1" ht="14" x14ac:dyDescent="0.15">
      <c r="A7" s="3" t="s">
        <v>6</v>
      </c>
      <c r="B7" s="20"/>
      <c r="C7" s="20"/>
      <c r="D7" s="20"/>
      <c r="E7" s="21"/>
      <c r="F7" s="20"/>
      <c r="G7" s="20"/>
      <c r="H7" s="22"/>
      <c r="I7" s="22"/>
      <c r="J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pans="1:256" s="2" customFormat="1" ht="14" x14ac:dyDescent="0.15">
      <c r="B8" s="85"/>
      <c r="C8" s="85"/>
      <c r="D8" s="85"/>
      <c r="F8" s="85"/>
      <c r="G8" s="85"/>
      <c r="H8" s="85"/>
      <c r="I8" s="85"/>
      <c r="J8" s="85"/>
    </row>
    <row r="9" spans="1:256" ht="16" thickBot="1" x14ac:dyDescent="0.25"/>
    <row r="10" spans="1:256" s="3" customFormat="1" thickBot="1" x14ac:dyDescent="0.2">
      <c r="A10" s="25" t="s">
        <v>7</v>
      </c>
      <c r="B10" s="26" t="s">
        <v>59</v>
      </c>
      <c r="C10" s="26" t="s">
        <v>8</v>
      </c>
      <c r="D10" s="26" t="s">
        <v>9</v>
      </c>
      <c r="E10" s="25" t="s">
        <v>10</v>
      </c>
      <c r="F10" s="26" t="s">
        <v>59</v>
      </c>
      <c r="G10" s="26" t="s">
        <v>8</v>
      </c>
      <c r="H10" s="26" t="s">
        <v>9</v>
      </c>
      <c r="I10" s="26" t="s">
        <v>11</v>
      </c>
      <c r="J10" s="27" t="s">
        <v>22</v>
      </c>
    </row>
    <row r="11" spans="1:256" s="3" customFormat="1" ht="14" x14ac:dyDescent="0.15">
      <c r="A11" s="51" t="s">
        <v>23</v>
      </c>
      <c r="B11" s="28">
        <v>21.792526245117188</v>
      </c>
      <c r="C11" s="28">
        <v>14.699</v>
      </c>
      <c r="D11" s="36">
        <f t="shared" ref="D11:D14" si="0">B11-C11</f>
        <v>7.0935262451171877</v>
      </c>
      <c r="E11" s="51" t="s">
        <v>23</v>
      </c>
      <c r="F11" s="28">
        <v>22.418672561645508</v>
      </c>
      <c r="G11" s="28">
        <v>14.766</v>
      </c>
      <c r="H11" s="29">
        <f t="shared" ref="H11:H14" si="1">F11-G11</f>
        <v>7.6526725616455078</v>
      </c>
      <c r="I11" s="29">
        <f>H11-$D$15</f>
        <v>0.46050687026977499</v>
      </c>
      <c r="J11" s="30">
        <f t="shared" ref="J11:J14" si="2">POWER(2,-I11)</f>
        <v>0.72673088729840341</v>
      </c>
    </row>
    <row r="12" spans="1:256" s="3" customFormat="1" ht="14" x14ac:dyDescent="0.15">
      <c r="A12" s="52" t="s">
        <v>24</v>
      </c>
      <c r="B12" s="31">
        <v>21.901557922363281</v>
      </c>
      <c r="C12" s="31">
        <v>14.598000000000001</v>
      </c>
      <c r="D12" s="29">
        <f t="shared" si="0"/>
        <v>7.3035579223632805</v>
      </c>
      <c r="E12" s="52" t="s">
        <v>24</v>
      </c>
      <c r="F12" s="31">
        <v>22.368539810180664</v>
      </c>
      <c r="G12" s="31">
        <v>14.717000000000001</v>
      </c>
      <c r="H12" s="29">
        <f t="shared" si="1"/>
        <v>7.6515398101806635</v>
      </c>
      <c r="I12" s="29">
        <f t="shared" ref="I12:I14" si="3">H12-$D$15</f>
        <v>0.45937411880493073</v>
      </c>
      <c r="J12" s="30">
        <f t="shared" si="2"/>
        <v>0.72730171392068543</v>
      </c>
    </row>
    <row r="13" spans="1:256" s="3" customFormat="1" ht="14" x14ac:dyDescent="0.15">
      <c r="A13" s="52" t="s">
        <v>25</v>
      </c>
      <c r="B13" s="31">
        <v>21.944934844970703</v>
      </c>
      <c r="C13" s="31">
        <v>14.689</v>
      </c>
      <c r="D13" s="29">
        <f t="shared" si="0"/>
        <v>7.2559348449707031</v>
      </c>
      <c r="E13" s="52" t="s">
        <v>25</v>
      </c>
      <c r="F13" s="31">
        <v>22.662563323974609</v>
      </c>
      <c r="G13" s="31">
        <v>14.695</v>
      </c>
      <c r="H13" s="29">
        <f t="shared" si="1"/>
        <v>7.9675633239746091</v>
      </c>
      <c r="I13" s="29">
        <f t="shared" si="3"/>
        <v>0.77539763259887629</v>
      </c>
      <c r="J13" s="30">
        <f t="shared" si="2"/>
        <v>0.58422757850113038</v>
      </c>
    </row>
    <row r="14" spans="1:256" s="3" customFormat="1" thickBot="1" x14ac:dyDescent="0.2">
      <c r="A14" s="53" t="s">
        <v>26</v>
      </c>
      <c r="B14" s="32">
        <v>21.776643753051758</v>
      </c>
      <c r="C14" s="32">
        <v>14.661</v>
      </c>
      <c r="D14" s="29">
        <f t="shared" si="0"/>
        <v>7.1156437530517582</v>
      </c>
      <c r="E14" s="53" t="s">
        <v>26</v>
      </c>
      <c r="F14" s="32">
        <v>22.930862426757812</v>
      </c>
      <c r="G14" s="32">
        <v>14.686999999999999</v>
      </c>
      <c r="H14" s="33">
        <f t="shared" si="1"/>
        <v>8.2438624267578131</v>
      </c>
      <c r="I14" s="29">
        <f t="shared" si="3"/>
        <v>1.0516967353820803</v>
      </c>
      <c r="J14" s="34">
        <f t="shared" si="2"/>
        <v>0.48240048560095561</v>
      </c>
    </row>
    <row r="15" spans="1:256" s="3" customFormat="1" ht="14" x14ac:dyDescent="0.15">
      <c r="A15" s="35" t="s">
        <v>12</v>
      </c>
      <c r="B15" s="36">
        <f>AVERAGE(B11:B14)</f>
        <v>21.853915691375732</v>
      </c>
      <c r="C15" s="36">
        <f>AVERAGE(C11:C14)</f>
        <v>14.661750000000001</v>
      </c>
      <c r="D15" s="36">
        <f>AVERAGE(D11:D14)</f>
        <v>7.1921656913757328</v>
      </c>
      <c r="E15" s="37" t="s">
        <v>12</v>
      </c>
      <c r="F15" s="36">
        <f>AVERAGE(F11:F14)</f>
        <v>22.595159530639648</v>
      </c>
      <c r="G15" s="36">
        <f>AVERAGE(G11:G14)</f>
        <v>14.716249999999999</v>
      </c>
      <c r="H15" s="36">
        <f>AVERAGE(H11:H14)</f>
        <v>7.8789095306396479</v>
      </c>
      <c r="I15" s="36">
        <f>AVERAGE(I11:I14)</f>
        <v>0.68674383926391558</v>
      </c>
      <c r="J15" s="38">
        <f>AVERAGE(J11:J14)</f>
        <v>0.63016516633029374</v>
      </c>
      <c r="K15" s="11"/>
    </row>
    <row r="16" spans="1:256" s="3" customFormat="1" ht="14" x14ac:dyDescent="0.15">
      <c r="A16" s="39" t="s">
        <v>13</v>
      </c>
      <c r="B16" s="29">
        <f>MEDIAN(B11:B14)</f>
        <v>21.847042083740234</v>
      </c>
      <c r="C16" s="29">
        <f>MEDIAN(C11:C14)</f>
        <v>14.675000000000001</v>
      </c>
      <c r="D16" s="29">
        <f>MEDIAN(D11:D14)</f>
        <v>7.1857892990112306</v>
      </c>
      <c r="E16" s="40" t="s">
        <v>13</v>
      </c>
      <c r="F16" s="29">
        <f>MEDIAN(F11:F14)</f>
        <v>22.540617942810059</v>
      </c>
      <c r="G16" s="29">
        <f>MEDIAN(G11:G14)</f>
        <v>14.706</v>
      </c>
      <c r="H16" s="29">
        <f>MEDIAN(H11:H14)</f>
        <v>7.8101179428100584</v>
      </c>
      <c r="I16" s="29">
        <f>MEDIAN(I11:I14)</f>
        <v>0.61795225143432564</v>
      </c>
      <c r="J16" s="41">
        <f>MEDIAN(J11:J14)</f>
        <v>0.65547923289976695</v>
      </c>
    </row>
    <row r="17" spans="1:12" s="3" customFormat="1" thickBot="1" x14ac:dyDescent="0.2">
      <c r="A17" s="42" t="s">
        <v>14</v>
      </c>
      <c r="B17" s="33">
        <f>STDEV(B11:B14)</f>
        <v>8.2247360765945424E-2</v>
      </c>
      <c r="C17" s="33">
        <f>STDEV(C11:C14)</f>
        <v>4.5441354146488991E-2</v>
      </c>
      <c r="D17" s="33">
        <f>STDEV(D11:D14)</f>
        <v>0.10337646649931612</v>
      </c>
      <c r="E17" s="43" t="s">
        <v>14</v>
      </c>
      <c r="F17" s="33">
        <f>STDEV(F11:F14)</f>
        <v>0.25803349507619611</v>
      </c>
      <c r="G17" s="33">
        <f>STDEV(G11:G14)</f>
        <v>3.5509388429916328E-2</v>
      </c>
      <c r="H17" s="33">
        <f>STDEV(H11:H14)</f>
        <v>0.28514924009423936</v>
      </c>
      <c r="I17" s="33">
        <f>STDEV(I11:I14)</f>
        <v>0.28514924009423953</v>
      </c>
      <c r="J17" s="44">
        <f>STDEV(J11:J14)</f>
        <v>0.11931067316111681</v>
      </c>
    </row>
    <row r="18" spans="1:12" s="3" customFormat="1" ht="14" x14ac:dyDescent="0.15">
      <c r="A18" s="10"/>
      <c r="B18" s="45" t="s">
        <v>15</v>
      </c>
      <c r="C18" s="45"/>
      <c r="D18" s="45"/>
      <c r="E18" s="10"/>
      <c r="F18" s="11"/>
      <c r="G18" s="11"/>
      <c r="H18" s="11"/>
      <c r="I18" s="11"/>
      <c r="J18" s="11">
        <f>J17/(SQRT(4))</f>
        <v>5.9655336580558403E-2</v>
      </c>
    </row>
    <row r="19" spans="1:12" s="3" customFormat="1" ht="14" x14ac:dyDescent="0.15">
      <c r="A19" s="46" t="s">
        <v>59</v>
      </c>
      <c r="B19" s="10">
        <f>TTEST(B11:B14,F11:F14,2,2)</f>
        <v>1.5521262443369778E-3</v>
      </c>
      <c r="C19" s="45"/>
      <c r="D19" s="12"/>
      <c r="E19" s="47"/>
      <c r="F19" s="12"/>
      <c r="G19" s="47"/>
      <c r="H19" s="47"/>
      <c r="I19" s="24"/>
      <c r="J19" s="24"/>
    </row>
    <row r="20" spans="1:12" s="3" customFormat="1" ht="14" x14ac:dyDescent="0.15">
      <c r="A20" s="46" t="s">
        <v>8</v>
      </c>
      <c r="B20" s="10">
        <f>TTEST(C11:C14,G11:G14,2,2)</f>
        <v>0.10764272028300111</v>
      </c>
      <c r="C20" s="45"/>
      <c r="D20" s="12"/>
      <c r="E20" s="47"/>
      <c r="F20" s="12"/>
      <c r="G20" s="47"/>
      <c r="H20" s="47"/>
      <c r="I20" s="24"/>
      <c r="J20" s="24"/>
    </row>
    <row r="21" spans="1:12" s="3" customFormat="1" ht="14" x14ac:dyDescent="0.15">
      <c r="A21" s="46" t="s">
        <v>16</v>
      </c>
      <c r="B21" s="48">
        <f>TTEST(D11:D14,H11:H14,2,2)</f>
        <v>3.9821874420762089E-3</v>
      </c>
      <c r="C21" s="10"/>
      <c r="D21" s="45"/>
      <c r="F21" s="24"/>
      <c r="G21" s="45"/>
      <c r="H21" s="24"/>
      <c r="I21" s="24"/>
      <c r="J21" s="24"/>
    </row>
    <row r="22" spans="1:12" s="3" customFormat="1" ht="14" x14ac:dyDescent="0.15">
      <c r="A22" s="49" t="s">
        <v>17</v>
      </c>
      <c r="B22" s="20">
        <f>POWER(-(-I15-I17),2)</f>
        <v>0.94457615770427705</v>
      </c>
      <c r="C22" s="20"/>
      <c r="D22" s="45"/>
      <c r="E22" s="10"/>
      <c r="F22" s="45"/>
      <c r="G22" s="45"/>
      <c r="H22" s="24"/>
      <c r="I22" s="24"/>
      <c r="J22" s="24"/>
    </row>
    <row r="23" spans="1:12" s="3" customFormat="1" ht="14" x14ac:dyDescent="0.15">
      <c r="A23" s="49" t="s">
        <v>18</v>
      </c>
      <c r="B23" s="20">
        <f>POWER(2,-I15)</f>
        <v>0.62125443923141777</v>
      </c>
      <c r="C23" s="20"/>
      <c r="D23" s="45"/>
      <c r="E23" s="10"/>
      <c r="F23" s="45"/>
      <c r="G23" s="45"/>
      <c r="H23" s="24"/>
      <c r="I23" s="24"/>
      <c r="J23" s="24"/>
    </row>
    <row r="25" spans="1:12" ht="18" x14ac:dyDescent="0.2">
      <c r="A25" s="54" t="s">
        <v>31</v>
      </c>
    </row>
    <row r="26" spans="1:12" ht="16" thickBot="1" x14ac:dyDescent="0.25"/>
    <row r="27" spans="1:12" s="3" customFormat="1" thickBot="1" x14ac:dyDescent="0.2">
      <c r="A27" s="55" t="s">
        <v>7</v>
      </c>
      <c r="B27" s="56" t="s">
        <v>60</v>
      </c>
      <c r="C27" s="56" t="s">
        <v>8</v>
      </c>
      <c r="D27" s="57" t="s">
        <v>9</v>
      </c>
      <c r="E27" s="55" t="s">
        <v>35</v>
      </c>
      <c r="F27" s="56" t="s">
        <v>60</v>
      </c>
      <c r="G27" s="56" t="s">
        <v>8</v>
      </c>
      <c r="H27" s="57" t="s">
        <v>9</v>
      </c>
      <c r="I27" s="58" t="s">
        <v>11</v>
      </c>
      <c r="J27" s="59" t="s">
        <v>22</v>
      </c>
      <c r="L27" s="2"/>
    </row>
    <row r="28" spans="1:12" s="3" customFormat="1" ht="14" x14ac:dyDescent="0.15">
      <c r="A28" s="4" t="s">
        <v>36</v>
      </c>
      <c r="B28" s="5">
        <v>20.348552703857422</v>
      </c>
      <c r="C28" s="5">
        <v>14.735267639160156</v>
      </c>
      <c r="D28" s="60">
        <f>B28-C28</f>
        <v>5.6132850646972656</v>
      </c>
      <c r="E28" s="4" t="s">
        <v>36</v>
      </c>
      <c r="F28" s="5">
        <v>22.220746994018555</v>
      </c>
      <c r="G28" s="5">
        <v>14.529727935791016</v>
      </c>
      <c r="H28" s="60">
        <f>F28-G28</f>
        <v>7.6910190582275391</v>
      </c>
      <c r="I28" s="61">
        <f>H28-$D$31</f>
        <v>2.2422644297281904</v>
      </c>
      <c r="J28" s="62">
        <f>POWER(2,-I28)</f>
        <v>0.21135432942933963</v>
      </c>
      <c r="L28" s="2"/>
    </row>
    <row r="29" spans="1:12" s="3" customFormat="1" ht="14" x14ac:dyDescent="0.15">
      <c r="A29" s="6" t="s">
        <v>37</v>
      </c>
      <c r="B29" s="7">
        <v>20.351972579956055</v>
      </c>
      <c r="C29" s="7">
        <v>14.922684669494629</v>
      </c>
      <c r="D29" s="63">
        <f>B29-C29</f>
        <v>5.4292879104614258</v>
      </c>
      <c r="E29" s="6" t="s">
        <v>37</v>
      </c>
      <c r="F29" s="7">
        <v>22.553623199462891</v>
      </c>
      <c r="G29" s="7">
        <v>14.339576721191406</v>
      </c>
      <c r="H29" s="63">
        <f>F29-G29</f>
        <v>8.2140464782714844</v>
      </c>
      <c r="I29" s="64">
        <f t="shared" ref="I29:I30" si="4">H29-$D$31</f>
        <v>2.7652918497721357</v>
      </c>
      <c r="J29" s="65">
        <f>POWER(2,-I29)</f>
        <v>0.14708358489131904</v>
      </c>
      <c r="L29" s="2"/>
    </row>
    <row r="30" spans="1:12" s="3" customFormat="1" thickBot="1" x14ac:dyDescent="0.2">
      <c r="A30" s="8" t="s">
        <v>38</v>
      </c>
      <c r="B30" s="9">
        <v>20.168365478515625</v>
      </c>
      <c r="C30" s="9">
        <v>14.86467456817627</v>
      </c>
      <c r="D30" s="66">
        <f>B30-C30</f>
        <v>5.3036909103393555</v>
      </c>
      <c r="E30" s="8" t="s">
        <v>38</v>
      </c>
      <c r="F30" s="9">
        <v>22.694686889648438</v>
      </c>
      <c r="G30" s="9">
        <v>14.707500457763672</v>
      </c>
      <c r="H30" s="66">
        <f>F30-G30</f>
        <v>7.9871864318847656</v>
      </c>
      <c r="I30" s="67">
        <f t="shared" si="4"/>
        <v>2.538431803385417</v>
      </c>
      <c r="J30" s="68">
        <f>POWER(2,-I30)</f>
        <v>0.17212972909142002</v>
      </c>
      <c r="L30" s="2"/>
    </row>
    <row r="31" spans="1:12" s="3" customFormat="1" ht="14" x14ac:dyDescent="0.15">
      <c r="A31" s="69" t="s">
        <v>12</v>
      </c>
      <c r="B31" s="70">
        <f>AVERAGE(B28:B30)</f>
        <v>20.289630254109699</v>
      </c>
      <c r="C31" s="70">
        <f>AVERAGE(C28:C30)</f>
        <v>14.840875625610352</v>
      </c>
      <c r="D31" s="71">
        <f>AVERAGE(D28:D30)</f>
        <v>5.4487546284993487</v>
      </c>
      <c r="E31" s="69" t="s">
        <v>12</v>
      </c>
      <c r="F31" s="70">
        <f>AVERAGE(F28:F30)</f>
        <v>22.489685694376629</v>
      </c>
      <c r="G31" s="70">
        <f>AVERAGE(G28:G30)</f>
        <v>14.525601704915365</v>
      </c>
      <c r="H31" s="71">
        <f>AVERAGE(H28:H30)</f>
        <v>7.9640839894612627</v>
      </c>
      <c r="I31" s="71">
        <f>AVERAGE(I28:I30)</f>
        <v>2.5153293609619145</v>
      </c>
      <c r="J31" s="72">
        <f>AVERAGE(J28:J30)</f>
        <v>0.17685588113735953</v>
      </c>
      <c r="K31" s="73"/>
      <c r="L31" s="2"/>
    </row>
    <row r="32" spans="1:12" s="3" customFormat="1" ht="14" x14ac:dyDescent="0.15">
      <c r="A32" s="74" t="s">
        <v>13</v>
      </c>
      <c r="B32" s="75">
        <f>MEDIAN(B28:B30)</f>
        <v>20.348552703857422</v>
      </c>
      <c r="C32" s="75">
        <f>MEDIAN(C28:C30)</f>
        <v>14.86467456817627</v>
      </c>
      <c r="D32" s="76">
        <f>MEDIAN(D28:D30)</f>
        <v>5.4292879104614258</v>
      </c>
      <c r="E32" s="74" t="s">
        <v>13</v>
      </c>
      <c r="F32" s="75">
        <f>MEDIAN(F28:F30)</f>
        <v>22.553623199462891</v>
      </c>
      <c r="G32" s="75">
        <f>MEDIAN(G28:G30)</f>
        <v>14.529727935791016</v>
      </c>
      <c r="H32" s="76">
        <f>MEDIAN(H28:H30)</f>
        <v>7.9871864318847656</v>
      </c>
      <c r="I32" s="76">
        <f>MEDIAN(I28:I30)</f>
        <v>2.538431803385417</v>
      </c>
      <c r="J32" s="76">
        <f>MEDIAN(J28:J30)</f>
        <v>0.17212972909142002</v>
      </c>
      <c r="L32" s="2"/>
    </row>
    <row r="33" spans="1:12" s="3" customFormat="1" thickBot="1" x14ac:dyDescent="0.2">
      <c r="A33" s="77" t="s">
        <v>14</v>
      </c>
      <c r="B33" s="78">
        <f>STDEV(B28:B30)</f>
        <v>0.10503229616667256</v>
      </c>
      <c r="C33" s="78">
        <f>STDEV(C28:C30)</f>
        <v>9.5948309340446736E-2</v>
      </c>
      <c r="D33" s="79">
        <f>STDEV(D28:D30)</f>
        <v>0.15571239493541733</v>
      </c>
      <c r="E33" s="77" t="s">
        <v>14</v>
      </c>
      <c r="F33" s="78">
        <f>STDEV(F28:F30)</f>
        <v>0.24335315815684</v>
      </c>
      <c r="G33" s="78">
        <f>STDEV(G28:G30)</f>
        <v>0.18399657148776946</v>
      </c>
      <c r="H33" s="79">
        <f>STDEV(H28:H30)</f>
        <v>0.2622779301883878</v>
      </c>
      <c r="I33" s="79">
        <f>STDEV(I28:I30)</f>
        <v>0.26227793018838785</v>
      </c>
      <c r="J33" s="79">
        <f>STDEV(J28:J30)</f>
        <v>3.2394977014020131E-2</v>
      </c>
      <c r="L33" s="2"/>
    </row>
    <row r="34" spans="1:12" s="3" customFormat="1" ht="14" x14ac:dyDescent="0.15">
      <c r="A34" s="10"/>
      <c r="B34" s="10" t="s">
        <v>15</v>
      </c>
      <c r="C34" s="10"/>
      <c r="D34" s="10"/>
      <c r="E34" s="10"/>
      <c r="F34" s="10"/>
      <c r="G34" s="10"/>
      <c r="H34" s="10"/>
      <c r="I34" s="10"/>
      <c r="J34" s="11">
        <f>J33/(SQRT(4))</f>
        <v>1.6197488507010065E-2</v>
      </c>
      <c r="L34" s="2"/>
    </row>
    <row r="35" spans="1:12" s="3" customFormat="1" ht="14" x14ac:dyDescent="0.15">
      <c r="A35" s="46" t="s">
        <v>60</v>
      </c>
      <c r="B35" s="10">
        <f>TTEST(B28:B30,F28:F30,2,2)</f>
        <v>1.3602505736124172E-4</v>
      </c>
      <c r="C35" s="10"/>
      <c r="E35" s="12"/>
      <c r="L35" s="2"/>
    </row>
    <row r="36" spans="1:12" s="3" customFormat="1" ht="14" x14ac:dyDescent="0.15">
      <c r="A36" s="46" t="s">
        <v>8</v>
      </c>
      <c r="B36" s="10">
        <f>TTEST(C28:C30,G28:G30,2,2)</f>
        <v>5.8093326674342048E-2</v>
      </c>
      <c r="C36" s="10"/>
      <c r="D36" s="10"/>
      <c r="L36" s="2"/>
    </row>
    <row r="37" spans="1:12" s="3" customFormat="1" ht="14" x14ac:dyDescent="0.15">
      <c r="A37" s="46" t="s">
        <v>16</v>
      </c>
      <c r="B37" s="48">
        <f>TTEST(D28:D30,H28:H30,2,2)</f>
        <v>1.3956352178011249E-4</v>
      </c>
      <c r="C37" s="10"/>
      <c r="D37" s="10"/>
      <c r="L37" s="2"/>
    </row>
    <row r="38" spans="1:12" s="3" customFormat="1" ht="14" x14ac:dyDescent="0.15">
      <c r="A38" s="49" t="s">
        <v>17</v>
      </c>
      <c r="B38" s="21">
        <f>POWER(-(-I31-I33),2)</f>
        <v>7.7151022638513203</v>
      </c>
      <c r="C38" s="21"/>
      <c r="D38" s="10"/>
      <c r="E38" s="10"/>
      <c r="F38" s="10"/>
      <c r="L38" s="2"/>
    </row>
    <row r="39" spans="1:12" s="3" customFormat="1" ht="14" x14ac:dyDescent="0.15">
      <c r="A39" s="49" t="s">
        <v>18</v>
      </c>
      <c r="B39" s="21">
        <f>POWER(2,-I31)</f>
        <v>0.17490829784236642</v>
      </c>
      <c r="C39" s="21"/>
      <c r="D39" s="10"/>
      <c r="E39" s="10"/>
      <c r="F39" s="10"/>
      <c r="G39" s="10"/>
      <c r="L39" s="2"/>
    </row>
    <row r="40" spans="1:12" ht="16" thickBot="1" x14ac:dyDescent="0.25">
      <c r="L40" s="80"/>
    </row>
    <row r="41" spans="1:12" s="3" customFormat="1" thickBot="1" x14ac:dyDescent="0.2">
      <c r="A41" s="55" t="s">
        <v>7</v>
      </c>
      <c r="B41" s="56" t="s">
        <v>60</v>
      </c>
      <c r="C41" s="56" t="s">
        <v>8</v>
      </c>
      <c r="D41" s="57" t="s">
        <v>9</v>
      </c>
      <c r="E41" s="55" t="s">
        <v>35</v>
      </c>
      <c r="F41" s="56" t="s">
        <v>60</v>
      </c>
      <c r="G41" s="56" t="s">
        <v>8</v>
      </c>
      <c r="H41" s="57" t="s">
        <v>9</v>
      </c>
      <c r="I41" s="58" t="s">
        <v>11</v>
      </c>
      <c r="J41" s="59" t="s">
        <v>22</v>
      </c>
      <c r="L41" s="2"/>
    </row>
    <row r="42" spans="1:12" s="3" customFormat="1" ht="14" x14ac:dyDescent="0.15">
      <c r="A42" s="4" t="s">
        <v>40</v>
      </c>
      <c r="B42" s="5">
        <v>20.15040397644043</v>
      </c>
      <c r="C42" s="5">
        <v>15.005456924438477</v>
      </c>
      <c r="D42" s="60">
        <f>B42-C42</f>
        <v>5.1449470520019531</v>
      </c>
      <c r="E42" s="4" t="s">
        <v>40</v>
      </c>
      <c r="F42" s="5">
        <v>22.445936203002901</v>
      </c>
      <c r="G42" s="5">
        <v>14.456241607666016</v>
      </c>
      <c r="H42" s="60">
        <f>F42-G42</f>
        <v>7.9896945953368856</v>
      </c>
      <c r="I42" s="61">
        <f>H42-$D$45</f>
        <v>3.0621366500854208</v>
      </c>
      <c r="J42" s="62">
        <f>POWER(2,-I42)</f>
        <v>0.11973056102704789</v>
      </c>
      <c r="L42" s="2"/>
    </row>
    <row r="43" spans="1:12" s="3" customFormat="1" ht="14" x14ac:dyDescent="0.15">
      <c r="A43" s="6" t="s">
        <v>41</v>
      </c>
      <c r="B43" s="7">
        <v>19.297142028808594</v>
      </c>
      <c r="C43" s="7">
        <v>14.820024490356445</v>
      </c>
      <c r="D43" s="63">
        <f>B43-C43</f>
        <v>4.4771175384521484</v>
      </c>
      <c r="E43" s="6" t="s">
        <v>41</v>
      </c>
      <c r="F43" s="7">
        <v>23.262762069702148</v>
      </c>
      <c r="G43" s="7">
        <v>14.456592559814453</v>
      </c>
      <c r="H43" s="63">
        <f>F43-G43</f>
        <v>8.8061695098876953</v>
      </c>
      <c r="I43" s="64">
        <f t="shared" ref="I43:I44" si="5">H43-$D$45</f>
        <v>3.8786115646362305</v>
      </c>
      <c r="J43" s="65">
        <f>POWER(2,-I43)</f>
        <v>6.7986326798667548E-2</v>
      </c>
      <c r="L43" s="2"/>
    </row>
    <row r="44" spans="1:12" s="3" customFormat="1" thickBot="1" x14ac:dyDescent="0.2">
      <c r="A44" s="8" t="s">
        <v>42</v>
      </c>
      <c r="B44" s="9">
        <v>19.977386474609375</v>
      </c>
      <c r="C44" s="9">
        <v>14.816777229309082</v>
      </c>
      <c r="D44" s="66">
        <f>B44-C44</f>
        <v>5.160609245300293</v>
      </c>
      <c r="E44" s="8" t="s">
        <v>42</v>
      </c>
      <c r="F44" s="9">
        <v>23.398166656494141</v>
      </c>
      <c r="G44" s="9">
        <v>14.487276077270508</v>
      </c>
      <c r="H44" s="66">
        <f>F44-G44</f>
        <v>8.9108905792236328</v>
      </c>
      <c r="I44" s="67">
        <f t="shared" si="5"/>
        <v>3.983332633972168</v>
      </c>
      <c r="J44" s="68">
        <f>POWER(2,-I44)</f>
        <v>6.3226245668431477E-2</v>
      </c>
      <c r="L44" s="2"/>
    </row>
    <row r="45" spans="1:12" s="3" customFormat="1" ht="14" x14ac:dyDescent="0.15">
      <c r="A45" s="69" t="s">
        <v>12</v>
      </c>
      <c r="B45" s="70">
        <f>AVERAGE(B42:B44)</f>
        <v>19.808310826619465</v>
      </c>
      <c r="C45" s="70">
        <f>AVERAGE(C42:C44)</f>
        <v>14.880752881368002</v>
      </c>
      <c r="D45" s="71">
        <f>AVERAGE(D42:D44)</f>
        <v>4.9275579452514648</v>
      </c>
      <c r="E45" s="69" t="s">
        <v>12</v>
      </c>
      <c r="F45" s="70">
        <f>AVERAGE(F42:F44)</f>
        <v>23.035621643066396</v>
      </c>
      <c r="G45" s="70">
        <f>AVERAGE(G42:G44)</f>
        <v>14.466703414916992</v>
      </c>
      <c r="H45" s="71">
        <f>AVERAGE(H42:H44)</f>
        <v>8.5689182281494052</v>
      </c>
      <c r="I45" s="71">
        <f>AVERAGE(I42:I44)</f>
        <v>3.6413602828979399</v>
      </c>
      <c r="J45" s="72">
        <f>AVERAGE(J42:J44)</f>
        <v>8.3647711164715643E-2</v>
      </c>
      <c r="K45" s="73"/>
      <c r="L45" s="2"/>
    </row>
    <row r="46" spans="1:12" s="3" customFormat="1" ht="14" x14ac:dyDescent="0.15">
      <c r="A46" s="74" t="s">
        <v>13</v>
      </c>
      <c r="B46" s="75">
        <f>MEDIAN(B42:B44)</f>
        <v>19.977386474609375</v>
      </c>
      <c r="C46" s="75">
        <f>MEDIAN(C42:C44)</f>
        <v>14.820024490356445</v>
      </c>
      <c r="D46" s="76">
        <f>MEDIAN(D42:D44)</f>
        <v>5.1449470520019531</v>
      </c>
      <c r="E46" s="74" t="s">
        <v>13</v>
      </c>
      <c r="F46" s="75">
        <f>MEDIAN(F42:F44)</f>
        <v>23.262762069702148</v>
      </c>
      <c r="G46" s="75">
        <f>MEDIAN(G42:G44)</f>
        <v>14.456592559814453</v>
      </c>
      <c r="H46" s="76">
        <f>MEDIAN(H42:H44)</f>
        <v>8.8061695098876953</v>
      </c>
      <c r="I46" s="76">
        <f>MEDIAN(I42:I44)</f>
        <v>3.8786115646362305</v>
      </c>
      <c r="J46" s="76">
        <f>MEDIAN(J42:J44)</f>
        <v>6.7986326798667548E-2</v>
      </c>
      <c r="L46" s="2"/>
    </row>
    <row r="47" spans="1:12" s="3" customFormat="1" thickBot="1" x14ac:dyDescent="0.2">
      <c r="A47" s="77" t="s">
        <v>14</v>
      </c>
      <c r="B47" s="78">
        <f>STDEV(B42:B44)</f>
        <v>0.45105866456207683</v>
      </c>
      <c r="C47" s="78">
        <f>STDEV(C42:C44)</f>
        <v>0.10800907343677031</v>
      </c>
      <c r="D47" s="79">
        <f>STDEV(D42:D44)</f>
        <v>0.39017143172313229</v>
      </c>
      <c r="E47" s="77" t="s">
        <v>14</v>
      </c>
      <c r="F47" s="78">
        <f>STDEV(F42:F44)</f>
        <v>0.51515074414993933</v>
      </c>
      <c r="G47" s="78">
        <f>STDEV(G42:G44)</f>
        <v>1.7817312341833223E-2</v>
      </c>
      <c r="H47" s="79">
        <f>STDEV(H42:H44)</f>
        <v>0.50434773539405764</v>
      </c>
      <c r="I47" s="79">
        <f>STDEV(I42:I44)</f>
        <v>0.50434773539405897</v>
      </c>
      <c r="J47" s="79">
        <f>STDEV(J42:J44)</f>
        <v>3.1339170916479496E-2</v>
      </c>
      <c r="L47" s="2"/>
    </row>
    <row r="48" spans="1:12" s="3" customFormat="1" ht="14" x14ac:dyDescent="0.15">
      <c r="A48" s="10"/>
      <c r="B48" s="10" t="s">
        <v>15</v>
      </c>
      <c r="C48" s="10"/>
      <c r="D48" s="10"/>
      <c r="E48" s="10"/>
      <c r="F48" s="10"/>
      <c r="G48" s="10"/>
      <c r="H48" s="10"/>
      <c r="I48" s="10"/>
      <c r="J48" s="11">
        <f>J47/(SQRT(4))</f>
        <v>1.5669585458239748E-2</v>
      </c>
      <c r="L48" s="2"/>
    </row>
    <row r="49" spans="1:12" s="3" customFormat="1" ht="14" x14ac:dyDescent="0.15">
      <c r="A49" s="46" t="s">
        <v>60</v>
      </c>
      <c r="B49" s="10">
        <f>TTEST(B42:B44,F42:F44,2,2)</f>
        <v>1.2255881077120954E-3</v>
      </c>
      <c r="C49" s="10"/>
      <c r="F49" s="81"/>
      <c r="L49" s="2"/>
    </row>
    <row r="50" spans="1:12" s="3" customFormat="1" ht="14" x14ac:dyDescent="0.15">
      <c r="A50" s="46" t="s">
        <v>8</v>
      </c>
      <c r="B50" s="10">
        <f>TTEST(C42:C44,G42:G44,2,2)</f>
        <v>2.8069954150554939E-3</v>
      </c>
      <c r="C50" s="10"/>
      <c r="D50" s="10"/>
      <c r="L50" s="2"/>
    </row>
    <row r="51" spans="1:12" s="3" customFormat="1" ht="14" x14ac:dyDescent="0.15">
      <c r="A51" s="46" t="s">
        <v>16</v>
      </c>
      <c r="B51" s="48">
        <f>TTEST(D42:D44,H42:H44,2,2)</f>
        <v>5.8635396904647963E-4</v>
      </c>
      <c r="C51" s="10"/>
      <c r="D51" s="10"/>
      <c r="L51" s="2"/>
    </row>
    <row r="52" spans="1:12" s="3" customFormat="1" ht="14" x14ac:dyDescent="0.15">
      <c r="A52" s="49" t="s">
        <v>17</v>
      </c>
      <c r="B52" s="21">
        <f>POWER(-(-I45-I47),2)</f>
        <v>17.186894972930574</v>
      </c>
      <c r="C52" s="21"/>
      <c r="D52" s="10"/>
      <c r="E52" s="10"/>
      <c r="F52" s="10"/>
      <c r="L52" s="2"/>
    </row>
    <row r="53" spans="1:12" s="3" customFormat="1" ht="14" x14ac:dyDescent="0.15">
      <c r="A53" s="49" t="s">
        <v>18</v>
      </c>
      <c r="B53" s="21">
        <f>POWER(2,-I45)</f>
        <v>8.0138522254501271E-2</v>
      </c>
      <c r="C53" s="21"/>
      <c r="D53" s="10"/>
      <c r="E53" s="10"/>
      <c r="F53" s="10"/>
      <c r="G53" s="1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7D8C2-1652-40E6-801C-D33C678C5FF1}">
  <dimension ref="A1:IV53"/>
  <sheetViews>
    <sheetView workbookViewId="0">
      <selection activeCell="G25" sqref="G25"/>
    </sheetView>
  </sheetViews>
  <sheetFormatPr baseColWidth="10" defaultColWidth="9.1640625" defaultRowHeight="15" x14ac:dyDescent="0.2"/>
  <cols>
    <col min="1" max="1" width="14.6640625" style="50" customWidth="1"/>
    <col min="2" max="4" width="10.33203125" style="50" customWidth="1"/>
    <col min="5" max="5" width="14.5" style="50" customWidth="1"/>
    <col min="6" max="9" width="10.33203125" style="50" customWidth="1"/>
    <col min="10" max="10" width="9.33203125" style="50" bestFit="1" customWidth="1"/>
    <col min="11" max="16384" width="9.1640625" style="50"/>
  </cols>
  <sheetData>
    <row r="1" spans="1:256" s="84" customFormat="1" x14ac:dyDescent="0.2">
      <c r="A1" s="84" t="s">
        <v>70</v>
      </c>
    </row>
    <row r="3" spans="1:256" s="13" customFormat="1" ht="16" x14ac:dyDescent="0.2">
      <c r="A3" s="13" t="s">
        <v>20</v>
      </c>
      <c r="B3" s="14"/>
      <c r="C3" s="14"/>
      <c r="D3" s="14"/>
      <c r="E3" s="15"/>
      <c r="F3" s="14"/>
      <c r="G3" s="14"/>
      <c r="H3" s="16" t="s">
        <v>0</v>
      </c>
      <c r="I3" s="17">
        <v>44291</v>
      </c>
      <c r="J3" s="17" t="s">
        <v>1</v>
      </c>
    </row>
    <row r="4" spans="1:256" s="13" customFormat="1" ht="16" x14ac:dyDescent="0.2">
      <c r="A4" s="3" t="s">
        <v>2</v>
      </c>
      <c r="B4" s="14"/>
      <c r="C4" s="14"/>
      <c r="D4" s="14"/>
      <c r="E4" s="15"/>
      <c r="F4" s="14"/>
      <c r="G4" s="14"/>
      <c r="H4" s="18" t="s">
        <v>61</v>
      </c>
      <c r="I4" s="17">
        <v>44294</v>
      </c>
      <c r="J4" s="17" t="s">
        <v>21</v>
      </c>
    </row>
    <row r="5" spans="1:256" s="13" customFormat="1" ht="16" x14ac:dyDescent="0.2">
      <c r="A5" s="3" t="s">
        <v>4</v>
      </c>
      <c r="B5" s="14"/>
      <c r="C5" s="14"/>
      <c r="D5" s="14"/>
      <c r="E5" s="15"/>
      <c r="F5" s="14"/>
      <c r="G5" s="14"/>
      <c r="H5" s="19"/>
      <c r="I5" s="19"/>
      <c r="J5" s="17"/>
    </row>
    <row r="6" spans="1:256" s="3" customFormat="1" ht="14" x14ac:dyDescent="0.15">
      <c r="A6" s="3" t="s">
        <v>5</v>
      </c>
      <c r="B6" s="20"/>
      <c r="C6" s="20"/>
      <c r="D6" s="20"/>
      <c r="E6" s="21"/>
      <c r="F6" s="20"/>
      <c r="G6" s="20"/>
      <c r="H6" s="22"/>
      <c r="I6" s="22"/>
      <c r="J6" s="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</row>
    <row r="7" spans="1:256" s="3" customFormat="1" ht="14" x14ac:dyDescent="0.15">
      <c r="A7" s="3" t="s">
        <v>6</v>
      </c>
      <c r="B7" s="20"/>
      <c r="C7" s="20"/>
      <c r="D7" s="20"/>
      <c r="E7" s="21"/>
      <c r="F7" s="20"/>
      <c r="G7" s="20"/>
      <c r="H7" s="22"/>
      <c r="I7" s="22"/>
      <c r="J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pans="1:256" s="2" customFormat="1" ht="14" x14ac:dyDescent="0.15">
      <c r="B8" s="85"/>
      <c r="C8" s="85"/>
      <c r="D8" s="85"/>
      <c r="F8" s="85"/>
      <c r="G8" s="85"/>
      <c r="H8" s="85"/>
      <c r="I8" s="85"/>
      <c r="J8" s="85"/>
    </row>
    <row r="9" spans="1:256" ht="16" thickBot="1" x14ac:dyDescent="0.25"/>
    <row r="10" spans="1:256" s="3" customFormat="1" thickBot="1" x14ac:dyDescent="0.2">
      <c r="A10" s="25" t="s">
        <v>7</v>
      </c>
      <c r="B10" s="26" t="s">
        <v>61</v>
      </c>
      <c r="C10" s="26" t="s">
        <v>8</v>
      </c>
      <c r="D10" s="26" t="s">
        <v>9</v>
      </c>
      <c r="E10" s="25" t="s">
        <v>10</v>
      </c>
      <c r="F10" s="26" t="s">
        <v>61</v>
      </c>
      <c r="G10" s="26" t="s">
        <v>8</v>
      </c>
      <c r="H10" s="26" t="s">
        <v>9</v>
      </c>
      <c r="I10" s="26" t="s">
        <v>11</v>
      </c>
      <c r="J10" s="27" t="s">
        <v>22</v>
      </c>
    </row>
    <row r="11" spans="1:256" s="3" customFormat="1" ht="14" x14ac:dyDescent="0.15">
      <c r="A11" s="51" t="s">
        <v>23</v>
      </c>
      <c r="B11" s="28">
        <v>19.949777603149414</v>
      </c>
      <c r="C11" s="28">
        <v>14.699</v>
      </c>
      <c r="D11" s="36">
        <f t="shared" ref="D11:D14" si="0">B11-C11</f>
        <v>5.2507776031494142</v>
      </c>
      <c r="E11" s="51" t="s">
        <v>23</v>
      </c>
      <c r="F11" s="28">
        <v>19.722370147705078</v>
      </c>
      <c r="G11" s="28">
        <v>14.766</v>
      </c>
      <c r="H11" s="29">
        <f t="shared" ref="H11:H14" si="1">F11-G11</f>
        <v>4.9563701477050781</v>
      </c>
      <c r="I11" s="29">
        <f>H11-$D$15</f>
        <v>-0.4929371337890629</v>
      </c>
      <c r="J11" s="30">
        <f t="shared" ref="J11:J14" si="2">POWER(2,-I11)</f>
        <v>1.4073070498290334</v>
      </c>
    </row>
    <row r="12" spans="1:256" s="3" customFormat="1" ht="14" x14ac:dyDescent="0.15">
      <c r="A12" s="52" t="s">
        <v>24</v>
      </c>
      <c r="B12" s="31">
        <v>19.957509994506836</v>
      </c>
      <c r="C12" s="31">
        <v>14.598000000000001</v>
      </c>
      <c r="D12" s="29">
        <f t="shared" si="0"/>
        <v>5.3595099945068352</v>
      </c>
      <c r="E12" s="52" t="s">
        <v>24</v>
      </c>
      <c r="F12" s="31">
        <v>19.622604370117188</v>
      </c>
      <c r="G12" s="31">
        <v>14.717000000000001</v>
      </c>
      <c r="H12" s="29">
        <f t="shared" si="1"/>
        <v>4.905604370117187</v>
      </c>
      <c r="I12" s="29">
        <f t="shared" ref="I12:I14" si="3">H12-$D$15</f>
        <v>-0.54370291137695403</v>
      </c>
      <c r="J12" s="30">
        <f t="shared" si="2"/>
        <v>1.4577091674827565</v>
      </c>
    </row>
    <row r="13" spans="1:256" s="3" customFormat="1" ht="14" x14ac:dyDescent="0.15">
      <c r="A13" s="52" t="s">
        <v>25</v>
      </c>
      <c r="B13" s="31">
        <v>20.316459655761719</v>
      </c>
      <c r="C13" s="31">
        <v>14.689</v>
      </c>
      <c r="D13" s="29">
        <f t="shared" si="0"/>
        <v>5.6274596557617187</v>
      </c>
      <c r="E13" s="52" t="s">
        <v>25</v>
      </c>
      <c r="F13" s="31">
        <v>20.181869506835938</v>
      </c>
      <c r="G13" s="31">
        <v>14.695</v>
      </c>
      <c r="H13" s="29">
        <f t="shared" si="1"/>
        <v>5.4868695068359372</v>
      </c>
      <c r="I13" s="29">
        <f t="shared" si="3"/>
        <v>3.7562225341796207E-2</v>
      </c>
      <c r="J13" s="30">
        <f t="shared" si="2"/>
        <v>0.97429986745586494</v>
      </c>
    </row>
    <row r="14" spans="1:256" s="3" customFormat="1" thickBot="1" x14ac:dyDescent="0.2">
      <c r="A14" s="53" t="s">
        <v>26</v>
      </c>
      <c r="B14" s="32">
        <v>20.220481872558594</v>
      </c>
      <c r="C14" s="32">
        <v>14.661</v>
      </c>
      <c r="D14" s="29">
        <f t="shared" si="0"/>
        <v>5.5594818725585942</v>
      </c>
      <c r="E14" s="53" t="s">
        <v>26</v>
      </c>
      <c r="F14" s="32">
        <v>19.966407775878906</v>
      </c>
      <c r="G14" s="32">
        <v>14.686999999999999</v>
      </c>
      <c r="H14" s="33">
        <f t="shared" si="1"/>
        <v>5.2794077758789069</v>
      </c>
      <c r="I14" s="29">
        <f t="shared" si="3"/>
        <v>-0.16989950561523415</v>
      </c>
      <c r="J14" s="34">
        <f t="shared" si="2"/>
        <v>1.1249801187699375</v>
      </c>
    </row>
    <row r="15" spans="1:256" s="3" customFormat="1" ht="14" x14ac:dyDescent="0.15">
      <c r="A15" s="35" t="s">
        <v>12</v>
      </c>
      <c r="B15" s="36">
        <f>AVERAGE(B11:B14)</f>
        <v>20.111057281494141</v>
      </c>
      <c r="C15" s="36">
        <f>AVERAGE(C11:C14)</f>
        <v>14.661750000000001</v>
      </c>
      <c r="D15" s="36">
        <f>AVERAGE(D11:D14)</f>
        <v>5.449307281494141</v>
      </c>
      <c r="E15" s="37" t="s">
        <v>12</v>
      </c>
      <c r="F15" s="36">
        <f>AVERAGE(F11:F14)</f>
        <v>19.873312950134277</v>
      </c>
      <c r="G15" s="36">
        <f>AVERAGE(G11:G14)</f>
        <v>14.716249999999999</v>
      </c>
      <c r="H15" s="36">
        <f>AVERAGE(H11:H14)</f>
        <v>5.1570629501342768</v>
      </c>
      <c r="I15" s="36">
        <f>AVERAGE(I11:I14)</f>
        <v>-0.29224433135986372</v>
      </c>
      <c r="J15" s="38">
        <f>AVERAGE(J11:J14)</f>
        <v>1.241074050884398</v>
      </c>
      <c r="K15" s="11"/>
    </row>
    <row r="16" spans="1:256" s="3" customFormat="1" ht="14" x14ac:dyDescent="0.15">
      <c r="A16" s="39" t="s">
        <v>13</v>
      </c>
      <c r="B16" s="29">
        <f>MEDIAN(B11:B14)</f>
        <v>20.088995933532715</v>
      </c>
      <c r="C16" s="29">
        <f>MEDIAN(C11:C14)</f>
        <v>14.675000000000001</v>
      </c>
      <c r="D16" s="29">
        <f>MEDIAN(D11:D14)</f>
        <v>5.4594959335327147</v>
      </c>
      <c r="E16" s="40" t="s">
        <v>13</v>
      </c>
      <c r="F16" s="29">
        <f>MEDIAN(F11:F14)</f>
        <v>19.844388961791992</v>
      </c>
      <c r="G16" s="29">
        <f>MEDIAN(G11:G14)</f>
        <v>14.706</v>
      </c>
      <c r="H16" s="29">
        <f>MEDIAN(H11:H14)</f>
        <v>5.1178889617919925</v>
      </c>
      <c r="I16" s="29">
        <f>MEDIAN(I11:I14)</f>
        <v>-0.33141831970214852</v>
      </c>
      <c r="J16" s="41">
        <f>MEDIAN(J11:J14)</f>
        <v>1.2661435842994855</v>
      </c>
    </row>
    <row r="17" spans="1:12" s="3" customFormat="1" thickBot="1" x14ac:dyDescent="0.2">
      <c r="A17" s="42" t="s">
        <v>14</v>
      </c>
      <c r="B17" s="33">
        <f>STDEV(B11:B14)</f>
        <v>0.18596754239429453</v>
      </c>
      <c r="C17" s="33">
        <f>STDEV(C11:C14)</f>
        <v>4.5441354146488991E-2</v>
      </c>
      <c r="D17" s="33">
        <f>STDEV(D11:D14)</f>
        <v>0.1745033857430239</v>
      </c>
      <c r="E17" s="43" t="s">
        <v>14</v>
      </c>
      <c r="F17" s="33">
        <f>STDEV(F11:F14)</f>
        <v>0.25133796434507161</v>
      </c>
      <c r="G17" s="33">
        <f>STDEV(G11:G14)</f>
        <v>3.5509388429916328E-2</v>
      </c>
      <c r="H17" s="33">
        <f>STDEV(H11:H14)</f>
        <v>0.27522696067124069</v>
      </c>
      <c r="I17" s="33">
        <f>STDEV(I11:I14)</f>
        <v>0.27522696067124069</v>
      </c>
      <c r="J17" s="44">
        <f>STDEV(J11:J14)</f>
        <v>0.23036959413043895</v>
      </c>
    </row>
    <row r="18" spans="1:12" s="3" customFormat="1" ht="14" x14ac:dyDescent="0.15">
      <c r="A18" s="10"/>
      <c r="B18" s="45" t="s">
        <v>15</v>
      </c>
      <c r="C18" s="45"/>
      <c r="D18" s="45"/>
      <c r="E18" s="10"/>
      <c r="F18" s="11"/>
      <c r="G18" s="11"/>
      <c r="H18" s="11"/>
      <c r="I18" s="11"/>
      <c r="J18" s="11">
        <f>J17/(SQRT(4))</f>
        <v>0.11518479706521947</v>
      </c>
    </row>
    <row r="19" spans="1:12" s="3" customFormat="1" ht="14" x14ac:dyDescent="0.15">
      <c r="A19" s="46" t="s">
        <v>61</v>
      </c>
      <c r="B19" s="10">
        <f>TTEST(B11:B14,F11:F14,2,2)</f>
        <v>0.17912694214573249</v>
      </c>
      <c r="C19" s="45"/>
      <c r="D19" s="12"/>
      <c r="E19" s="47"/>
      <c r="F19" s="47"/>
      <c r="G19" s="24"/>
      <c r="H19" s="24"/>
      <c r="I19" s="24"/>
      <c r="J19" s="24"/>
    </row>
    <row r="20" spans="1:12" s="3" customFormat="1" ht="14" x14ac:dyDescent="0.15">
      <c r="A20" s="46" t="s">
        <v>8</v>
      </c>
      <c r="B20" s="10">
        <f>TTEST(C11:C14,G11:G14,2,2)</f>
        <v>0.10764272028300111</v>
      </c>
      <c r="C20" s="45"/>
      <c r="D20" s="12"/>
      <c r="E20" s="47"/>
      <c r="F20" s="12"/>
      <c r="G20" s="47"/>
      <c r="H20" s="47"/>
      <c r="I20" s="24"/>
      <c r="J20" s="24"/>
    </row>
    <row r="21" spans="1:12" s="3" customFormat="1" ht="14" x14ac:dyDescent="0.15">
      <c r="A21" s="46" t="s">
        <v>16</v>
      </c>
      <c r="B21" s="48">
        <f>TTEST(D11:D14,H11:H14,2,2)</f>
        <v>0.12304820701885347</v>
      </c>
      <c r="C21" s="10"/>
      <c r="D21" s="45"/>
      <c r="F21" s="24"/>
      <c r="G21" s="45"/>
      <c r="H21" s="24"/>
      <c r="I21" s="24"/>
      <c r="J21" s="24"/>
    </row>
    <row r="22" spans="1:12" s="3" customFormat="1" ht="14" x14ac:dyDescent="0.15">
      <c r="A22" s="49" t="s">
        <v>17</v>
      </c>
      <c r="B22" s="20">
        <f>POWER(-(-I15-I17),2)</f>
        <v>2.8959090515400605E-4</v>
      </c>
      <c r="C22" s="20"/>
      <c r="D22" s="45"/>
      <c r="E22" s="10"/>
      <c r="F22" s="45"/>
      <c r="G22" s="45"/>
      <c r="H22" s="24"/>
      <c r="I22" s="24"/>
      <c r="J22" s="24"/>
    </row>
    <row r="23" spans="1:12" s="3" customFormat="1" ht="14" x14ac:dyDescent="0.15">
      <c r="A23" s="49" t="s">
        <v>18</v>
      </c>
      <c r="B23" s="20">
        <f>POWER(2,-I15)</f>
        <v>1.2245437606240992</v>
      </c>
      <c r="C23" s="20"/>
      <c r="D23" s="45"/>
      <c r="E23" s="10"/>
      <c r="F23" s="45"/>
      <c r="G23" s="45"/>
      <c r="H23" s="24"/>
      <c r="I23" s="24"/>
      <c r="J23" s="24"/>
    </row>
    <row r="25" spans="1:12" ht="18" x14ac:dyDescent="0.2">
      <c r="A25" s="54" t="s">
        <v>31</v>
      </c>
    </row>
    <row r="26" spans="1:12" ht="16" thickBot="1" x14ac:dyDescent="0.25"/>
    <row r="27" spans="1:12" s="3" customFormat="1" thickBot="1" x14ac:dyDescent="0.2">
      <c r="A27" s="55" t="s">
        <v>7</v>
      </c>
      <c r="B27" s="56" t="s">
        <v>61</v>
      </c>
      <c r="C27" s="56" t="s">
        <v>8</v>
      </c>
      <c r="D27" s="57" t="s">
        <v>9</v>
      </c>
      <c r="E27" s="55" t="s">
        <v>27</v>
      </c>
      <c r="F27" s="56" t="s">
        <v>61</v>
      </c>
      <c r="G27" s="56" t="s">
        <v>8</v>
      </c>
      <c r="H27" s="57" t="s">
        <v>9</v>
      </c>
      <c r="I27" s="58" t="s">
        <v>11</v>
      </c>
      <c r="J27" s="59" t="s">
        <v>22</v>
      </c>
      <c r="L27" s="2"/>
    </row>
    <row r="28" spans="1:12" s="3" customFormat="1" ht="14" x14ac:dyDescent="0.15">
      <c r="A28" s="4" t="s">
        <v>28</v>
      </c>
      <c r="B28" s="5">
        <v>16.442161560058594</v>
      </c>
      <c r="C28" s="5">
        <v>15.000669479370117</v>
      </c>
      <c r="D28" s="60">
        <f>B28-C28</f>
        <v>1.4414920806884766</v>
      </c>
      <c r="E28" s="4" t="s">
        <v>28</v>
      </c>
      <c r="F28" s="5">
        <v>17.468107223510742</v>
      </c>
      <c r="G28" s="5">
        <v>14.911942481994629</v>
      </c>
      <c r="H28" s="60">
        <f>F28-G28</f>
        <v>2.5561647415161133</v>
      </c>
      <c r="I28" s="61">
        <f>H28-$D$31</f>
        <v>0.96572685241699219</v>
      </c>
      <c r="J28" s="62">
        <f>POWER(2,-I28)</f>
        <v>0.51202038261306859</v>
      </c>
      <c r="L28" s="2"/>
    </row>
    <row r="29" spans="1:12" s="3" customFormat="1" ht="14" x14ac:dyDescent="0.15">
      <c r="A29" s="6" t="s">
        <v>29</v>
      </c>
      <c r="B29" s="7">
        <v>16.567365646362305</v>
      </c>
      <c r="C29" s="7">
        <v>14.999081611633301</v>
      </c>
      <c r="D29" s="63">
        <f>B29-C29</f>
        <v>1.5682840347290039</v>
      </c>
      <c r="E29" s="6" t="s">
        <v>29</v>
      </c>
      <c r="F29" s="7">
        <v>18.21873664855957</v>
      </c>
      <c r="G29" s="7">
        <v>15.233310699462891</v>
      </c>
      <c r="H29" s="63">
        <f>F29-G29</f>
        <v>2.9854259490966797</v>
      </c>
      <c r="I29" s="64">
        <f t="shared" ref="I29:I30" si="4">H29-$D$31</f>
        <v>1.3949880599975586</v>
      </c>
      <c r="J29" s="65">
        <f>POWER(2,-I29)</f>
        <v>0.38024783529638984</v>
      </c>
      <c r="L29" s="2"/>
    </row>
    <row r="30" spans="1:12" s="3" customFormat="1" thickBot="1" x14ac:dyDescent="0.2">
      <c r="A30" s="8" t="s">
        <v>30</v>
      </c>
      <c r="B30" s="9">
        <v>17.000324249267578</v>
      </c>
      <c r="C30" s="9">
        <v>15.238786697387695</v>
      </c>
      <c r="D30" s="66">
        <f>B30-C30</f>
        <v>1.7615375518798828</v>
      </c>
      <c r="E30" s="8" t="s">
        <v>30</v>
      </c>
      <c r="F30" s="9">
        <v>17.85760498046875</v>
      </c>
      <c r="G30" s="9">
        <v>15.180362701416016</v>
      </c>
      <c r="H30" s="66">
        <f>F30-G30</f>
        <v>2.6772422790527344</v>
      </c>
      <c r="I30" s="67">
        <f t="shared" si="4"/>
        <v>1.0868043899536133</v>
      </c>
      <c r="J30" s="68">
        <f>POWER(2,-I30)</f>
        <v>0.47080306250722781</v>
      </c>
      <c r="L30" s="2"/>
    </row>
    <row r="31" spans="1:12" s="3" customFormat="1" ht="14" x14ac:dyDescent="0.15">
      <c r="A31" s="69" t="s">
        <v>12</v>
      </c>
      <c r="B31" s="70">
        <f>AVERAGE(B28:B30)</f>
        <v>16.669950485229492</v>
      </c>
      <c r="C31" s="70">
        <v>14.840875625610352</v>
      </c>
      <c r="D31" s="71">
        <f>AVERAGE(D28:D30)</f>
        <v>1.5904378890991211</v>
      </c>
      <c r="E31" s="69" t="s">
        <v>12</v>
      </c>
      <c r="F31" s="70">
        <f>AVERAGE(F28:F30)</f>
        <v>17.84814961751302</v>
      </c>
      <c r="G31" s="70">
        <v>14.525601704915365</v>
      </c>
      <c r="H31" s="71">
        <f>AVERAGE(H28:H30)</f>
        <v>2.7396109898885093</v>
      </c>
      <c r="I31" s="71">
        <f>AVERAGE(I28:I30)</f>
        <v>1.1491731007893879</v>
      </c>
      <c r="J31" s="72">
        <f>AVERAGE(J28:J30)</f>
        <v>0.45435709347222875</v>
      </c>
      <c r="K31" s="73"/>
      <c r="L31" s="2"/>
    </row>
    <row r="32" spans="1:12" s="3" customFormat="1" ht="14" x14ac:dyDescent="0.15">
      <c r="A32" s="74" t="s">
        <v>13</v>
      </c>
      <c r="B32" s="75">
        <f>MEDIAN(B28:B30)</f>
        <v>16.567365646362305</v>
      </c>
      <c r="C32" s="75">
        <v>14.86467456817627</v>
      </c>
      <c r="D32" s="76">
        <f>MEDIAN(D28:D30)</f>
        <v>1.5682840347290039</v>
      </c>
      <c r="E32" s="74" t="s">
        <v>13</v>
      </c>
      <c r="F32" s="75">
        <f>MEDIAN(F28:F30)</f>
        <v>17.85760498046875</v>
      </c>
      <c r="G32" s="75">
        <v>14.529727935791016</v>
      </c>
      <c r="H32" s="76">
        <f>MEDIAN(H28:H30)</f>
        <v>2.6772422790527344</v>
      </c>
      <c r="I32" s="76">
        <f>MEDIAN(I28:I30)</f>
        <v>1.0868043899536133</v>
      </c>
      <c r="J32" s="76">
        <f>MEDIAN(J28:J30)</f>
        <v>0.47080306250722781</v>
      </c>
      <c r="L32" s="2"/>
    </row>
    <row r="33" spans="1:12" s="3" customFormat="1" thickBot="1" x14ac:dyDescent="0.2">
      <c r="A33" s="77" t="s">
        <v>14</v>
      </c>
      <c r="B33" s="78">
        <f>STDEV(B28:B30)</f>
        <v>0.2928807501019936</v>
      </c>
      <c r="C33" s="78">
        <v>9.5948309340446736E-2</v>
      </c>
      <c r="D33" s="79">
        <f>STDEV(D28:D30)</f>
        <v>0.16116876513494041</v>
      </c>
      <c r="E33" s="77" t="s">
        <v>14</v>
      </c>
      <c r="F33" s="78">
        <f>STDEV(F28:F30)</f>
        <v>0.37540403081713442</v>
      </c>
      <c r="G33" s="78">
        <v>0.18399657148776946</v>
      </c>
      <c r="H33" s="79">
        <f>STDEV(H28:H30)</f>
        <v>0.22132258843567887</v>
      </c>
      <c r="I33" s="79">
        <f>STDEV(I28:I30)</f>
        <v>0.2213225884356787</v>
      </c>
      <c r="J33" s="79">
        <f>STDEV(J28:J30)</f>
        <v>6.7408111379170868E-2</v>
      </c>
      <c r="L33" s="2"/>
    </row>
    <row r="34" spans="1:12" s="3" customFormat="1" ht="14" x14ac:dyDescent="0.15">
      <c r="A34" s="10"/>
      <c r="B34" s="10" t="s">
        <v>15</v>
      </c>
      <c r="C34" s="10"/>
      <c r="D34" s="10"/>
      <c r="E34" s="10"/>
      <c r="F34" s="10"/>
      <c r="G34" s="10"/>
      <c r="H34" s="10"/>
      <c r="I34" s="10"/>
      <c r="J34" s="11">
        <f>J33/(SQRT(4))</f>
        <v>3.3704055689585434E-2</v>
      </c>
      <c r="L34" s="2"/>
    </row>
    <row r="35" spans="1:12" s="3" customFormat="1" ht="14" x14ac:dyDescent="0.15">
      <c r="A35" s="46" t="s">
        <v>61</v>
      </c>
      <c r="B35" s="10">
        <f>TTEST(B28:B30,F28:F30,2,2)</f>
        <v>1.2787199454261107E-2</v>
      </c>
      <c r="C35" s="10"/>
      <c r="E35" s="12"/>
      <c r="L35" s="2"/>
    </row>
    <row r="36" spans="1:12" s="3" customFormat="1" ht="14" x14ac:dyDescent="0.15">
      <c r="A36" s="46" t="s">
        <v>8</v>
      </c>
      <c r="B36" s="10">
        <f>TTEST(C28:C30,G28:G30,2,2)</f>
        <v>0.83098662284736724</v>
      </c>
      <c r="C36" s="10"/>
      <c r="D36" s="10"/>
      <c r="L36" s="2"/>
    </row>
    <row r="37" spans="1:12" s="3" customFormat="1" ht="14" x14ac:dyDescent="0.15">
      <c r="A37" s="46" t="s">
        <v>16</v>
      </c>
      <c r="B37" s="48">
        <f>TTEST(D28:D30,H28:H30,2,2)</f>
        <v>1.9016397392665543E-3</v>
      </c>
      <c r="C37" s="10"/>
      <c r="D37" s="10"/>
      <c r="L37" s="2"/>
    </row>
    <row r="38" spans="1:12" s="3" customFormat="1" ht="14" x14ac:dyDescent="0.15">
      <c r="A38" s="49" t="s">
        <v>17</v>
      </c>
      <c r="B38" s="21">
        <f>POWER(-(-I31-I33),2)</f>
        <v>1.8782584341844903</v>
      </c>
      <c r="C38" s="21"/>
      <c r="D38" s="10"/>
      <c r="E38" s="10"/>
      <c r="F38" s="10"/>
      <c r="L38" s="2"/>
    </row>
    <row r="39" spans="1:12" s="3" customFormat="1" ht="14" x14ac:dyDescent="0.15">
      <c r="A39" s="49" t="s">
        <v>18</v>
      </c>
      <c r="B39" s="21">
        <f>POWER(2,-I31)</f>
        <v>0.45088358698304176</v>
      </c>
      <c r="C39" s="21"/>
      <c r="D39" s="10"/>
      <c r="E39" s="10"/>
      <c r="F39" s="10"/>
      <c r="G39" s="10"/>
      <c r="L39" s="2"/>
    </row>
    <row r="40" spans="1:12" ht="16" thickBot="1" x14ac:dyDescent="0.25">
      <c r="L40" s="80"/>
    </row>
    <row r="41" spans="1:12" s="3" customFormat="1" thickBot="1" x14ac:dyDescent="0.2">
      <c r="A41" s="55" t="s">
        <v>7</v>
      </c>
      <c r="B41" s="56" t="s">
        <v>61</v>
      </c>
      <c r="C41" s="56" t="s">
        <v>8</v>
      </c>
      <c r="D41" s="57" t="s">
        <v>9</v>
      </c>
      <c r="E41" s="55" t="s">
        <v>27</v>
      </c>
      <c r="F41" s="56" t="s">
        <v>61</v>
      </c>
      <c r="G41" s="56" t="s">
        <v>8</v>
      </c>
      <c r="H41" s="57" t="s">
        <v>9</v>
      </c>
      <c r="I41" s="58" t="s">
        <v>11</v>
      </c>
      <c r="J41" s="59" t="s">
        <v>22</v>
      </c>
      <c r="L41" s="2"/>
    </row>
    <row r="42" spans="1:12" s="3" customFormat="1" ht="14" x14ac:dyDescent="0.15">
      <c r="A42" s="4" t="s">
        <v>40</v>
      </c>
      <c r="B42" s="5">
        <v>15.840069770812988</v>
      </c>
      <c r="C42" s="5">
        <v>14.809412956237793</v>
      </c>
      <c r="D42" s="60">
        <f>B42-C42</f>
        <v>1.0306568145751953</v>
      </c>
      <c r="E42" s="4" t="s">
        <v>40</v>
      </c>
      <c r="F42" s="5">
        <v>17.592123031616211</v>
      </c>
      <c r="G42" s="5">
        <v>14.642595291137695</v>
      </c>
      <c r="H42" s="60">
        <f>F42-G42</f>
        <v>2.9495277404785156</v>
      </c>
      <c r="I42" s="61">
        <f>H42-$D$45</f>
        <v>1.7867368062337239</v>
      </c>
      <c r="J42" s="62">
        <f>POWER(2,-I42)</f>
        <v>0.28982685685156601</v>
      </c>
      <c r="L42" s="2"/>
    </row>
    <row r="43" spans="1:12" s="3" customFormat="1" ht="14" x14ac:dyDescent="0.15">
      <c r="A43" s="6" t="s">
        <v>41</v>
      </c>
      <c r="B43" s="7">
        <v>16.109128952026367</v>
      </c>
      <c r="C43" s="7">
        <v>14.830012321472168</v>
      </c>
      <c r="D43" s="63">
        <f>B43-C43</f>
        <v>1.2791166305541992</v>
      </c>
      <c r="E43" s="6" t="s">
        <v>41</v>
      </c>
      <c r="F43" s="7">
        <v>17.81495475769043</v>
      </c>
      <c r="G43" s="7">
        <v>14.662895202636719</v>
      </c>
      <c r="H43" s="63">
        <f>F43-G43</f>
        <v>3.1520595550537109</v>
      </c>
      <c r="I43" s="64">
        <f t="shared" ref="I43:I44" si="5">H43-$D$45</f>
        <v>1.9892686208089192</v>
      </c>
      <c r="J43" s="65">
        <f>POWER(2,-I43)</f>
        <v>0.2518665397593513</v>
      </c>
      <c r="L43" s="2"/>
    </row>
    <row r="44" spans="1:12" s="3" customFormat="1" thickBot="1" x14ac:dyDescent="0.2">
      <c r="A44" s="8" t="s">
        <v>42</v>
      </c>
      <c r="B44" s="9">
        <v>15.909672737121582</v>
      </c>
      <c r="C44" s="9">
        <v>14.731073379516602</v>
      </c>
      <c r="D44" s="66">
        <f>B44-C44</f>
        <v>1.1785993576049805</v>
      </c>
      <c r="E44" s="8" t="s">
        <v>42</v>
      </c>
      <c r="F44" s="9">
        <v>17.630517959594727</v>
      </c>
      <c r="G44" s="9">
        <v>14.674510955810547</v>
      </c>
      <c r="H44" s="66">
        <f>F44-G44</f>
        <v>2.9560070037841797</v>
      </c>
      <c r="I44" s="67">
        <f t="shared" si="5"/>
        <v>1.7932160695393879</v>
      </c>
      <c r="J44" s="68">
        <f>POWER(2,-I44)</f>
        <v>0.28852813886313772</v>
      </c>
      <c r="L44" s="2"/>
    </row>
    <row r="45" spans="1:12" s="3" customFormat="1" ht="14" x14ac:dyDescent="0.15">
      <c r="A45" s="69" t="s">
        <v>12</v>
      </c>
      <c r="B45" s="70">
        <f>AVERAGE(B42:B44)</f>
        <v>15.952957153320312</v>
      </c>
      <c r="C45" s="70">
        <v>14.880752881368002</v>
      </c>
      <c r="D45" s="71">
        <f>AVERAGE(D42:D44)</f>
        <v>1.1627909342447917</v>
      </c>
      <c r="E45" s="69" t="s">
        <v>12</v>
      </c>
      <c r="F45" s="70">
        <f>AVERAGE(F42:F44)</f>
        <v>17.679198582967121</v>
      </c>
      <c r="G45" s="70">
        <v>14.466703414916992</v>
      </c>
      <c r="H45" s="71">
        <f>AVERAGE(H42:H44)</f>
        <v>3.0191980997721353</v>
      </c>
      <c r="I45" s="71">
        <f>AVERAGE(I42:I44)</f>
        <v>1.8564071655273438</v>
      </c>
      <c r="J45" s="72">
        <f>AVERAGE(J42:J44)</f>
        <v>0.27674051182468501</v>
      </c>
      <c r="K45" s="73"/>
      <c r="L45" s="2"/>
    </row>
    <row r="46" spans="1:12" s="3" customFormat="1" ht="14" x14ac:dyDescent="0.15">
      <c r="A46" s="74" t="s">
        <v>13</v>
      </c>
      <c r="B46" s="75">
        <f>MEDIAN(B42:B44)</f>
        <v>15.909672737121582</v>
      </c>
      <c r="C46" s="75">
        <v>14.820024490356445</v>
      </c>
      <c r="D46" s="76">
        <f>MEDIAN(D42:D44)</f>
        <v>1.1785993576049805</v>
      </c>
      <c r="E46" s="74" t="s">
        <v>13</v>
      </c>
      <c r="F46" s="75">
        <f>MEDIAN(F42:F44)</f>
        <v>17.630517959594727</v>
      </c>
      <c r="G46" s="75">
        <v>14.456592559814453</v>
      </c>
      <c r="H46" s="76">
        <f>MEDIAN(H42:H44)</f>
        <v>2.9560070037841797</v>
      </c>
      <c r="I46" s="76">
        <f>MEDIAN(I42:I44)</f>
        <v>1.7932160695393879</v>
      </c>
      <c r="J46" s="76">
        <f>MEDIAN(J42:J44)</f>
        <v>0.28852813886313772</v>
      </c>
      <c r="L46" s="2"/>
    </row>
    <row r="47" spans="1:12" s="3" customFormat="1" thickBot="1" x14ac:dyDescent="0.2">
      <c r="A47" s="77" t="s">
        <v>14</v>
      </c>
      <c r="B47" s="78">
        <f>STDEV(B42:B44)</f>
        <v>0.13965445307276156</v>
      </c>
      <c r="C47" s="78">
        <v>0.10800907343677031</v>
      </c>
      <c r="D47" s="79">
        <f>STDEV(D42:D44)</f>
        <v>0.12498199760738081</v>
      </c>
      <c r="E47" s="77" t="s">
        <v>14</v>
      </c>
      <c r="F47" s="78">
        <f>STDEV(F42:F44)</f>
        <v>0.11912534094493793</v>
      </c>
      <c r="G47" s="78">
        <v>1.7817312341833223E-2</v>
      </c>
      <c r="H47" s="79">
        <f>STDEV(H42:H44)</f>
        <v>0.11510699343610535</v>
      </c>
      <c r="I47" s="79">
        <f>STDEV(I42:I44)</f>
        <v>0.11510699343610535</v>
      </c>
      <c r="J47" s="79">
        <f>STDEV(J42:J44)</f>
        <v>2.1551276802862934E-2</v>
      </c>
      <c r="L47" s="2"/>
    </row>
    <row r="48" spans="1:12" s="3" customFormat="1" ht="14" x14ac:dyDescent="0.15">
      <c r="A48" s="10"/>
      <c r="B48" s="10" t="s">
        <v>15</v>
      </c>
      <c r="C48" s="10"/>
      <c r="D48" s="10"/>
      <c r="E48" s="10"/>
      <c r="F48" s="10"/>
      <c r="G48" s="10"/>
      <c r="H48" s="10"/>
      <c r="I48" s="10"/>
      <c r="J48" s="11">
        <f>J47/(SQRT(4))</f>
        <v>1.0775638401431467E-2</v>
      </c>
      <c r="L48" s="2"/>
    </row>
    <row r="49" spans="1:12" s="3" customFormat="1" ht="14" x14ac:dyDescent="0.15">
      <c r="A49" s="46" t="s">
        <v>61</v>
      </c>
      <c r="B49" s="10">
        <f>TTEST(B42:B44,F42:F44,2,2)</f>
        <v>8.3134024389654366E-5</v>
      </c>
      <c r="C49" s="10"/>
      <c r="F49" s="81"/>
      <c r="L49" s="2"/>
    </row>
    <row r="50" spans="1:12" s="3" customFormat="1" ht="14" x14ac:dyDescent="0.15">
      <c r="A50" s="46" t="s">
        <v>8</v>
      </c>
      <c r="B50" s="10">
        <f>TTEST(C42:C44,G42:G44,2,2)</f>
        <v>1.4543014909204007E-2</v>
      </c>
      <c r="C50" s="10"/>
      <c r="D50" s="10"/>
      <c r="L50" s="2"/>
    </row>
    <row r="51" spans="1:12" s="3" customFormat="1" ht="14" x14ac:dyDescent="0.15">
      <c r="A51" s="46" t="s">
        <v>16</v>
      </c>
      <c r="B51" s="48">
        <f>TTEST(D42:D44,H42:H44,2,2)</f>
        <v>4.5927312872074625E-5</v>
      </c>
      <c r="C51" s="10"/>
      <c r="D51" s="10"/>
      <c r="L51" s="2"/>
    </row>
    <row r="52" spans="1:12" s="3" customFormat="1" ht="14" x14ac:dyDescent="0.15">
      <c r="A52" s="49" t="s">
        <v>17</v>
      </c>
      <c r="B52" s="21">
        <f>POWER(-(-I45-I47),2)</f>
        <v>3.8868680789933561</v>
      </c>
      <c r="C52" s="21"/>
      <c r="D52" s="10"/>
      <c r="E52" s="10"/>
      <c r="F52" s="10"/>
      <c r="L52" s="2"/>
    </row>
    <row r="53" spans="1:12" s="3" customFormat="1" ht="14" x14ac:dyDescent="0.15">
      <c r="A53" s="49" t="s">
        <v>18</v>
      </c>
      <c r="B53" s="21">
        <f>POWER(2,-I45)</f>
        <v>0.27616316987394768</v>
      </c>
      <c r="C53" s="21"/>
      <c r="D53" s="10"/>
      <c r="E53" s="10"/>
      <c r="F53" s="10"/>
      <c r="G53" s="1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1DF9-1B32-43FC-A398-B869B8D2284F}">
  <dimension ref="A1:IV53"/>
  <sheetViews>
    <sheetView workbookViewId="0">
      <selection activeCell="O71" sqref="O71"/>
    </sheetView>
  </sheetViews>
  <sheetFormatPr baseColWidth="10" defaultColWidth="9.1640625" defaultRowHeight="15" x14ac:dyDescent="0.2"/>
  <cols>
    <col min="1" max="1" width="14.6640625" style="50" customWidth="1"/>
    <col min="2" max="4" width="10.33203125" style="50" customWidth="1"/>
    <col min="5" max="5" width="14.5" style="50" customWidth="1"/>
    <col min="6" max="9" width="10.33203125" style="50" customWidth="1"/>
    <col min="10" max="10" width="9.33203125" style="50" bestFit="1" customWidth="1"/>
    <col min="11" max="16384" width="9.1640625" style="50"/>
  </cols>
  <sheetData>
    <row r="1" spans="1:256" s="84" customFormat="1" x14ac:dyDescent="0.2">
      <c r="A1" s="84" t="s">
        <v>70</v>
      </c>
    </row>
    <row r="3" spans="1:256" s="13" customFormat="1" ht="16" x14ac:dyDescent="0.2">
      <c r="A3" s="13" t="s">
        <v>20</v>
      </c>
      <c r="B3" s="14"/>
      <c r="C3" s="14"/>
      <c r="D3" s="14"/>
      <c r="E3" s="15"/>
      <c r="F3" s="14"/>
      <c r="G3" s="14"/>
      <c r="H3" s="16" t="s">
        <v>0</v>
      </c>
      <c r="I3" s="17">
        <v>44291</v>
      </c>
      <c r="J3" s="17" t="s">
        <v>1</v>
      </c>
    </row>
    <row r="4" spans="1:256" s="13" customFormat="1" ht="16" x14ac:dyDescent="0.2">
      <c r="A4" s="3" t="s">
        <v>2</v>
      </c>
      <c r="B4" s="14"/>
      <c r="C4" s="14"/>
      <c r="D4" s="14"/>
      <c r="E4" s="15"/>
      <c r="F4" s="14"/>
      <c r="G4" s="14"/>
      <c r="H4" s="18" t="s">
        <v>62</v>
      </c>
      <c r="I4" s="17">
        <v>44294</v>
      </c>
      <c r="J4" s="17" t="s">
        <v>1</v>
      </c>
    </row>
    <row r="5" spans="1:256" s="13" customFormat="1" ht="16" x14ac:dyDescent="0.2">
      <c r="A5" s="3" t="s">
        <v>4</v>
      </c>
      <c r="B5" s="14"/>
      <c r="C5" s="14"/>
      <c r="D5" s="14"/>
      <c r="E5" s="15"/>
      <c r="F5" s="14"/>
      <c r="G5" s="14"/>
      <c r="H5" s="19"/>
      <c r="I5" s="19"/>
      <c r="J5" s="17"/>
    </row>
    <row r="6" spans="1:256" s="3" customFormat="1" ht="14" x14ac:dyDescent="0.15">
      <c r="A6" s="3" t="s">
        <v>5</v>
      </c>
      <c r="B6" s="20"/>
      <c r="C6" s="20"/>
      <c r="D6" s="20"/>
      <c r="E6" s="21"/>
      <c r="F6" s="20"/>
      <c r="G6" s="20"/>
      <c r="H6" s="22"/>
      <c r="I6" s="22"/>
      <c r="J6" s="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</row>
    <row r="7" spans="1:256" s="3" customFormat="1" ht="14" x14ac:dyDescent="0.15">
      <c r="A7" s="3" t="s">
        <v>6</v>
      </c>
      <c r="B7" s="20"/>
      <c r="C7" s="20"/>
      <c r="D7" s="20"/>
      <c r="E7" s="21"/>
      <c r="F7" s="20"/>
      <c r="G7" s="20"/>
      <c r="H7" s="22"/>
      <c r="I7" s="22"/>
      <c r="J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pans="1:256" s="2" customFormat="1" ht="14" x14ac:dyDescent="0.15">
      <c r="B8" s="85"/>
      <c r="C8" s="85"/>
      <c r="D8" s="85"/>
      <c r="F8" s="85"/>
      <c r="G8" s="85"/>
      <c r="H8" s="85"/>
      <c r="I8" s="85"/>
      <c r="J8" s="85"/>
    </row>
    <row r="9" spans="1:256" ht="16" thickBot="1" x14ac:dyDescent="0.25"/>
    <row r="10" spans="1:256" s="3" customFormat="1" thickBot="1" x14ac:dyDescent="0.2">
      <c r="A10" s="25" t="s">
        <v>7</v>
      </c>
      <c r="B10" s="26" t="s">
        <v>62</v>
      </c>
      <c r="C10" s="26" t="s">
        <v>8</v>
      </c>
      <c r="D10" s="26" t="s">
        <v>9</v>
      </c>
      <c r="E10" s="25" t="s">
        <v>10</v>
      </c>
      <c r="F10" s="26" t="s">
        <v>62</v>
      </c>
      <c r="G10" s="26" t="s">
        <v>8</v>
      </c>
      <c r="H10" s="26" t="s">
        <v>9</v>
      </c>
      <c r="I10" s="26" t="s">
        <v>11</v>
      </c>
      <c r="J10" s="27" t="s">
        <v>22</v>
      </c>
    </row>
    <row r="11" spans="1:256" s="3" customFormat="1" ht="14" x14ac:dyDescent="0.15">
      <c r="A11" s="51" t="s">
        <v>23</v>
      </c>
      <c r="B11" s="28">
        <v>15.616990089416504</v>
      </c>
      <c r="C11" s="28">
        <v>14.699</v>
      </c>
      <c r="D11" s="36">
        <f t="shared" ref="D11:D14" si="0">B11-C11</f>
        <v>0.91799008941650406</v>
      </c>
      <c r="E11" s="51" t="s">
        <v>23</v>
      </c>
      <c r="F11" s="28">
        <v>14.990148544311523</v>
      </c>
      <c r="G11" s="28">
        <v>14.766</v>
      </c>
      <c r="H11" s="29">
        <f t="shared" ref="H11:H14" si="1">F11-G11</f>
        <v>0.22414854431152342</v>
      </c>
      <c r="I11" s="29">
        <f>H11-$D$15</f>
        <v>-0.65173725891113277</v>
      </c>
      <c r="J11" s="30">
        <f t="shared" ref="J11:J14" si="2">POWER(2,-I11)</f>
        <v>1.571058888792316</v>
      </c>
    </row>
    <row r="12" spans="1:256" s="3" customFormat="1" ht="14" x14ac:dyDescent="0.15">
      <c r="A12" s="52" t="s">
        <v>24</v>
      </c>
      <c r="B12" s="31">
        <v>15.451237678527832</v>
      </c>
      <c r="C12" s="31">
        <v>14.598000000000001</v>
      </c>
      <c r="D12" s="29">
        <f t="shared" si="0"/>
        <v>0.85323767852783128</v>
      </c>
      <c r="E12" s="52" t="s">
        <v>24</v>
      </c>
      <c r="F12" s="31">
        <v>15.12191104888916</v>
      </c>
      <c r="G12" s="31">
        <v>14.717000000000001</v>
      </c>
      <c r="H12" s="29">
        <f t="shared" si="1"/>
        <v>0.40491104888915963</v>
      </c>
      <c r="I12" s="29">
        <f t="shared" ref="I12:I14" si="3">H12-$D$15</f>
        <v>-0.47097475433349656</v>
      </c>
      <c r="J12" s="30">
        <f t="shared" si="2"/>
        <v>1.3860456310775979</v>
      </c>
    </row>
    <row r="13" spans="1:256" s="3" customFormat="1" ht="14" x14ac:dyDescent="0.15">
      <c r="A13" s="52" t="s">
        <v>25</v>
      </c>
      <c r="B13" s="31">
        <v>15.513047218322754</v>
      </c>
      <c r="C13" s="31">
        <v>14.689</v>
      </c>
      <c r="D13" s="29">
        <f t="shared" si="0"/>
        <v>0.82404721832275385</v>
      </c>
      <c r="E13" s="52" t="s">
        <v>25</v>
      </c>
      <c r="F13" s="31">
        <v>15.215221405029297</v>
      </c>
      <c r="G13" s="31">
        <v>14.695</v>
      </c>
      <c r="H13" s="29">
        <f t="shared" si="1"/>
        <v>0.52022140502929659</v>
      </c>
      <c r="I13" s="29">
        <f t="shared" si="3"/>
        <v>-0.3556643981933596</v>
      </c>
      <c r="J13" s="30">
        <f t="shared" si="2"/>
        <v>1.2795747226986374</v>
      </c>
    </row>
    <row r="14" spans="1:256" s="3" customFormat="1" thickBot="1" x14ac:dyDescent="0.2">
      <c r="A14" s="53" t="s">
        <v>26</v>
      </c>
      <c r="B14" s="32">
        <v>15.569268226623535</v>
      </c>
      <c r="C14" s="32">
        <v>14.661</v>
      </c>
      <c r="D14" s="29">
        <f t="shared" si="0"/>
        <v>0.90826822662353557</v>
      </c>
      <c r="E14" s="53" t="s">
        <v>26</v>
      </c>
      <c r="F14" s="32">
        <v>15.330224990844727</v>
      </c>
      <c r="G14" s="32">
        <v>14.686999999999999</v>
      </c>
      <c r="H14" s="33">
        <f t="shared" si="1"/>
        <v>0.64322499084472717</v>
      </c>
      <c r="I14" s="29">
        <f t="shared" si="3"/>
        <v>-0.23266081237792902</v>
      </c>
      <c r="J14" s="34">
        <f t="shared" si="2"/>
        <v>1.175000045273251</v>
      </c>
    </row>
    <row r="15" spans="1:256" s="3" customFormat="1" ht="14" x14ac:dyDescent="0.15">
      <c r="A15" s="35" t="s">
        <v>12</v>
      </c>
      <c r="B15" s="36">
        <f>AVERAGE(B11:B14)</f>
        <v>15.537635803222656</v>
      </c>
      <c r="C15" s="36">
        <f>AVERAGE(C11:C14)</f>
        <v>14.661750000000001</v>
      </c>
      <c r="D15" s="36">
        <f>AVERAGE(D11:D14)</f>
        <v>0.87588580322265619</v>
      </c>
      <c r="E15" s="37" t="s">
        <v>12</v>
      </c>
      <c r="F15" s="36">
        <f>AVERAGE(F11:F14)</f>
        <v>15.164376497268677</v>
      </c>
      <c r="G15" s="36">
        <f>AVERAGE(G11:G14)</f>
        <v>14.716249999999999</v>
      </c>
      <c r="H15" s="36">
        <f>AVERAGE(H11:H14)</f>
        <v>0.4481264972686767</v>
      </c>
      <c r="I15" s="36">
        <f>AVERAGE(I11:I14)</f>
        <v>-0.42775930595397949</v>
      </c>
      <c r="J15" s="38">
        <f>AVERAGE(J11:J14)</f>
        <v>1.3529198219604506</v>
      </c>
      <c r="K15" s="11"/>
    </row>
    <row r="16" spans="1:256" s="3" customFormat="1" ht="14" x14ac:dyDescent="0.15">
      <c r="A16" s="39" t="s">
        <v>13</v>
      </c>
      <c r="B16" s="29">
        <f>MEDIAN(B11:B14)</f>
        <v>15.541157722473145</v>
      </c>
      <c r="C16" s="29">
        <f>MEDIAN(C11:C14)</f>
        <v>14.675000000000001</v>
      </c>
      <c r="D16" s="29">
        <f>MEDIAN(D11:D14)</f>
        <v>0.88075295257568342</v>
      </c>
      <c r="E16" s="40" t="s">
        <v>13</v>
      </c>
      <c r="F16" s="29">
        <f>MEDIAN(F11:F14)</f>
        <v>15.168566226959229</v>
      </c>
      <c r="G16" s="29">
        <f>MEDIAN(G11:G14)</f>
        <v>14.706</v>
      </c>
      <c r="H16" s="29">
        <f>MEDIAN(H11:H14)</f>
        <v>0.46256622695922811</v>
      </c>
      <c r="I16" s="29">
        <f>MEDIAN(I11:I14)</f>
        <v>-0.41331957626342808</v>
      </c>
      <c r="J16" s="41">
        <f>MEDIAN(J11:J14)</f>
        <v>1.3328101768881178</v>
      </c>
    </row>
    <row r="17" spans="1:12" s="3" customFormat="1" thickBot="1" x14ac:dyDescent="0.2">
      <c r="A17" s="42" t="s">
        <v>14</v>
      </c>
      <c r="B17" s="33">
        <f>STDEV(B11:B14)</f>
        <v>7.1570355608332817E-2</v>
      </c>
      <c r="C17" s="33">
        <f>STDEV(C11:C14)</f>
        <v>4.5441354146488991E-2</v>
      </c>
      <c r="D17" s="33">
        <f>STDEV(D11:D14)</f>
        <v>4.4801669231640577E-2</v>
      </c>
      <c r="E17" s="43" t="s">
        <v>14</v>
      </c>
      <c r="F17" s="33">
        <f>STDEV(F11:F14)</f>
        <v>0.1440481648203642</v>
      </c>
      <c r="G17" s="33">
        <f>STDEV(G11:G14)</f>
        <v>3.5509388429916328E-2</v>
      </c>
      <c r="H17" s="33">
        <f>STDEV(H11:H14)</f>
        <v>0.17822719237925511</v>
      </c>
      <c r="I17" s="33">
        <f>STDEV(I11:I14)</f>
        <v>0.17822719237925497</v>
      </c>
      <c r="J17" s="44">
        <f>STDEV(J11:J14)</f>
        <v>0.16903345056535427</v>
      </c>
    </row>
    <row r="18" spans="1:12" s="3" customFormat="1" ht="14" x14ac:dyDescent="0.15">
      <c r="A18" s="10"/>
      <c r="B18" s="45" t="s">
        <v>15</v>
      </c>
      <c r="C18" s="45"/>
      <c r="D18" s="45"/>
      <c r="E18" s="10"/>
      <c r="F18" s="11"/>
      <c r="G18" s="11"/>
      <c r="H18" s="11"/>
      <c r="I18" s="11"/>
      <c r="J18" s="11">
        <f>J17/(SQRT(4))</f>
        <v>8.4516725282677133E-2</v>
      </c>
    </row>
    <row r="19" spans="1:12" s="3" customFormat="1" ht="14" x14ac:dyDescent="0.15">
      <c r="A19" s="46" t="s">
        <v>62</v>
      </c>
      <c r="B19" s="10">
        <f>TTEST(B11:B14,F11:F14,2,2)</f>
        <v>3.5362917280560122E-3</v>
      </c>
      <c r="C19" s="45"/>
      <c r="D19" s="12"/>
      <c r="E19" s="47"/>
      <c r="F19" s="47"/>
      <c r="G19" s="24"/>
      <c r="H19" s="24"/>
      <c r="I19" s="24"/>
      <c r="J19" s="24"/>
    </row>
    <row r="20" spans="1:12" s="3" customFormat="1" ht="14" x14ac:dyDescent="0.15">
      <c r="A20" s="46" t="s">
        <v>8</v>
      </c>
      <c r="B20" s="10">
        <f>TTEST(C11:C14,G11:G14,2,2)</f>
        <v>0.10764272028300111</v>
      </c>
      <c r="C20" s="45"/>
      <c r="D20" s="12"/>
      <c r="E20" s="47"/>
      <c r="F20" s="12"/>
      <c r="G20" s="47"/>
      <c r="H20" s="47"/>
      <c r="I20" s="24"/>
      <c r="J20" s="24"/>
    </row>
    <row r="21" spans="1:12" s="3" customFormat="1" ht="14" x14ac:dyDescent="0.15">
      <c r="A21" s="46" t="s">
        <v>16</v>
      </c>
      <c r="B21" s="48">
        <f>TTEST(D11:D14,H11:H14,2,2)</f>
        <v>3.4842835547361536E-3</v>
      </c>
      <c r="C21" s="10"/>
      <c r="D21" s="45"/>
      <c r="F21" s="24"/>
      <c r="G21" s="45"/>
      <c r="H21" s="24"/>
      <c r="I21" s="24"/>
      <c r="J21" s="24"/>
    </row>
    <row r="22" spans="1:12" s="3" customFormat="1" ht="14" x14ac:dyDescent="0.15">
      <c r="A22" s="49" t="s">
        <v>17</v>
      </c>
      <c r="B22" s="20">
        <f>POWER(-(-I15-I17),2)</f>
        <v>6.2266275705069214E-2</v>
      </c>
      <c r="C22" s="20"/>
      <c r="D22" s="45"/>
      <c r="E22" s="10"/>
      <c r="F22" s="45"/>
      <c r="G22" s="45"/>
      <c r="H22" s="24"/>
      <c r="I22" s="24"/>
      <c r="J22" s="24"/>
    </row>
    <row r="23" spans="1:12" s="3" customFormat="1" ht="14" x14ac:dyDescent="0.15">
      <c r="A23" s="49" t="s">
        <v>18</v>
      </c>
      <c r="B23" s="20">
        <f>POWER(2,-I15)</f>
        <v>1.3451427710236095</v>
      </c>
      <c r="C23" s="20"/>
      <c r="D23" s="45"/>
      <c r="E23" s="10"/>
      <c r="F23" s="45"/>
      <c r="G23" s="45"/>
      <c r="H23" s="24"/>
      <c r="I23" s="24"/>
      <c r="J23" s="24"/>
    </row>
    <row r="25" spans="1:12" ht="18" x14ac:dyDescent="0.2">
      <c r="A25" s="54" t="s">
        <v>31</v>
      </c>
    </row>
    <row r="26" spans="1:12" ht="16" thickBot="1" x14ac:dyDescent="0.25"/>
    <row r="27" spans="1:12" s="3" customFormat="1" thickBot="1" x14ac:dyDescent="0.2">
      <c r="A27" s="55" t="s">
        <v>7</v>
      </c>
      <c r="B27" s="26" t="s">
        <v>62</v>
      </c>
      <c r="C27" s="56" t="s">
        <v>8</v>
      </c>
      <c r="D27" s="57" t="s">
        <v>9</v>
      </c>
      <c r="E27" s="55" t="s">
        <v>39</v>
      </c>
      <c r="F27" s="26" t="s">
        <v>62</v>
      </c>
      <c r="G27" s="56" t="s">
        <v>8</v>
      </c>
      <c r="H27" s="57" t="s">
        <v>9</v>
      </c>
      <c r="I27" s="58" t="s">
        <v>11</v>
      </c>
      <c r="J27" s="59" t="s">
        <v>22</v>
      </c>
      <c r="L27" s="2"/>
    </row>
    <row r="28" spans="1:12" s="3" customFormat="1" ht="14" x14ac:dyDescent="0.15">
      <c r="A28" s="4" t="s">
        <v>28</v>
      </c>
      <c r="B28" s="5">
        <v>15.451993942260742</v>
      </c>
      <c r="C28" s="5">
        <v>14.735267639160156</v>
      </c>
      <c r="D28" s="60">
        <f>B28-C28</f>
        <v>0.71672630310058594</v>
      </c>
      <c r="E28" s="4" t="s">
        <v>28</v>
      </c>
      <c r="F28" s="5">
        <v>15.626890182495117</v>
      </c>
      <c r="G28" s="5">
        <v>14.529727935791016</v>
      </c>
      <c r="H28" s="60">
        <f>F28-G28</f>
        <v>1.0971622467041016</v>
      </c>
      <c r="I28" s="61">
        <f>H28-$D$31</f>
        <v>0.30166180928548181</v>
      </c>
      <c r="J28" s="62">
        <f>POWER(2,-I28)</f>
        <v>0.81131731899968551</v>
      </c>
      <c r="L28" s="2"/>
    </row>
    <row r="29" spans="1:12" s="3" customFormat="1" ht="14" x14ac:dyDescent="0.15">
      <c r="A29" s="6" t="s">
        <v>29</v>
      </c>
      <c r="B29" s="7">
        <v>15.49796199798584</v>
      </c>
      <c r="C29" s="7">
        <v>14.922684669494629</v>
      </c>
      <c r="D29" s="63">
        <f>B29-C29</f>
        <v>0.57527732849121094</v>
      </c>
      <c r="E29" s="6" t="s">
        <v>29</v>
      </c>
      <c r="F29" s="7">
        <v>15.443739891052246</v>
      </c>
      <c r="G29" s="7">
        <v>14.339576721191406</v>
      </c>
      <c r="H29" s="63">
        <f>F29-G29</f>
        <v>1.1041631698608398</v>
      </c>
      <c r="I29" s="64">
        <f t="shared" ref="I29:I30" si="4">H29-$D$31</f>
        <v>0.30866273244222009</v>
      </c>
      <c r="J29" s="65">
        <f>POWER(2,-I29)</f>
        <v>0.8073898008479734</v>
      </c>
      <c r="L29" s="2"/>
    </row>
    <row r="30" spans="1:12" s="3" customFormat="1" thickBot="1" x14ac:dyDescent="0.2">
      <c r="A30" s="8" t="s">
        <v>30</v>
      </c>
      <c r="B30" s="9">
        <v>15.959172248840332</v>
      </c>
      <c r="C30" s="9">
        <v>14.86467456817627</v>
      </c>
      <c r="D30" s="66">
        <f>B30-C30</f>
        <v>1.0944976806640625</v>
      </c>
      <c r="E30" s="8" t="s">
        <v>30</v>
      </c>
      <c r="F30" s="9">
        <v>15.815860748291016</v>
      </c>
      <c r="G30" s="9">
        <v>14.707500457763672</v>
      </c>
      <c r="H30" s="66">
        <f>F30-G30</f>
        <v>1.1083602905273438</v>
      </c>
      <c r="I30" s="67">
        <f t="shared" si="4"/>
        <v>0.312859853108724</v>
      </c>
      <c r="J30" s="68">
        <f>POWER(2,-I30)</f>
        <v>0.80504433778001783</v>
      </c>
      <c r="L30" s="2"/>
    </row>
    <row r="31" spans="1:12" s="3" customFormat="1" ht="14" x14ac:dyDescent="0.15">
      <c r="A31" s="69" t="s">
        <v>12</v>
      </c>
      <c r="B31" s="70">
        <f>AVERAGE(B28:B30)</f>
        <v>15.636376063028971</v>
      </c>
      <c r="C31" s="70">
        <f>AVERAGE(C28:C30)</f>
        <v>14.840875625610352</v>
      </c>
      <c r="D31" s="71">
        <f>AVERAGE(D28:D30)</f>
        <v>0.79550043741861975</v>
      </c>
      <c r="E31" s="69" t="s">
        <v>12</v>
      </c>
      <c r="F31" s="70">
        <f>AVERAGE(F28:F30)</f>
        <v>15.628830273946127</v>
      </c>
      <c r="G31" s="70">
        <f>AVERAGE(G28:G30)</f>
        <v>14.525601704915365</v>
      </c>
      <c r="H31" s="71">
        <f>AVERAGE(H28:H30)</f>
        <v>1.1032285690307617</v>
      </c>
      <c r="I31" s="71">
        <f>AVERAGE(I28:I30)</f>
        <v>0.30772813161214196</v>
      </c>
      <c r="J31" s="72">
        <f>AVERAGE(J28:J30)</f>
        <v>0.80791715254255891</v>
      </c>
      <c r="K31" s="73"/>
      <c r="L31" s="2"/>
    </row>
    <row r="32" spans="1:12" s="3" customFormat="1" ht="14" x14ac:dyDescent="0.15">
      <c r="A32" s="74" t="s">
        <v>13</v>
      </c>
      <c r="B32" s="75">
        <f>MEDIAN(B28:B30)</f>
        <v>15.49796199798584</v>
      </c>
      <c r="C32" s="75">
        <f>MEDIAN(C28:C30)</f>
        <v>14.86467456817627</v>
      </c>
      <c r="D32" s="76">
        <f>MEDIAN(D28:D30)</f>
        <v>0.71672630310058594</v>
      </c>
      <c r="E32" s="74" t="s">
        <v>13</v>
      </c>
      <c r="F32" s="75">
        <f>MEDIAN(F28:F30)</f>
        <v>15.626890182495117</v>
      </c>
      <c r="G32" s="75">
        <f>MEDIAN(G28:G30)</f>
        <v>14.529727935791016</v>
      </c>
      <c r="H32" s="76">
        <f>MEDIAN(H28:H30)</f>
        <v>1.1041631698608398</v>
      </c>
      <c r="I32" s="76">
        <f>MEDIAN(I28:I30)</f>
        <v>0.30866273244222009</v>
      </c>
      <c r="J32" s="76">
        <f>MEDIAN(J28:J30)</f>
        <v>0.8073898008479734</v>
      </c>
      <c r="L32" s="2"/>
    </row>
    <row r="33" spans="1:12" s="3" customFormat="1" thickBot="1" x14ac:dyDescent="0.2">
      <c r="A33" s="77" t="s">
        <v>14</v>
      </c>
      <c r="B33" s="78">
        <f>STDEV(B28:B30)</f>
        <v>0.2804929566273604</v>
      </c>
      <c r="C33" s="78">
        <f>STDEV(C28:C30)</f>
        <v>9.5948309340446736E-2</v>
      </c>
      <c r="D33" s="79">
        <f>STDEV(D28:D30)</f>
        <v>0.2684240427118848</v>
      </c>
      <c r="E33" s="77" t="s">
        <v>14</v>
      </c>
      <c r="F33" s="78">
        <f>STDEV(F28:F30)</f>
        <v>0.18606801461873529</v>
      </c>
      <c r="G33" s="78">
        <f>STDEV(G28:G30)</f>
        <v>0.18399657148776946</v>
      </c>
      <c r="H33" s="79">
        <f>STDEV(H28:H30)</f>
        <v>5.657221526553487E-3</v>
      </c>
      <c r="I33" s="79">
        <f>STDEV(I28:I30)</f>
        <v>5.657221526553487E-3</v>
      </c>
      <c r="J33" s="79">
        <f>STDEV(J28:J30)</f>
        <v>3.1695659328861616E-3</v>
      </c>
      <c r="L33" s="2"/>
    </row>
    <row r="34" spans="1:12" s="3" customFormat="1" ht="14" x14ac:dyDescent="0.15">
      <c r="A34" s="10"/>
      <c r="B34" s="10" t="s">
        <v>15</v>
      </c>
      <c r="C34" s="10"/>
      <c r="D34" s="10"/>
      <c r="E34" s="10"/>
      <c r="F34" s="10"/>
      <c r="G34" s="10"/>
      <c r="H34" s="10"/>
      <c r="I34" s="10"/>
      <c r="J34" s="11">
        <f>J33/(SQRT(4))</f>
        <v>1.5847829664430808E-3</v>
      </c>
      <c r="L34" s="2"/>
    </row>
    <row r="35" spans="1:12" s="3" customFormat="1" ht="14" x14ac:dyDescent="0.15">
      <c r="A35" s="46" t="s">
        <v>63</v>
      </c>
      <c r="B35" s="10">
        <f>TTEST(B28:B30,F28:F30,2,2)</f>
        <v>0.97088747940952402</v>
      </c>
      <c r="C35" s="10"/>
      <c r="E35" s="12"/>
      <c r="L35" s="2"/>
    </row>
    <row r="36" spans="1:12" s="3" customFormat="1" ht="14" x14ac:dyDescent="0.15">
      <c r="A36" s="46" t="s">
        <v>8</v>
      </c>
      <c r="B36" s="10">
        <f>TTEST(C28:C30,G28:G30,2,2)</f>
        <v>5.8093326674342048E-2</v>
      </c>
      <c r="C36" s="10"/>
      <c r="D36" s="10"/>
      <c r="L36" s="2"/>
    </row>
    <row r="37" spans="1:12" s="3" customFormat="1" ht="14" x14ac:dyDescent="0.15">
      <c r="A37" s="46" t="s">
        <v>16</v>
      </c>
      <c r="B37" s="48">
        <f>TTEST(D28:D30,H28:H30,2,2)</f>
        <v>0.11809347903553373</v>
      </c>
      <c r="C37" s="10"/>
      <c r="D37" s="10"/>
      <c r="L37" s="2"/>
    </row>
    <row r="38" spans="1:12" s="3" customFormat="1" ht="14" x14ac:dyDescent="0.15">
      <c r="A38" s="49" t="s">
        <v>17</v>
      </c>
      <c r="B38" s="21">
        <f>POWER(-(-I31-I33),2)</f>
        <v>9.8210379561864874E-2</v>
      </c>
      <c r="C38" s="21"/>
      <c r="D38" s="10"/>
      <c r="E38" s="10"/>
      <c r="F38" s="10"/>
      <c r="L38" s="2"/>
    </row>
    <row r="39" spans="1:12" s="3" customFormat="1" ht="14" x14ac:dyDescent="0.15">
      <c r="A39" s="49" t="s">
        <v>18</v>
      </c>
      <c r="B39" s="21">
        <f>POWER(2,-I31)</f>
        <v>0.80791301027634221</v>
      </c>
      <c r="C39" s="21"/>
      <c r="D39" s="10"/>
      <c r="E39" s="10"/>
      <c r="F39" s="10"/>
      <c r="G39" s="10"/>
      <c r="L39" s="2"/>
    </row>
    <row r="40" spans="1:12" ht="16" thickBot="1" x14ac:dyDescent="0.25">
      <c r="L40" s="80"/>
    </row>
    <row r="41" spans="1:12" s="3" customFormat="1" thickBot="1" x14ac:dyDescent="0.2">
      <c r="A41" s="55" t="s">
        <v>7</v>
      </c>
      <c r="B41" s="26" t="s">
        <v>62</v>
      </c>
      <c r="C41" s="56" t="s">
        <v>8</v>
      </c>
      <c r="D41" s="57" t="s">
        <v>9</v>
      </c>
      <c r="E41" s="55" t="s">
        <v>39</v>
      </c>
      <c r="F41" s="26" t="s">
        <v>62</v>
      </c>
      <c r="G41" s="56" t="s">
        <v>8</v>
      </c>
      <c r="H41" s="57" t="s">
        <v>9</v>
      </c>
      <c r="I41" s="58" t="s">
        <v>11</v>
      </c>
      <c r="J41" s="59" t="s">
        <v>22</v>
      </c>
      <c r="L41" s="2"/>
    </row>
    <row r="42" spans="1:12" s="3" customFormat="1" ht="14" x14ac:dyDescent="0.15">
      <c r="A42" s="4" t="s">
        <v>40</v>
      </c>
      <c r="B42" s="5">
        <v>15.607160568237305</v>
      </c>
      <c r="C42" s="5">
        <v>15.005456924438477</v>
      </c>
      <c r="D42" s="60">
        <f>B42-C42</f>
        <v>0.60170364379882812</v>
      </c>
      <c r="E42" s="4" t="s">
        <v>40</v>
      </c>
      <c r="F42" s="5">
        <v>16.895071029663086</v>
      </c>
      <c r="G42" s="5">
        <v>14.456241607666016</v>
      </c>
      <c r="H42" s="60">
        <f>F42-G42</f>
        <v>2.4388294219970703</v>
      </c>
      <c r="I42" s="61">
        <f>H42-$D$45</f>
        <v>1.8963559468587241</v>
      </c>
      <c r="J42" s="62">
        <f>POWER(2,-I42)</f>
        <v>0.26862100990511262</v>
      </c>
      <c r="L42" s="2"/>
    </row>
    <row r="43" spans="1:12" s="3" customFormat="1" ht="14" x14ac:dyDescent="0.15">
      <c r="A43" s="6" t="s">
        <v>41</v>
      </c>
      <c r="B43" s="7">
        <v>15.451079368591309</v>
      </c>
      <c r="C43" s="7">
        <v>14.820024490356445</v>
      </c>
      <c r="D43" s="63">
        <f>B43-C43</f>
        <v>0.63105487823486328</v>
      </c>
      <c r="E43" s="6" t="s">
        <v>41</v>
      </c>
      <c r="F43" s="7">
        <v>16.963146209716797</v>
      </c>
      <c r="G43" s="7">
        <v>14.456592559814453</v>
      </c>
      <c r="H43" s="63">
        <f>F43-G43</f>
        <v>2.5065536499023438</v>
      </c>
      <c r="I43" s="64">
        <f t="shared" ref="I43:I44" si="5">H43-$D$45</f>
        <v>1.9640801747639975</v>
      </c>
      <c r="J43" s="65">
        <f>POWER(2,-I43)</f>
        <v>0.25630256559654019</v>
      </c>
      <c r="L43" s="2"/>
    </row>
    <row r="44" spans="1:12" s="3" customFormat="1" thickBot="1" x14ac:dyDescent="0.2">
      <c r="A44" s="8" t="s">
        <v>42</v>
      </c>
      <c r="B44" s="9">
        <v>15.21143913269043</v>
      </c>
      <c r="C44" s="9">
        <v>14.816777229309082</v>
      </c>
      <c r="D44" s="66">
        <f>B44-C44</f>
        <v>0.39466190338134766</v>
      </c>
      <c r="E44" s="8" t="s">
        <v>42</v>
      </c>
      <c r="F44" s="9">
        <v>17.173761367797852</v>
      </c>
      <c r="G44" s="9">
        <v>14.487276077270508</v>
      </c>
      <c r="H44" s="66">
        <f>F44-G44</f>
        <v>2.6864852905273438</v>
      </c>
      <c r="I44" s="67">
        <f t="shared" si="5"/>
        <v>2.1440118153889975</v>
      </c>
      <c r="J44" s="68">
        <f>POWER(2,-I44)</f>
        <v>0.22624976277202366</v>
      </c>
      <c r="L44" s="2"/>
    </row>
    <row r="45" spans="1:12" s="3" customFormat="1" ht="14" x14ac:dyDescent="0.15">
      <c r="A45" s="69" t="s">
        <v>12</v>
      </c>
      <c r="B45" s="70">
        <f>AVERAGE(B42:B44)</f>
        <v>15.423226356506348</v>
      </c>
      <c r="C45" s="70">
        <f>AVERAGE(C42:C44)</f>
        <v>14.880752881368002</v>
      </c>
      <c r="D45" s="71">
        <f>AVERAGE(D42:D44)</f>
        <v>0.54247347513834632</v>
      </c>
      <c r="E45" s="69" t="s">
        <v>12</v>
      </c>
      <c r="F45" s="70">
        <f>AVERAGE(F42:F44)</f>
        <v>17.01065953572591</v>
      </c>
      <c r="G45" s="70">
        <f>AVERAGE(G42:G44)</f>
        <v>14.466703414916992</v>
      </c>
      <c r="H45" s="71">
        <f>AVERAGE(H42:H44)</f>
        <v>2.5439561208089194</v>
      </c>
      <c r="I45" s="71">
        <f>AVERAGE(I42:I44)</f>
        <v>2.0014826456705728</v>
      </c>
      <c r="J45" s="72">
        <f>AVERAGE(J42:J44)</f>
        <v>0.25039111275789216</v>
      </c>
      <c r="K45" s="73"/>
      <c r="L45" s="2"/>
    </row>
    <row r="46" spans="1:12" s="3" customFormat="1" ht="14" x14ac:dyDescent="0.15">
      <c r="A46" s="74" t="s">
        <v>13</v>
      </c>
      <c r="B46" s="75">
        <f>MEDIAN(B42:B44)</f>
        <v>15.451079368591309</v>
      </c>
      <c r="C46" s="75">
        <f>MEDIAN(C42:C44)</f>
        <v>14.820024490356445</v>
      </c>
      <c r="D46" s="76">
        <f>MEDIAN(D42:D44)</f>
        <v>0.60170364379882812</v>
      </c>
      <c r="E46" s="74" t="s">
        <v>13</v>
      </c>
      <c r="F46" s="75">
        <f>MEDIAN(F42:F44)</f>
        <v>16.963146209716797</v>
      </c>
      <c r="G46" s="75">
        <f>MEDIAN(G42:G44)</f>
        <v>14.456592559814453</v>
      </c>
      <c r="H46" s="76">
        <f>MEDIAN(H42:H44)</f>
        <v>2.5065536499023438</v>
      </c>
      <c r="I46" s="76">
        <f>MEDIAN(I42:I44)</f>
        <v>1.9640801747639975</v>
      </c>
      <c r="J46" s="76">
        <f>MEDIAN(J42:J44)</f>
        <v>0.25630256559654019</v>
      </c>
      <c r="L46" s="2"/>
    </row>
    <row r="47" spans="1:12" s="3" customFormat="1" thickBot="1" x14ac:dyDescent="0.2">
      <c r="A47" s="77" t="s">
        <v>14</v>
      </c>
      <c r="B47" s="78">
        <f>STDEV(B42:B44)</f>
        <v>0.1993256289328435</v>
      </c>
      <c r="C47" s="78">
        <f>STDEV(C42:C44)</f>
        <v>0.10800907343677031</v>
      </c>
      <c r="D47" s="79">
        <f>STDEV(D42:D44)</f>
        <v>0.12884707718720489</v>
      </c>
      <c r="E47" s="77" t="s">
        <v>14</v>
      </c>
      <c r="F47" s="78">
        <f>STDEV(F42:F44)</f>
        <v>0.14529354167943528</v>
      </c>
      <c r="G47" s="78">
        <f>STDEV(G42:G44)</f>
        <v>1.7817312341833223E-2</v>
      </c>
      <c r="H47" s="79">
        <f>STDEV(H42:H44)</f>
        <v>0.12799439802901119</v>
      </c>
      <c r="I47" s="79">
        <f>STDEV(I42:I44)</f>
        <v>0.12799439802901119</v>
      </c>
      <c r="J47" s="79">
        <f>STDEV(J42:J44)</f>
        <v>2.1795403228685509E-2</v>
      </c>
      <c r="L47" s="2"/>
    </row>
    <row r="48" spans="1:12" s="3" customFormat="1" ht="14" x14ac:dyDescent="0.15">
      <c r="A48" s="10"/>
      <c r="B48" s="10" t="s">
        <v>15</v>
      </c>
      <c r="C48" s="10"/>
      <c r="D48" s="10"/>
      <c r="E48" s="10"/>
      <c r="F48" s="10"/>
      <c r="G48" s="10"/>
      <c r="H48" s="10"/>
      <c r="I48" s="10"/>
      <c r="J48" s="11">
        <f>J47/(SQRT(4))</f>
        <v>1.0897701614342755E-2</v>
      </c>
      <c r="L48" s="2"/>
    </row>
    <row r="49" spans="1:12" s="3" customFormat="1" ht="14" x14ac:dyDescent="0.15">
      <c r="A49" s="46" t="s">
        <v>63</v>
      </c>
      <c r="B49" s="10">
        <f>TTEST(B42:B44,F42:F44,2,2)</f>
        <v>3.6861192939243175E-4</v>
      </c>
      <c r="C49" s="10"/>
      <c r="F49" s="81"/>
      <c r="L49" s="2"/>
    </row>
    <row r="50" spans="1:12" s="3" customFormat="1" ht="14" x14ac:dyDescent="0.15">
      <c r="A50" s="46" t="s">
        <v>8</v>
      </c>
      <c r="B50" s="10">
        <f>TTEST(C42:C44,G42:G44,2,2)</f>
        <v>2.8069954150554939E-3</v>
      </c>
      <c r="C50" s="10"/>
      <c r="D50" s="10"/>
      <c r="L50" s="2"/>
    </row>
    <row r="51" spans="1:12" s="3" customFormat="1" ht="14" x14ac:dyDescent="0.15">
      <c r="A51" s="46" t="s">
        <v>16</v>
      </c>
      <c r="B51" s="48">
        <f>TTEST(D42:D44,H42:H44,2,2)</f>
        <v>4.4381981008227981E-5</v>
      </c>
      <c r="C51" s="10"/>
      <c r="D51" s="10"/>
      <c r="L51" s="2"/>
    </row>
    <row r="52" spans="1:12" s="3" customFormat="1" ht="14" x14ac:dyDescent="0.15">
      <c r="A52" s="49" t="s">
        <v>17</v>
      </c>
      <c r="B52" s="21">
        <f>POWER(-(-I45-I47),2)</f>
        <v>4.53467247964352</v>
      </c>
      <c r="C52" s="21"/>
      <c r="D52" s="10"/>
      <c r="E52" s="10"/>
      <c r="F52" s="10"/>
      <c r="L52" s="2"/>
    </row>
    <row r="53" spans="1:12" s="3" customFormat="1" ht="14" x14ac:dyDescent="0.15">
      <c r="A53" s="49" t="s">
        <v>18</v>
      </c>
      <c r="B53" s="21">
        <f>POWER(2,-I45)</f>
        <v>0.24974320905697514</v>
      </c>
      <c r="C53" s="21"/>
      <c r="D53" s="10"/>
      <c r="E53" s="10"/>
      <c r="F53" s="10"/>
      <c r="G53" s="1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5C16B-C61E-4E68-A256-70EEDC507002}">
  <dimension ref="A1:IV53"/>
  <sheetViews>
    <sheetView workbookViewId="0">
      <selection activeCell="G25" sqref="G25"/>
    </sheetView>
  </sheetViews>
  <sheetFormatPr baseColWidth="10" defaultColWidth="9.1640625" defaultRowHeight="15" x14ac:dyDescent="0.2"/>
  <cols>
    <col min="1" max="1" width="14.6640625" style="50" customWidth="1"/>
    <col min="2" max="4" width="10.33203125" style="50" customWidth="1"/>
    <col min="5" max="5" width="14.5" style="50" customWidth="1"/>
    <col min="6" max="9" width="10.33203125" style="50" customWidth="1"/>
    <col min="10" max="10" width="9.5" style="50" bestFit="1" customWidth="1"/>
    <col min="11" max="11" width="11.5" style="50" bestFit="1" customWidth="1"/>
    <col min="12" max="16384" width="9.1640625" style="50"/>
  </cols>
  <sheetData>
    <row r="1" spans="1:256" s="84" customFormat="1" x14ac:dyDescent="0.2">
      <c r="A1" s="84" t="s">
        <v>70</v>
      </c>
    </row>
    <row r="3" spans="1:256" s="13" customFormat="1" ht="16" x14ac:dyDescent="0.2">
      <c r="A3" s="13" t="s">
        <v>20</v>
      </c>
      <c r="B3" s="14"/>
      <c r="C3" s="14"/>
      <c r="D3" s="14"/>
      <c r="E3" s="15"/>
      <c r="F3" s="14"/>
      <c r="G3" s="14"/>
      <c r="H3" s="16" t="s">
        <v>0</v>
      </c>
      <c r="I3" s="17">
        <v>44291</v>
      </c>
      <c r="J3" s="17" t="s">
        <v>1</v>
      </c>
    </row>
    <row r="4" spans="1:256" s="13" customFormat="1" ht="16" x14ac:dyDescent="0.2">
      <c r="A4" s="3" t="s">
        <v>2</v>
      </c>
      <c r="B4" s="14"/>
      <c r="C4" s="14"/>
      <c r="D4" s="14"/>
      <c r="E4" s="15"/>
      <c r="F4" s="14"/>
      <c r="G4" s="14"/>
      <c r="H4" s="18" t="s">
        <v>64</v>
      </c>
      <c r="I4" s="17">
        <v>44294</v>
      </c>
      <c r="J4" s="17" t="s">
        <v>21</v>
      </c>
    </row>
    <row r="5" spans="1:256" s="13" customFormat="1" ht="16" x14ac:dyDescent="0.2">
      <c r="A5" s="3" t="s">
        <v>4</v>
      </c>
      <c r="B5" s="14"/>
      <c r="C5" s="14"/>
      <c r="D5" s="14"/>
      <c r="E5" s="15"/>
      <c r="F5" s="14"/>
      <c r="G5" s="14"/>
      <c r="H5" s="19"/>
      <c r="I5" s="19"/>
      <c r="J5" s="17"/>
    </row>
    <row r="6" spans="1:256" s="3" customFormat="1" ht="14" x14ac:dyDescent="0.15">
      <c r="A6" s="3" t="s">
        <v>5</v>
      </c>
      <c r="B6" s="20"/>
      <c r="C6" s="20"/>
      <c r="D6" s="20"/>
      <c r="E6" s="21"/>
      <c r="F6" s="20"/>
      <c r="G6" s="20"/>
      <c r="H6" s="22"/>
      <c r="I6" s="22"/>
      <c r="J6" s="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</row>
    <row r="7" spans="1:256" s="3" customFormat="1" ht="14" x14ac:dyDescent="0.15">
      <c r="A7" s="3" t="s">
        <v>6</v>
      </c>
      <c r="B7" s="20"/>
      <c r="C7" s="20"/>
      <c r="D7" s="20"/>
      <c r="E7" s="21"/>
      <c r="F7" s="20"/>
      <c r="G7" s="20"/>
      <c r="H7" s="22"/>
      <c r="I7" s="22"/>
      <c r="J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pans="1:256" s="2" customFormat="1" ht="14" x14ac:dyDescent="0.15">
      <c r="B8" s="85"/>
      <c r="C8" s="85"/>
      <c r="D8" s="85"/>
      <c r="F8" s="85"/>
      <c r="G8" s="85"/>
      <c r="H8" s="85"/>
      <c r="I8" s="85"/>
      <c r="J8" s="85"/>
    </row>
    <row r="9" spans="1:256" ht="16" thickBot="1" x14ac:dyDescent="0.25"/>
    <row r="10" spans="1:256" s="3" customFormat="1" thickBot="1" x14ac:dyDescent="0.2">
      <c r="A10" s="25" t="s">
        <v>7</v>
      </c>
      <c r="B10" s="26" t="s">
        <v>64</v>
      </c>
      <c r="C10" s="26" t="s">
        <v>8</v>
      </c>
      <c r="D10" s="26" t="s">
        <v>9</v>
      </c>
      <c r="E10" s="25" t="s">
        <v>10</v>
      </c>
      <c r="F10" s="26" t="s">
        <v>64</v>
      </c>
      <c r="G10" s="26" t="s">
        <v>8</v>
      </c>
      <c r="H10" s="26" t="s">
        <v>9</v>
      </c>
      <c r="I10" s="26" t="s">
        <v>11</v>
      </c>
      <c r="J10" s="27" t="s">
        <v>22</v>
      </c>
    </row>
    <row r="11" spans="1:256" s="3" customFormat="1" ht="14" x14ac:dyDescent="0.15">
      <c r="A11" s="51" t="s">
        <v>23</v>
      </c>
      <c r="B11" s="28">
        <v>24.628799438476562</v>
      </c>
      <c r="C11" s="28">
        <v>14.699</v>
      </c>
      <c r="D11" s="36">
        <f t="shared" ref="D11:D14" si="0">B11-C11</f>
        <v>9.9297994384765627</v>
      </c>
      <c r="E11" s="51" t="s">
        <v>23</v>
      </c>
      <c r="F11" s="28">
        <v>24.350337982177734</v>
      </c>
      <c r="G11" s="28">
        <v>14.766</v>
      </c>
      <c r="H11" s="29">
        <f t="shared" ref="H11:H14" si="1">F11-G11</f>
        <v>9.5843379821777344</v>
      </c>
      <c r="I11" s="29">
        <f>H11-$D$15</f>
        <v>-0.32107262420654337</v>
      </c>
      <c r="J11" s="30">
        <f t="shared" ref="J11:J14" si="2">POWER(2,-I11)</f>
        <v>1.249259010849725</v>
      </c>
    </row>
    <row r="12" spans="1:256" s="3" customFormat="1" ht="14" x14ac:dyDescent="0.15">
      <c r="A12" s="52" t="s">
        <v>24</v>
      </c>
      <c r="B12" s="31">
        <v>24.677577972412109</v>
      </c>
      <c r="C12" s="31">
        <v>14.598000000000001</v>
      </c>
      <c r="D12" s="29">
        <f t="shared" si="0"/>
        <v>10.079577972412109</v>
      </c>
      <c r="E12" s="52" t="s">
        <v>24</v>
      </c>
      <c r="F12" s="31">
        <v>24.247020721435547</v>
      </c>
      <c r="G12" s="31">
        <v>14.717000000000001</v>
      </c>
      <c r="H12" s="29">
        <f t="shared" si="1"/>
        <v>9.5300207214355463</v>
      </c>
      <c r="I12" s="29">
        <f t="shared" ref="I12:I14" si="3">H12-$D$15</f>
        <v>-0.37538988494873138</v>
      </c>
      <c r="J12" s="30">
        <f t="shared" si="2"/>
        <v>1.2971900698577372</v>
      </c>
    </row>
    <row r="13" spans="1:256" s="3" customFormat="1" ht="14" x14ac:dyDescent="0.15">
      <c r="A13" s="52" t="s">
        <v>25</v>
      </c>
      <c r="B13" s="31">
        <v>24.491266250610352</v>
      </c>
      <c r="C13" s="31">
        <v>14.689</v>
      </c>
      <c r="D13" s="29">
        <f t="shared" si="0"/>
        <v>9.8022662506103515</v>
      </c>
      <c r="E13" s="52" t="s">
        <v>25</v>
      </c>
      <c r="F13" s="31">
        <v>25.145174026489258</v>
      </c>
      <c r="G13" s="31">
        <v>14.695</v>
      </c>
      <c r="H13" s="29">
        <f t="shared" si="1"/>
        <v>10.450174026489258</v>
      </c>
      <c r="I13" s="29">
        <f t="shared" si="3"/>
        <v>0.5447634201049798</v>
      </c>
      <c r="J13" s="30">
        <f t="shared" si="2"/>
        <v>0.68550380540053191</v>
      </c>
    </row>
    <row r="14" spans="1:256" s="3" customFormat="1" thickBot="1" x14ac:dyDescent="0.2">
      <c r="A14" s="53" t="s">
        <v>26</v>
      </c>
      <c r="B14" s="32">
        <v>24.470998764038086</v>
      </c>
      <c r="C14" s="32">
        <v>14.661</v>
      </c>
      <c r="D14" s="29">
        <f t="shared" si="0"/>
        <v>9.8099987640380863</v>
      </c>
      <c r="E14" s="53" t="s">
        <v>26</v>
      </c>
      <c r="F14" s="32">
        <v>24.733135223388672</v>
      </c>
      <c r="G14" s="32">
        <v>14.686999999999999</v>
      </c>
      <c r="H14" s="33">
        <f t="shared" si="1"/>
        <v>10.046135223388672</v>
      </c>
      <c r="I14" s="29">
        <f t="shared" si="3"/>
        <v>0.14072461700439476</v>
      </c>
      <c r="J14" s="34">
        <f t="shared" si="2"/>
        <v>0.90706345354050366</v>
      </c>
    </row>
    <row r="15" spans="1:256" s="3" customFormat="1" ht="14" x14ac:dyDescent="0.15">
      <c r="A15" s="35" t="s">
        <v>12</v>
      </c>
      <c r="B15" s="36">
        <f>AVERAGE(B11:B14)</f>
        <v>24.567160606384277</v>
      </c>
      <c r="C15" s="36">
        <f>AVERAGE(C11:C14)</f>
        <v>14.661750000000001</v>
      </c>
      <c r="D15" s="36">
        <f>AVERAGE(D11:D14)</f>
        <v>9.9054106063842777</v>
      </c>
      <c r="E15" s="37" t="s">
        <v>12</v>
      </c>
      <c r="F15" s="36">
        <f>AVERAGE(F11:F14)</f>
        <v>24.618916988372803</v>
      </c>
      <c r="G15" s="36">
        <f>AVERAGE(G11:G14)</f>
        <v>14.716249999999999</v>
      </c>
      <c r="H15" s="36">
        <f>AVERAGE(H11:H14)</f>
        <v>9.9026669883728022</v>
      </c>
      <c r="I15" s="36">
        <f>AVERAGE(I11:I14)</f>
        <v>-2.7436180114750464E-3</v>
      </c>
      <c r="J15" s="38">
        <f>AVERAGE(J11:J14)</f>
        <v>1.0347540849121244</v>
      </c>
      <c r="K15" s="11"/>
    </row>
    <row r="16" spans="1:256" s="3" customFormat="1" ht="14" x14ac:dyDescent="0.15">
      <c r="A16" s="39" t="s">
        <v>13</v>
      </c>
      <c r="B16" s="29">
        <f>MEDIAN(B11:B14)</f>
        <v>24.560032844543457</v>
      </c>
      <c r="C16" s="29">
        <f>MEDIAN(C11:C14)</f>
        <v>14.675000000000001</v>
      </c>
      <c r="D16" s="29">
        <f>MEDIAN(D11:D14)</f>
        <v>9.8698991012573245</v>
      </c>
      <c r="E16" s="40" t="s">
        <v>13</v>
      </c>
      <c r="F16" s="29">
        <f>MEDIAN(F11:F14)</f>
        <v>24.541736602783203</v>
      </c>
      <c r="G16" s="29">
        <f>MEDIAN(G11:G14)</f>
        <v>14.706</v>
      </c>
      <c r="H16" s="29">
        <f>MEDIAN(H11:H14)</f>
        <v>9.8152366027832034</v>
      </c>
      <c r="I16" s="29">
        <f>MEDIAN(I11:I14)</f>
        <v>-9.0174003601074304E-2</v>
      </c>
      <c r="J16" s="41">
        <f>MEDIAN(J11:J14)</f>
        <v>1.0781612321951144</v>
      </c>
    </row>
    <row r="17" spans="1:12" s="3" customFormat="1" thickBot="1" x14ac:dyDescent="0.2">
      <c r="A17" s="42" t="s">
        <v>14</v>
      </c>
      <c r="B17" s="33">
        <f>STDEV(B11:B14)</f>
        <v>0.1016503705583968</v>
      </c>
      <c r="C17" s="33">
        <f>STDEV(C11:C14)</f>
        <v>4.5441354146488991E-2</v>
      </c>
      <c r="D17" s="33">
        <f>STDEV(D11:D14)</f>
        <v>0.12996315414738496</v>
      </c>
      <c r="E17" s="43" t="s">
        <v>14</v>
      </c>
      <c r="F17" s="33">
        <f>STDEV(F11:F14)</f>
        <v>0.40842534662932045</v>
      </c>
      <c r="G17" s="33">
        <f>STDEV(G11:G14)</f>
        <v>3.5509388429916328E-2</v>
      </c>
      <c r="H17" s="33">
        <f>STDEV(H11:H14)</f>
        <v>0.43225983223559516</v>
      </c>
      <c r="I17" s="33">
        <f>STDEV(I11:I14)</f>
        <v>0.43225983223559516</v>
      </c>
      <c r="J17" s="44">
        <f>STDEV(J11:J14)</f>
        <v>0.29049708232893884</v>
      </c>
    </row>
    <row r="18" spans="1:12" s="3" customFormat="1" ht="14" x14ac:dyDescent="0.15">
      <c r="A18" s="10"/>
      <c r="B18" s="45" t="s">
        <v>15</v>
      </c>
      <c r="C18" s="45"/>
      <c r="D18" s="45"/>
      <c r="E18" s="10"/>
      <c r="F18" s="11"/>
      <c r="G18" s="11"/>
      <c r="H18" s="11"/>
      <c r="I18" s="11"/>
      <c r="J18" s="11">
        <f>J17/(SQRT(4))</f>
        <v>0.14524854116446942</v>
      </c>
    </row>
    <row r="19" spans="1:12" s="3" customFormat="1" ht="14" x14ac:dyDescent="0.15">
      <c r="A19" s="46" t="s">
        <v>64</v>
      </c>
      <c r="B19" s="10">
        <f>TTEST(B11:B14,F11:F14,2,2)</f>
        <v>0.81392522007104295</v>
      </c>
      <c r="C19" s="45"/>
      <c r="D19" s="12"/>
      <c r="E19" s="47"/>
      <c r="F19" s="47"/>
      <c r="G19" s="24"/>
      <c r="H19" s="24"/>
      <c r="I19" s="24"/>
      <c r="J19" s="24"/>
    </row>
    <row r="20" spans="1:12" s="3" customFormat="1" ht="14" x14ac:dyDescent="0.15">
      <c r="A20" s="46" t="s">
        <v>8</v>
      </c>
      <c r="B20" s="10">
        <f>TTEST(C11:C14,G11:G14,2,2)</f>
        <v>0.10764272028300111</v>
      </c>
      <c r="C20" s="45"/>
      <c r="D20" s="12"/>
      <c r="E20" s="47"/>
      <c r="F20" s="12"/>
      <c r="G20" s="47"/>
      <c r="H20" s="47"/>
      <c r="I20" s="24"/>
      <c r="J20" s="24"/>
    </row>
    <row r="21" spans="1:12" s="3" customFormat="1" ht="14" x14ac:dyDescent="0.15">
      <c r="A21" s="46" t="s">
        <v>16</v>
      </c>
      <c r="B21" s="48">
        <f>TTEST(D11:D14,H11:H14,2,2)</f>
        <v>0.99069471369491757</v>
      </c>
      <c r="C21" s="10"/>
      <c r="D21" s="45"/>
      <c r="F21" s="24"/>
      <c r="G21" s="45"/>
      <c r="H21" s="24"/>
      <c r="I21" s="24"/>
      <c r="J21" s="24"/>
    </row>
    <row r="22" spans="1:12" s="3" customFormat="1" ht="14" x14ac:dyDescent="0.15">
      <c r="A22" s="49" t="s">
        <v>17</v>
      </c>
      <c r="B22" s="20">
        <f>POWER(-(-I15-I17),2)</f>
        <v>0.18448417828142025</v>
      </c>
      <c r="C22" s="20"/>
      <c r="D22" s="45"/>
      <c r="E22" s="10"/>
      <c r="F22" s="45"/>
      <c r="G22" s="45"/>
      <c r="H22" s="24"/>
      <c r="I22" s="24"/>
      <c r="J22" s="24"/>
    </row>
    <row r="23" spans="1:12" s="3" customFormat="1" ht="14" x14ac:dyDescent="0.15">
      <c r="A23" s="49" t="s">
        <v>18</v>
      </c>
      <c r="B23" s="20">
        <f>POWER(2,-I15)</f>
        <v>1.0019035405265946</v>
      </c>
      <c r="C23" s="20"/>
      <c r="D23" s="45"/>
      <c r="E23" s="10"/>
      <c r="F23" s="45"/>
      <c r="G23" s="45"/>
      <c r="H23" s="24"/>
      <c r="I23" s="24"/>
      <c r="J23" s="24"/>
    </row>
    <row r="25" spans="1:12" ht="18" x14ac:dyDescent="0.2">
      <c r="A25" s="54" t="s">
        <v>31</v>
      </c>
    </row>
    <row r="26" spans="1:12" ht="16" thickBot="1" x14ac:dyDescent="0.25"/>
    <row r="27" spans="1:12" s="3" customFormat="1" thickBot="1" x14ac:dyDescent="0.2">
      <c r="A27" s="55" t="s">
        <v>7</v>
      </c>
      <c r="B27" s="56" t="s">
        <v>65</v>
      </c>
      <c r="C27" s="56" t="s">
        <v>8</v>
      </c>
      <c r="D27" s="57" t="s">
        <v>9</v>
      </c>
      <c r="E27" s="55" t="s">
        <v>35</v>
      </c>
      <c r="F27" s="56" t="s">
        <v>65</v>
      </c>
      <c r="G27" s="56" t="s">
        <v>8</v>
      </c>
      <c r="H27" s="57" t="s">
        <v>9</v>
      </c>
      <c r="I27" s="58" t="s">
        <v>11</v>
      </c>
      <c r="J27" s="59" t="s">
        <v>22</v>
      </c>
      <c r="L27" s="2"/>
    </row>
    <row r="28" spans="1:12" s="3" customFormat="1" ht="14" x14ac:dyDescent="0.15">
      <c r="A28" s="4" t="s">
        <v>32</v>
      </c>
      <c r="B28" s="5">
        <v>20.964380264282227</v>
      </c>
      <c r="C28" s="5">
        <v>14.735267639160156</v>
      </c>
      <c r="D28" s="60">
        <f>B28-C28</f>
        <v>6.2291126251220703</v>
      </c>
      <c r="E28" s="4" t="s">
        <v>32</v>
      </c>
      <c r="F28" s="5">
        <v>24.745346069335938</v>
      </c>
      <c r="G28" s="5">
        <v>14.529727935791016</v>
      </c>
      <c r="H28" s="60">
        <f>F28-G28</f>
        <v>10.215618133544922</v>
      </c>
      <c r="I28" s="61">
        <f>H28-$D$31</f>
        <v>3.7457205454508467</v>
      </c>
      <c r="J28" s="62">
        <f>POWER(2,-I28)</f>
        <v>7.4546242963036982E-2</v>
      </c>
      <c r="L28" s="2"/>
    </row>
    <row r="29" spans="1:12" s="3" customFormat="1" ht="14" x14ac:dyDescent="0.15">
      <c r="A29" s="6" t="s">
        <v>29</v>
      </c>
      <c r="B29" s="7">
        <v>21.696502685546875</v>
      </c>
      <c r="C29" s="7">
        <v>14.922684669494629</v>
      </c>
      <c r="D29" s="63">
        <f>B29-C29</f>
        <v>6.7738180160522461</v>
      </c>
      <c r="E29" s="6" t="s">
        <v>29</v>
      </c>
      <c r="F29" s="7">
        <v>24.494350433349609</v>
      </c>
      <c r="G29" s="7">
        <v>14.339576721191406</v>
      </c>
      <c r="H29" s="63">
        <f>F29-G29</f>
        <v>10.154773712158203</v>
      </c>
      <c r="I29" s="64">
        <f t="shared" ref="I29:I30" si="4">H29-$D$31</f>
        <v>3.6848761240641279</v>
      </c>
      <c r="J29" s="65">
        <f>POWER(2,-I29)</f>
        <v>7.7757404626195209E-2</v>
      </c>
      <c r="L29" s="2"/>
    </row>
    <row r="30" spans="1:12" s="3" customFormat="1" thickBot="1" x14ac:dyDescent="0.2">
      <c r="A30" s="8" t="s">
        <v>30</v>
      </c>
      <c r="B30" s="9">
        <v>21.27143669128418</v>
      </c>
      <c r="C30" s="9">
        <v>14.86467456817627</v>
      </c>
      <c r="D30" s="66">
        <f>B30-C30</f>
        <v>6.4067621231079102</v>
      </c>
      <c r="E30" s="8" t="s">
        <v>30</v>
      </c>
      <c r="F30" s="9">
        <v>25.499387741088867</v>
      </c>
      <c r="G30" s="9">
        <v>14.707500457763672</v>
      </c>
      <c r="H30" s="66">
        <f>F30-G30</f>
        <v>10.791887283325195</v>
      </c>
      <c r="I30" s="67">
        <f t="shared" si="4"/>
        <v>4.3219896952311201</v>
      </c>
      <c r="J30" s="68">
        <f>POWER(2,-I30)</f>
        <v>4.9997865140347694E-2</v>
      </c>
      <c r="L30" s="2"/>
    </row>
    <row r="31" spans="1:12" s="3" customFormat="1" ht="14" x14ac:dyDescent="0.15">
      <c r="A31" s="69" t="s">
        <v>12</v>
      </c>
      <c r="B31" s="70">
        <f>AVERAGE(B28:B30)</f>
        <v>21.310773213704426</v>
      </c>
      <c r="C31" s="70">
        <f>AVERAGE(C28:C30)</f>
        <v>14.840875625610352</v>
      </c>
      <c r="D31" s="71">
        <f>AVERAGE(D28:D30)</f>
        <v>6.4698975880940752</v>
      </c>
      <c r="E31" s="69" t="s">
        <v>12</v>
      </c>
      <c r="F31" s="70">
        <f>AVERAGE(F28:F30)</f>
        <v>24.913028081258137</v>
      </c>
      <c r="G31" s="70">
        <f>AVERAGE(G28:G30)</f>
        <v>14.525601704915365</v>
      </c>
      <c r="H31" s="71">
        <f>AVERAGE(H28:H30)</f>
        <v>10.387426376342773</v>
      </c>
      <c r="I31" s="71">
        <f>AVERAGE(I28:I30)</f>
        <v>3.9175287882486978</v>
      </c>
      <c r="J31" s="72">
        <f>AVERAGE(J28:J30)</f>
        <v>6.7433837576526642E-2</v>
      </c>
      <c r="K31" s="73"/>
      <c r="L31" s="2"/>
    </row>
    <row r="32" spans="1:12" s="3" customFormat="1" ht="14" x14ac:dyDescent="0.15">
      <c r="A32" s="74" t="s">
        <v>13</v>
      </c>
      <c r="B32" s="75">
        <f>MEDIAN(B28:B30)</f>
        <v>21.27143669128418</v>
      </c>
      <c r="C32" s="75">
        <f>MEDIAN(C28:C30)</f>
        <v>14.86467456817627</v>
      </c>
      <c r="D32" s="76">
        <f>MEDIAN(D28:D30)</f>
        <v>6.4067621231079102</v>
      </c>
      <c r="E32" s="74" t="s">
        <v>13</v>
      </c>
      <c r="F32" s="75">
        <f>MEDIAN(F28:F30)</f>
        <v>24.745346069335938</v>
      </c>
      <c r="G32" s="75">
        <f>MEDIAN(G28:G30)</f>
        <v>14.529727935791016</v>
      </c>
      <c r="H32" s="76">
        <f>MEDIAN(H28:H30)</f>
        <v>10.215618133544922</v>
      </c>
      <c r="I32" s="76">
        <f>MEDIAN(I28:I30)</f>
        <v>3.7457205454508467</v>
      </c>
      <c r="J32" s="76">
        <f>MEDIAN(J28:J30)</f>
        <v>7.4546242963036982E-2</v>
      </c>
      <c r="L32" s="2"/>
    </row>
    <row r="33" spans="1:12" s="3" customFormat="1" thickBot="1" x14ac:dyDescent="0.2">
      <c r="A33" s="77" t="s">
        <v>14</v>
      </c>
      <c r="B33" s="78">
        <f>STDEV(B28:B30)</f>
        <v>0.36764294012899501</v>
      </c>
      <c r="C33" s="78">
        <f>STDEV(C28:C30)</f>
        <v>9.5948309340446736E-2</v>
      </c>
      <c r="D33" s="79">
        <f>STDEV(D28:D30)</f>
        <v>0.27778688941590346</v>
      </c>
      <c r="E33" s="77" t="s">
        <v>14</v>
      </c>
      <c r="F33" s="78">
        <f>STDEV(F28:F30)</f>
        <v>0.52308024272443288</v>
      </c>
      <c r="G33" s="78">
        <f>STDEV(G28:G30)</f>
        <v>0.18399657148776946</v>
      </c>
      <c r="H33" s="79">
        <f>STDEV(H28:H30)</f>
        <v>0.35159206455955977</v>
      </c>
      <c r="I33" s="79">
        <f>STDEV(I28:I30)</f>
        <v>0.35159206455955977</v>
      </c>
      <c r="J33" s="79">
        <f>STDEV(J28:J30)</f>
        <v>1.5185115768512473E-2</v>
      </c>
      <c r="L33" s="2"/>
    </row>
    <row r="34" spans="1:12" s="3" customFormat="1" ht="14" x14ac:dyDescent="0.15">
      <c r="A34" s="10"/>
      <c r="B34" s="10" t="s">
        <v>15</v>
      </c>
      <c r="C34" s="10"/>
      <c r="D34" s="10"/>
      <c r="E34" s="10"/>
      <c r="F34" s="10"/>
      <c r="G34" s="10"/>
      <c r="H34" s="10"/>
      <c r="I34" s="10"/>
      <c r="J34" s="11">
        <f>J33/(SQRT(4))</f>
        <v>7.5925578842562366E-3</v>
      </c>
      <c r="L34" s="2"/>
    </row>
    <row r="35" spans="1:12" s="3" customFormat="1" ht="14" x14ac:dyDescent="0.15">
      <c r="A35" s="46" t="s">
        <v>65</v>
      </c>
      <c r="B35" s="10">
        <f>TTEST(B28:B30,F28:F30,2,2)</f>
        <v>6.1769114348755752E-4</v>
      </c>
      <c r="C35" s="10"/>
      <c r="E35" s="12"/>
      <c r="L35" s="2"/>
    </row>
    <row r="36" spans="1:12" s="3" customFormat="1" ht="14" x14ac:dyDescent="0.15">
      <c r="A36" s="46" t="s">
        <v>8</v>
      </c>
      <c r="B36" s="10">
        <f>TTEST(C28:C30,G28:G30,2,2)</f>
        <v>5.8093326674342048E-2</v>
      </c>
      <c r="C36" s="10"/>
      <c r="D36" s="10"/>
      <c r="L36" s="2"/>
    </row>
    <row r="37" spans="1:12" s="3" customFormat="1" ht="14" x14ac:dyDescent="0.15">
      <c r="A37" s="46" t="s">
        <v>16</v>
      </c>
      <c r="B37" s="48">
        <f>TTEST(D28:D30,H28:H30,2,2)</f>
        <v>1.1086384882484227E-4</v>
      </c>
      <c r="C37" s="10"/>
      <c r="D37" s="10"/>
      <c r="L37" s="2"/>
    </row>
    <row r="38" spans="1:12" s="3" customFormat="1" ht="14" x14ac:dyDescent="0.15">
      <c r="A38" s="49" t="s">
        <v>17</v>
      </c>
      <c r="B38" s="21">
        <f>POWER(-(-I31-I33),2)</f>
        <v>18.225392855882305</v>
      </c>
      <c r="C38" s="21"/>
      <c r="D38" s="10"/>
      <c r="E38" s="10"/>
      <c r="F38" s="10"/>
      <c r="L38" s="2"/>
    </row>
    <row r="39" spans="1:12" s="3" customFormat="1" ht="14" x14ac:dyDescent="0.15">
      <c r="A39" s="49" t="s">
        <v>18</v>
      </c>
      <c r="B39" s="21">
        <f>POWER(2,-I31)</f>
        <v>6.6176885784872033E-2</v>
      </c>
      <c r="C39" s="21"/>
      <c r="D39" s="10"/>
      <c r="E39" s="10"/>
      <c r="F39" s="10"/>
      <c r="G39" s="10"/>
      <c r="L39" s="2"/>
    </row>
    <row r="40" spans="1:12" ht="16" thickBot="1" x14ac:dyDescent="0.25">
      <c r="L40" s="80"/>
    </row>
    <row r="41" spans="1:12" s="3" customFormat="1" thickBot="1" x14ac:dyDescent="0.2">
      <c r="A41" s="55" t="s">
        <v>7</v>
      </c>
      <c r="B41" s="56" t="s">
        <v>65</v>
      </c>
      <c r="C41" s="56" t="s">
        <v>8</v>
      </c>
      <c r="D41" s="57" t="s">
        <v>9</v>
      </c>
      <c r="E41" s="55" t="s">
        <v>35</v>
      </c>
      <c r="F41" s="56" t="s">
        <v>65</v>
      </c>
      <c r="G41" s="56" t="s">
        <v>8</v>
      </c>
      <c r="H41" s="57" t="s">
        <v>9</v>
      </c>
      <c r="I41" s="58" t="s">
        <v>11</v>
      </c>
      <c r="J41" s="59" t="s">
        <v>22</v>
      </c>
      <c r="L41" s="2"/>
    </row>
    <row r="42" spans="1:12" s="3" customFormat="1" ht="14" x14ac:dyDescent="0.15">
      <c r="A42" s="4" t="s">
        <v>40</v>
      </c>
      <c r="B42" s="5">
        <v>20.658819198608398</v>
      </c>
      <c r="C42" s="5">
        <v>15.005456924438477</v>
      </c>
      <c r="D42" s="60">
        <f>B42-C42</f>
        <v>5.6533622741699219</v>
      </c>
      <c r="E42" s="4" t="s">
        <v>40</v>
      </c>
      <c r="F42" s="5">
        <v>27.815635681152344</v>
      </c>
      <c r="G42" s="5">
        <v>14.456241607666016</v>
      </c>
      <c r="H42" s="60">
        <f>F42-G42</f>
        <v>13.359394073486328</v>
      </c>
      <c r="I42" s="61">
        <f>H42-$D$45</f>
        <v>7.5941445032755537</v>
      </c>
      <c r="J42" s="62">
        <f>POWER(2,-I42)</f>
        <v>5.1752902667510743E-3</v>
      </c>
      <c r="L42" s="2"/>
    </row>
    <row r="43" spans="1:12" s="3" customFormat="1" ht="14" x14ac:dyDescent="0.15">
      <c r="A43" s="6" t="s">
        <v>41</v>
      </c>
      <c r="B43" s="7">
        <v>20.152164459228516</v>
      </c>
      <c r="C43" s="7">
        <v>14.820024490356445</v>
      </c>
      <c r="D43" s="63">
        <f>B43-C43</f>
        <v>5.3321399688720703</v>
      </c>
      <c r="E43" s="6" t="s">
        <v>41</v>
      </c>
      <c r="F43" s="7">
        <v>27.594991683959961</v>
      </c>
      <c r="G43" s="7">
        <v>14.456592559814453</v>
      </c>
      <c r="H43" s="63">
        <f>F43-G43</f>
        <v>13.138399124145508</v>
      </c>
      <c r="I43" s="64">
        <f t="shared" ref="I43:I44" si="5">H43-$D$45</f>
        <v>7.3731495539347334</v>
      </c>
      <c r="J43" s="65">
        <f>POWER(2,-I43)</f>
        <v>6.0319929010628302E-3</v>
      </c>
      <c r="L43" s="2"/>
    </row>
    <row r="44" spans="1:12" s="3" customFormat="1" thickBot="1" x14ac:dyDescent="0.2">
      <c r="A44" s="8" t="s">
        <v>42</v>
      </c>
      <c r="B44" s="9">
        <v>21.127023696899414</v>
      </c>
      <c r="C44" s="9">
        <v>14.816777229309082</v>
      </c>
      <c r="D44" s="66">
        <f>B44-C44</f>
        <v>6.310246467590332</v>
      </c>
      <c r="E44" s="8" t="s">
        <v>42</v>
      </c>
      <c r="F44" s="9">
        <v>26.950538635253906</v>
      </c>
      <c r="G44" s="9">
        <v>14.487276077270508</v>
      </c>
      <c r="H44" s="66">
        <f>F44-G44</f>
        <v>12.463262557983398</v>
      </c>
      <c r="I44" s="67">
        <f t="shared" si="5"/>
        <v>6.698012987772624</v>
      </c>
      <c r="J44" s="68">
        <f>POWER(2,-I44)</f>
        <v>9.6315720846653994E-3</v>
      </c>
      <c r="L44" s="2"/>
    </row>
    <row r="45" spans="1:12" s="3" customFormat="1" ht="14" x14ac:dyDescent="0.15">
      <c r="A45" s="69" t="s">
        <v>12</v>
      </c>
      <c r="B45" s="70">
        <f>AVERAGE(B42:B44)</f>
        <v>20.646002451578777</v>
      </c>
      <c r="C45" s="70">
        <f>AVERAGE(C42:C44)</f>
        <v>14.880752881368002</v>
      </c>
      <c r="D45" s="71">
        <f>AVERAGE(D42:D44)</f>
        <v>5.7652495702107744</v>
      </c>
      <c r="E45" s="69" t="s">
        <v>12</v>
      </c>
      <c r="F45" s="70">
        <f>AVERAGE(F42:F44)</f>
        <v>27.45372200012207</v>
      </c>
      <c r="G45" s="70">
        <f>AVERAGE(G42:G44)</f>
        <v>14.466703414916992</v>
      </c>
      <c r="H45" s="71">
        <f>AVERAGE(H42:H44)</f>
        <v>12.987018585205078</v>
      </c>
      <c r="I45" s="71">
        <f>AVERAGE(I42:I44)</f>
        <v>7.2217690149943037</v>
      </c>
      <c r="J45" s="72">
        <f>AVERAGE(J42:J44)</f>
        <v>6.9462850841597685E-3</v>
      </c>
      <c r="K45" s="73"/>
      <c r="L45" s="2"/>
    </row>
    <row r="46" spans="1:12" s="3" customFormat="1" ht="14" x14ac:dyDescent="0.15">
      <c r="A46" s="74" t="s">
        <v>13</v>
      </c>
      <c r="B46" s="75">
        <f>MEDIAN(B42:B44)</f>
        <v>20.658819198608398</v>
      </c>
      <c r="C46" s="75">
        <f>MEDIAN(C42:C44)</f>
        <v>14.820024490356445</v>
      </c>
      <c r="D46" s="76">
        <f>MEDIAN(D42:D44)</f>
        <v>5.6533622741699219</v>
      </c>
      <c r="E46" s="74" t="s">
        <v>13</v>
      </c>
      <c r="F46" s="75">
        <f>MEDIAN(F42:F44)</f>
        <v>27.594991683959961</v>
      </c>
      <c r="G46" s="75">
        <f>MEDIAN(G42:G44)</f>
        <v>14.456592559814453</v>
      </c>
      <c r="H46" s="76">
        <f>MEDIAN(H42:H44)</f>
        <v>13.138399124145508</v>
      </c>
      <c r="I46" s="76">
        <f>MEDIAN(I42:I44)</f>
        <v>7.3731495539347334</v>
      </c>
      <c r="J46" s="76">
        <f>MEDIAN(J42:J44)</f>
        <v>6.0319929010628302E-3</v>
      </c>
      <c r="L46" s="2"/>
    </row>
    <row r="47" spans="1:12" s="3" customFormat="1" thickBot="1" x14ac:dyDescent="0.2">
      <c r="A47" s="77" t="s">
        <v>14</v>
      </c>
      <c r="B47" s="78">
        <f>STDEV(B42:B44)</f>
        <v>0.48755598147431983</v>
      </c>
      <c r="C47" s="78">
        <f>STDEV(C42:C44)</f>
        <v>0.10800907343677031</v>
      </c>
      <c r="D47" s="79">
        <f>STDEV(D42:D44)</f>
        <v>0.4985600826081289</v>
      </c>
      <c r="E47" s="77" t="s">
        <v>14</v>
      </c>
      <c r="F47" s="78">
        <f>STDEV(F42:F44)</f>
        <v>0.44951759407646547</v>
      </c>
      <c r="G47" s="78">
        <f>STDEV(G42:G44)</f>
        <v>1.7817312341833223E-2</v>
      </c>
      <c r="H47" s="79">
        <f>STDEV(H42:H44)</f>
        <v>0.46685112610640195</v>
      </c>
      <c r="I47" s="79">
        <f>STDEV(I42:I44)</f>
        <v>0.46685112610640195</v>
      </c>
      <c r="J47" s="79">
        <f>STDEV(J42:J44)</f>
        <v>2.3646478717184458E-3</v>
      </c>
      <c r="L47" s="2"/>
    </row>
    <row r="48" spans="1:12" s="3" customFormat="1" ht="14" x14ac:dyDescent="0.15">
      <c r="A48" s="10"/>
      <c r="B48" s="10" t="s">
        <v>15</v>
      </c>
      <c r="C48" s="10"/>
      <c r="D48" s="10"/>
      <c r="E48" s="10"/>
      <c r="F48" s="10"/>
      <c r="G48" s="10"/>
      <c r="H48" s="10"/>
      <c r="I48" s="10"/>
      <c r="J48" s="11">
        <f>J47/(SQRT(4))</f>
        <v>1.1823239358592229E-3</v>
      </c>
      <c r="L48" s="2"/>
    </row>
    <row r="49" spans="1:12" s="3" customFormat="1" ht="14" x14ac:dyDescent="0.15">
      <c r="A49" s="46" t="s">
        <v>65</v>
      </c>
      <c r="B49" s="10">
        <f>TTEST(B42:B44,F42:F44,2,2)</f>
        <v>5.8784659662789005E-5</v>
      </c>
      <c r="C49" s="10"/>
      <c r="F49" s="81"/>
      <c r="L49" s="2"/>
    </row>
    <row r="50" spans="1:12" s="3" customFormat="1" ht="14" x14ac:dyDescent="0.15">
      <c r="A50" s="46" t="s">
        <v>8</v>
      </c>
      <c r="B50" s="10">
        <f>TTEST(C42:C44,G42:G44,2,2)</f>
        <v>2.8069954150554939E-3</v>
      </c>
      <c r="C50" s="10"/>
      <c r="D50" s="10"/>
      <c r="L50" s="2"/>
    </row>
    <row r="51" spans="1:12" s="3" customFormat="1" ht="14" x14ac:dyDescent="0.15">
      <c r="A51" s="46" t="s">
        <v>16</v>
      </c>
      <c r="B51" s="48">
        <f>TTEST(D42:D44,H42:H44,2,2)</f>
        <v>5.229696457870514E-5</v>
      </c>
      <c r="C51" s="10"/>
      <c r="D51" s="10"/>
      <c r="L51" s="2"/>
    </row>
    <row r="52" spans="1:12" s="3" customFormat="1" ht="14" x14ac:dyDescent="0.15">
      <c r="A52" s="49" t="s">
        <v>17</v>
      </c>
      <c r="B52" s="21">
        <f>POWER(-(-I45-I47),2)</f>
        <v>59.114879674139431</v>
      </c>
      <c r="C52" s="21"/>
      <c r="D52" s="10"/>
      <c r="E52" s="10"/>
      <c r="F52" s="10"/>
      <c r="L52" s="2"/>
    </row>
    <row r="53" spans="1:12" s="3" customFormat="1" ht="14" x14ac:dyDescent="0.15">
      <c r="A53" s="49" t="s">
        <v>18</v>
      </c>
      <c r="B53" s="21">
        <f>POWER(2,-I45)</f>
        <v>6.6993228061767197E-3</v>
      </c>
      <c r="C53" s="21"/>
      <c r="D53" s="10"/>
      <c r="E53" s="10"/>
      <c r="F53" s="10"/>
      <c r="G53" s="1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6DA1A-D196-4376-AE67-19AEF0590395}">
  <dimension ref="A1:IV53"/>
  <sheetViews>
    <sheetView workbookViewId="0">
      <selection activeCell="G25" sqref="G25"/>
    </sheetView>
  </sheetViews>
  <sheetFormatPr baseColWidth="10" defaultColWidth="9.1640625" defaultRowHeight="15" x14ac:dyDescent="0.2"/>
  <cols>
    <col min="1" max="1" width="14.6640625" style="50" customWidth="1"/>
    <col min="2" max="4" width="10.33203125" style="50" customWidth="1"/>
    <col min="5" max="5" width="14.5" style="50" customWidth="1"/>
    <col min="6" max="9" width="10.33203125" style="50" customWidth="1"/>
    <col min="10" max="10" width="9.5" style="50" bestFit="1" customWidth="1"/>
    <col min="11" max="11" width="10.33203125" style="50" bestFit="1" customWidth="1"/>
    <col min="12" max="16384" width="9.1640625" style="50"/>
  </cols>
  <sheetData>
    <row r="1" spans="1:256" s="84" customFormat="1" x14ac:dyDescent="0.2">
      <c r="A1" s="84" t="s">
        <v>70</v>
      </c>
    </row>
    <row r="3" spans="1:256" s="13" customFormat="1" ht="16" x14ac:dyDescent="0.2">
      <c r="A3" s="13" t="s">
        <v>20</v>
      </c>
      <c r="B3" s="14"/>
      <c r="C3" s="14"/>
      <c r="D3" s="14"/>
      <c r="E3" s="15"/>
      <c r="F3" s="14"/>
      <c r="G3" s="14"/>
      <c r="H3" s="16" t="s">
        <v>0</v>
      </c>
      <c r="I3" s="17">
        <v>44291</v>
      </c>
      <c r="J3" s="17" t="s">
        <v>1</v>
      </c>
    </row>
    <row r="4" spans="1:256" s="13" customFormat="1" ht="16" x14ac:dyDescent="0.2">
      <c r="A4" s="3" t="s">
        <v>2</v>
      </c>
      <c r="B4" s="14"/>
      <c r="C4" s="14"/>
      <c r="D4" s="14"/>
      <c r="E4" s="15"/>
      <c r="F4" s="14"/>
      <c r="G4" s="14"/>
      <c r="H4" s="18" t="s">
        <v>66</v>
      </c>
      <c r="I4" s="17">
        <v>44293</v>
      </c>
      <c r="J4" s="17" t="s">
        <v>21</v>
      </c>
    </row>
    <row r="5" spans="1:256" s="13" customFormat="1" ht="16" x14ac:dyDescent="0.2">
      <c r="A5" s="3" t="s">
        <v>4</v>
      </c>
      <c r="B5" s="14"/>
      <c r="C5" s="14"/>
      <c r="D5" s="14"/>
      <c r="E5" s="15"/>
      <c r="F5" s="14"/>
      <c r="G5" s="14"/>
      <c r="H5" s="19"/>
      <c r="I5" s="19"/>
      <c r="J5" s="17"/>
    </row>
    <row r="6" spans="1:256" s="3" customFormat="1" ht="14" x14ac:dyDescent="0.15">
      <c r="A6" s="3" t="s">
        <v>5</v>
      </c>
      <c r="B6" s="20"/>
      <c r="C6" s="20"/>
      <c r="D6" s="20"/>
      <c r="E6" s="21"/>
      <c r="F6" s="20"/>
      <c r="G6" s="20"/>
      <c r="H6" s="22"/>
      <c r="I6" s="22"/>
      <c r="J6" s="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</row>
    <row r="7" spans="1:256" s="3" customFormat="1" ht="14" x14ac:dyDescent="0.15">
      <c r="A7" s="3" t="s">
        <v>6</v>
      </c>
      <c r="B7" s="20"/>
      <c r="C7" s="20"/>
      <c r="D7" s="20"/>
      <c r="E7" s="21"/>
      <c r="F7" s="20"/>
      <c r="G7" s="20"/>
      <c r="H7" s="22"/>
      <c r="I7" s="22"/>
      <c r="J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pans="1:256" s="2" customFormat="1" ht="14" x14ac:dyDescent="0.15">
      <c r="B8" s="85"/>
      <c r="C8" s="85"/>
      <c r="D8" s="85"/>
      <c r="F8" s="85"/>
      <c r="G8" s="85"/>
      <c r="H8" s="85"/>
      <c r="I8" s="85"/>
      <c r="J8" s="85"/>
    </row>
    <row r="9" spans="1:256" ht="16" thickBot="1" x14ac:dyDescent="0.25"/>
    <row r="10" spans="1:256" s="3" customFormat="1" thickBot="1" x14ac:dyDescent="0.2">
      <c r="A10" s="25" t="s">
        <v>7</v>
      </c>
      <c r="B10" s="26" t="s">
        <v>66</v>
      </c>
      <c r="C10" s="26" t="s">
        <v>8</v>
      </c>
      <c r="D10" s="26" t="s">
        <v>9</v>
      </c>
      <c r="E10" s="25" t="s">
        <v>10</v>
      </c>
      <c r="F10" s="26" t="s">
        <v>66</v>
      </c>
      <c r="G10" s="26" t="s">
        <v>8</v>
      </c>
      <c r="H10" s="26" t="s">
        <v>9</v>
      </c>
      <c r="I10" s="26" t="s">
        <v>11</v>
      </c>
      <c r="J10" s="27" t="s">
        <v>22</v>
      </c>
    </row>
    <row r="11" spans="1:256" s="3" customFormat="1" ht="14" x14ac:dyDescent="0.15">
      <c r="A11" s="51" t="s">
        <v>23</v>
      </c>
      <c r="B11" s="28">
        <v>23.521051406860352</v>
      </c>
      <c r="C11" s="28">
        <v>14.699</v>
      </c>
      <c r="D11" s="36">
        <f t="shared" ref="D11:D14" si="0">B11-C11</f>
        <v>8.8220514068603517</v>
      </c>
      <c r="E11" s="51" t="s">
        <v>23</v>
      </c>
      <c r="F11" s="28">
        <v>21.339189529418945</v>
      </c>
      <c r="G11" s="28">
        <v>14.766</v>
      </c>
      <c r="H11" s="29">
        <f t="shared" ref="H11:H14" si="1">F11-G11</f>
        <v>6.5731895294189453</v>
      </c>
      <c r="I11" s="29">
        <f>H11-$D$15</f>
        <v>-2.1933637123107914</v>
      </c>
      <c r="J11" s="30">
        <f t="shared" ref="J11:J14" si="2">POWER(2,-I11)</f>
        <v>4.5737062558554058</v>
      </c>
    </row>
    <row r="12" spans="1:256" s="3" customFormat="1" ht="14" x14ac:dyDescent="0.15">
      <c r="A12" s="52" t="s">
        <v>24</v>
      </c>
      <c r="B12" s="31">
        <v>22.864946365356445</v>
      </c>
      <c r="C12" s="31">
        <v>14.598000000000001</v>
      </c>
      <c r="D12" s="29">
        <f t="shared" si="0"/>
        <v>8.2669463653564446</v>
      </c>
      <c r="E12" s="52" t="s">
        <v>24</v>
      </c>
      <c r="F12" s="31">
        <v>20.964605331420898</v>
      </c>
      <c r="G12" s="31">
        <v>14.717000000000001</v>
      </c>
      <c r="H12" s="29">
        <f t="shared" si="1"/>
        <v>6.2476053314208979</v>
      </c>
      <c r="I12" s="29">
        <f t="shared" ref="I12:I14" si="3">H12-$D$15</f>
        <v>-2.5189479103088388</v>
      </c>
      <c r="J12" s="30">
        <f t="shared" si="2"/>
        <v>5.731639652192098</v>
      </c>
    </row>
    <row r="13" spans="1:256" s="3" customFormat="1" ht="14" x14ac:dyDescent="0.15">
      <c r="A13" s="52" t="s">
        <v>25</v>
      </c>
      <c r="B13" s="31">
        <v>23.347110748291016</v>
      </c>
      <c r="C13" s="31">
        <v>14.689</v>
      </c>
      <c r="D13" s="29">
        <f t="shared" si="0"/>
        <v>8.6581107482910156</v>
      </c>
      <c r="E13" s="52" t="s">
        <v>25</v>
      </c>
      <c r="F13" s="31">
        <v>21.02336311340332</v>
      </c>
      <c r="G13" s="31">
        <v>14.695</v>
      </c>
      <c r="H13" s="29">
        <f t="shared" si="1"/>
        <v>6.32836311340332</v>
      </c>
      <c r="I13" s="29">
        <f t="shared" si="3"/>
        <v>-2.4381901283264167</v>
      </c>
      <c r="J13" s="30">
        <f t="shared" si="2"/>
        <v>5.419614097093854</v>
      </c>
    </row>
    <row r="14" spans="1:256" s="3" customFormat="1" thickBot="1" x14ac:dyDescent="0.2">
      <c r="A14" s="53" t="s">
        <v>26</v>
      </c>
      <c r="B14" s="32">
        <v>23.980104446411133</v>
      </c>
      <c r="C14" s="32">
        <v>14.661</v>
      </c>
      <c r="D14" s="29">
        <f t="shared" si="0"/>
        <v>9.3191044464111332</v>
      </c>
      <c r="E14" s="53" t="s">
        <v>26</v>
      </c>
      <c r="F14" s="32">
        <v>21.25383186340332</v>
      </c>
      <c r="G14" s="32">
        <v>14.686999999999999</v>
      </c>
      <c r="H14" s="33">
        <f t="shared" si="1"/>
        <v>6.5668318634033209</v>
      </c>
      <c r="I14" s="29">
        <f t="shared" si="3"/>
        <v>-2.1997213783264158</v>
      </c>
      <c r="J14" s="34">
        <f t="shared" si="2"/>
        <v>4.5939061323886028</v>
      </c>
    </row>
    <row r="15" spans="1:256" s="3" customFormat="1" ht="14" x14ac:dyDescent="0.15">
      <c r="A15" s="35" t="s">
        <v>12</v>
      </c>
      <c r="B15" s="36">
        <f>AVERAGE(B11:B14)</f>
        <v>23.428303241729736</v>
      </c>
      <c r="C15" s="36">
        <f>AVERAGE(C11:C14)</f>
        <v>14.661750000000001</v>
      </c>
      <c r="D15" s="36">
        <f>AVERAGE(D11:D14)</f>
        <v>8.7665532417297367</v>
      </c>
      <c r="E15" s="37" t="s">
        <v>12</v>
      </c>
      <c r="F15" s="36">
        <f>AVERAGE(F11:F14)</f>
        <v>21.145247459411621</v>
      </c>
      <c r="G15" s="36">
        <f>AVERAGE(G11:G14)</f>
        <v>14.716249999999999</v>
      </c>
      <c r="H15" s="36">
        <f>AVERAGE(H11:H14)</f>
        <v>6.4289974594116206</v>
      </c>
      <c r="I15" s="36">
        <f>AVERAGE(I11:I14)</f>
        <v>-2.3375557823181157</v>
      </c>
      <c r="J15" s="38">
        <f>AVERAGE(J11:J14)</f>
        <v>5.0797165343824897</v>
      </c>
      <c r="K15" s="11"/>
    </row>
    <row r="16" spans="1:256" s="3" customFormat="1" ht="14" x14ac:dyDescent="0.15">
      <c r="A16" s="39" t="s">
        <v>13</v>
      </c>
      <c r="B16" s="29">
        <f>MEDIAN(B11:B14)</f>
        <v>23.434081077575684</v>
      </c>
      <c r="C16" s="29">
        <f>MEDIAN(C11:C14)</f>
        <v>14.675000000000001</v>
      </c>
      <c r="D16" s="29">
        <f>MEDIAN(D11:D14)</f>
        <v>8.7400810775756845</v>
      </c>
      <c r="E16" s="40" t="s">
        <v>13</v>
      </c>
      <c r="F16" s="29">
        <f>MEDIAN(F11:F14)</f>
        <v>21.13859748840332</v>
      </c>
      <c r="G16" s="29">
        <f>MEDIAN(G11:G14)</f>
        <v>14.706</v>
      </c>
      <c r="H16" s="29">
        <f>MEDIAN(H11:H14)</f>
        <v>6.4475974884033205</v>
      </c>
      <c r="I16" s="29">
        <f>MEDIAN(I11:I14)</f>
        <v>-2.3189557533264162</v>
      </c>
      <c r="J16" s="41">
        <f>MEDIAN(J11:J14)</f>
        <v>5.006760114741228</v>
      </c>
    </row>
    <row r="17" spans="1:12" s="3" customFormat="1" thickBot="1" x14ac:dyDescent="0.2">
      <c r="A17" s="42" t="s">
        <v>14</v>
      </c>
      <c r="B17" s="33">
        <f>STDEV(B11:B14)</f>
        <v>0.46081449006832981</v>
      </c>
      <c r="C17" s="33">
        <f>STDEV(C11:C14)</f>
        <v>4.5441354146488991E-2</v>
      </c>
      <c r="D17" s="33">
        <f>STDEV(D11:D14)</f>
        <v>0.43579799809484082</v>
      </c>
      <c r="E17" s="43" t="s">
        <v>14</v>
      </c>
      <c r="F17" s="33">
        <f>STDEV(F11:F14)</f>
        <v>0.17971409842288036</v>
      </c>
      <c r="G17" s="33">
        <f>STDEV(G11:G14)</f>
        <v>3.5509388429916328E-2</v>
      </c>
      <c r="H17" s="33">
        <f>STDEV(H11:H14)</f>
        <v>0.16615259218588352</v>
      </c>
      <c r="I17" s="33">
        <f>STDEV(I11:I14)</f>
        <v>0.16615259218588352</v>
      </c>
      <c r="J17" s="44">
        <f>STDEV(J11:J14)</f>
        <v>0.58668340506393657</v>
      </c>
    </row>
    <row r="18" spans="1:12" s="3" customFormat="1" ht="14" x14ac:dyDescent="0.15">
      <c r="A18" s="10"/>
      <c r="B18" s="45" t="s">
        <v>15</v>
      </c>
      <c r="C18" s="45"/>
      <c r="D18" s="45"/>
      <c r="E18" s="10"/>
      <c r="F18" s="11"/>
      <c r="G18" s="11"/>
      <c r="H18" s="11"/>
      <c r="I18" s="11"/>
      <c r="J18" s="11">
        <f>J17/(SQRT(4))</f>
        <v>0.29334170253196828</v>
      </c>
    </row>
    <row r="19" spans="1:12" s="3" customFormat="1" ht="14" x14ac:dyDescent="0.15">
      <c r="A19" s="46" t="s">
        <v>66</v>
      </c>
      <c r="B19" s="10">
        <f>TTEST(B11:B14,F11:F14,2,2)</f>
        <v>9.1204415501564866E-5</v>
      </c>
      <c r="C19" s="45"/>
      <c r="D19" s="12"/>
      <c r="E19" s="47"/>
      <c r="F19" s="47"/>
      <c r="G19" s="24"/>
      <c r="H19" s="24"/>
      <c r="I19" s="24"/>
      <c r="J19" s="24"/>
    </row>
    <row r="20" spans="1:12" s="3" customFormat="1" ht="14" x14ac:dyDescent="0.15">
      <c r="A20" s="46" t="s">
        <v>8</v>
      </c>
      <c r="B20" s="10">
        <f>TTEST(C11:C14,G11:G14,2,2)</f>
        <v>0.10764272028300111</v>
      </c>
      <c r="C20" s="45"/>
      <c r="D20" s="12"/>
      <c r="E20" s="47"/>
      <c r="F20" s="12"/>
      <c r="G20" s="47"/>
      <c r="H20" s="47"/>
      <c r="I20" s="24"/>
      <c r="J20" s="24"/>
    </row>
    <row r="21" spans="1:12" s="3" customFormat="1" ht="14" x14ac:dyDescent="0.15">
      <c r="A21" s="46" t="s">
        <v>16</v>
      </c>
      <c r="B21" s="48">
        <f>TTEST(D11:D14,H11:H14,2,2)</f>
        <v>5.7137330466683883E-5</v>
      </c>
      <c r="C21" s="10"/>
      <c r="D21" s="45"/>
      <c r="F21" s="24"/>
      <c r="G21" s="45"/>
      <c r="H21" s="24"/>
      <c r="I21" s="24"/>
      <c r="J21" s="24"/>
    </row>
    <row r="22" spans="1:12" s="3" customFormat="1" ht="14" x14ac:dyDescent="0.15">
      <c r="A22" s="49" t="s">
        <v>17</v>
      </c>
      <c r="B22" s="20">
        <f>POWER(-(-I15-I17),2)</f>
        <v>4.714991814116436</v>
      </c>
      <c r="C22" s="20"/>
      <c r="D22" s="45"/>
      <c r="E22" s="10"/>
      <c r="F22" s="45"/>
      <c r="G22" s="45"/>
      <c r="H22" s="24"/>
      <c r="I22" s="24"/>
      <c r="J22" s="24"/>
    </row>
    <row r="23" spans="1:12" s="3" customFormat="1" ht="14" x14ac:dyDescent="0.15">
      <c r="A23" s="49" t="s">
        <v>18</v>
      </c>
      <c r="B23" s="20">
        <f>POWER(2,-I15)</f>
        <v>5.0544558456145152</v>
      </c>
      <c r="C23" s="20"/>
      <c r="D23" s="45"/>
      <c r="E23" s="10"/>
      <c r="F23" s="45"/>
      <c r="G23" s="45"/>
      <c r="H23" s="24"/>
      <c r="I23" s="24"/>
      <c r="J23" s="24"/>
    </row>
    <row r="25" spans="1:12" ht="18" x14ac:dyDescent="0.2">
      <c r="A25" s="54" t="s">
        <v>31</v>
      </c>
    </row>
    <row r="26" spans="1:12" ht="16" thickBot="1" x14ac:dyDescent="0.25"/>
    <row r="27" spans="1:12" s="3" customFormat="1" thickBot="1" x14ac:dyDescent="0.2">
      <c r="A27" s="55" t="s">
        <v>7</v>
      </c>
      <c r="B27" s="56" t="s">
        <v>66</v>
      </c>
      <c r="C27" s="56" t="s">
        <v>8</v>
      </c>
      <c r="D27" s="57" t="s">
        <v>9</v>
      </c>
      <c r="E27" s="55" t="s">
        <v>27</v>
      </c>
      <c r="F27" s="56" t="s">
        <v>66</v>
      </c>
      <c r="G27" s="56" t="s">
        <v>8</v>
      </c>
      <c r="H27" s="57" t="s">
        <v>9</v>
      </c>
      <c r="I27" s="58" t="s">
        <v>11</v>
      </c>
      <c r="J27" s="59" t="s">
        <v>22</v>
      </c>
      <c r="L27" s="2"/>
    </row>
    <row r="28" spans="1:12" s="3" customFormat="1" ht="14" x14ac:dyDescent="0.15">
      <c r="A28" s="4" t="s">
        <v>28</v>
      </c>
      <c r="B28" s="5">
        <v>24.859214782714844</v>
      </c>
      <c r="C28" s="5">
        <v>15.000669479370117</v>
      </c>
      <c r="D28" s="60">
        <f>B28-C28</f>
        <v>9.8585453033447266</v>
      </c>
      <c r="E28" s="4" t="s">
        <v>28</v>
      </c>
      <c r="F28" s="5">
        <v>23.908309936523438</v>
      </c>
      <c r="G28" s="5">
        <v>14.911942481994629</v>
      </c>
      <c r="H28" s="60">
        <f>F28-G28</f>
        <v>8.9963674545288086</v>
      </c>
      <c r="I28" s="61">
        <f>H28-$D$31</f>
        <v>-1.0340099334716797</v>
      </c>
      <c r="J28" s="62">
        <f>POWER(2,-I28)</f>
        <v>2.0477079000100873</v>
      </c>
      <c r="L28" s="2"/>
    </row>
    <row r="29" spans="1:12" s="3" customFormat="1" ht="14" x14ac:dyDescent="0.15">
      <c r="A29" s="6" t="s">
        <v>29</v>
      </c>
      <c r="B29" s="7">
        <v>24.988887786865234</v>
      </c>
      <c r="C29" s="7">
        <v>14.999081611633301</v>
      </c>
      <c r="D29" s="63">
        <f>B29-C29</f>
        <v>9.9898061752319336</v>
      </c>
      <c r="E29" s="6" t="s">
        <v>29</v>
      </c>
      <c r="F29" s="7">
        <v>24.015680313110352</v>
      </c>
      <c r="G29" s="7">
        <v>15.233310699462891</v>
      </c>
      <c r="H29" s="63">
        <f>F29-G29</f>
        <v>8.7823696136474609</v>
      </c>
      <c r="I29" s="64">
        <f t="shared" ref="I29:I30" si="4">H29-$D$31</f>
        <v>-1.2480077743530273</v>
      </c>
      <c r="J29" s="65">
        <f>POWER(2,-I29)</f>
        <v>2.3751321311552034</v>
      </c>
      <c r="L29" s="2"/>
    </row>
    <row r="30" spans="1:12" s="3" customFormat="1" thickBot="1" x14ac:dyDescent="0.2">
      <c r="A30" s="8" t="s">
        <v>30</v>
      </c>
      <c r="B30" s="9">
        <v>25.4815673828125</v>
      </c>
      <c r="C30" s="9">
        <v>15.238786697387695</v>
      </c>
      <c r="D30" s="66">
        <f>B30-C30</f>
        <v>10.242780685424805</v>
      </c>
      <c r="E30" s="8" t="s">
        <v>30</v>
      </c>
      <c r="F30" s="9">
        <v>23.673456192016602</v>
      </c>
      <c r="G30" s="9">
        <v>15.180362701416016</v>
      </c>
      <c r="H30" s="66">
        <f>F30-G30</f>
        <v>8.4930934906005859</v>
      </c>
      <c r="I30" s="67">
        <f t="shared" si="4"/>
        <v>-1.5372838973999023</v>
      </c>
      <c r="J30" s="68">
        <f>POWER(2,-I30)</f>
        <v>2.9024755163926041</v>
      </c>
      <c r="L30" s="2"/>
    </row>
    <row r="31" spans="1:12" s="3" customFormat="1" ht="14" x14ac:dyDescent="0.15">
      <c r="A31" s="69" t="s">
        <v>12</v>
      </c>
      <c r="B31" s="70">
        <f>AVERAGE(B28:B30)</f>
        <v>25.109889984130859</v>
      </c>
      <c r="C31" s="70">
        <v>14.840875625610352</v>
      </c>
      <c r="D31" s="71">
        <f>AVERAGE(D28:D30)</f>
        <v>10.030377388000488</v>
      </c>
      <c r="E31" s="69" t="s">
        <v>12</v>
      </c>
      <c r="F31" s="70">
        <f>AVERAGE(F28:F30)</f>
        <v>23.865815480550129</v>
      </c>
      <c r="G31" s="70">
        <v>14.525601704915365</v>
      </c>
      <c r="H31" s="71">
        <f>AVERAGE(H28:H30)</f>
        <v>8.7572768529256191</v>
      </c>
      <c r="I31" s="71">
        <f>AVERAGE(I28:I30)</f>
        <v>-1.2731005350748699</v>
      </c>
      <c r="J31" s="72">
        <f>AVERAGE(J28:J30)</f>
        <v>2.4417718491859648</v>
      </c>
      <c r="K31" s="73"/>
      <c r="L31" s="2"/>
    </row>
    <row r="32" spans="1:12" s="3" customFormat="1" ht="14" x14ac:dyDescent="0.15">
      <c r="A32" s="74" t="s">
        <v>13</v>
      </c>
      <c r="B32" s="75">
        <f>MEDIAN(B28:B30)</f>
        <v>24.988887786865234</v>
      </c>
      <c r="C32" s="75">
        <v>14.86467456817627</v>
      </c>
      <c r="D32" s="76">
        <f>MEDIAN(D28:D30)</f>
        <v>9.9898061752319336</v>
      </c>
      <c r="E32" s="74" t="s">
        <v>13</v>
      </c>
      <c r="F32" s="75">
        <f>MEDIAN(F28:F30)</f>
        <v>23.908309936523438</v>
      </c>
      <c r="G32" s="75">
        <v>14.529727935791016</v>
      </c>
      <c r="H32" s="76">
        <f>MEDIAN(H28:H30)</f>
        <v>8.7823696136474609</v>
      </c>
      <c r="I32" s="76">
        <f>MEDIAN(I28:I30)</f>
        <v>-1.2480077743530273</v>
      </c>
      <c r="J32" s="76">
        <f>MEDIAN(J28:J30)</f>
        <v>2.3751321311552034</v>
      </c>
      <c r="L32" s="2"/>
    </row>
    <row r="33" spans="1:12" s="3" customFormat="1" thickBot="1" x14ac:dyDescent="0.2">
      <c r="A33" s="77" t="s">
        <v>14</v>
      </c>
      <c r="B33" s="78">
        <f>STDEV(B28:B30)</f>
        <v>0.32834713112712016</v>
      </c>
      <c r="C33" s="78">
        <v>9.5948309340446736E-2</v>
      </c>
      <c r="D33" s="79">
        <f>STDEV(D28:D30)</f>
        <v>0.19530418502860969</v>
      </c>
      <c r="E33" s="77" t="s">
        <v>14</v>
      </c>
      <c r="F33" s="78">
        <f>STDEV(F28:F30)</f>
        <v>0.17502477354919768</v>
      </c>
      <c r="G33" s="78">
        <v>0.18399657148776946</v>
      </c>
      <c r="H33" s="79">
        <f>STDEV(H28:H30)</f>
        <v>0.25257356487267074</v>
      </c>
      <c r="I33" s="79">
        <f>STDEV(I28:I30)</f>
        <v>0.25257356487267102</v>
      </c>
      <c r="J33" s="79">
        <f>STDEV(J28:J30)</f>
        <v>0.4312627488184862</v>
      </c>
      <c r="L33" s="2"/>
    </row>
    <row r="34" spans="1:12" s="3" customFormat="1" ht="14" x14ac:dyDescent="0.15">
      <c r="A34" s="10"/>
      <c r="B34" s="10" t="s">
        <v>15</v>
      </c>
      <c r="C34" s="10"/>
      <c r="D34" s="10"/>
      <c r="E34" s="10"/>
      <c r="F34" s="10"/>
      <c r="G34" s="10"/>
      <c r="H34" s="10"/>
      <c r="I34" s="10"/>
      <c r="J34" s="11">
        <f>J33/(SQRT(4))</f>
        <v>0.2156313744092431</v>
      </c>
      <c r="L34" s="2"/>
    </row>
    <row r="35" spans="1:12" s="3" customFormat="1" ht="14" x14ac:dyDescent="0.15">
      <c r="A35" s="46" t="s">
        <v>66</v>
      </c>
      <c r="B35" s="10">
        <f>TTEST(B28:B30,F28:F30,2,2)</f>
        <v>4.4190771944744352E-3</v>
      </c>
      <c r="C35" s="10"/>
      <c r="E35" s="12"/>
      <c r="L35" s="2"/>
    </row>
    <row r="36" spans="1:12" s="3" customFormat="1" ht="14" x14ac:dyDescent="0.15">
      <c r="A36" s="46" t="s">
        <v>8</v>
      </c>
      <c r="B36" s="10">
        <f>TTEST(C28:C30,G28:G30,2,2)</f>
        <v>0.83098662284736724</v>
      </c>
      <c r="C36" s="10"/>
      <c r="D36" s="10"/>
      <c r="L36" s="2"/>
    </row>
    <row r="37" spans="1:12" s="3" customFormat="1" ht="14" x14ac:dyDescent="0.15">
      <c r="A37" s="46" t="s">
        <v>16</v>
      </c>
      <c r="B37" s="48">
        <f>TTEST(D28:D30,H28:H30,2,2)</f>
        <v>2.3053514656693926E-3</v>
      </c>
      <c r="C37" s="10"/>
      <c r="D37" s="10"/>
      <c r="L37" s="2"/>
    </row>
    <row r="38" spans="1:12" s="3" customFormat="1" ht="14" x14ac:dyDescent="0.15">
      <c r="A38" s="49" t="s">
        <v>17</v>
      </c>
      <c r="B38" s="21">
        <f>POWER(-(-I31-I33),2)</f>
        <v>1.0414752969100796</v>
      </c>
      <c r="C38" s="21"/>
      <c r="D38" s="10"/>
      <c r="E38" s="10"/>
      <c r="F38" s="10"/>
      <c r="L38" s="2"/>
    </row>
    <row r="39" spans="1:12" s="3" customFormat="1" ht="14" x14ac:dyDescent="0.15">
      <c r="A39" s="49" t="s">
        <v>18</v>
      </c>
      <c r="B39" s="21">
        <f>POWER(2,-I31)</f>
        <v>2.4168040973644538</v>
      </c>
      <c r="C39" s="21"/>
      <c r="D39" s="10"/>
      <c r="E39" s="10"/>
      <c r="F39" s="10"/>
      <c r="G39" s="10"/>
      <c r="L39" s="2"/>
    </row>
    <row r="40" spans="1:12" ht="16" thickBot="1" x14ac:dyDescent="0.25">
      <c r="L40" s="80"/>
    </row>
    <row r="41" spans="1:12" s="3" customFormat="1" thickBot="1" x14ac:dyDescent="0.2">
      <c r="A41" s="55" t="s">
        <v>7</v>
      </c>
      <c r="B41" s="56" t="s">
        <v>66</v>
      </c>
      <c r="C41" s="56" t="s">
        <v>8</v>
      </c>
      <c r="D41" s="57" t="s">
        <v>9</v>
      </c>
      <c r="E41" s="55" t="s">
        <v>27</v>
      </c>
      <c r="F41" s="56" t="s">
        <v>66</v>
      </c>
      <c r="G41" s="56" t="s">
        <v>8</v>
      </c>
      <c r="H41" s="57" t="s">
        <v>9</v>
      </c>
      <c r="I41" s="58" t="s">
        <v>11</v>
      </c>
      <c r="J41" s="59" t="s">
        <v>22</v>
      </c>
      <c r="L41" s="2"/>
    </row>
    <row r="42" spans="1:12" s="3" customFormat="1" ht="14" x14ac:dyDescent="0.15">
      <c r="A42" s="4" t="s">
        <v>40</v>
      </c>
      <c r="B42" s="5">
        <v>23.491132736206055</v>
      </c>
      <c r="C42" s="5">
        <v>14.809412956237793</v>
      </c>
      <c r="D42" s="60">
        <f>B42-C42</f>
        <v>8.6817197799682617</v>
      </c>
      <c r="E42" s="4" t="s">
        <v>40</v>
      </c>
      <c r="F42" s="5">
        <v>22.466835021972656</v>
      </c>
      <c r="G42" s="5">
        <v>14.642595291137695</v>
      </c>
      <c r="H42" s="60">
        <f>F42-G42</f>
        <v>7.8242397308349609</v>
      </c>
      <c r="I42" s="61">
        <f>H42-$D$45</f>
        <v>-0.92138481140136719</v>
      </c>
      <c r="J42" s="62">
        <f>POWER(2,-I42)</f>
        <v>1.8939323654633049</v>
      </c>
      <c r="L42" s="2"/>
    </row>
    <row r="43" spans="1:12" s="3" customFormat="1" ht="14" x14ac:dyDescent="0.15">
      <c r="A43" s="6" t="s">
        <v>41</v>
      </c>
      <c r="B43" s="7">
        <v>23.471839904785156</v>
      </c>
      <c r="C43" s="7">
        <v>14.830012321472168</v>
      </c>
      <c r="D43" s="63">
        <f>B43-C43</f>
        <v>8.6418275833129883</v>
      </c>
      <c r="E43" s="6" t="s">
        <v>41</v>
      </c>
      <c r="F43" s="7">
        <v>22.874029159545898</v>
      </c>
      <c r="G43" s="7">
        <v>14.662895202636719</v>
      </c>
      <c r="H43" s="63">
        <f>F43-G43</f>
        <v>8.2111339569091797</v>
      </c>
      <c r="I43" s="64">
        <f t="shared" ref="I43:I44" si="5">H43-$D$45</f>
        <v>-0.53449058532714844</v>
      </c>
      <c r="J43" s="65">
        <f>POWER(2,-I43)</f>
        <v>1.448430624346094</v>
      </c>
      <c r="L43" s="2"/>
    </row>
    <row r="44" spans="1:12" s="3" customFormat="1" thickBot="1" x14ac:dyDescent="0.2">
      <c r="A44" s="8" t="s">
        <v>42</v>
      </c>
      <c r="B44" s="9">
        <v>23.644399642944336</v>
      </c>
      <c r="C44" s="9">
        <v>14.731073379516602</v>
      </c>
      <c r="D44" s="66">
        <f>B44-C44</f>
        <v>8.9133262634277344</v>
      </c>
      <c r="E44" s="8" t="s">
        <v>42</v>
      </c>
      <c r="F44" s="9">
        <v>22.695100784301758</v>
      </c>
      <c r="G44" s="9">
        <v>14.674510955810547</v>
      </c>
      <c r="H44" s="66">
        <f>F44-G44</f>
        <v>8.0205898284912109</v>
      </c>
      <c r="I44" s="67">
        <f t="shared" si="5"/>
        <v>-0.72503471374511719</v>
      </c>
      <c r="J44" s="68">
        <f>POWER(2,-I44)</f>
        <v>1.6529404084432708</v>
      </c>
      <c r="L44" s="2"/>
    </row>
    <row r="45" spans="1:12" s="3" customFormat="1" ht="14" x14ac:dyDescent="0.15">
      <c r="A45" s="69" t="s">
        <v>12</v>
      </c>
      <c r="B45" s="70">
        <f>AVERAGE(B42:B44)</f>
        <v>23.535790761311848</v>
      </c>
      <c r="C45" s="70">
        <v>14.880752881368002</v>
      </c>
      <c r="D45" s="71">
        <f>AVERAGE(D42:D44)</f>
        <v>8.7456245422363281</v>
      </c>
      <c r="E45" s="69" t="s">
        <v>12</v>
      </c>
      <c r="F45" s="70">
        <f>AVERAGE(F42:F44)</f>
        <v>22.67865498860677</v>
      </c>
      <c r="G45" s="70">
        <v>14.466703414916992</v>
      </c>
      <c r="H45" s="71">
        <f>AVERAGE(H42:H44)</f>
        <v>8.0186545054117833</v>
      </c>
      <c r="I45" s="71">
        <f>AVERAGE(I42:I44)</f>
        <v>-0.72697003682454431</v>
      </c>
      <c r="J45" s="72">
        <f>AVERAGE(J42:J44)</f>
        <v>1.66510113275089</v>
      </c>
      <c r="K45" s="73"/>
      <c r="L45" s="2"/>
    </row>
    <row r="46" spans="1:12" s="3" customFormat="1" ht="14" x14ac:dyDescent="0.15">
      <c r="A46" s="74" t="s">
        <v>13</v>
      </c>
      <c r="B46" s="75">
        <f>MEDIAN(B42:B44)</f>
        <v>23.491132736206055</v>
      </c>
      <c r="C46" s="75">
        <v>14.820024490356445</v>
      </c>
      <c r="D46" s="76">
        <f>MEDIAN(D42:D44)</f>
        <v>8.6817197799682617</v>
      </c>
      <c r="E46" s="74" t="s">
        <v>13</v>
      </c>
      <c r="F46" s="75">
        <f>MEDIAN(F42:F44)</f>
        <v>22.695100784301758</v>
      </c>
      <c r="G46" s="75">
        <v>14.456592559814453</v>
      </c>
      <c r="H46" s="76">
        <f>MEDIAN(H42:H44)</f>
        <v>8.0205898284912109</v>
      </c>
      <c r="I46" s="76">
        <f>MEDIAN(I42:I44)</f>
        <v>-0.72503471374511719</v>
      </c>
      <c r="J46" s="76">
        <f>MEDIAN(J42:J44)</f>
        <v>1.6529404084432708</v>
      </c>
      <c r="L46" s="2"/>
    </row>
    <row r="47" spans="1:12" s="3" customFormat="1" thickBot="1" x14ac:dyDescent="0.2">
      <c r="A47" s="77" t="s">
        <v>14</v>
      </c>
      <c r="B47" s="78">
        <f>STDEV(B42:B44)</f>
        <v>9.4551415712053069E-2</v>
      </c>
      <c r="C47" s="78">
        <v>0.10800907343677031</v>
      </c>
      <c r="D47" s="79">
        <f>STDEV(D42:D44)</f>
        <v>0.14659722816757439</v>
      </c>
      <c r="E47" s="77" t="s">
        <v>14</v>
      </c>
      <c r="F47" s="78">
        <f>STDEV(F42:F44)</f>
        <v>0.20409462159874536</v>
      </c>
      <c r="G47" s="78">
        <v>1.7817312341833223E-2</v>
      </c>
      <c r="H47" s="79">
        <f>STDEV(H42:H44)</f>
        <v>0.19345437355862105</v>
      </c>
      <c r="I47" s="79">
        <f>STDEV(I42:I44)</f>
        <v>0.19345437355862113</v>
      </c>
      <c r="J47" s="79">
        <f>STDEV(J42:J44)</f>
        <v>0.22299969225624927</v>
      </c>
      <c r="L47" s="2"/>
    </row>
    <row r="48" spans="1:12" s="3" customFormat="1" ht="14" x14ac:dyDescent="0.15">
      <c r="A48" s="10"/>
      <c r="B48" s="10" t="s">
        <v>15</v>
      </c>
      <c r="C48" s="10"/>
      <c r="D48" s="10"/>
      <c r="E48" s="10"/>
      <c r="F48" s="10"/>
      <c r="G48" s="10"/>
      <c r="H48" s="10"/>
      <c r="I48" s="10"/>
      <c r="J48" s="11">
        <f>J47/(SQRT(4))</f>
        <v>0.11149984612812464</v>
      </c>
      <c r="L48" s="2"/>
    </row>
    <row r="49" spans="1:12" s="3" customFormat="1" ht="14" x14ac:dyDescent="0.15">
      <c r="A49" s="46" t="s">
        <v>66</v>
      </c>
      <c r="B49" s="10">
        <f>TTEST(B42:B44,F42:F44,2,2)</f>
        <v>2.7303326636382626E-3</v>
      </c>
      <c r="C49" s="10"/>
      <c r="F49" s="81"/>
      <c r="L49" s="2"/>
    </row>
    <row r="50" spans="1:12" s="3" customFormat="1" ht="14" x14ac:dyDescent="0.15">
      <c r="A50" s="46" t="s">
        <v>8</v>
      </c>
      <c r="B50" s="10">
        <f>TTEST(C42:C44,G42:G44,2,2)</f>
        <v>1.4543014909204007E-2</v>
      </c>
      <c r="C50" s="10"/>
      <c r="D50" s="10"/>
      <c r="L50" s="2"/>
    </row>
    <row r="51" spans="1:12" s="3" customFormat="1" ht="14" x14ac:dyDescent="0.15">
      <c r="A51" s="46" t="s">
        <v>16</v>
      </c>
      <c r="B51" s="48">
        <f>TTEST(D42:D44,H42:H44,2,2)</f>
        <v>6.5720670344173995E-3</v>
      </c>
      <c r="C51" s="10"/>
      <c r="D51" s="10"/>
      <c r="L51" s="2"/>
    </row>
    <row r="52" spans="1:12" s="3" customFormat="1" ht="14" x14ac:dyDescent="0.15">
      <c r="A52" s="49" t="s">
        <v>17</v>
      </c>
      <c r="B52" s="21">
        <f>POWER(-(-I45-I47),2)</f>
        <v>0.2846389629500779</v>
      </c>
      <c r="C52" s="21"/>
      <c r="D52" s="10"/>
      <c r="E52" s="10"/>
      <c r="F52" s="10"/>
      <c r="L52" s="2"/>
    </row>
    <row r="53" spans="1:12" s="3" customFormat="1" ht="14" x14ac:dyDescent="0.15">
      <c r="A53" s="49" t="s">
        <v>18</v>
      </c>
      <c r="B53" s="21">
        <f>POWER(2,-I45)</f>
        <v>1.6551592559779418</v>
      </c>
      <c r="C53" s="21"/>
      <c r="D53" s="10"/>
      <c r="E53" s="10"/>
      <c r="F53" s="10"/>
      <c r="G53" s="1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A8DD-2429-4FC7-AF15-648B08EF75B6}">
  <dimension ref="A1:IV53"/>
  <sheetViews>
    <sheetView workbookViewId="0">
      <selection activeCell="G25" sqref="G25"/>
    </sheetView>
  </sheetViews>
  <sheetFormatPr baseColWidth="10" defaultColWidth="9.1640625" defaultRowHeight="15" x14ac:dyDescent="0.2"/>
  <cols>
    <col min="1" max="1" width="14.6640625" style="50" customWidth="1"/>
    <col min="2" max="4" width="10.33203125" style="50" customWidth="1"/>
    <col min="5" max="5" width="14.5" style="50" customWidth="1"/>
    <col min="6" max="9" width="10.33203125" style="50" customWidth="1"/>
    <col min="10" max="10" width="9.5" style="50" bestFit="1" customWidth="1"/>
    <col min="11" max="11" width="11.5" style="50" bestFit="1" customWidth="1"/>
    <col min="12" max="16384" width="9.1640625" style="50"/>
  </cols>
  <sheetData>
    <row r="1" spans="1:256" s="84" customFormat="1" x14ac:dyDescent="0.2">
      <c r="A1" s="84" t="s">
        <v>70</v>
      </c>
    </row>
    <row r="3" spans="1:256" s="13" customFormat="1" ht="16" x14ac:dyDescent="0.2">
      <c r="A3" s="13" t="s">
        <v>20</v>
      </c>
      <c r="B3" s="14"/>
      <c r="C3" s="14"/>
      <c r="D3" s="14"/>
      <c r="E3" s="15"/>
      <c r="F3" s="14"/>
      <c r="G3" s="14"/>
      <c r="H3" s="16" t="s">
        <v>0</v>
      </c>
      <c r="I3" s="17">
        <v>44291</v>
      </c>
      <c r="J3" s="17" t="s">
        <v>1</v>
      </c>
    </row>
    <row r="4" spans="1:256" s="13" customFormat="1" ht="16" x14ac:dyDescent="0.2">
      <c r="A4" s="3" t="s">
        <v>2</v>
      </c>
      <c r="B4" s="14"/>
      <c r="C4" s="14"/>
      <c r="D4" s="14"/>
      <c r="E4" s="15"/>
      <c r="F4" s="14"/>
      <c r="G4" s="14"/>
      <c r="H4" s="18" t="s">
        <v>67</v>
      </c>
      <c r="I4" s="17">
        <v>44294</v>
      </c>
      <c r="J4" s="17" t="s">
        <v>21</v>
      </c>
    </row>
    <row r="5" spans="1:256" s="13" customFormat="1" ht="16" x14ac:dyDescent="0.2">
      <c r="A5" s="3" t="s">
        <v>4</v>
      </c>
      <c r="B5" s="14"/>
      <c r="C5" s="14"/>
      <c r="D5" s="14"/>
      <c r="E5" s="15"/>
      <c r="F5" s="14"/>
      <c r="G5" s="14"/>
      <c r="H5" s="19"/>
      <c r="I5" s="19"/>
      <c r="J5" s="17"/>
    </row>
    <row r="6" spans="1:256" s="3" customFormat="1" ht="14" x14ac:dyDescent="0.15">
      <c r="A6" s="3" t="s">
        <v>5</v>
      </c>
      <c r="B6" s="20"/>
      <c r="C6" s="20"/>
      <c r="D6" s="20"/>
      <c r="E6" s="21"/>
      <c r="F6" s="20"/>
      <c r="G6" s="20"/>
      <c r="H6" s="22"/>
      <c r="I6" s="22"/>
      <c r="J6" s="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</row>
    <row r="7" spans="1:256" s="3" customFormat="1" ht="14" x14ac:dyDescent="0.15">
      <c r="A7" s="3" t="s">
        <v>6</v>
      </c>
      <c r="B7" s="20"/>
      <c r="C7" s="20"/>
      <c r="D7" s="20"/>
      <c r="E7" s="21"/>
      <c r="F7" s="20"/>
      <c r="G7" s="20"/>
      <c r="H7" s="22"/>
      <c r="I7" s="22"/>
      <c r="J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pans="1:256" s="2" customFormat="1" ht="14" x14ac:dyDescent="0.15">
      <c r="B8" s="85"/>
      <c r="C8" s="85"/>
      <c r="D8" s="85"/>
      <c r="F8" s="85"/>
      <c r="G8" s="85"/>
      <c r="H8" s="85"/>
      <c r="I8" s="85"/>
      <c r="J8" s="85"/>
    </row>
    <row r="9" spans="1:256" ht="16" thickBot="1" x14ac:dyDescent="0.25"/>
    <row r="10" spans="1:256" s="3" customFormat="1" thickBot="1" x14ac:dyDescent="0.2">
      <c r="A10" s="25" t="s">
        <v>7</v>
      </c>
      <c r="B10" s="26" t="s">
        <v>67</v>
      </c>
      <c r="C10" s="26" t="s">
        <v>8</v>
      </c>
      <c r="D10" s="26" t="s">
        <v>9</v>
      </c>
      <c r="E10" s="25" t="s">
        <v>10</v>
      </c>
      <c r="F10" s="26" t="s">
        <v>67</v>
      </c>
      <c r="G10" s="26" t="s">
        <v>8</v>
      </c>
      <c r="H10" s="26" t="s">
        <v>9</v>
      </c>
      <c r="I10" s="26" t="s">
        <v>11</v>
      </c>
      <c r="J10" s="27" t="s">
        <v>22</v>
      </c>
    </row>
    <row r="11" spans="1:256" s="3" customFormat="1" ht="14" x14ac:dyDescent="0.15">
      <c r="A11" s="51" t="s">
        <v>23</v>
      </c>
      <c r="B11" s="28">
        <v>29.135951995849609</v>
      </c>
      <c r="C11" s="28">
        <v>14.699</v>
      </c>
      <c r="D11" s="36">
        <f t="shared" ref="D11:D14" si="0">B11-C11</f>
        <v>14.43695199584961</v>
      </c>
      <c r="E11" s="51" t="s">
        <v>23</v>
      </c>
      <c r="F11" s="28">
        <v>29.274551391601562</v>
      </c>
      <c r="G11" s="28">
        <v>14.766</v>
      </c>
      <c r="H11" s="29">
        <f t="shared" ref="H11:H14" si="1">F11-G11</f>
        <v>14.508551391601562</v>
      </c>
      <c r="I11" s="29">
        <f>H11-$D$15</f>
        <v>0.25924344253540177</v>
      </c>
      <c r="J11" s="30">
        <f t="shared" ref="J11:J14" si="2">POWER(2,-I11)</f>
        <v>0.83552595911641414</v>
      </c>
    </row>
    <row r="12" spans="1:256" s="3" customFormat="1" ht="14" x14ac:dyDescent="0.15">
      <c r="A12" s="52" t="s">
        <v>24</v>
      </c>
      <c r="B12" s="31">
        <v>28.908203125</v>
      </c>
      <c r="C12" s="31">
        <v>14.598000000000001</v>
      </c>
      <c r="D12" s="29">
        <f t="shared" si="0"/>
        <v>14.310203124999999</v>
      </c>
      <c r="E12" s="52" t="s">
        <v>24</v>
      </c>
      <c r="F12" s="31">
        <v>29.362491607666016</v>
      </c>
      <c r="G12" s="31">
        <v>14.717000000000001</v>
      </c>
      <c r="H12" s="29">
        <f t="shared" si="1"/>
        <v>14.645491607666015</v>
      </c>
      <c r="I12" s="29">
        <f t="shared" ref="I12:I14" si="3">H12-$D$15</f>
        <v>0.39618365859985438</v>
      </c>
      <c r="J12" s="30">
        <f t="shared" si="2"/>
        <v>0.75986568928650755</v>
      </c>
    </row>
    <row r="13" spans="1:256" s="3" customFormat="1" ht="14" x14ac:dyDescent="0.15">
      <c r="A13" s="52" t="s">
        <v>25</v>
      </c>
      <c r="B13" s="31">
        <v>28.895484924316406</v>
      </c>
      <c r="C13" s="31">
        <v>14.689</v>
      </c>
      <c r="D13" s="29">
        <f t="shared" si="0"/>
        <v>14.206484924316406</v>
      </c>
      <c r="E13" s="52" t="s">
        <v>25</v>
      </c>
      <c r="F13" s="31"/>
      <c r="G13" s="31"/>
      <c r="H13" s="29"/>
      <c r="I13" s="29"/>
      <c r="J13" s="30"/>
    </row>
    <row r="14" spans="1:256" s="3" customFormat="1" thickBot="1" x14ac:dyDescent="0.2">
      <c r="A14" s="53" t="s">
        <v>26</v>
      </c>
      <c r="B14" s="32">
        <v>28.704591751098633</v>
      </c>
      <c r="C14" s="32">
        <v>14.661</v>
      </c>
      <c r="D14" s="29">
        <f t="shared" si="0"/>
        <v>14.043591751098633</v>
      </c>
      <c r="E14" s="53" t="s">
        <v>26</v>
      </c>
      <c r="F14" s="32">
        <v>29.430610656738281</v>
      </c>
      <c r="G14" s="32">
        <v>14.686999999999999</v>
      </c>
      <c r="H14" s="33">
        <f t="shared" si="1"/>
        <v>14.743610656738282</v>
      </c>
      <c r="I14" s="29">
        <f t="shared" si="3"/>
        <v>0.49430270767212114</v>
      </c>
      <c r="J14" s="34">
        <f t="shared" si="2"/>
        <v>0.70990471074926331</v>
      </c>
    </row>
    <row r="15" spans="1:256" s="3" customFormat="1" ht="14" x14ac:dyDescent="0.15">
      <c r="A15" s="35" t="s">
        <v>12</v>
      </c>
      <c r="B15" s="36">
        <f>AVERAGE(B11:B14)</f>
        <v>28.911057949066162</v>
      </c>
      <c r="C15" s="36">
        <f>AVERAGE(C11:C14)</f>
        <v>14.661750000000001</v>
      </c>
      <c r="D15" s="36">
        <f>AVERAGE(D11:D14)</f>
        <v>14.249307949066161</v>
      </c>
      <c r="E15" s="37" t="s">
        <v>12</v>
      </c>
      <c r="F15" s="36">
        <f>AVERAGE(F11:F14)</f>
        <v>29.355884552001953</v>
      </c>
      <c r="G15" s="36">
        <f>AVERAGE(G11:G14)</f>
        <v>14.723333333333334</v>
      </c>
      <c r="H15" s="36">
        <f>AVERAGE(H11:H14)</f>
        <v>14.632551218668619</v>
      </c>
      <c r="I15" s="36">
        <f>AVERAGE(I11:I14)</f>
        <v>0.38324326960245908</v>
      </c>
      <c r="J15" s="38">
        <f>AVERAGE(J11:J14)</f>
        <v>0.768432119717395</v>
      </c>
      <c r="K15" s="11"/>
    </row>
    <row r="16" spans="1:256" s="3" customFormat="1" ht="14" x14ac:dyDescent="0.15">
      <c r="A16" s="39" t="s">
        <v>13</v>
      </c>
      <c r="B16" s="29">
        <f>MEDIAN(B11:B14)</f>
        <v>28.901844024658203</v>
      </c>
      <c r="C16" s="29">
        <f>MEDIAN(C11:C14)</f>
        <v>14.675000000000001</v>
      </c>
      <c r="D16" s="29">
        <f>MEDIAN(D11:D14)</f>
        <v>14.258344024658204</v>
      </c>
      <c r="E16" s="40" t="s">
        <v>13</v>
      </c>
      <c r="F16" s="29">
        <f>MEDIAN(F11:F14)</f>
        <v>29.362491607666016</v>
      </c>
      <c r="G16" s="29">
        <f>MEDIAN(G11:G14)</f>
        <v>14.717000000000001</v>
      </c>
      <c r="H16" s="29">
        <f>MEDIAN(H11:H14)</f>
        <v>14.645491607666015</v>
      </c>
      <c r="I16" s="29">
        <f>MEDIAN(I11:I14)</f>
        <v>0.39618365859985438</v>
      </c>
      <c r="J16" s="41">
        <f>MEDIAN(J11:J14)</f>
        <v>0.75986568928650755</v>
      </c>
    </row>
    <row r="17" spans="1:12" s="3" customFormat="1" thickBot="1" x14ac:dyDescent="0.2">
      <c r="A17" s="42" t="s">
        <v>14</v>
      </c>
      <c r="B17" s="33">
        <f>STDEV(B11:B14)</f>
        <v>0.17649956780127216</v>
      </c>
      <c r="C17" s="33">
        <f>STDEV(C11:C14)</f>
        <v>4.5441354146488991E-2</v>
      </c>
      <c r="D17" s="33">
        <f>STDEV(D11:D14)</f>
        <v>0.1664046036023997</v>
      </c>
      <c r="E17" s="43" t="s">
        <v>14</v>
      </c>
      <c r="F17" s="33">
        <f>STDEV(F11:F14)</f>
        <v>7.8239142679123116E-2</v>
      </c>
      <c r="G17" s="33">
        <f>STDEV(G11:G14)</f>
        <v>3.9878983604567368E-2</v>
      </c>
      <c r="H17" s="33">
        <f>STDEV(H11:H14)</f>
        <v>0.11806271546176873</v>
      </c>
      <c r="I17" s="33">
        <f>STDEV(I11:I14)</f>
        <v>0.11806271546176877</v>
      </c>
      <c r="J17" s="44">
        <f>STDEV(J11:J14)</f>
        <v>6.3247231623809227E-2</v>
      </c>
    </row>
    <row r="18" spans="1:12" s="3" customFormat="1" ht="14" x14ac:dyDescent="0.15">
      <c r="A18" s="10"/>
      <c r="B18" s="45" t="s">
        <v>15</v>
      </c>
      <c r="C18" s="45"/>
      <c r="D18" s="45"/>
      <c r="E18" s="10"/>
      <c r="F18" s="11"/>
      <c r="G18" s="11"/>
      <c r="H18" s="11"/>
      <c r="I18" s="11"/>
      <c r="J18" s="11">
        <f>J17/(SQRT(4))</f>
        <v>3.1623615811904614E-2</v>
      </c>
    </row>
    <row r="19" spans="1:12" s="3" customFormat="1" ht="14" x14ac:dyDescent="0.15">
      <c r="A19" s="46" t="s">
        <v>67</v>
      </c>
      <c r="B19" s="10">
        <f>TTEST(B11:B14,F11:F14,2,2)</f>
        <v>1.0264870028129791E-2</v>
      </c>
      <c r="C19" s="45"/>
      <c r="D19" s="12"/>
      <c r="E19" s="47"/>
      <c r="F19" s="47"/>
      <c r="G19" s="24"/>
      <c r="H19" s="24"/>
      <c r="I19" s="24"/>
      <c r="J19" s="24"/>
    </row>
    <row r="20" spans="1:12" s="3" customFormat="1" ht="14" x14ac:dyDescent="0.15">
      <c r="A20" s="46" t="s">
        <v>8</v>
      </c>
      <c r="B20" s="10">
        <f>TTEST(C11:C14,G11:G14,2,2)</f>
        <v>0.12164774213385249</v>
      </c>
      <c r="C20" s="45"/>
      <c r="D20" s="12"/>
      <c r="E20" s="47"/>
      <c r="F20" s="1"/>
      <c r="G20" s="82"/>
      <c r="H20" s="82"/>
      <c r="I20" s="24"/>
      <c r="J20" s="24"/>
    </row>
    <row r="21" spans="1:12" s="3" customFormat="1" ht="14" x14ac:dyDescent="0.15">
      <c r="A21" s="46" t="s">
        <v>16</v>
      </c>
      <c r="B21" s="48">
        <f>TTEST(D11:D14,H11:H14,2,2)</f>
        <v>1.9921807984833239E-2</v>
      </c>
      <c r="C21" s="10"/>
      <c r="D21" s="45"/>
      <c r="F21" s="24"/>
      <c r="G21" s="45"/>
      <c r="H21" s="24"/>
      <c r="I21" s="24"/>
      <c r="J21" s="24"/>
    </row>
    <row r="22" spans="1:12" s="3" customFormat="1" ht="14" x14ac:dyDescent="0.15">
      <c r="A22" s="49" t="s">
        <v>17</v>
      </c>
      <c r="B22" s="20">
        <f>POWER(-(-I15-I17),2)</f>
        <v>0.25130769066121583</v>
      </c>
      <c r="C22" s="20"/>
      <c r="D22" s="45"/>
      <c r="E22" s="10"/>
      <c r="F22" s="45"/>
      <c r="G22" s="45"/>
      <c r="H22" s="24"/>
      <c r="I22" s="24"/>
      <c r="J22" s="24"/>
    </row>
    <row r="23" spans="1:12" s="3" customFormat="1" ht="14" x14ac:dyDescent="0.15">
      <c r="A23" s="49" t="s">
        <v>18</v>
      </c>
      <c r="B23" s="20">
        <f>POWER(2,-I15)</f>
        <v>0.76671203469589544</v>
      </c>
      <c r="C23" s="20"/>
      <c r="D23" s="45"/>
      <c r="E23" s="10"/>
      <c r="F23" s="45"/>
      <c r="G23" s="45"/>
      <c r="H23" s="24"/>
      <c r="I23" s="24"/>
      <c r="J23" s="24"/>
    </row>
    <row r="25" spans="1:12" ht="18" x14ac:dyDescent="0.2">
      <c r="A25" s="54" t="s">
        <v>31</v>
      </c>
    </row>
    <row r="26" spans="1:12" ht="16" thickBot="1" x14ac:dyDescent="0.25"/>
    <row r="27" spans="1:12" s="3" customFormat="1" thickBot="1" x14ac:dyDescent="0.2">
      <c r="A27" s="55" t="s">
        <v>7</v>
      </c>
      <c r="B27" s="56" t="s">
        <v>68</v>
      </c>
      <c r="C27" s="56" t="s">
        <v>8</v>
      </c>
      <c r="D27" s="57" t="s">
        <v>9</v>
      </c>
      <c r="E27" s="55" t="s">
        <v>39</v>
      </c>
      <c r="F27" s="56" t="s">
        <v>68</v>
      </c>
      <c r="G27" s="56" t="s">
        <v>8</v>
      </c>
      <c r="H27" s="57" t="s">
        <v>9</v>
      </c>
      <c r="I27" s="58" t="s">
        <v>11</v>
      </c>
      <c r="J27" s="59" t="s">
        <v>22</v>
      </c>
      <c r="L27" s="2"/>
    </row>
    <row r="28" spans="1:12" s="3" customFormat="1" ht="14" x14ac:dyDescent="0.15">
      <c r="A28" s="4" t="s">
        <v>28</v>
      </c>
      <c r="B28" s="5">
        <v>24.867877960205078</v>
      </c>
      <c r="C28" s="5">
        <v>14.735267639160156</v>
      </c>
      <c r="D28" s="60">
        <f>B28-C28</f>
        <v>10.132610321044922</v>
      </c>
      <c r="E28" s="4" t="s">
        <v>28</v>
      </c>
      <c r="F28" s="5">
        <v>25.79509162902832</v>
      </c>
      <c r="G28" s="5">
        <v>14.529727935791016</v>
      </c>
      <c r="H28" s="60">
        <f>F28-G28</f>
        <v>11.265363693237305</v>
      </c>
      <c r="I28" s="61">
        <f>H28-$D$31</f>
        <v>0.85512097676595111</v>
      </c>
      <c r="J28" s="62">
        <f>POWER(2,-I28)</f>
        <v>0.55281896824539978</v>
      </c>
      <c r="L28" s="2"/>
    </row>
    <row r="29" spans="1:12" s="3" customFormat="1" ht="14" x14ac:dyDescent="0.15">
      <c r="A29" s="6" t="s">
        <v>29</v>
      </c>
      <c r="B29" s="7">
        <v>25.32682991027832</v>
      </c>
      <c r="C29" s="7">
        <v>14.922684669494629</v>
      </c>
      <c r="D29" s="63">
        <f>B29-C29</f>
        <v>10.404145240783691</v>
      </c>
      <c r="E29" s="6" t="s">
        <v>29</v>
      </c>
      <c r="F29" s="7">
        <v>25.51182746887207</v>
      </c>
      <c r="G29" s="7">
        <v>14.339576721191406</v>
      </c>
      <c r="H29" s="63">
        <f>F29-G29</f>
        <v>11.172250747680664</v>
      </c>
      <c r="I29" s="64">
        <f t="shared" ref="I29:I30" si="4">H29-$D$31</f>
        <v>0.76200803120931049</v>
      </c>
      <c r="J29" s="65">
        <f>POWER(2,-I29)</f>
        <v>0.58967501351265617</v>
      </c>
      <c r="L29" s="2"/>
    </row>
    <row r="30" spans="1:12" s="3" customFormat="1" thickBot="1" x14ac:dyDescent="0.2">
      <c r="A30" s="8" t="s">
        <v>30</v>
      </c>
      <c r="B30" s="9">
        <v>25.558647155761719</v>
      </c>
      <c r="C30" s="9">
        <v>14.86467456817627</v>
      </c>
      <c r="D30" s="66">
        <f>B30-C30</f>
        <v>10.693972587585449</v>
      </c>
      <c r="E30" s="8" t="s">
        <v>30</v>
      </c>
      <c r="F30" s="9">
        <v>26.706926345825195</v>
      </c>
      <c r="G30" s="9">
        <v>14.707500457763672</v>
      </c>
      <c r="H30" s="66">
        <f>F30-G30</f>
        <v>11.999425888061523</v>
      </c>
      <c r="I30" s="67">
        <f t="shared" si="4"/>
        <v>1.5891831715901699</v>
      </c>
      <c r="J30" s="68">
        <f>POWER(2,-I30)</f>
        <v>0.33235957637564922</v>
      </c>
      <c r="L30" s="2"/>
    </row>
    <row r="31" spans="1:12" s="3" customFormat="1" ht="14" x14ac:dyDescent="0.15">
      <c r="A31" s="69" t="s">
        <v>12</v>
      </c>
      <c r="B31" s="70">
        <f>AVERAGE(B28:B30)</f>
        <v>25.251118342081707</v>
      </c>
      <c r="C31" s="70">
        <f>AVERAGE(C28:C30)</f>
        <v>14.840875625610352</v>
      </c>
      <c r="D31" s="71">
        <f>AVERAGE(D28:D30)</f>
        <v>10.410242716471354</v>
      </c>
      <c r="E31" s="69" t="s">
        <v>12</v>
      </c>
      <c r="F31" s="70">
        <f>AVERAGE(F28:F30)</f>
        <v>26.004615147908527</v>
      </c>
      <c r="G31" s="70">
        <f>AVERAGE(G28:G30)</f>
        <v>14.525601704915365</v>
      </c>
      <c r="H31" s="71">
        <f>AVERAGE(H28:H30)</f>
        <v>11.479013442993164</v>
      </c>
      <c r="I31" s="71">
        <f>AVERAGE(I28:I30)</f>
        <v>1.0687707265218105</v>
      </c>
      <c r="J31" s="72">
        <f>AVERAGE(J28:J30)</f>
        <v>0.49161785271123509</v>
      </c>
      <c r="K31" s="73"/>
      <c r="L31" s="2"/>
    </row>
    <row r="32" spans="1:12" s="3" customFormat="1" ht="14" x14ac:dyDescent="0.15">
      <c r="A32" s="74" t="s">
        <v>13</v>
      </c>
      <c r="B32" s="75">
        <f>MEDIAN(B28:B30)</f>
        <v>25.32682991027832</v>
      </c>
      <c r="C32" s="75">
        <f>MEDIAN(C28:C30)</f>
        <v>14.86467456817627</v>
      </c>
      <c r="D32" s="76">
        <f>MEDIAN(D28:D30)</f>
        <v>10.404145240783691</v>
      </c>
      <c r="E32" s="74" t="s">
        <v>13</v>
      </c>
      <c r="F32" s="75">
        <f>MEDIAN(F28:F30)</f>
        <v>25.79509162902832</v>
      </c>
      <c r="G32" s="75">
        <f>MEDIAN(G28:G30)</f>
        <v>14.529727935791016</v>
      </c>
      <c r="H32" s="76">
        <f>MEDIAN(H28:H30)</f>
        <v>11.265363693237305</v>
      </c>
      <c r="I32" s="76">
        <f>MEDIAN(I28:I30)</f>
        <v>0.85512097676595111</v>
      </c>
      <c r="J32" s="76">
        <f>MEDIAN(J28:J30)</f>
        <v>0.55281896824539978</v>
      </c>
      <c r="L32" s="2"/>
    </row>
    <row r="33" spans="1:12" s="3" customFormat="1" thickBot="1" x14ac:dyDescent="0.2">
      <c r="A33" s="77" t="s">
        <v>14</v>
      </c>
      <c r="B33" s="78">
        <f>STDEV(B28:B30)</f>
        <v>0.3515532698633097</v>
      </c>
      <c r="C33" s="78">
        <f>STDEV(C28:C30)</f>
        <v>9.5948309340446736E-2</v>
      </c>
      <c r="D33" s="79">
        <f>STDEV(D28:D30)</f>
        <v>0.28073080162533065</v>
      </c>
      <c r="E33" s="77" t="s">
        <v>14</v>
      </c>
      <c r="F33" s="78">
        <f>STDEV(F28:F30)</f>
        <v>0.62449212176504998</v>
      </c>
      <c r="G33" s="78">
        <f>STDEV(G28:G30)</f>
        <v>0.18399657148776946</v>
      </c>
      <c r="H33" s="79">
        <f>STDEV(H28:H30)</f>
        <v>0.4530886667023129</v>
      </c>
      <c r="I33" s="79">
        <f>STDEV(I28:I30)</f>
        <v>0.4530886667023129</v>
      </c>
      <c r="J33" s="79">
        <f>STDEV(J28:J30)</f>
        <v>0.13914737135218136</v>
      </c>
      <c r="L33" s="2"/>
    </row>
    <row r="34" spans="1:12" s="3" customFormat="1" ht="14" x14ac:dyDescent="0.15">
      <c r="A34" s="10"/>
      <c r="B34" s="10" t="s">
        <v>15</v>
      </c>
      <c r="C34" s="10"/>
      <c r="D34" s="10"/>
      <c r="E34" s="10"/>
      <c r="F34" s="10"/>
      <c r="G34" s="10"/>
      <c r="H34" s="10"/>
      <c r="I34" s="10"/>
      <c r="J34" s="11">
        <f>J33/(SQRT(4))</f>
        <v>6.957368567609068E-2</v>
      </c>
      <c r="L34" s="2"/>
    </row>
    <row r="35" spans="1:12" s="3" customFormat="1" ht="14" x14ac:dyDescent="0.15">
      <c r="A35" s="46" t="s">
        <v>68</v>
      </c>
      <c r="B35" s="10">
        <f>TTEST(B28:B30,F28:F30,2,2)</f>
        <v>0.14269175670689513</v>
      </c>
      <c r="C35" s="10"/>
      <c r="E35" s="12"/>
      <c r="L35" s="2"/>
    </row>
    <row r="36" spans="1:12" s="3" customFormat="1" ht="14" x14ac:dyDescent="0.15">
      <c r="A36" s="46" t="s">
        <v>8</v>
      </c>
      <c r="B36" s="10">
        <f>TTEST(C28:C30,G28:G30,2,2)</f>
        <v>5.8093326674342048E-2</v>
      </c>
      <c r="C36" s="10"/>
      <c r="D36" s="10"/>
      <c r="L36" s="2"/>
    </row>
    <row r="37" spans="1:12" s="3" customFormat="1" ht="14" x14ac:dyDescent="0.15">
      <c r="A37" s="46" t="s">
        <v>16</v>
      </c>
      <c r="B37" s="48">
        <f>TTEST(D28:D30,H28:H30,2,2)</f>
        <v>2.5512854456160593E-2</v>
      </c>
      <c r="C37" s="10"/>
      <c r="D37" s="10"/>
      <c r="L37" s="2"/>
    </row>
    <row r="38" spans="1:12" s="3" customFormat="1" ht="14" x14ac:dyDescent="0.15">
      <c r="A38" s="49" t="s">
        <v>17</v>
      </c>
      <c r="B38" s="21">
        <f>POWER(-(-I31-I33),2)</f>
        <v>2.3160560127444967</v>
      </c>
      <c r="C38" s="21"/>
      <c r="D38" s="10"/>
      <c r="E38" s="10"/>
      <c r="F38" s="10"/>
      <c r="L38" s="2"/>
    </row>
    <row r="39" spans="1:12" s="3" customFormat="1" ht="14" x14ac:dyDescent="0.15">
      <c r="A39" s="49" t="s">
        <v>18</v>
      </c>
      <c r="B39" s="21">
        <f>POWER(2,-I31)</f>
        <v>0.47672502789215526</v>
      </c>
      <c r="C39" s="21"/>
      <c r="D39" s="10"/>
      <c r="E39" s="10"/>
      <c r="F39" s="10"/>
      <c r="G39" s="10"/>
      <c r="L39" s="2"/>
    </row>
    <row r="40" spans="1:12" ht="16" thickBot="1" x14ac:dyDescent="0.25">
      <c r="L40" s="80"/>
    </row>
    <row r="41" spans="1:12" s="3" customFormat="1" thickBot="1" x14ac:dyDescent="0.2">
      <c r="A41" s="55" t="s">
        <v>7</v>
      </c>
      <c r="B41" s="56" t="s">
        <v>68</v>
      </c>
      <c r="C41" s="56" t="s">
        <v>8</v>
      </c>
      <c r="D41" s="57" t="s">
        <v>9</v>
      </c>
      <c r="E41" s="55" t="s">
        <v>39</v>
      </c>
      <c r="F41" s="56" t="s">
        <v>68</v>
      </c>
      <c r="G41" s="56" t="s">
        <v>8</v>
      </c>
      <c r="H41" s="57" t="s">
        <v>9</v>
      </c>
      <c r="I41" s="58" t="s">
        <v>11</v>
      </c>
      <c r="J41" s="59" t="s">
        <v>22</v>
      </c>
      <c r="L41" s="2"/>
    </row>
    <row r="42" spans="1:12" s="3" customFormat="1" ht="14" x14ac:dyDescent="0.15">
      <c r="A42" s="4" t="s">
        <v>40</v>
      </c>
      <c r="B42" s="5">
        <v>25.813014984130859</v>
      </c>
      <c r="C42" s="5">
        <v>15.005456924438477</v>
      </c>
      <c r="D42" s="60">
        <f>B42-C42</f>
        <v>10.807558059692383</v>
      </c>
      <c r="E42" s="4" t="s">
        <v>40</v>
      </c>
      <c r="F42" s="5">
        <v>26.587677001953125</v>
      </c>
      <c r="G42" s="5">
        <v>14.456241607666016</v>
      </c>
      <c r="H42" s="60">
        <f>F42-G42</f>
        <v>12.131435394287109</v>
      </c>
      <c r="I42" s="61">
        <f>H42-$D$45</f>
        <v>1.3813912073771153</v>
      </c>
      <c r="J42" s="62">
        <f>POWER(2,-I42)</f>
        <v>0.38384846731476185</v>
      </c>
      <c r="L42" s="2"/>
    </row>
    <row r="43" spans="1:12" s="3" customFormat="1" ht="14" x14ac:dyDescent="0.15">
      <c r="A43" s="6" t="s">
        <v>41</v>
      </c>
      <c r="B43" s="7">
        <v>25.721551895141602</v>
      </c>
      <c r="C43" s="7">
        <v>14.820024490356445</v>
      </c>
      <c r="D43" s="63">
        <f>B43-C43</f>
        <v>10.901527404785156</v>
      </c>
      <c r="E43" s="6" t="s">
        <v>41</v>
      </c>
      <c r="F43" s="7">
        <v>26.939027786254883</v>
      </c>
      <c r="G43" s="7">
        <v>14.456592559814453</v>
      </c>
      <c r="H43" s="63">
        <f>F43-G43</f>
        <v>12.48243522644043</v>
      </c>
      <c r="I43" s="64">
        <f t="shared" ref="I43:I44" si="5">H43-$D$45</f>
        <v>1.7323910395304356</v>
      </c>
      <c r="J43" s="65">
        <f>POWER(2,-I43)</f>
        <v>0.30095276162332268</v>
      </c>
      <c r="L43" s="2"/>
    </row>
    <row r="44" spans="1:12" s="3" customFormat="1" thickBot="1" x14ac:dyDescent="0.2">
      <c r="A44" s="8" t="s">
        <v>42</v>
      </c>
      <c r="B44" s="9">
        <v>25.357824325561523</v>
      </c>
      <c r="C44" s="9">
        <v>14.816777229309082</v>
      </c>
      <c r="D44" s="66">
        <f>B44-C44</f>
        <v>10.541047096252441</v>
      </c>
      <c r="E44" s="8" t="s">
        <v>42</v>
      </c>
      <c r="F44" s="9">
        <v>26.250961303710938</v>
      </c>
      <c r="G44" s="9">
        <v>14.487276077270508</v>
      </c>
      <c r="H44" s="66">
        <f>F44-G44</f>
        <v>11.76368522644043</v>
      </c>
      <c r="I44" s="67">
        <f t="shared" si="5"/>
        <v>1.0136410395304356</v>
      </c>
      <c r="J44" s="68">
        <f>POWER(2,-I44)</f>
        <v>0.49529465610714762</v>
      </c>
      <c r="L44" s="2"/>
    </row>
    <row r="45" spans="1:12" s="3" customFormat="1" ht="14" x14ac:dyDescent="0.15">
      <c r="A45" s="69" t="s">
        <v>12</v>
      </c>
      <c r="B45" s="70">
        <f>AVERAGE(B42:B44)</f>
        <v>25.630797068277996</v>
      </c>
      <c r="C45" s="70">
        <f>AVERAGE(C42:C44)</f>
        <v>14.880752881368002</v>
      </c>
      <c r="D45" s="71">
        <f>AVERAGE(D42:D44)</f>
        <v>10.750044186909994</v>
      </c>
      <c r="E45" s="69" t="s">
        <v>12</v>
      </c>
      <c r="F45" s="70">
        <f>AVERAGE(F42:F44)</f>
        <v>26.592555363972981</v>
      </c>
      <c r="G45" s="70">
        <f>AVERAGE(G42:G44)</f>
        <v>14.466703414916992</v>
      </c>
      <c r="H45" s="71">
        <f>AVERAGE(H42:H44)</f>
        <v>12.12585194905599</v>
      </c>
      <c r="I45" s="71">
        <f>AVERAGE(I42:I44)</f>
        <v>1.3758077621459954</v>
      </c>
      <c r="J45" s="72">
        <f>AVERAGE(J42:J44)</f>
        <v>0.39336529501507739</v>
      </c>
      <c r="K45" s="73"/>
      <c r="L45" s="2"/>
    </row>
    <row r="46" spans="1:12" s="3" customFormat="1" ht="14" x14ac:dyDescent="0.15">
      <c r="A46" s="74" t="s">
        <v>13</v>
      </c>
      <c r="B46" s="75">
        <f>MEDIAN(B42:B44)</f>
        <v>25.721551895141602</v>
      </c>
      <c r="C46" s="75">
        <f>MEDIAN(C42:C44)</f>
        <v>14.820024490356445</v>
      </c>
      <c r="D46" s="76">
        <f>MEDIAN(D42:D44)</f>
        <v>10.807558059692383</v>
      </c>
      <c r="E46" s="74" t="s">
        <v>13</v>
      </c>
      <c r="F46" s="75">
        <f>MEDIAN(F42:F44)</f>
        <v>26.587677001953125</v>
      </c>
      <c r="G46" s="75">
        <f>MEDIAN(G42:G44)</f>
        <v>14.456592559814453</v>
      </c>
      <c r="H46" s="76">
        <f>MEDIAN(H42:H44)</f>
        <v>12.131435394287109</v>
      </c>
      <c r="I46" s="76">
        <f>MEDIAN(I42:I44)</f>
        <v>1.3813912073771153</v>
      </c>
      <c r="J46" s="76">
        <f>MEDIAN(J42:J44)</f>
        <v>0.38384846731476185</v>
      </c>
      <c r="L46" s="2"/>
    </row>
    <row r="47" spans="1:12" s="3" customFormat="1" thickBot="1" x14ac:dyDescent="0.2">
      <c r="A47" s="77" t="s">
        <v>14</v>
      </c>
      <c r="B47" s="78">
        <f>STDEV(B42:B44)</f>
        <v>0.24078405857007823</v>
      </c>
      <c r="C47" s="78">
        <f>STDEV(C42:C44)</f>
        <v>0.10800907343677031</v>
      </c>
      <c r="D47" s="79">
        <f>STDEV(D42:D44)</f>
        <v>0.18699571487545369</v>
      </c>
      <c r="E47" s="77" t="s">
        <v>14</v>
      </c>
      <c r="F47" s="78">
        <f>STDEV(F42:F44)</f>
        <v>0.34405918082809089</v>
      </c>
      <c r="G47" s="78">
        <f>STDEV(G42:G44)</f>
        <v>1.7817312341833223E-2</v>
      </c>
      <c r="H47" s="79">
        <f>STDEV(H42:H44)</f>
        <v>0.35940752881720034</v>
      </c>
      <c r="I47" s="79">
        <f>STDEV(I42:I44)</f>
        <v>0.35940752881719989</v>
      </c>
      <c r="J47" s="79">
        <f>STDEV(J42:J44)</f>
        <v>9.7519846672350197E-2</v>
      </c>
      <c r="L47" s="2"/>
    </row>
    <row r="48" spans="1:12" s="3" customFormat="1" ht="14" x14ac:dyDescent="0.15">
      <c r="A48" s="10"/>
      <c r="B48" s="10" t="s">
        <v>15</v>
      </c>
      <c r="C48" s="10"/>
      <c r="D48" s="10"/>
      <c r="E48" s="10"/>
      <c r="F48" s="10"/>
      <c r="G48" s="10"/>
      <c r="H48" s="10"/>
      <c r="I48" s="10"/>
      <c r="J48" s="11">
        <f>J47/(SQRT(4))</f>
        <v>4.8759923336175098E-2</v>
      </c>
      <c r="L48" s="2"/>
    </row>
    <row r="49" spans="1:12" s="3" customFormat="1" ht="14" x14ac:dyDescent="0.15">
      <c r="A49" s="46" t="s">
        <v>68</v>
      </c>
      <c r="B49" s="10">
        <f>TTEST(B42:B44,F42:F44,2,2)</f>
        <v>1.6583764330385435E-2</v>
      </c>
      <c r="C49" s="10"/>
      <c r="F49" s="81"/>
      <c r="L49" s="2"/>
    </row>
    <row r="50" spans="1:12" s="3" customFormat="1" ht="14" x14ac:dyDescent="0.15">
      <c r="A50" s="46" t="s">
        <v>8</v>
      </c>
      <c r="B50" s="10">
        <f>TTEST(C42:C44,G42:G44,2,2)</f>
        <v>2.8069954150554939E-3</v>
      </c>
      <c r="C50" s="10"/>
      <c r="D50" s="10"/>
      <c r="L50" s="2"/>
    </row>
    <row r="51" spans="1:12" s="3" customFormat="1" ht="14" x14ac:dyDescent="0.15">
      <c r="A51" s="46" t="s">
        <v>16</v>
      </c>
      <c r="B51" s="48">
        <f>TTEST(D42:D44,H42:H44,2,2)</f>
        <v>4.175766761247016E-3</v>
      </c>
      <c r="C51" s="10"/>
      <c r="D51" s="10"/>
      <c r="L51" s="2"/>
    </row>
    <row r="52" spans="1:12" s="3" customFormat="1" ht="14" x14ac:dyDescent="0.15">
      <c r="A52" s="49" t="s">
        <v>17</v>
      </c>
      <c r="B52" s="21">
        <f>POWER(-(-I45-I47),2)</f>
        <v>3.0109721059924865</v>
      </c>
      <c r="C52" s="21"/>
      <c r="D52" s="10"/>
      <c r="E52" s="10"/>
      <c r="F52" s="10"/>
      <c r="L52" s="2"/>
    </row>
    <row r="53" spans="1:12" s="3" customFormat="1" ht="14" x14ac:dyDescent="0.15">
      <c r="A53" s="49" t="s">
        <v>18</v>
      </c>
      <c r="B53" s="21">
        <f>POWER(2,-I45)</f>
        <v>0.38533689656333936</v>
      </c>
      <c r="C53" s="21"/>
      <c r="D53" s="10"/>
      <c r="E53" s="10"/>
      <c r="F53" s="10"/>
      <c r="G53" s="1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002D6-3F57-4272-AF21-7C683F0EFA92}">
  <dimension ref="A1:IV53"/>
  <sheetViews>
    <sheetView workbookViewId="0">
      <selection activeCell="G25" sqref="G25"/>
    </sheetView>
  </sheetViews>
  <sheetFormatPr baseColWidth="10" defaultColWidth="9.1640625" defaultRowHeight="15" x14ac:dyDescent="0.2"/>
  <cols>
    <col min="1" max="1" width="14.6640625" style="50" customWidth="1"/>
    <col min="2" max="4" width="10.33203125" style="50" customWidth="1"/>
    <col min="5" max="5" width="14.5" style="50" customWidth="1"/>
    <col min="6" max="9" width="10.33203125" style="50" customWidth="1"/>
    <col min="10" max="10" width="9.33203125" style="50" bestFit="1" customWidth="1"/>
    <col min="11" max="16384" width="9.1640625" style="50"/>
  </cols>
  <sheetData>
    <row r="1" spans="1:256" s="84" customFormat="1" x14ac:dyDescent="0.2">
      <c r="A1" s="84" t="s">
        <v>70</v>
      </c>
    </row>
    <row r="3" spans="1:256" s="13" customFormat="1" ht="16" x14ac:dyDescent="0.2">
      <c r="A3" s="13" t="s">
        <v>20</v>
      </c>
      <c r="B3" s="14"/>
      <c r="C3" s="14"/>
      <c r="D3" s="14"/>
      <c r="E3" s="15"/>
      <c r="F3" s="14"/>
      <c r="G3" s="14"/>
      <c r="H3" s="16" t="s">
        <v>0</v>
      </c>
      <c r="I3" s="17">
        <v>44291</v>
      </c>
      <c r="J3" s="17" t="s">
        <v>1</v>
      </c>
    </row>
    <row r="4" spans="1:256" s="13" customFormat="1" ht="16" x14ac:dyDescent="0.2">
      <c r="A4" s="3" t="s">
        <v>2</v>
      </c>
      <c r="B4" s="14"/>
      <c r="C4" s="14"/>
      <c r="D4" s="14"/>
      <c r="E4" s="15"/>
      <c r="F4" s="14"/>
      <c r="G4" s="14"/>
      <c r="H4" s="18" t="s">
        <v>69</v>
      </c>
      <c r="I4" s="17">
        <v>44293</v>
      </c>
      <c r="J4" s="17" t="s">
        <v>21</v>
      </c>
    </row>
    <row r="5" spans="1:256" s="13" customFormat="1" ht="16" x14ac:dyDescent="0.2">
      <c r="A5" s="3" t="s">
        <v>4</v>
      </c>
      <c r="B5" s="14"/>
      <c r="C5" s="14"/>
      <c r="D5" s="14"/>
      <c r="E5" s="15"/>
      <c r="F5" s="14"/>
      <c r="G5" s="14"/>
      <c r="H5" s="19"/>
      <c r="I5" s="19"/>
      <c r="J5" s="17"/>
    </row>
    <row r="6" spans="1:256" s="3" customFormat="1" ht="14" x14ac:dyDescent="0.15">
      <c r="A6" s="3" t="s">
        <v>5</v>
      </c>
      <c r="B6" s="20"/>
      <c r="C6" s="20"/>
      <c r="D6" s="20"/>
      <c r="E6" s="21"/>
      <c r="F6" s="20"/>
      <c r="G6" s="20"/>
      <c r="H6" s="22"/>
      <c r="I6" s="22"/>
      <c r="J6" s="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</row>
    <row r="7" spans="1:256" s="3" customFormat="1" ht="14" x14ac:dyDescent="0.15">
      <c r="A7" s="3" t="s">
        <v>6</v>
      </c>
      <c r="B7" s="20"/>
      <c r="C7" s="20"/>
      <c r="D7" s="20"/>
      <c r="E7" s="21"/>
      <c r="F7" s="20"/>
      <c r="G7" s="20"/>
      <c r="H7" s="22"/>
      <c r="I7" s="22"/>
      <c r="J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pans="1:256" s="2" customFormat="1" ht="14" x14ac:dyDescent="0.15">
      <c r="B8" s="85"/>
      <c r="C8" s="85"/>
      <c r="D8" s="85"/>
      <c r="F8" s="85"/>
      <c r="G8" s="85"/>
      <c r="H8" s="85"/>
      <c r="I8" s="85"/>
      <c r="J8" s="85"/>
    </row>
    <row r="9" spans="1:256" ht="16" thickBot="1" x14ac:dyDescent="0.25"/>
    <row r="10" spans="1:256" s="3" customFormat="1" thickBot="1" x14ac:dyDescent="0.2">
      <c r="A10" s="25" t="s">
        <v>7</v>
      </c>
      <c r="B10" s="26" t="s">
        <v>69</v>
      </c>
      <c r="C10" s="26" t="s">
        <v>8</v>
      </c>
      <c r="D10" s="26" t="s">
        <v>9</v>
      </c>
      <c r="E10" s="25" t="s">
        <v>10</v>
      </c>
      <c r="F10" s="26" t="s">
        <v>69</v>
      </c>
      <c r="G10" s="26" t="s">
        <v>8</v>
      </c>
      <c r="H10" s="26" t="s">
        <v>9</v>
      </c>
      <c r="I10" s="26" t="s">
        <v>11</v>
      </c>
      <c r="J10" s="27" t="s">
        <v>22</v>
      </c>
    </row>
    <row r="11" spans="1:256" s="3" customFormat="1" ht="14" x14ac:dyDescent="0.15">
      <c r="A11" s="51" t="s">
        <v>23</v>
      </c>
      <c r="B11" s="28">
        <v>18.417000000000002</v>
      </c>
      <c r="C11" s="28">
        <v>14.699</v>
      </c>
      <c r="D11" s="36">
        <f t="shared" ref="D11:D14" si="0">B11-C11</f>
        <v>3.7180000000000017</v>
      </c>
      <c r="E11" s="51" t="s">
        <v>23</v>
      </c>
      <c r="F11" s="28">
        <v>17.413</v>
      </c>
      <c r="G11" s="28">
        <v>14.766</v>
      </c>
      <c r="H11" s="29">
        <f t="shared" ref="H11:H14" si="1">F11-G11</f>
        <v>2.6470000000000002</v>
      </c>
      <c r="I11" s="29">
        <f>H11-$D$15</f>
        <v>-0.98375000000000012</v>
      </c>
      <c r="J11" s="30">
        <f t="shared" ref="J11:J14" si="2">POWER(2,-I11)</f>
        <v>1.9775991112561038</v>
      </c>
    </row>
    <row r="12" spans="1:256" s="3" customFormat="1" ht="14" x14ac:dyDescent="0.15">
      <c r="A12" s="52" t="s">
        <v>24</v>
      </c>
      <c r="B12" s="31">
        <v>18.265000000000001</v>
      </c>
      <c r="C12" s="31">
        <v>14.598000000000001</v>
      </c>
      <c r="D12" s="29">
        <f t="shared" si="0"/>
        <v>3.6669999999999998</v>
      </c>
      <c r="E12" s="52" t="s">
        <v>24</v>
      </c>
      <c r="F12" s="31">
        <v>17.466000000000001</v>
      </c>
      <c r="G12" s="31">
        <v>14.717000000000001</v>
      </c>
      <c r="H12" s="29">
        <f t="shared" si="1"/>
        <v>2.7490000000000006</v>
      </c>
      <c r="I12" s="29">
        <f t="shared" ref="I12:I14" si="3">H12-$D$15</f>
        <v>-0.88174999999999981</v>
      </c>
      <c r="J12" s="30">
        <f t="shared" si="2"/>
        <v>1.8426090449144994</v>
      </c>
    </row>
    <row r="13" spans="1:256" s="3" customFormat="1" ht="14" x14ac:dyDescent="0.15">
      <c r="A13" s="52" t="s">
        <v>25</v>
      </c>
      <c r="B13" s="31">
        <v>18.276</v>
      </c>
      <c r="C13" s="31">
        <v>14.689</v>
      </c>
      <c r="D13" s="29">
        <f t="shared" si="0"/>
        <v>3.5869999999999997</v>
      </c>
      <c r="E13" s="52" t="s">
        <v>25</v>
      </c>
      <c r="F13" s="31">
        <v>17.683</v>
      </c>
      <c r="G13" s="31">
        <v>14.695</v>
      </c>
      <c r="H13" s="29">
        <f t="shared" si="1"/>
        <v>2.9879999999999995</v>
      </c>
      <c r="I13" s="29">
        <f t="shared" si="3"/>
        <v>-0.64275000000000082</v>
      </c>
      <c r="J13" s="30">
        <f t="shared" si="2"/>
        <v>1.5613024086811453</v>
      </c>
    </row>
    <row r="14" spans="1:256" s="3" customFormat="1" thickBot="1" x14ac:dyDescent="0.2">
      <c r="A14" s="53" t="s">
        <v>26</v>
      </c>
      <c r="B14" s="32">
        <v>18.212</v>
      </c>
      <c r="C14" s="32">
        <v>14.661</v>
      </c>
      <c r="D14" s="29">
        <f t="shared" si="0"/>
        <v>3.5510000000000002</v>
      </c>
      <c r="E14" s="53" t="s">
        <v>26</v>
      </c>
      <c r="F14" s="32">
        <v>17.751000000000001</v>
      </c>
      <c r="G14" s="32">
        <v>14.686999999999999</v>
      </c>
      <c r="H14" s="33">
        <f t="shared" si="1"/>
        <v>3.0640000000000018</v>
      </c>
      <c r="I14" s="29">
        <f t="shared" si="3"/>
        <v>-0.56674999999999853</v>
      </c>
      <c r="J14" s="34">
        <f t="shared" si="2"/>
        <v>1.481183106306811</v>
      </c>
    </row>
    <row r="15" spans="1:256" s="3" customFormat="1" ht="14" x14ac:dyDescent="0.15">
      <c r="A15" s="35" t="s">
        <v>12</v>
      </c>
      <c r="B15" s="36">
        <f>AVERAGE(B11:B14)</f>
        <v>18.2925</v>
      </c>
      <c r="C15" s="36">
        <f>AVERAGE(C11:C14)</f>
        <v>14.661750000000001</v>
      </c>
      <c r="D15" s="36">
        <f>AVERAGE(D11:D14)</f>
        <v>3.6307500000000004</v>
      </c>
      <c r="E15" s="37" t="s">
        <v>12</v>
      </c>
      <c r="F15" s="36">
        <f>AVERAGE(F11:F14)</f>
        <v>17.578250000000001</v>
      </c>
      <c r="G15" s="36">
        <f>AVERAGE(G11:G14)</f>
        <v>14.716249999999999</v>
      </c>
      <c r="H15" s="36">
        <f>AVERAGE(H11:H14)</f>
        <v>2.8620000000000005</v>
      </c>
      <c r="I15" s="36">
        <f>AVERAGE(I11:I14)</f>
        <v>-0.76874999999999982</v>
      </c>
      <c r="J15" s="38">
        <f>AVERAGE(J11:J14)</f>
        <v>1.7156734177896398</v>
      </c>
      <c r="K15" s="11"/>
    </row>
    <row r="16" spans="1:256" s="3" customFormat="1" ht="14" x14ac:dyDescent="0.15">
      <c r="A16" s="39" t="s">
        <v>13</v>
      </c>
      <c r="B16" s="29">
        <f>MEDIAN(B11:B14)</f>
        <v>18.270499999999998</v>
      </c>
      <c r="C16" s="29">
        <f>MEDIAN(C11:C14)</f>
        <v>14.675000000000001</v>
      </c>
      <c r="D16" s="29">
        <f>MEDIAN(D11:D14)</f>
        <v>3.6269999999999998</v>
      </c>
      <c r="E16" s="40" t="s">
        <v>13</v>
      </c>
      <c r="F16" s="29">
        <f>MEDIAN(F11:F14)</f>
        <v>17.5745</v>
      </c>
      <c r="G16" s="29">
        <f>MEDIAN(G11:G14)</f>
        <v>14.706</v>
      </c>
      <c r="H16" s="29">
        <f>MEDIAN(H11:H14)</f>
        <v>2.8685</v>
      </c>
      <c r="I16" s="29">
        <f>MEDIAN(I11:I14)</f>
        <v>-0.76225000000000032</v>
      </c>
      <c r="J16" s="41">
        <f>MEDIAN(J11:J14)</f>
        <v>1.7019557267978223</v>
      </c>
    </row>
    <row r="17" spans="1:12" s="3" customFormat="1" thickBot="1" x14ac:dyDescent="0.2">
      <c r="A17" s="42" t="s">
        <v>14</v>
      </c>
      <c r="B17" s="33">
        <f>STDEV(B11:B14)</f>
        <v>8.7576633108762542E-2</v>
      </c>
      <c r="C17" s="33">
        <f>STDEV(C11:C14)</f>
        <v>4.5441354146488991E-2</v>
      </c>
      <c r="D17" s="33">
        <f>STDEV(D11:D14)</f>
        <v>7.5720428771457904E-2</v>
      </c>
      <c r="E17" s="43" t="s">
        <v>14</v>
      </c>
      <c r="F17" s="33">
        <f>STDEV(F11:F14)</f>
        <v>0.16403531123917603</v>
      </c>
      <c r="G17" s="33">
        <f>STDEV(G11:G14)</f>
        <v>3.5509388429916328E-2</v>
      </c>
      <c r="H17" s="33">
        <f>STDEV(H11:H14)</f>
        <v>0.19636191076682902</v>
      </c>
      <c r="I17" s="33">
        <f>STDEV(I11:I14)</f>
        <v>0.19636191076682932</v>
      </c>
      <c r="J17" s="44">
        <f>STDEV(J11:J14)</f>
        <v>0.23347650628700578</v>
      </c>
    </row>
    <row r="18" spans="1:12" s="3" customFormat="1" ht="14" x14ac:dyDescent="0.15">
      <c r="A18" s="10"/>
      <c r="B18" s="45" t="s">
        <v>15</v>
      </c>
      <c r="C18" s="45"/>
      <c r="D18" s="45"/>
      <c r="E18" s="10"/>
      <c r="F18" s="11"/>
      <c r="G18" s="11"/>
      <c r="H18" s="11"/>
      <c r="I18" s="11"/>
      <c r="J18" s="11">
        <f>J17/(SQRT(4))</f>
        <v>0.11673825314350289</v>
      </c>
    </row>
    <row r="19" spans="1:12" s="3" customFormat="1" ht="14" x14ac:dyDescent="0.15">
      <c r="A19" s="46" t="s">
        <v>69</v>
      </c>
      <c r="B19" s="10">
        <f>TTEST(B11:B14,F11:F14,2,2)</f>
        <v>2.546106468967277E-4</v>
      </c>
      <c r="C19" s="45"/>
      <c r="D19" s="12"/>
      <c r="E19" s="47"/>
      <c r="F19" s="47"/>
      <c r="G19" s="24"/>
      <c r="H19" s="24"/>
      <c r="I19" s="24"/>
      <c r="J19" s="24"/>
    </row>
    <row r="20" spans="1:12" s="3" customFormat="1" ht="14" x14ac:dyDescent="0.15">
      <c r="A20" s="46" t="s">
        <v>8</v>
      </c>
      <c r="B20" s="10">
        <f>TTEST(C11:C14,G11:G14,2,2)</f>
        <v>0.10764272028300111</v>
      </c>
      <c r="C20" s="45"/>
      <c r="D20" s="12"/>
      <c r="E20" s="47"/>
      <c r="F20" s="12"/>
      <c r="G20" s="47"/>
      <c r="H20" s="47"/>
      <c r="I20" s="24"/>
      <c r="J20" s="24"/>
    </row>
    <row r="21" spans="1:12" s="3" customFormat="1" ht="14" x14ac:dyDescent="0.15">
      <c r="A21" s="46" t="s">
        <v>16</v>
      </c>
      <c r="B21" s="48">
        <f>TTEST(D11:D14,H11:H14,2,2)</f>
        <v>3.3555080210139854E-4</v>
      </c>
      <c r="C21" s="10"/>
      <c r="D21" s="45"/>
      <c r="F21" s="24"/>
      <c r="G21" s="45"/>
      <c r="H21" s="24"/>
      <c r="I21" s="24"/>
      <c r="J21" s="24"/>
    </row>
    <row r="22" spans="1:12" s="3" customFormat="1" ht="14" x14ac:dyDescent="0.15">
      <c r="A22" s="49" t="s">
        <v>17</v>
      </c>
      <c r="B22" s="20">
        <f>POWER(-(-I15-I17),2)</f>
        <v>0.327628124696</v>
      </c>
      <c r="C22" s="20"/>
      <c r="D22" s="45"/>
      <c r="E22" s="10"/>
      <c r="F22" s="45"/>
      <c r="G22" s="45"/>
      <c r="H22" s="24"/>
      <c r="I22" s="24"/>
      <c r="J22" s="24"/>
    </row>
    <row r="23" spans="1:12" s="3" customFormat="1" ht="14" x14ac:dyDescent="0.15">
      <c r="A23" s="49" t="s">
        <v>18</v>
      </c>
      <c r="B23" s="20">
        <f>POWER(2,-I15)</f>
        <v>1.7037929197525941</v>
      </c>
      <c r="C23" s="20"/>
      <c r="D23" s="45"/>
      <c r="E23" s="10"/>
      <c r="F23" s="45"/>
      <c r="G23" s="45"/>
      <c r="H23" s="24"/>
      <c r="I23" s="24"/>
      <c r="J23" s="24"/>
    </row>
    <row r="25" spans="1:12" ht="18" x14ac:dyDescent="0.2">
      <c r="A25" s="54" t="s">
        <v>31</v>
      </c>
    </row>
    <row r="26" spans="1:12" ht="16" thickBot="1" x14ac:dyDescent="0.25"/>
    <row r="27" spans="1:12" s="3" customFormat="1" thickBot="1" x14ac:dyDescent="0.2">
      <c r="A27" s="55" t="s">
        <v>7</v>
      </c>
      <c r="B27" s="56" t="s">
        <v>69</v>
      </c>
      <c r="C27" s="56" t="s">
        <v>8</v>
      </c>
      <c r="D27" s="57" t="s">
        <v>9</v>
      </c>
      <c r="E27" s="55" t="s">
        <v>27</v>
      </c>
      <c r="F27" s="56" t="s">
        <v>69</v>
      </c>
      <c r="G27" s="56" t="s">
        <v>8</v>
      </c>
      <c r="H27" s="57" t="s">
        <v>9</v>
      </c>
      <c r="I27" s="58" t="s">
        <v>11</v>
      </c>
      <c r="J27" s="59" t="s">
        <v>22</v>
      </c>
      <c r="L27" s="2"/>
    </row>
    <row r="28" spans="1:12" s="3" customFormat="1" ht="14" x14ac:dyDescent="0.15">
      <c r="A28" s="4" t="s">
        <v>28</v>
      </c>
      <c r="B28" s="5">
        <v>17.854837417602539</v>
      </c>
      <c r="C28" s="5">
        <v>14.735267639160156</v>
      </c>
      <c r="D28" s="60">
        <f>B28-C28</f>
        <v>3.1195697784423828</v>
      </c>
      <c r="E28" s="4" t="s">
        <v>28</v>
      </c>
      <c r="F28" s="5">
        <v>16.304632186889648</v>
      </c>
      <c r="G28" s="5">
        <v>14.529727935791016</v>
      </c>
      <c r="H28" s="60">
        <f>F28-G28</f>
        <v>1.7749042510986328</v>
      </c>
      <c r="I28" s="61">
        <f>H28-$D$31</f>
        <v>-0.81097920735677098</v>
      </c>
      <c r="J28" s="62">
        <f>POWER(2,-I28)</f>
        <v>1.7544018122093696</v>
      </c>
      <c r="L28" s="2"/>
    </row>
    <row r="29" spans="1:12" s="3" customFormat="1" ht="14" x14ac:dyDescent="0.15">
      <c r="A29" s="6" t="s">
        <v>29</v>
      </c>
      <c r="B29" s="7">
        <v>16.838409423828125</v>
      </c>
      <c r="C29" s="7">
        <v>14.922684669494629</v>
      </c>
      <c r="D29" s="63">
        <f>B29-C29</f>
        <v>1.9157247543334961</v>
      </c>
      <c r="E29" s="6" t="s">
        <v>29</v>
      </c>
      <c r="F29" s="7">
        <v>16.323894500732422</v>
      </c>
      <c r="G29" s="7">
        <v>14.339576721191406</v>
      </c>
      <c r="H29" s="63">
        <f>F29-G29</f>
        <v>1.9843177795410156</v>
      </c>
      <c r="I29" s="64">
        <f t="shared" ref="I29:I30" si="4">H29-$D$31</f>
        <v>-0.60156567891438817</v>
      </c>
      <c r="J29" s="65">
        <f>POWER(2,-I29)</f>
        <v>1.5173623846350919</v>
      </c>
      <c r="L29" s="2"/>
    </row>
    <row r="30" spans="1:12" s="3" customFormat="1" thickBot="1" x14ac:dyDescent="0.2">
      <c r="A30" s="8" t="s">
        <v>30</v>
      </c>
      <c r="B30" s="9">
        <v>17.587030410766602</v>
      </c>
      <c r="C30" s="9">
        <v>14.86467456817627</v>
      </c>
      <c r="D30" s="66">
        <f>B30-C30</f>
        <v>2.722355842590332</v>
      </c>
      <c r="E30" s="8" t="s">
        <v>30</v>
      </c>
      <c r="F30" s="9">
        <v>16.839118957519531</v>
      </c>
      <c r="G30" s="9">
        <v>14.707500457763672</v>
      </c>
      <c r="H30" s="66">
        <f>F30-G30</f>
        <v>2.1316184997558594</v>
      </c>
      <c r="I30" s="67">
        <f t="shared" si="4"/>
        <v>-0.45426495869954442</v>
      </c>
      <c r="J30" s="68">
        <f>POWER(2,-I30)</f>
        <v>1.3700845802591137</v>
      </c>
      <c r="L30" s="2"/>
    </row>
    <row r="31" spans="1:12" s="3" customFormat="1" ht="14" x14ac:dyDescent="0.15">
      <c r="A31" s="69" t="s">
        <v>12</v>
      </c>
      <c r="B31" s="70">
        <f>AVERAGE(B28:B30)</f>
        <v>17.426759084065754</v>
      </c>
      <c r="C31" s="70">
        <v>14.840875625610352</v>
      </c>
      <c r="D31" s="71">
        <f>AVERAGE(D28:D30)</f>
        <v>2.5858834584554038</v>
      </c>
      <c r="E31" s="69" t="s">
        <v>12</v>
      </c>
      <c r="F31" s="70">
        <f>AVERAGE(F28:F30)</f>
        <v>16.489215215047199</v>
      </c>
      <c r="G31" s="70">
        <v>14.525601704915365</v>
      </c>
      <c r="H31" s="71">
        <f>AVERAGE(H28:H30)</f>
        <v>1.9636135101318359</v>
      </c>
      <c r="I31" s="71">
        <f>AVERAGE(I28:I30)</f>
        <v>-0.62226994832356786</v>
      </c>
      <c r="J31" s="72">
        <f>AVERAGE(J28:J30)</f>
        <v>1.547282925701192</v>
      </c>
      <c r="K31" s="73"/>
      <c r="L31" s="2"/>
    </row>
    <row r="32" spans="1:12" s="3" customFormat="1" ht="14" x14ac:dyDescent="0.15">
      <c r="A32" s="74" t="s">
        <v>13</v>
      </c>
      <c r="B32" s="75">
        <f>MEDIAN(B28:B30)</f>
        <v>17.587030410766602</v>
      </c>
      <c r="C32" s="75">
        <v>14.86467456817627</v>
      </c>
      <c r="D32" s="76">
        <f>MEDIAN(D28:D30)</f>
        <v>2.722355842590332</v>
      </c>
      <c r="E32" s="74" t="s">
        <v>13</v>
      </c>
      <c r="F32" s="75">
        <f>MEDIAN(F28:F30)</f>
        <v>16.323894500732422</v>
      </c>
      <c r="G32" s="75">
        <v>14.529727935791016</v>
      </c>
      <c r="H32" s="76">
        <f>MEDIAN(H28:H30)</f>
        <v>1.9843177795410156</v>
      </c>
      <c r="I32" s="76">
        <f>MEDIAN(I28:I30)</f>
        <v>-0.60156567891438817</v>
      </c>
      <c r="J32" s="76">
        <f>MEDIAN(J28:J30)</f>
        <v>1.5173623846350919</v>
      </c>
      <c r="L32" s="2"/>
    </row>
    <row r="33" spans="1:12" s="3" customFormat="1" thickBot="1" x14ac:dyDescent="0.2">
      <c r="A33" s="77" t="s">
        <v>14</v>
      </c>
      <c r="B33" s="78">
        <f>STDEV(B28:B30)</f>
        <v>0.52682695475260866</v>
      </c>
      <c r="C33" s="78">
        <v>9.5948309340446736E-2</v>
      </c>
      <c r="D33" s="79">
        <f>STDEV(D28:D30)</f>
        <v>0.61341604498214397</v>
      </c>
      <c r="E33" s="77" t="s">
        <v>14</v>
      </c>
      <c r="F33" s="78">
        <f>STDEV(F28:F30)</f>
        <v>0.30317854629038604</v>
      </c>
      <c r="G33" s="78">
        <v>0.18399657148776946</v>
      </c>
      <c r="H33" s="79">
        <f>STDEV(H28:H30)</f>
        <v>0.17925614041811325</v>
      </c>
      <c r="I33" s="79">
        <f>STDEV(I28:I30)</f>
        <v>0.17925614041811325</v>
      </c>
      <c r="J33" s="79">
        <f>STDEV(J28:J30)</f>
        <v>0.19389781529646527</v>
      </c>
      <c r="L33" s="2"/>
    </row>
    <row r="34" spans="1:12" s="3" customFormat="1" ht="14" x14ac:dyDescent="0.15">
      <c r="A34" s="10"/>
      <c r="B34" s="10" t="s">
        <v>15</v>
      </c>
      <c r="C34" s="10"/>
      <c r="D34" s="10"/>
      <c r="E34" s="10"/>
      <c r="F34" s="10"/>
      <c r="G34" s="10"/>
      <c r="H34" s="10"/>
      <c r="I34" s="10"/>
      <c r="J34" s="11">
        <f>J33/(SQRT(4))</f>
        <v>9.6948907648232635E-2</v>
      </c>
      <c r="L34" s="2"/>
    </row>
    <row r="35" spans="1:12" s="3" customFormat="1" ht="14" x14ac:dyDescent="0.15">
      <c r="A35" s="46" t="s">
        <v>69</v>
      </c>
      <c r="B35" s="10">
        <f>TTEST(B28:B30,F28:F30,2,2)</f>
        <v>5.5714991479552403E-2</v>
      </c>
      <c r="C35" s="10"/>
      <c r="E35" s="12"/>
      <c r="L35" s="2"/>
    </row>
    <row r="36" spans="1:12" s="3" customFormat="1" ht="14" x14ac:dyDescent="0.15">
      <c r="A36" s="46" t="s">
        <v>8</v>
      </c>
      <c r="B36" s="10">
        <f>TTEST(C28:C30,G28:G30,2,2)</f>
        <v>5.8093326674342048E-2</v>
      </c>
      <c r="C36" s="10"/>
      <c r="D36" s="10"/>
      <c r="L36" s="2"/>
    </row>
    <row r="37" spans="1:12" s="3" customFormat="1" ht="14" x14ac:dyDescent="0.15">
      <c r="A37" s="46" t="s">
        <v>16</v>
      </c>
      <c r="B37" s="48">
        <f>TTEST(D28:D30,H28:H30,2,2)</f>
        <v>0.16697391176111606</v>
      </c>
      <c r="C37" s="10"/>
      <c r="D37" s="10"/>
      <c r="L37" s="2"/>
    </row>
    <row r="38" spans="1:12" s="3" customFormat="1" ht="14" x14ac:dyDescent="0.15">
      <c r="A38" s="49" t="s">
        <v>17</v>
      </c>
      <c r="B38" s="21">
        <f>POWER(-(-I31-I33),2)</f>
        <v>0.19626123399489107</v>
      </c>
      <c r="C38" s="21"/>
      <c r="D38" s="10"/>
      <c r="E38" s="10"/>
      <c r="F38" s="10"/>
      <c r="L38" s="2"/>
    </row>
    <row r="39" spans="1:12" s="3" customFormat="1" ht="14" x14ac:dyDescent="0.15">
      <c r="A39" s="49" t="s">
        <v>18</v>
      </c>
      <c r="B39" s="21">
        <f>POWER(2,-I31)</f>
        <v>1.5392952167770253</v>
      </c>
      <c r="C39" s="21"/>
      <c r="D39" s="10"/>
      <c r="E39" s="10"/>
      <c r="F39" s="10"/>
      <c r="G39" s="10"/>
      <c r="L39" s="2"/>
    </row>
    <row r="40" spans="1:12" ht="16" thickBot="1" x14ac:dyDescent="0.25">
      <c r="L40" s="80"/>
    </row>
    <row r="41" spans="1:12" s="3" customFormat="1" thickBot="1" x14ac:dyDescent="0.2">
      <c r="A41" s="55" t="s">
        <v>7</v>
      </c>
      <c r="B41" s="56" t="s">
        <v>69</v>
      </c>
      <c r="C41" s="56" t="s">
        <v>8</v>
      </c>
      <c r="D41" s="57" t="s">
        <v>9</v>
      </c>
      <c r="E41" s="55" t="s">
        <v>27</v>
      </c>
      <c r="F41" s="56" t="s">
        <v>69</v>
      </c>
      <c r="G41" s="56" t="s">
        <v>8</v>
      </c>
      <c r="H41" s="57" t="s">
        <v>9</v>
      </c>
      <c r="I41" s="58" t="s">
        <v>11</v>
      </c>
      <c r="J41" s="59" t="s">
        <v>22</v>
      </c>
      <c r="L41" s="2"/>
    </row>
    <row r="42" spans="1:12" s="3" customFormat="1" ht="14" x14ac:dyDescent="0.15">
      <c r="A42" s="4" t="s">
        <v>40</v>
      </c>
      <c r="B42" s="5">
        <v>17.971057891845703</v>
      </c>
      <c r="C42" s="5">
        <v>15.005456924438477</v>
      </c>
      <c r="D42" s="60">
        <f>B42-C42</f>
        <v>2.9656009674072266</v>
      </c>
      <c r="E42" s="4" t="s">
        <v>40</v>
      </c>
      <c r="F42" s="5">
        <v>17.682548522949219</v>
      </c>
      <c r="G42" s="5">
        <v>14.456241607666016</v>
      </c>
      <c r="H42" s="60">
        <f>F42-G42</f>
        <v>3.2263069152832031</v>
      </c>
      <c r="I42" s="61">
        <f>H42-$D$45</f>
        <v>0.80134487152099609</v>
      </c>
      <c r="J42" s="62">
        <f>POWER(2,-I42)</f>
        <v>0.57381402217008459</v>
      </c>
      <c r="L42" s="2"/>
    </row>
    <row r="43" spans="1:12" s="3" customFormat="1" ht="14" x14ac:dyDescent="0.15">
      <c r="A43" s="6" t="s">
        <v>41</v>
      </c>
      <c r="B43" s="7">
        <v>17.297492980957031</v>
      </c>
      <c r="C43" s="7">
        <v>14.820024490356445</v>
      </c>
      <c r="D43" s="63">
        <f>B43-C43</f>
        <v>2.4774684906005859</v>
      </c>
      <c r="E43" s="6" t="s">
        <v>41</v>
      </c>
      <c r="F43" s="7">
        <v>17.623332977294922</v>
      </c>
      <c r="G43" s="7">
        <v>14.456592559814453</v>
      </c>
      <c r="H43" s="63">
        <f>F43-G43</f>
        <v>3.1667404174804688</v>
      </c>
      <c r="I43" s="64">
        <f t="shared" ref="I43:I44" si="5">H43-$D$45</f>
        <v>0.74177837371826172</v>
      </c>
      <c r="J43" s="65">
        <f>POWER(2,-I43)</f>
        <v>0.5980017561422124</v>
      </c>
      <c r="L43" s="2"/>
    </row>
    <row r="44" spans="1:12" s="3" customFormat="1" thickBot="1" x14ac:dyDescent="0.2">
      <c r="A44" s="8" t="s">
        <v>42</v>
      </c>
      <c r="B44" s="9">
        <v>16.648593902587891</v>
      </c>
      <c r="C44" s="9">
        <v>14.816777229309082</v>
      </c>
      <c r="D44" s="66">
        <f>B44-C44</f>
        <v>1.8318166732788086</v>
      </c>
      <c r="E44" s="8" t="s">
        <v>42</v>
      </c>
      <c r="F44" s="9">
        <v>17.617332458496094</v>
      </c>
      <c r="G44" s="9">
        <v>14.487276077270508</v>
      </c>
      <c r="H44" s="66">
        <f>F44-G44</f>
        <v>3.1300563812255859</v>
      </c>
      <c r="I44" s="67">
        <f t="shared" si="5"/>
        <v>0.70509433746337891</v>
      </c>
      <c r="J44" s="68">
        <f>POWER(2,-I44)</f>
        <v>0.6134023770893734</v>
      </c>
      <c r="L44" s="2"/>
    </row>
    <row r="45" spans="1:12" s="3" customFormat="1" ht="14" x14ac:dyDescent="0.15">
      <c r="A45" s="69" t="s">
        <v>12</v>
      </c>
      <c r="B45" s="70">
        <f>AVERAGE(B42:B44)</f>
        <v>17.305714925130207</v>
      </c>
      <c r="C45" s="70">
        <v>14.880752881368002</v>
      </c>
      <c r="D45" s="71">
        <f>AVERAGE(D42:D44)</f>
        <v>2.424962043762207</v>
      </c>
      <c r="E45" s="69" t="s">
        <v>12</v>
      </c>
      <c r="F45" s="70">
        <f>AVERAGE(F42:F44)</f>
        <v>17.641071319580078</v>
      </c>
      <c r="G45" s="70">
        <v>14.466703414916992</v>
      </c>
      <c r="H45" s="71">
        <f>AVERAGE(H42:H44)</f>
        <v>3.1743679046630859</v>
      </c>
      <c r="I45" s="71">
        <f>AVERAGE(I42:I44)</f>
        <v>0.74940586090087891</v>
      </c>
      <c r="J45" s="72">
        <f>AVERAGE(J42:J44)</f>
        <v>0.59507271846722343</v>
      </c>
      <c r="K45" s="73"/>
      <c r="L45" s="2"/>
    </row>
    <row r="46" spans="1:12" s="3" customFormat="1" ht="14" x14ac:dyDescent="0.15">
      <c r="A46" s="74" t="s">
        <v>13</v>
      </c>
      <c r="B46" s="75">
        <f>MEDIAN(B42:B44)</f>
        <v>17.297492980957031</v>
      </c>
      <c r="C46" s="75">
        <v>14.820024490356445</v>
      </c>
      <c r="D46" s="76">
        <f>MEDIAN(D42:D44)</f>
        <v>2.4774684906005859</v>
      </c>
      <c r="E46" s="74" t="s">
        <v>13</v>
      </c>
      <c r="F46" s="75">
        <f>MEDIAN(F42:F44)</f>
        <v>17.623332977294922</v>
      </c>
      <c r="G46" s="75">
        <v>14.456592559814453</v>
      </c>
      <c r="H46" s="76">
        <f>MEDIAN(H42:H44)</f>
        <v>3.1667404174804688</v>
      </c>
      <c r="I46" s="76">
        <f>MEDIAN(I42:I44)</f>
        <v>0.74177837371826172</v>
      </c>
      <c r="J46" s="76">
        <f>MEDIAN(J42:J44)</f>
        <v>0.5980017561422124</v>
      </c>
      <c r="L46" s="2"/>
    </row>
    <row r="47" spans="1:12" s="3" customFormat="1" thickBot="1" x14ac:dyDescent="0.2">
      <c r="A47" s="77" t="s">
        <v>14</v>
      </c>
      <c r="B47" s="78">
        <f>STDEV(B42:B44)</f>
        <v>0.66127033125296952</v>
      </c>
      <c r="C47" s="78">
        <v>0.10800907343677031</v>
      </c>
      <c r="D47" s="79">
        <f>STDEV(D42:D44)</f>
        <v>0.56871293428474301</v>
      </c>
      <c r="E47" s="77" t="s">
        <v>14</v>
      </c>
      <c r="F47" s="78">
        <f>STDEV(F42:F44)</f>
        <v>3.6045392992136459E-2</v>
      </c>
      <c r="G47" s="78">
        <v>1.7817312341833223E-2</v>
      </c>
      <c r="H47" s="79">
        <f>STDEV(H42:H44)</f>
        <v>4.8576488625001225E-2</v>
      </c>
      <c r="I47" s="79">
        <f>STDEV(I42:I44)</f>
        <v>4.8576488625001225E-2</v>
      </c>
      <c r="J47" s="79">
        <f>STDEV(J42:J44)</f>
        <v>1.9956049398115426E-2</v>
      </c>
      <c r="L47" s="2"/>
    </row>
    <row r="48" spans="1:12" s="3" customFormat="1" ht="14" x14ac:dyDescent="0.15">
      <c r="A48" s="10"/>
      <c r="B48" s="10" t="s">
        <v>15</v>
      </c>
      <c r="C48" s="10"/>
      <c r="D48" s="10"/>
      <c r="E48" s="10"/>
      <c r="F48" s="10"/>
      <c r="G48" s="10"/>
      <c r="H48" s="10"/>
      <c r="I48" s="10"/>
      <c r="J48" s="11">
        <f>J47/(SQRT(4))</f>
        <v>9.978024699057713E-3</v>
      </c>
      <c r="L48" s="2"/>
    </row>
    <row r="49" spans="1:12" s="3" customFormat="1" ht="14" x14ac:dyDescent="0.15">
      <c r="A49" s="46" t="s">
        <v>69</v>
      </c>
      <c r="B49" s="10">
        <f>TTEST(B42:B44,F42:F44,2,2)</f>
        <v>0.42995814635009422</v>
      </c>
      <c r="C49" s="10"/>
      <c r="F49" s="81"/>
      <c r="L49" s="2"/>
    </row>
    <row r="50" spans="1:12" s="3" customFormat="1" ht="14" x14ac:dyDescent="0.15">
      <c r="A50" s="46" t="s">
        <v>8</v>
      </c>
      <c r="B50" s="10">
        <f>TTEST(C42:C44,G42:G44,2,2)</f>
        <v>2.8069954150554939E-3</v>
      </c>
      <c r="C50" s="10"/>
      <c r="D50" s="10"/>
      <c r="L50" s="2"/>
    </row>
    <row r="51" spans="1:12" s="3" customFormat="1" ht="14" x14ac:dyDescent="0.15">
      <c r="A51" s="46" t="s">
        <v>16</v>
      </c>
      <c r="B51" s="48">
        <f>TTEST(D42:D44,H42:H44,2,2)</f>
        <v>8.5342085738344592E-2</v>
      </c>
      <c r="C51" s="10"/>
      <c r="D51" s="10"/>
      <c r="L51" s="2"/>
    </row>
    <row r="52" spans="1:12" s="3" customFormat="1" ht="14" x14ac:dyDescent="0.15">
      <c r="A52" s="49" t="s">
        <v>17</v>
      </c>
      <c r="B52" s="21">
        <f>POWER(-(-I45-I47),2)</f>
        <v>0.63677583015484385</v>
      </c>
      <c r="C52" s="21"/>
      <c r="D52" s="10"/>
      <c r="E52" s="10"/>
      <c r="F52" s="10"/>
      <c r="L52" s="2"/>
    </row>
    <row r="53" spans="1:12" s="3" customFormat="1" ht="14" x14ac:dyDescent="0.15">
      <c r="A53" s="49" t="s">
        <v>18</v>
      </c>
      <c r="B53" s="21">
        <f>POWER(2,-I45)</f>
        <v>0.59484848104119747</v>
      </c>
      <c r="C53" s="21"/>
      <c r="D53" s="10"/>
      <c r="E53" s="10"/>
      <c r="F53" s="10"/>
      <c r="G53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DB231-4AD2-45A1-BF16-8615F0FA1583}">
  <dimension ref="A1:IV53"/>
  <sheetViews>
    <sheetView workbookViewId="0">
      <selection activeCell="G25" sqref="G25"/>
    </sheetView>
  </sheetViews>
  <sheetFormatPr baseColWidth="10" defaultColWidth="9.1640625" defaultRowHeight="15" x14ac:dyDescent="0.2"/>
  <cols>
    <col min="1" max="1" width="14.6640625" style="50" customWidth="1"/>
    <col min="2" max="4" width="10.33203125" style="50" customWidth="1"/>
    <col min="5" max="5" width="14.5" style="50" customWidth="1"/>
    <col min="6" max="9" width="10.33203125" style="50" customWidth="1"/>
    <col min="10" max="10" width="9.33203125" style="50" bestFit="1" customWidth="1"/>
    <col min="11" max="16384" width="9.1640625" style="50"/>
  </cols>
  <sheetData>
    <row r="1" spans="1:256" s="84" customFormat="1" x14ac:dyDescent="0.2">
      <c r="A1" s="84" t="s">
        <v>70</v>
      </c>
    </row>
    <row r="3" spans="1:256" s="13" customFormat="1" ht="16" x14ac:dyDescent="0.2">
      <c r="A3" s="13" t="s">
        <v>20</v>
      </c>
      <c r="B3" s="14"/>
      <c r="C3" s="14"/>
      <c r="D3" s="14"/>
      <c r="E3" s="15"/>
      <c r="F3" s="14"/>
      <c r="G3" s="14"/>
      <c r="H3" s="16" t="s">
        <v>0</v>
      </c>
      <c r="I3" s="17">
        <v>44291</v>
      </c>
      <c r="J3" s="17" t="s">
        <v>1</v>
      </c>
    </row>
    <row r="4" spans="1:256" s="13" customFormat="1" ht="16" x14ac:dyDescent="0.2">
      <c r="A4" s="3" t="s">
        <v>2</v>
      </c>
      <c r="B4" s="14"/>
      <c r="C4" s="14"/>
      <c r="D4" s="14"/>
      <c r="E4" s="15"/>
      <c r="F4" s="14"/>
      <c r="G4" s="14"/>
      <c r="H4" s="18" t="s">
        <v>19</v>
      </c>
      <c r="I4" s="17">
        <v>44293</v>
      </c>
      <c r="J4" s="17" t="s">
        <v>1</v>
      </c>
    </row>
    <row r="5" spans="1:256" s="13" customFormat="1" ht="16" x14ac:dyDescent="0.2">
      <c r="A5" s="3" t="s">
        <v>4</v>
      </c>
      <c r="B5" s="14"/>
      <c r="C5" s="14"/>
      <c r="D5" s="14"/>
      <c r="E5" s="15"/>
      <c r="F5" s="14"/>
      <c r="G5" s="14"/>
      <c r="H5" s="19"/>
      <c r="I5" s="19"/>
      <c r="J5" s="17"/>
    </row>
    <row r="6" spans="1:256" s="3" customFormat="1" ht="14" x14ac:dyDescent="0.15">
      <c r="A6" s="3" t="s">
        <v>5</v>
      </c>
      <c r="B6" s="20"/>
      <c r="C6" s="20"/>
      <c r="D6" s="20"/>
      <c r="E6" s="21"/>
      <c r="F6" s="20"/>
      <c r="G6" s="20"/>
      <c r="H6" s="22"/>
      <c r="I6" s="22"/>
      <c r="J6" s="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</row>
    <row r="7" spans="1:256" s="3" customFormat="1" ht="14" x14ac:dyDescent="0.15">
      <c r="A7" s="3" t="s">
        <v>6</v>
      </c>
      <c r="B7" s="20"/>
      <c r="C7" s="20"/>
      <c r="D7" s="20"/>
      <c r="E7" s="21"/>
      <c r="F7" s="20"/>
      <c r="G7" s="20"/>
      <c r="H7" s="22"/>
      <c r="I7" s="22"/>
      <c r="J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pans="1:256" s="2" customFormat="1" ht="14" x14ac:dyDescent="0.15">
      <c r="B8" s="85"/>
      <c r="C8" s="85"/>
      <c r="D8" s="85"/>
      <c r="F8" s="85"/>
      <c r="G8" s="85"/>
      <c r="H8" s="85"/>
      <c r="I8" s="85"/>
      <c r="J8" s="85"/>
    </row>
    <row r="9" spans="1:256" ht="16" thickBot="1" x14ac:dyDescent="0.25"/>
    <row r="10" spans="1:256" s="3" customFormat="1" thickBot="1" x14ac:dyDescent="0.2">
      <c r="A10" s="25" t="s">
        <v>7</v>
      </c>
      <c r="B10" s="26" t="s">
        <v>19</v>
      </c>
      <c r="C10" s="26" t="s">
        <v>8</v>
      </c>
      <c r="D10" s="26" t="s">
        <v>9</v>
      </c>
      <c r="E10" s="25" t="s">
        <v>10</v>
      </c>
      <c r="F10" s="26" t="s">
        <v>19</v>
      </c>
      <c r="G10" s="26" t="s">
        <v>8</v>
      </c>
      <c r="H10" s="26" t="s">
        <v>9</v>
      </c>
      <c r="I10" s="26" t="s">
        <v>11</v>
      </c>
      <c r="J10" s="27" t="s">
        <v>22</v>
      </c>
    </row>
    <row r="11" spans="1:256" s="3" customFormat="1" ht="14" x14ac:dyDescent="0.15">
      <c r="A11" s="51" t="s">
        <v>23</v>
      </c>
      <c r="B11" s="28">
        <v>19.263999999999999</v>
      </c>
      <c r="C11" s="28">
        <v>14.699</v>
      </c>
      <c r="D11" s="36">
        <f t="shared" ref="D11:D14" si="0">B11-C11</f>
        <v>4.5649999999999995</v>
      </c>
      <c r="E11" s="51" t="s">
        <v>23</v>
      </c>
      <c r="F11" s="28">
        <v>18.803000000000001</v>
      </c>
      <c r="G11" s="28">
        <v>14.766</v>
      </c>
      <c r="H11" s="29">
        <f t="shared" ref="H11:H14" si="1">F11-G11</f>
        <v>4.0370000000000008</v>
      </c>
      <c r="I11" s="29">
        <f>H11-$D$15</f>
        <v>-0.13024999999999842</v>
      </c>
      <c r="J11" s="30">
        <f t="shared" ref="J11:J14" si="2">POWER(2,-I11)</f>
        <v>1.0944833443400179</v>
      </c>
    </row>
    <row r="12" spans="1:256" s="3" customFormat="1" ht="14" x14ac:dyDescent="0.15">
      <c r="A12" s="52" t="s">
        <v>24</v>
      </c>
      <c r="B12" s="31">
        <v>18.690000000000001</v>
      </c>
      <c r="C12" s="31">
        <v>14.598000000000001</v>
      </c>
      <c r="D12" s="29">
        <f t="shared" si="0"/>
        <v>4.0920000000000005</v>
      </c>
      <c r="E12" s="52" t="s">
        <v>24</v>
      </c>
      <c r="F12" s="31">
        <v>18.718</v>
      </c>
      <c r="G12" s="31">
        <v>14.717000000000001</v>
      </c>
      <c r="H12" s="29">
        <f t="shared" si="1"/>
        <v>4.0009999999999994</v>
      </c>
      <c r="I12" s="29">
        <f t="shared" ref="I12:I14" si="3">H12-$D$15</f>
        <v>-0.16624999999999979</v>
      </c>
      <c r="J12" s="30">
        <f t="shared" si="2"/>
        <v>1.1221379153665618</v>
      </c>
    </row>
    <row r="13" spans="1:256" s="3" customFormat="1" ht="14" x14ac:dyDescent="0.15">
      <c r="A13" s="52" t="s">
        <v>25</v>
      </c>
      <c r="B13" s="31">
        <v>18.670999999999999</v>
      </c>
      <c r="C13" s="31">
        <v>14.689</v>
      </c>
      <c r="D13" s="29">
        <f t="shared" si="0"/>
        <v>3.9819999999999993</v>
      </c>
      <c r="E13" s="52" t="s">
        <v>25</v>
      </c>
      <c r="F13" s="31">
        <v>18.905999999999999</v>
      </c>
      <c r="G13" s="31">
        <v>14.695</v>
      </c>
      <c r="H13" s="29">
        <f t="shared" si="1"/>
        <v>4.2109999999999985</v>
      </c>
      <c r="I13" s="29">
        <f t="shared" si="3"/>
        <v>4.3749999999999289E-2</v>
      </c>
      <c r="J13" s="30">
        <f t="shared" si="2"/>
        <v>0.97013000649658765</v>
      </c>
    </row>
    <row r="14" spans="1:256" s="3" customFormat="1" thickBot="1" x14ac:dyDescent="0.2">
      <c r="A14" s="53" t="s">
        <v>26</v>
      </c>
      <c r="B14" s="32">
        <v>18.690999999999999</v>
      </c>
      <c r="C14" s="32">
        <v>14.661</v>
      </c>
      <c r="D14" s="29">
        <f t="shared" si="0"/>
        <v>4.0299999999999994</v>
      </c>
      <c r="E14" s="53" t="s">
        <v>26</v>
      </c>
      <c r="F14" s="32">
        <v>18.872</v>
      </c>
      <c r="G14" s="32">
        <v>14.686999999999999</v>
      </c>
      <c r="H14" s="33">
        <f t="shared" si="1"/>
        <v>4.1850000000000005</v>
      </c>
      <c r="I14" s="29">
        <f t="shared" si="3"/>
        <v>1.7750000000001265E-2</v>
      </c>
      <c r="J14" s="34">
        <f t="shared" si="2"/>
        <v>0.98777201446237972</v>
      </c>
    </row>
    <row r="15" spans="1:256" s="3" customFormat="1" ht="14" x14ac:dyDescent="0.15">
      <c r="A15" s="35" t="s">
        <v>12</v>
      </c>
      <c r="B15" s="36">
        <f>AVERAGE(B11:B14)</f>
        <v>18.829000000000001</v>
      </c>
      <c r="C15" s="36">
        <f>AVERAGE(C11:C14)</f>
        <v>14.661750000000001</v>
      </c>
      <c r="D15" s="36">
        <f>AVERAGE(D11:D14)</f>
        <v>4.1672499999999992</v>
      </c>
      <c r="E15" s="37" t="s">
        <v>12</v>
      </c>
      <c r="F15" s="36">
        <f>AVERAGE(F11:F14)</f>
        <v>18.824750000000002</v>
      </c>
      <c r="G15" s="36">
        <f>AVERAGE(G11:G14)</f>
        <v>14.716249999999999</v>
      </c>
      <c r="H15" s="36">
        <f>AVERAGE(H11:H14)</f>
        <v>4.1084999999999994</v>
      </c>
      <c r="I15" s="36">
        <f>AVERAGE(I11:I14)</f>
        <v>-5.8749999999999414E-2</v>
      </c>
      <c r="J15" s="38">
        <f>AVERAGE(J11:J14)</f>
        <v>1.0436308201663866</v>
      </c>
      <c r="K15" s="11"/>
    </row>
    <row r="16" spans="1:256" s="3" customFormat="1" ht="14" x14ac:dyDescent="0.15">
      <c r="A16" s="39" t="s">
        <v>13</v>
      </c>
      <c r="B16" s="29">
        <f>MEDIAN(B11:B14)</f>
        <v>18.6905</v>
      </c>
      <c r="C16" s="29">
        <f>MEDIAN(C11:C14)</f>
        <v>14.675000000000001</v>
      </c>
      <c r="D16" s="29">
        <f>MEDIAN(D11:D14)</f>
        <v>4.0609999999999999</v>
      </c>
      <c r="E16" s="40" t="s">
        <v>13</v>
      </c>
      <c r="F16" s="29">
        <f>MEDIAN(F11:F14)</f>
        <v>18.837499999999999</v>
      </c>
      <c r="G16" s="29">
        <f>MEDIAN(G11:G14)</f>
        <v>14.706</v>
      </c>
      <c r="H16" s="29">
        <f>MEDIAN(H11:H14)</f>
        <v>4.1110000000000007</v>
      </c>
      <c r="I16" s="29">
        <f>MEDIAN(I11:I14)</f>
        <v>-5.6249999999998579E-2</v>
      </c>
      <c r="J16" s="41">
        <f>MEDIAN(J11:J14)</f>
        <v>1.0411276794011988</v>
      </c>
    </row>
    <row r="17" spans="1:12" s="3" customFormat="1" thickBot="1" x14ac:dyDescent="0.2">
      <c r="A17" s="42" t="s">
        <v>14</v>
      </c>
      <c r="B17" s="33">
        <f>STDEV(B11:B14)</f>
        <v>0.29014594028982471</v>
      </c>
      <c r="C17" s="33">
        <f>STDEV(C11:C14)</f>
        <v>4.5441354146488991E-2</v>
      </c>
      <c r="D17" s="33">
        <f>STDEV(D11:D14)</f>
        <v>0.26896266779363015</v>
      </c>
      <c r="E17" s="43" t="s">
        <v>14</v>
      </c>
      <c r="F17" s="33">
        <f>STDEV(F11:F14)</f>
        <v>8.3071756130869104E-2</v>
      </c>
      <c r="G17" s="33">
        <f>STDEV(G11:G14)</f>
        <v>3.5509388429916328E-2</v>
      </c>
      <c r="H17" s="33">
        <f>STDEV(H11:H14)</f>
        <v>0.10492378186092954</v>
      </c>
      <c r="I17" s="33">
        <f>STDEV(I11:I14)</f>
        <v>0.10492378186092954</v>
      </c>
      <c r="J17" s="44">
        <f>STDEV(J11:J14)</f>
        <v>7.5876915673564443E-2</v>
      </c>
    </row>
    <row r="18" spans="1:12" s="3" customFormat="1" ht="14" x14ac:dyDescent="0.15">
      <c r="A18" s="10"/>
      <c r="B18" s="45" t="s">
        <v>15</v>
      </c>
      <c r="C18" s="45"/>
      <c r="D18" s="45"/>
      <c r="E18" s="10"/>
      <c r="F18" s="11"/>
      <c r="G18" s="11"/>
      <c r="H18" s="11"/>
      <c r="I18" s="11"/>
      <c r="J18" s="11">
        <f>J17/(SQRT(4))</f>
        <v>3.7938457836782222E-2</v>
      </c>
    </row>
    <row r="19" spans="1:12" s="3" customFormat="1" ht="14" x14ac:dyDescent="0.15">
      <c r="A19" s="46" t="s">
        <v>19</v>
      </c>
      <c r="B19" s="10">
        <f>TTEST(B11:B14,F11:F14,2,2)</f>
        <v>0.97844476441179962</v>
      </c>
      <c r="C19" s="45"/>
      <c r="D19" s="12"/>
      <c r="E19" s="47"/>
      <c r="F19" s="47"/>
      <c r="G19" s="24"/>
      <c r="H19" s="24"/>
      <c r="I19" s="24"/>
      <c r="J19" s="24"/>
    </row>
    <row r="20" spans="1:12" s="3" customFormat="1" ht="14" x14ac:dyDescent="0.15">
      <c r="A20" s="46" t="s">
        <v>8</v>
      </c>
      <c r="B20" s="10">
        <f>TTEST(C11:C14,G11:G14,2,2)</f>
        <v>0.10764272028300111</v>
      </c>
      <c r="C20" s="45"/>
      <c r="D20" s="12"/>
      <c r="E20" s="47"/>
      <c r="F20" s="12"/>
      <c r="G20" s="47"/>
      <c r="H20" s="47"/>
      <c r="I20" s="24"/>
      <c r="J20" s="24"/>
    </row>
    <row r="21" spans="1:12" s="3" customFormat="1" ht="14" x14ac:dyDescent="0.15">
      <c r="A21" s="46" t="s">
        <v>16</v>
      </c>
      <c r="B21" s="48">
        <f>TTEST(D11:D14,H11:H14,2,2)</f>
        <v>0.69813523785609555</v>
      </c>
      <c r="C21" s="10"/>
      <c r="D21" s="45"/>
      <c r="F21" s="24"/>
      <c r="G21" s="45"/>
      <c r="H21" s="24"/>
      <c r="I21" s="24"/>
      <c r="J21" s="24"/>
    </row>
    <row r="22" spans="1:12" s="3" customFormat="1" ht="14" x14ac:dyDescent="0.15">
      <c r="A22" s="49" t="s">
        <v>17</v>
      </c>
      <c r="B22" s="20">
        <f>POWER(-(-I15-I17),2)</f>
        <v>2.1320181313407602E-3</v>
      </c>
      <c r="C22" s="20"/>
      <c r="D22" s="45"/>
      <c r="E22" s="10"/>
      <c r="F22" s="45"/>
      <c r="G22" s="45"/>
      <c r="H22" s="24"/>
      <c r="I22" s="24"/>
      <c r="J22" s="24"/>
    </row>
    <row r="23" spans="1:12" s="3" customFormat="1" ht="14" x14ac:dyDescent="0.15">
      <c r="A23" s="49" t="s">
        <v>18</v>
      </c>
      <c r="B23" s="20">
        <f>POWER(2,-I15)</f>
        <v>1.0415629242680455</v>
      </c>
      <c r="C23" s="20"/>
      <c r="D23" s="45"/>
      <c r="E23" s="10"/>
      <c r="F23" s="45"/>
      <c r="G23" s="45"/>
      <c r="H23" s="24"/>
      <c r="I23" s="24"/>
      <c r="J23" s="24"/>
    </row>
    <row r="24" spans="1:12" s="3" customFormat="1" ht="14" x14ac:dyDescent="0.15">
      <c r="A24" s="49"/>
      <c r="B24" s="20"/>
      <c r="C24" s="20"/>
      <c r="D24" s="45"/>
      <c r="E24" s="10"/>
      <c r="F24" s="45"/>
      <c r="G24" s="45"/>
      <c r="H24" s="24"/>
      <c r="I24" s="24"/>
      <c r="J24" s="24"/>
    </row>
    <row r="25" spans="1:12" s="3" customFormat="1" ht="18" x14ac:dyDescent="0.2">
      <c r="A25" s="54" t="s">
        <v>31</v>
      </c>
      <c r="B25" s="20"/>
      <c r="C25" s="20"/>
      <c r="D25" s="45"/>
      <c r="E25" s="10"/>
      <c r="F25" s="45"/>
      <c r="G25" s="45"/>
      <c r="H25" s="24"/>
      <c r="I25" s="24"/>
      <c r="J25" s="24"/>
    </row>
    <row r="26" spans="1:12" ht="16" thickBot="1" x14ac:dyDescent="0.25"/>
    <row r="27" spans="1:12" s="3" customFormat="1" thickBot="1" x14ac:dyDescent="0.2">
      <c r="A27" s="55" t="s">
        <v>7</v>
      </c>
      <c r="B27" s="56" t="s">
        <v>43</v>
      </c>
      <c r="C27" s="56" t="s">
        <v>8</v>
      </c>
      <c r="D27" s="57" t="s">
        <v>9</v>
      </c>
      <c r="E27" s="55" t="s">
        <v>27</v>
      </c>
      <c r="F27" s="56" t="s">
        <v>43</v>
      </c>
      <c r="G27" s="56" t="s">
        <v>8</v>
      </c>
      <c r="H27" s="57" t="s">
        <v>9</v>
      </c>
      <c r="I27" s="58" t="s">
        <v>11</v>
      </c>
      <c r="J27" s="59" t="s">
        <v>22</v>
      </c>
      <c r="L27" s="2"/>
    </row>
    <row r="28" spans="1:12" s="3" customFormat="1" ht="14" x14ac:dyDescent="0.15">
      <c r="A28" s="4" t="s">
        <v>28</v>
      </c>
      <c r="B28" s="5">
        <v>17.574741363525391</v>
      </c>
      <c r="C28" s="5">
        <v>14.735267639160156</v>
      </c>
      <c r="D28" s="60">
        <f>B28-C28</f>
        <v>2.8394737243652344</v>
      </c>
      <c r="E28" s="4" t="s">
        <v>28</v>
      </c>
      <c r="F28" s="5">
        <v>17.683498382568359</v>
      </c>
      <c r="G28" s="5">
        <v>14.529727935791016</v>
      </c>
      <c r="H28" s="60">
        <f>F28-G28</f>
        <v>3.1537704467773438</v>
      </c>
      <c r="I28" s="61">
        <f>H28-$D$31</f>
        <v>-0.10391044616699219</v>
      </c>
      <c r="J28" s="62">
        <f>POWER(2,-I28)</f>
        <v>1.0746824609600283</v>
      </c>
      <c r="L28" s="2"/>
    </row>
    <row r="29" spans="1:12" s="3" customFormat="1" ht="14" x14ac:dyDescent="0.15">
      <c r="A29" s="6" t="s">
        <v>29</v>
      </c>
      <c r="B29" s="7">
        <v>18.383569717407227</v>
      </c>
      <c r="C29" s="7">
        <v>14.922684669494629</v>
      </c>
      <c r="D29" s="63">
        <f>B29-C29</f>
        <v>3.4608850479125977</v>
      </c>
      <c r="E29" s="6" t="s">
        <v>29</v>
      </c>
      <c r="F29" s="7">
        <v>17.654619216918945</v>
      </c>
      <c r="G29" s="7">
        <v>14.339576721191406</v>
      </c>
      <c r="H29" s="63">
        <f>F29-G29</f>
        <v>3.3150424957275391</v>
      </c>
      <c r="I29" s="64">
        <f t="shared" ref="I29:I30" si="4">H29-$D$31</f>
        <v>5.7361602783203125E-2</v>
      </c>
      <c r="J29" s="65">
        <f>POWER(2,-I29)</f>
        <v>0.9610200243448479</v>
      </c>
      <c r="L29" s="2"/>
    </row>
    <row r="30" spans="1:12" s="3" customFormat="1" thickBot="1" x14ac:dyDescent="0.2">
      <c r="A30" s="8" t="s">
        <v>30</v>
      </c>
      <c r="B30" s="9">
        <v>18.337358474731445</v>
      </c>
      <c r="C30" s="9">
        <v>14.86467456817627</v>
      </c>
      <c r="D30" s="66">
        <f>B30-C30</f>
        <v>3.4726839065551758</v>
      </c>
      <c r="E30" s="8" t="s">
        <v>30</v>
      </c>
      <c r="F30" s="9">
        <v>18.435981750488281</v>
      </c>
      <c r="G30" s="9">
        <v>14.707500457763672</v>
      </c>
      <c r="H30" s="66">
        <f>F30-G30</f>
        <v>3.7284812927246094</v>
      </c>
      <c r="I30" s="67">
        <f t="shared" si="4"/>
        <v>0.47080039978027344</v>
      </c>
      <c r="J30" s="68">
        <f>POWER(2,-I30)</f>
        <v>0.72156416660863509</v>
      </c>
      <c r="L30" s="2"/>
    </row>
    <row r="31" spans="1:12" s="3" customFormat="1" ht="14" x14ac:dyDescent="0.15">
      <c r="A31" s="69" t="s">
        <v>12</v>
      </c>
      <c r="B31" s="70">
        <f>AVERAGE(B28:B30)</f>
        <v>18.098556518554688</v>
      </c>
      <c r="C31" s="70">
        <f>AVERAGE(C28:C30)</f>
        <v>14.840875625610352</v>
      </c>
      <c r="D31" s="71">
        <f>AVERAGE(D28:D30)</f>
        <v>3.2576808929443359</v>
      </c>
      <c r="E31" s="69" t="s">
        <v>12</v>
      </c>
      <c r="F31" s="70">
        <f>AVERAGE(F28:F30)</f>
        <v>17.924699783325195</v>
      </c>
      <c r="G31" s="70">
        <f>AVERAGE(G28:G30)</f>
        <v>14.525601704915365</v>
      </c>
      <c r="H31" s="71">
        <f>AVERAGE(H28:H30)</f>
        <v>3.3990980784098306</v>
      </c>
      <c r="I31" s="71">
        <f>AVERAGE(I28:I30)</f>
        <v>0.14141718546549478</v>
      </c>
      <c r="J31" s="72">
        <f>AVERAGE(J28:J30)</f>
        <v>0.91908888397117039</v>
      </c>
      <c r="K31" s="73"/>
      <c r="L31" s="2"/>
    </row>
    <row r="32" spans="1:12" s="3" customFormat="1" ht="14" x14ac:dyDescent="0.15">
      <c r="A32" s="74" t="s">
        <v>13</v>
      </c>
      <c r="B32" s="75">
        <f>MEDIAN(B28:B30)</f>
        <v>18.337358474731445</v>
      </c>
      <c r="C32" s="75">
        <f>MEDIAN(C28:C30)</f>
        <v>14.86467456817627</v>
      </c>
      <c r="D32" s="76">
        <f>MEDIAN(D28:D30)</f>
        <v>3.4608850479125977</v>
      </c>
      <c r="E32" s="74" t="s">
        <v>13</v>
      </c>
      <c r="F32" s="75">
        <f>MEDIAN(F28:F30)</f>
        <v>17.683498382568359</v>
      </c>
      <c r="G32" s="75">
        <f>MEDIAN(G28:G30)</f>
        <v>14.529727935791016</v>
      </c>
      <c r="H32" s="76">
        <f>MEDIAN(H28:H30)</f>
        <v>3.3150424957275391</v>
      </c>
      <c r="I32" s="76">
        <f>MEDIAN(I28:I30)</f>
        <v>5.7361602783203125E-2</v>
      </c>
      <c r="J32" s="76">
        <f>MEDIAN(J28:J30)</f>
        <v>0.9610200243448479</v>
      </c>
      <c r="L32" s="2"/>
    </row>
    <row r="33" spans="1:12" s="3" customFormat="1" thickBot="1" x14ac:dyDescent="0.2">
      <c r="A33" s="77" t="s">
        <v>14</v>
      </c>
      <c r="B33" s="78">
        <f>STDEV(B28:B30)</f>
        <v>0.45422528244934224</v>
      </c>
      <c r="C33" s="78">
        <f>STDEV(C28:C30)</f>
        <v>9.5948309340446736E-2</v>
      </c>
      <c r="D33" s="79">
        <f>STDEV(D28:D30)</f>
        <v>0.36222607602784301</v>
      </c>
      <c r="E33" s="77" t="s">
        <v>14</v>
      </c>
      <c r="F33" s="78">
        <f>STDEV(F28:F30)</f>
        <v>0.44301855380081739</v>
      </c>
      <c r="G33" s="78">
        <f>STDEV(G28:G30)</f>
        <v>0.18399657148776946</v>
      </c>
      <c r="H33" s="79">
        <f>STDEV(H28:H30)</f>
        <v>0.29643236133627532</v>
      </c>
      <c r="I33" s="79">
        <f>STDEV(I28:I30)</f>
        <v>0.29643236133627532</v>
      </c>
      <c r="J33" s="79">
        <f>STDEV(J28:J30)</f>
        <v>0.18025481366994658</v>
      </c>
      <c r="L33" s="2"/>
    </row>
    <row r="34" spans="1:12" s="3" customFormat="1" ht="14" x14ac:dyDescent="0.15">
      <c r="A34" s="10"/>
      <c r="B34" s="10" t="s">
        <v>15</v>
      </c>
      <c r="C34" s="10"/>
      <c r="D34" s="10"/>
      <c r="E34" s="10"/>
      <c r="F34" s="10"/>
      <c r="G34" s="10"/>
      <c r="H34" s="10"/>
      <c r="I34" s="10"/>
      <c r="J34" s="11">
        <f>J33/(SQRT(4))</f>
        <v>9.0127406834973292E-2</v>
      </c>
      <c r="L34" s="2"/>
    </row>
    <row r="35" spans="1:12" s="3" customFormat="1" ht="14" x14ac:dyDescent="0.15">
      <c r="A35" s="46" t="s">
        <v>43</v>
      </c>
      <c r="B35" s="10">
        <f>TTEST(B28:B30,F28:F30,2,2)</f>
        <v>0.65982545603057141</v>
      </c>
      <c r="C35" s="10"/>
      <c r="E35" s="12"/>
      <c r="L35" s="2"/>
    </row>
    <row r="36" spans="1:12" s="3" customFormat="1" ht="14" x14ac:dyDescent="0.15">
      <c r="A36" s="46" t="s">
        <v>8</v>
      </c>
      <c r="B36" s="10">
        <f>TTEST(C28:C30,G28:G30,2,2)</f>
        <v>5.8093326674342048E-2</v>
      </c>
      <c r="C36" s="10"/>
      <c r="D36" s="10"/>
      <c r="L36" s="2"/>
    </row>
    <row r="37" spans="1:12" s="3" customFormat="1" ht="14" x14ac:dyDescent="0.15">
      <c r="A37" s="46" t="s">
        <v>16</v>
      </c>
      <c r="B37" s="48">
        <f>TTEST(D28:D30,H28:H30,2,2)</f>
        <v>0.62840809330767078</v>
      </c>
      <c r="C37" s="10"/>
      <c r="D37" s="10"/>
      <c r="L37" s="2"/>
    </row>
    <row r="38" spans="1:12" s="3" customFormat="1" ht="14" x14ac:dyDescent="0.15">
      <c r="A38" s="49" t="s">
        <v>17</v>
      </c>
      <c r="B38" s="21">
        <f>POWER(-(-I31-I33),2)</f>
        <v>0.19171222563451548</v>
      </c>
      <c r="C38" s="21"/>
      <c r="D38" s="10"/>
      <c r="E38" s="10"/>
      <c r="F38" s="10"/>
      <c r="L38" s="2"/>
    </row>
    <row r="39" spans="1:12" s="3" customFormat="1" ht="14" x14ac:dyDescent="0.15">
      <c r="A39" s="49" t="s">
        <v>18</v>
      </c>
      <c r="B39" s="21">
        <f>POWER(2,-I31)</f>
        <v>0.90662812052741393</v>
      </c>
      <c r="C39" s="21"/>
      <c r="D39" s="10"/>
      <c r="E39" s="10"/>
      <c r="F39" s="10"/>
      <c r="G39" s="10"/>
      <c r="L39" s="2"/>
    </row>
    <row r="40" spans="1:12" ht="16" thickBot="1" x14ac:dyDescent="0.25">
      <c r="L40" s="80"/>
    </row>
    <row r="41" spans="1:12" s="3" customFormat="1" thickBot="1" x14ac:dyDescent="0.2">
      <c r="A41" s="55" t="s">
        <v>7</v>
      </c>
      <c r="B41" s="56" t="s">
        <v>43</v>
      </c>
      <c r="C41" s="56" t="s">
        <v>8</v>
      </c>
      <c r="D41" s="57" t="s">
        <v>9</v>
      </c>
      <c r="E41" s="55" t="s">
        <v>27</v>
      </c>
      <c r="F41" s="56" t="s">
        <v>43</v>
      </c>
      <c r="G41" s="56" t="s">
        <v>8</v>
      </c>
      <c r="H41" s="57" t="s">
        <v>9</v>
      </c>
      <c r="I41" s="58" t="s">
        <v>11</v>
      </c>
      <c r="J41" s="59" t="s">
        <v>22</v>
      </c>
      <c r="L41" s="2"/>
    </row>
    <row r="42" spans="1:12" s="3" customFormat="1" ht="14" x14ac:dyDescent="0.15">
      <c r="A42" s="4" t="s">
        <v>40</v>
      </c>
      <c r="B42" s="5">
        <v>18.509693145751953</v>
      </c>
      <c r="C42" s="5">
        <v>15.005456924438477</v>
      </c>
      <c r="D42" s="60">
        <f>B42-C42</f>
        <v>3.5042362213134766</v>
      </c>
      <c r="E42" s="4" t="s">
        <v>40</v>
      </c>
      <c r="F42" s="5">
        <v>17.629425048828125</v>
      </c>
      <c r="G42" s="5">
        <v>14.456241607666016</v>
      </c>
      <c r="H42" s="60">
        <f>F42-G42</f>
        <v>3.1731834411621094</v>
      </c>
      <c r="I42" s="61">
        <f>H42-$D$45</f>
        <v>7.4205398559570312E-3</v>
      </c>
      <c r="J42" s="62">
        <f>POWER(2,-I42)</f>
        <v>0.99486967900163314</v>
      </c>
      <c r="L42" s="2"/>
    </row>
    <row r="43" spans="1:12" s="3" customFormat="1" ht="14" x14ac:dyDescent="0.15">
      <c r="A43" s="6" t="s">
        <v>41</v>
      </c>
      <c r="B43" s="7">
        <v>17.924644470214844</v>
      </c>
      <c r="C43" s="7">
        <v>14.820024490356445</v>
      </c>
      <c r="D43" s="63">
        <f>B43-C43</f>
        <v>3.1046199798583984</v>
      </c>
      <c r="E43" s="6" t="s">
        <v>41</v>
      </c>
      <c r="F43" s="7">
        <v>17.602996826171875</v>
      </c>
      <c r="G43" s="7">
        <v>14.456592559814453</v>
      </c>
      <c r="H43" s="63">
        <f>F43-G43</f>
        <v>3.1464042663574219</v>
      </c>
      <c r="I43" s="64">
        <f t="shared" ref="I43:I44" si="5">H43-$D$45</f>
        <v>-1.9358634948730469E-2</v>
      </c>
      <c r="J43" s="65">
        <f>POWER(2,-I43)</f>
        <v>1.0135088137629855</v>
      </c>
      <c r="L43" s="2"/>
    </row>
    <row r="44" spans="1:12" s="3" customFormat="1" thickBot="1" x14ac:dyDescent="0.2">
      <c r="A44" s="8" t="s">
        <v>42</v>
      </c>
      <c r="B44" s="9">
        <v>17.705209732055664</v>
      </c>
      <c r="C44" s="9">
        <v>14.816777229309082</v>
      </c>
      <c r="D44" s="66">
        <f>B44-C44</f>
        <v>2.888432502746582</v>
      </c>
      <c r="E44" s="8" t="s">
        <v>42</v>
      </c>
      <c r="F44" s="9">
        <v>17.643911361694336</v>
      </c>
      <c r="G44" s="9">
        <v>14.487276077270508</v>
      </c>
      <c r="H44" s="66">
        <f>F44-G44</f>
        <v>3.1566352844238281</v>
      </c>
      <c r="I44" s="67">
        <f t="shared" si="5"/>
        <v>-9.1276168823242188E-3</v>
      </c>
      <c r="J44" s="68">
        <f>POWER(2,-I44)</f>
        <v>1.0063468382669598</v>
      </c>
      <c r="L44" s="2"/>
    </row>
    <row r="45" spans="1:12" s="3" customFormat="1" ht="14" x14ac:dyDescent="0.15">
      <c r="A45" s="69" t="s">
        <v>12</v>
      </c>
      <c r="B45" s="70">
        <f>AVERAGE(B42:B44)</f>
        <v>18.046515782674152</v>
      </c>
      <c r="C45" s="70">
        <f>AVERAGE(C42:C44)</f>
        <v>14.880752881368002</v>
      </c>
      <c r="D45" s="71">
        <f>AVERAGE(D42:D44)</f>
        <v>3.1657629013061523</v>
      </c>
      <c r="E45" s="69" t="s">
        <v>12</v>
      </c>
      <c r="F45" s="70">
        <f>AVERAGE(F42:F44)</f>
        <v>17.625444412231445</v>
      </c>
      <c r="G45" s="70">
        <f>AVERAGE(G42:G44)</f>
        <v>14.466703414916992</v>
      </c>
      <c r="H45" s="71">
        <f>AVERAGE(H42:H44)</f>
        <v>3.1587409973144531</v>
      </c>
      <c r="I45" s="71">
        <f>AVERAGE(I42:I44)</f>
        <v>-7.0219039916992188E-3</v>
      </c>
      <c r="J45" s="72">
        <f>AVERAGE(J42:J44)</f>
        <v>1.0049084436771929</v>
      </c>
      <c r="K45" s="73"/>
      <c r="L45" s="2"/>
    </row>
    <row r="46" spans="1:12" s="3" customFormat="1" ht="14" x14ac:dyDescent="0.15">
      <c r="A46" s="74" t="s">
        <v>13</v>
      </c>
      <c r="B46" s="75">
        <f>MEDIAN(B42:B44)</f>
        <v>17.924644470214844</v>
      </c>
      <c r="C46" s="75">
        <f>MEDIAN(C42:C44)</f>
        <v>14.820024490356445</v>
      </c>
      <c r="D46" s="76">
        <f>MEDIAN(D42:D44)</f>
        <v>3.1046199798583984</v>
      </c>
      <c r="E46" s="74" t="s">
        <v>13</v>
      </c>
      <c r="F46" s="75">
        <f>MEDIAN(F42:F44)</f>
        <v>17.629425048828125</v>
      </c>
      <c r="G46" s="75">
        <f>MEDIAN(G42:G44)</f>
        <v>14.456592559814453</v>
      </c>
      <c r="H46" s="76">
        <f>MEDIAN(H42:H44)</f>
        <v>3.1566352844238281</v>
      </c>
      <c r="I46" s="76">
        <f>MEDIAN(I42:I44)</f>
        <v>-9.1276168823242188E-3</v>
      </c>
      <c r="J46" s="76">
        <f>MEDIAN(J42:J44)</f>
        <v>1.0063468382669598</v>
      </c>
      <c r="L46" s="2"/>
    </row>
    <row r="47" spans="1:12" s="3" customFormat="1" thickBot="1" x14ac:dyDescent="0.2">
      <c r="A47" s="77" t="s">
        <v>14</v>
      </c>
      <c r="B47" s="78">
        <f>STDEV(B42:B44)</f>
        <v>0.41585797254414242</v>
      </c>
      <c r="C47" s="78">
        <f>STDEV(C42:C44)</f>
        <v>0.10800907343677031</v>
      </c>
      <c r="D47" s="79">
        <f>STDEV(D42:D44)</f>
        <v>0.31242182635433524</v>
      </c>
      <c r="E47" s="77" t="s">
        <v>14</v>
      </c>
      <c r="F47" s="78">
        <f>STDEV(F42:F44)</f>
        <v>2.0745696060648307E-2</v>
      </c>
      <c r="G47" s="78">
        <f>STDEV(G42:G44)</f>
        <v>1.7817312341833223E-2</v>
      </c>
      <c r="H47" s="79">
        <f>STDEV(H42:H44)</f>
        <v>1.3513199875984616E-2</v>
      </c>
      <c r="I47" s="79">
        <f>STDEV(I42:I44)</f>
        <v>1.3513199875984616E-2</v>
      </c>
      <c r="J47" s="79">
        <f>STDEV(J42:J44)</f>
        <v>9.4024502343733139E-3</v>
      </c>
      <c r="L47" s="2"/>
    </row>
    <row r="48" spans="1:12" s="3" customFormat="1" ht="14" x14ac:dyDescent="0.15">
      <c r="A48" s="10"/>
      <c r="B48" s="10" t="s">
        <v>15</v>
      </c>
      <c r="C48" s="10"/>
      <c r="D48" s="10"/>
      <c r="E48" s="10"/>
      <c r="F48" s="10"/>
      <c r="G48" s="10"/>
      <c r="H48" s="10"/>
      <c r="I48" s="10"/>
      <c r="J48" s="11">
        <f>J47/(SQRT(4))</f>
        <v>4.7012251171866569E-3</v>
      </c>
      <c r="L48" s="2"/>
    </row>
    <row r="49" spans="1:12" s="3" customFormat="1" ht="14" x14ac:dyDescent="0.15">
      <c r="A49" s="46" t="s">
        <v>43</v>
      </c>
      <c r="B49" s="10">
        <f>TTEST(B42:B44,F42:F44,2,2)</f>
        <v>0.15472925730899867</v>
      </c>
      <c r="C49" s="10"/>
      <c r="F49" s="81"/>
      <c r="L49" s="2"/>
    </row>
    <row r="50" spans="1:12" s="3" customFormat="1" ht="14" x14ac:dyDescent="0.15">
      <c r="A50" s="46" t="s">
        <v>8</v>
      </c>
      <c r="B50" s="10">
        <f>TTEST(C42:C44,G42:G44,2,2)</f>
        <v>2.8069954150554939E-3</v>
      </c>
      <c r="C50" s="10"/>
      <c r="D50" s="10"/>
      <c r="L50" s="2"/>
    </row>
    <row r="51" spans="1:12" s="3" customFormat="1" ht="14" x14ac:dyDescent="0.15">
      <c r="A51" s="46" t="s">
        <v>16</v>
      </c>
      <c r="B51" s="48">
        <f>TTEST(D42:D44,H42:H44,2,2)</f>
        <v>0.97083965099959746</v>
      </c>
      <c r="C51" s="10"/>
      <c r="D51" s="10"/>
      <c r="L51" s="2"/>
    </row>
    <row r="52" spans="1:12" s="3" customFormat="1" ht="14" x14ac:dyDescent="0.15">
      <c r="A52" s="49" t="s">
        <v>17</v>
      </c>
      <c r="B52" s="21">
        <f>POWER(-(-I45-I47),2)</f>
        <v>4.2136922257340542E-5</v>
      </c>
      <c r="C52" s="21"/>
      <c r="D52" s="10"/>
      <c r="E52" s="10"/>
      <c r="F52" s="10"/>
      <c r="L52" s="2"/>
    </row>
    <row r="53" spans="1:12" s="3" customFormat="1" ht="14" x14ac:dyDescent="0.15">
      <c r="A53" s="49" t="s">
        <v>18</v>
      </c>
      <c r="B53" s="21">
        <f>POWER(2,-I45)</f>
        <v>1.0048790770755711</v>
      </c>
      <c r="C53" s="21"/>
      <c r="D53" s="10"/>
      <c r="E53" s="10"/>
      <c r="F53" s="10"/>
      <c r="G53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CB1DC-0802-43FA-958A-E150980C32D6}">
  <dimension ref="A1:IV53"/>
  <sheetViews>
    <sheetView workbookViewId="0">
      <selection activeCell="G25" sqref="G25"/>
    </sheetView>
  </sheetViews>
  <sheetFormatPr baseColWidth="10" defaultColWidth="9.1640625" defaultRowHeight="15" x14ac:dyDescent="0.2"/>
  <cols>
    <col min="1" max="1" width="14.6640625" style="50" customWidth="1"/>
    <col min="2" max="4" width="10.33203125" style="50" customWidth="1"/>
    <col min="5" max="5" width="14.5" style="50" customWidth="1"/>
    <col min="6" max="9" width="10.33203125" style="50" customWidth="1"/>
    <col min="10" max="10" width="9.5" style="50" bestFit="1" customWidth="1"/>
    <col min="11" max="11" width="17.1640625" style="50" bestFit="1" customWidth="1"/>
    <col min="12" max="16384" width="9.1640625" style="50"/>
  </cols>
  <sheetData>
    <row r="1" spans="1:256" s="84" customFormat="1" x14ac:dyDescent="0.2">
      <c r="A1" s="84" t="s">
        <v>70</v>
      </c>
    </row>
    <row r="3" spans="1:256" s="13" customFormat="1" ht="16" x14ac:dyDescent="0.2">
      <c r="A3" s="13" t="s">
        <v>44</v>
      </c>
      <c r="B3" s="14"/>
      <c r="C3" s="14"/>
      <c r="D3" s="14"/>
      <c r="E3" s="15"/>
      <c r="F3" s="14"/>
      <c r="G3" s="14"/>
      <c r="H3" s="16" t="s">
        <v>0</v>
      </c>
      <c r="I3" s="17">
        <v>44291</v>
      </c>
      <c r="J3" s="17" t="s">
        <v>1</v>
      </c>
    </row>
    <row r="4" spans="1:256" s="13" customFormat="1" ht="16" x14ac:dyDescent="0.2">
      <c r="A4" s="3" t="s">
        <v>2</v>
      </c>
      <c r="B4" s="14"/>
      <c r="C4" s="14"/>
      <c r="D4" s="14"/>
      <c r="E4" s="15"/>
      <c r="F4" s="14"/>
      <c r="G4" s="14"/>
      <c r="H4" s="18" t="s">
        <v>45</v>
      </c>
      <c r="I4" s="17">
        <v>44292</v>
      </c>
      <c r="J4" s="17" t="s">
        <v>21</v>
      </c>
    </row>
    <row r="5" spans="1:256" s="13" customFormat="1" ht="16" x14ac:dyDescent="0.2">
      <c r="A5" s="3" t="s">
        <v>4</v>
      </c>
      <c r="B5" s="14"/>
      <c r="C5" s="14"/>
      <c r="D5" s="14"/>
      <c r="E5" s="15"/>
      <c r="F5" s="14"/>
      <c r="G5" s="14"/>
      <c r="H5" s="19"/>
      <c r="I5" s="19"/>
      <c r="J5" s="17"/>
    </row>
    <row r="6" spans="1:256" s="3" customFormat="1" ht="14" x14ac:dyDescent="0.15">
      <c r="A6" s="3" t="s">
        <v>5</v>
      </c>
      <c r="B6" s="20"/>
      <c r="C6" s="20"/>
      <c r="D6" s="20"/>
      <c r="E6" s="21"/>
      <c r="F6" s="20"/>
      <c r="G6" s="20"/>
      <c r="H6" s="22"/>
      <c r="I6" s="22"/>
      <c r="J6" s="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</row>
    <row r="7" spans="1:256" s="3" customFormat="1" ht="14" x14ac:dyDescent="0.15">
      <c r="A7" s="3" t="s">
        <v>6</v>
      </c>
      <c r="B7" s="20"/>
      <c r="C7" s="20"/>
      <c r="D7" s="20"/>
      <c r="E7" s="21"/>
      <c r="F7" s="20"/>
      <c r="G7" s="20"/>
      <c r="H7" s="22"/>
      <c r="I7" s="22"/>
      <c r="J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pans="1:256" s="2" customFormat="1" ht="14" x14ac:dyDescent="0.15">
      <c r="B8" s="85"/>
      <c r="C8" s="85"/>
      <c r="D8" s="85"/>
      <c r="F8" s="85"/>
      <c r="G8" s="85"/>
      <c r="H8" s="85"/>
      <c r="I8" s="85"/>
      <c r="J8" s="85"/>
    </row>
    <row r="9" spans="1:256" ht="16" thickBot="1" x14ac:dyDescent="0.25"/>
    <row r="10" spans="1:256" s="3" customFormat="1" thickBot="1" x14ac:dyDescent="0.2">
      <c r="A10" s="25" t="s">
        <v>7</v>
      </c>
      <c r="B10" s="26" t="s">
        <v>45</v>
      </c>
      <c r="C10" s="26" t="s">
        <v>8</v>
      </c>
      <c r="D10" s="26" t="s">
        <v>9</v>
      </c>
      <c r="E10" s="25" t="s">
        <v>46</v>
      </c>
      <c r="F10" s="26" t="s">
        <v>45</v>
      </c>
      <c r="G10" s="26" t="s">
        <v>8</v>
      </c>
      <c r="H10" s="26" t="s">
        <v>9</v>
      </c>
      <c r="I10" s="26" t="s">
        <v>11</v>
      </c>
      <c r="J10" s="27" t="s">
        <v>22</v>
      </c>
    </row>
    <row r="11" spans="1:256" s="3" customFormat="1" ht="14" x14ac:dyDescent="0.15">
      <c r="A11" s="51" t="s">
        <v>23</v>
      </c>
      <c r="B11" s="28">
        <v>30.210999999999999</v>
      </c>
      <c r="C11" s="28">
        <v>14.699</v>
      </c>
      <c r="D11" s="36">
        <f t="shared" ref="D11:D14" si="0">B11-C11</f>
        <v>15.511999999999999</v>
      </c>
      <c r="E11" s="51" t="s">
        <v>23</v>
      </c>
      <c r="F11" s="28">
        <v>30.297000000000001</v>
      </c>
      <c r="G11" s="28">
        <v>14.766</v>
      </c>
      <c r="H11" s="29">
        <f t="shared" ref="H11:H14" si="1">F11-G11</f>
        <v>15.531000000000001</v>
      </c>
      <c r="I11" s="29">
        <f>H11-$D$15</f>
        <v>0.15350000000000108</v>
      </c>
      <c r="J11" s="30">
        <f t="shared" ref="J11:J14" si="2">POWER(2,-I11)</f>
        <v>0.89906666538447855</v>
      </c>
    </row>
    <row r="12" spans="1:256" s="3" customFormat="1" ht="14" x14ac:dyDescent="0.15">
      <c r="A12" s="52" t="s">
        <v>24</v>
      </c>
      <c r="B12" s="31">
        <v>30.597000000000001</v>
      </c>
      <c r="C12" s="31">
        <v>14.598000000000001</v>
      </c>
      <c r="D12" s="29">
        <f t="shared" si="0"/>
        <v>15.999000000000001</v>
      </c>
      <c r="E12" s="52" t="s">
        <v>24</v>
      </c>
      <c r="F12" s="31">
        <v>29.728000000000002</v>
      </c>
      <c r="G12" s="31">
        <v>14.717000000000001</v>
      </c>
      <c r="H12" s="29">
        <f t="shared" si="1"/>
        <v>15.011000000000001</v>
      </c>
      <c r="I12" s="29">
        <f t="shared" ref="I12:I14" si="3">H12-$D$15</f>
        <v>-0.36649999999999849</v>
      </c>
      <c r="J12" s="30">
        <f t="shared" si="2"/>
        <v>1.2892213631441622</v>
      </c>
    </row>
    <row r="13" spans="1:256" s="3" customFormat="1" ht="14" x14ac:dyDescent="0.15">
      <c r="A13" s="52" t="s">
        <v>25</v>
      </c>
      <c r="B13" s="31">
        <v>29.212</v>
      </c>
      <c r="C13" s="31">
        <v>14.689</v>
      </c>
      <c r="D13" s="29">
        <f t="shared" si="0"/>
        <v>14.523</v>
      </c>
      <c r="E13" s="52" t="s">
        <v>25</v>
      </c>
      <c r="F13" s="31"/>
      <c r="G13" s="31"/>
      <c r="H13" s="29"/>
      <c r="I13" s="29"/>
      <c r="J13" s="30"/>
    </row>
    <row r="14" spans="1:256" s="3" customFormat="1" thickBot="1" x14ac:dyDescent="0.2">
      <c r="A14" s="53" t="s">
        <v>26</v>
      </c>
      <c r="B14" s="32">
        <v>30.137</v>
      </c>
      <c r="C14" s="32">
        <v>14.661</v>
      </c>
      <c r="D14" s="29">
        <f t="shared" si="0"/>
        <v>15.476000000000001</v>
      </c>
      <c r="E14" s="53" t="s">
        <v>26</v>
      </c>
      <c r="F14" s="32">
        <v>30.763000000000002</v>
      </c>
      <c r="G14" s="32">
        <v>14.686999999999999</v>
      </c>
      <c r="H14" s="33">
        <f t="shared" si="1"/>
        <v>16.076000000000001</v>
      </c>
      <c r="I14" s="29">
        <f t="shared" si="3"/>
        <v>0.69850000000000101</v>
      </c>
      <c r="J14" s="34">
        <f t="shared" si="2"/>
        <v>0.61621256271974201</v>
      </c>
    </row>
    <row r="15" spans="1:256" s="3" customFormat="1" ht="14" x14ac:dyDescent="0.15">
      <c r="A15" s="35" t="s">
        <v>12</v>
      </c>
      <c r="B15" s="36">
        <f>AVERAGE(B11:B14)</f>
        <v>30.039249999999999</v>
      </c>
      <c r="C15" s="36">
        <f>AVERAGE(C11:C14)</f>
        <v>14.661750000000001</v>
      </c>
      <c r="D15" s="36">
        <f>AVERAGE(D11:D14)</f>
        <v>15.3775</v>
      </c>
      <c r="E15" s="37" t="s">
        <v>12</v>
      </c>
      <c r="F15" s="36">
        <f>AVERAGE(F11:F14)</f>
        <v>30.262666666666671</v>
      </c>
      <c r="G15" s="36">
        <f>AVERAGE(G11:G14)</f>
        <v>14.723333333333334</v>
      </c>
      <c r="H15" s="36">
        <f>AVERAGE(H11:H14)</f>
        <v>15.539333333333333</v>
      </c>
      <c r="I15" s="36">
        <f>AVERAGE(I11:I14)</f>
        <v>0.16183333333333452</v>
      </c>
      <c r="J15" s="38">
        <f>AVERAGE(J11:J14)</f>
        <v>0.9348335304161276</v>
      </c>
      <c r="K15" s="11"/>
    </row>
    <row r="16" spans="1:256" s="3" customFormat="1" ht="14" x14ac:dyDescent="0.15">
      <c r="A16" s="39" t="s">
        <v>13</v>
      </c>
      <c r="B16" s="29">
        <f>MEDIAN(B11:B14)</f>
        <v>30.173999999999999</v>
      </c>
      <c r="C16" s="29">
        <f>MEDIAN(C11:C14)</f>
        <v>14.675000000000001</v>
      </c>
      <c r="D16" s="29">
        <f>MEDIAN(D11:D14)</f>
        <v>15.494</v>
      </c>
      <c r="E16" s="40" t="s">
        <v>13</v>
      </c>
      <c r="F16" s="29">
        <f>MEDIAN(F11:F14)</f>
        <v>30.297000000000001</v>
      </c>
      <c r="G16" s="29">
        <f>MEDIAN(G11:G14)</f>
        <v>14.717000000000001</v>
      </c>
      <c r="H16" s="29">
        <f>MEDIAN(H11:H14)</f>
        <v>15.531000000000001</v>
      </c>
      <c r="I16" s="29">
        <f>MEDIAN(I11:I14)</f>
        <v>0.15350000000000108</v>
      </c>
      <c r="J16" s="41">
        <f>MEDIAN(J11:J14)</f>
        <v>0.89906666538447855</v>
      </c>
    </row>
    <row r="17" spans="1:12" s="3" customFormat="1" thickBot="1" x14ac:dyDescent="0.2">
      <c r="A17" s="42" t="s">
        <v>14</v>
      </c>
      <c r="B17" s="33">
        <f>STDEV(B11:B14)</f>
        <v>0.5872196494214641</v>
      </c>
      <c r="C17" s="33">
        <f>STDEV(C11:C14)</f>
        <v>4.5441354146488991E-2</v>
      </c>
      <c r="D17" s="33">
        <f>STDEV(D11:D14)</f>
        <v>0.61758265303790205</v>
      </c>
      <c r="E17" s="43" t="s">
        <v>14</v>
      </c>
      <c r="F17" s="33">
        <f>STDEV(F11:F14)</f>
        <v>0.51835348299527551</v>
      </c>
      <c r="G17" s="33">
        <f>STDEV(G11:G14)</f>
        <v>3.9878983604567368E-2</v>
      </c>
      <c r="H17" s="33">
        <f>STDEV(H11:H14)</f>
        <v>0.53254890229286278</v>
      </c>
      <c r="I17" s="33">
        <f>STDEV(I11:I14)</f>
        <v>0.53254890229286278</v>
      </c>
      <c r="J17" s="44">
        <f>STDEV(J11:J14)</f>
        <v>0.3379270081509077</v>
      </c>
    </row>
    <row r="18" spans="1:12" s="3" customFormat="1" ht="14" x14ac:dyDescent="0.15">
      <c r="A18" s="10"/>
      <c r="B18" s="45" t="s">
        <v>15</v>
      </c>
      <c r="C18" s="45"/>
      <c r="D18" s="45"/>
      <c r="E18" s="10"/>
      <c r="F18" s="11"/>
      <c r="G18" s="11"/>
      <c r="H18" s="11"/>
      <c r="I18" s="11"/>
      <c r="J18" s="11">
        <f>J17/(SQRT(4))</f>
        <v>0.16896350407545385</v>
      </c>
    </row>
    <row r="19" spans="1:12" s="3" customFormat="1" ht="14" x14ac:dyDescent="0.15">
      <c r="A19" s="46" t="s">
        <v>45</v>
      </c>
      <c r="B19" s="10">
        <f>TTEST(B11:B14,F11:F14,2,2)</f>
        <v>0.62414516640456452</v>
      </c>
      <c r="C19" s="45"/>
      <c r="D19" s="12"/>
      <c r="E19" s="47"/>
      <c r="F19" s="47"/>
      <c r="G19" s="24"/>
      <c r="H19" s="24"/>
      <c r="I19" s="24"/>
      <c r="J19" s="24"/>
    </row>
    <row r="20" spans="1:12" s="3" customFormat="1" ht="14" x14ac:dyDescent="0.15">
      <c r="A20" s="46" t="s">
        <v>8</v>
      </c>
      <c r="B20" s="10">
        <f>TTEST(C11:C14,G11:G14,2,2)</f>
        <v>0.12164774213385249</v>
      </c>
      <c r="C20" s="45"/>
      <c r="D20" s="12"/>
      <c r="E20" s="47"/>
      <c r="F20" s="1"/>
      <c r="G20" s="82"/>
      <c r="H20" s="82"/>
      <c r="I20" s="24"/>
      <c r="J20" s="24"/>
    </row>
    <row r="21" spans="1:12" s="3" customFormat="1" ht="14" x14ac:dyDescent="0.15">
      <c r="A21" s="46" t="s">
        <v>16</v>
      </c>
      <c r="B21" s="48">
        <f>TTEST(D11:D14,H11:H14,2,2)</f>
        <v>0.73202813028112657</v>
      </c>
      <c r="C21" s="10"/>
      <c r="D21" s="45"/>
      <c r="F21" s="24"/>
      <c r="G21" s="45"/>
      <c r="H21" s="24"/>
      <c r="I21" s="24"/>
      <c r="J21" s="24"/>
    </row>
    <row r="22" spans="1:12" s="3" customFormat="1" ht="14" x14ac:dyDescent="0.15">
      <c r="A22" s="49" t="s">
        <v>17</v>
      </c>
      <c r="B22" s="20">
        <f>POWER(-(-I15-I17),2)</f>
        <v>0.48216668915323574</v>
      </c>
      <c r="C22" s="20"/>
      <c r="D22" s="45"/>
      <c r="E22" s="10"/>
      <c r="F22" s="45"/>
      <c r="G22" s="45"/>
      <c r="H22" s="24"/>
      <c r="I22" s="24"/>
      <c r="J22" s="24"/>
    </row>
    <row r="23" spans="1:12" s="3" customFormat="1" ht="14" x14ac:dyDescent="0.15">
      <c r="A23" s="49" t="s">
        <v>18</v>
      </c>
      <c r="B23" s="20">
        <f>POWER(2,-I15)</f>
        <v>0.89388842243209288</v>
      </c>
      <c r="C23" s="20"/>
      <c r="D23" s="45"/>
      <c r="E23" s="10"/>
      <c r="F23" s="45"/>
      <c r="G23" s="45"/>
      <c r="H23" s="24"/>
      <c r="I23" s="24"/>
      <c r="J23" s="24"/>
    </row>
    <row r="25" spans="1:12" ht="18" x14ac:dyDescent="0.2">
      <c r="A25" s="54" t="s">
        <v>47</v>
      </c>
    </row>
    <row r="26" spans="1:12" ht="16" thickBot="1" x14ac:dyDescent="0.25"/>
    <row r="27" spans="1:12" s="3" customFormat="1" thickBot="1" x14ac:dyDescent="0.2">
      <c r="A27" s="55" t="s">
        <v>7</v>
      </c>
      <c r="B27" s="56" t="s">
        <v>48</v>
      </c>
      <c r="C27" s="56" t="s">
        <v>8</v>
      </c>
      <c r="D27" s="57" t="s">
        <v>9</v>
      </c>
      <c r="E27" s="55" t="s">
        <v>48</v>
      </c>
      <c r="F27" s="56" t="s">
        <v>48</v>
      </c>
      <c r="G27" s="56" t="s">
        <v>8</v>
      </c>
      <c r="H27" s="57" t="s">
        <v>9</v>
      </c>
      <c r="I27" s="58" t="s">
        <v>11</v>
      </c>
      <c r="J27" s="59" t="s">
        <v>22</v>
      </c>
      <c r="L27" s="2"/>
    </row>
    <row r="28" spans="1:12" s="3" customFormat="1" ht="14" x14ac:dyDescent="0.15">
      <c r="A28" s="4" t="s">
        <v>32</v>
      </c>
      <c r="B28" s="5">
        <v>29.377771377563477</v>
      </c>
      <c r="C28" s="5">
        <v>14.735267639160156</v>
      </c>
      <c r="D28" s="60">
        <f>B28-C28</f>
        <v>14.64250373840332</v>
      </c>
      <c r="E28" s="4" t="s">
        <v>32</v>
      </c>
      <c r="F28" s="5">
        <v>31.347431182861328</v>
      </c>
      <c r="G28" s="5">
        <v>14.529727935791016</v>
      </c>
      <c r="H28" s="60">
        <f>F28-G28</f>
        <v>16.817703247070312</v>
      </c>
      <c r="I28" s="61">
        <f>H28-$D$31</f>
        <v>3.1649665832519531</v>
      </c>
      <c r="J28" s="62">
        <f>POWER(2,-I28)</f>
        <v>0.11149364739426253</v>
      </c>
      <c r="L28" s="2"/>
    </row>
    <row r="29" spans="1:12" s="3" customFormat="1" ht="14" x14ac:dyDescent="0.15">
      <c r="A29" s="6" t="s">
        <v>33</v>
      </c>
      <c r="B29" s="7">
        <v>27.264488220214844</v>
      </c>
      <c r="C29" s="7">
        <v>14.922684669494629</v>
      </c>
      <c r="D29" s="63">
        <f>B29-C29</f>
        <v>12.341803550720215</v>
      </c>
      <c r="E29" s="6" t="s">
        <v>33</v>
      </c>
      <c r="F29" s="7">
        <v>32.615898132324219</v>
      </c>
      <c r="G29" s="7">
        <v>14.339576721191406</v>
      </c>
      <c r="H29" s="63">
        <f>F29-G29</f>
        <v>18.276321411132812</v>
      </c>
      <c r="I29" s="64">
        <f t="shared" ref="I29:I30" si="4">H29-$D$31</f>
        <v>4.6235847473144531</v>
      </c>
      <c r="J29" s="65">
        <f>POWER(2,-I29)</f>
        <v>4.0566010951383867E-2</v>
      </c>
      <c r="L29" s="2"/>
    </row>
    <row r="30" spans="1:12" s="3" customFormat="1" thickBot="1" x14ac:dyDescent="0.2">
      <c r="A30" s="8" t="s">
        <v>30</v>
      </c>
      <c r="B30" s="9">
        <v>28.838577270507812</v>
      </c>
      <c r="C30" s="9">
        <v>14.86467456817627</v>
      </c>
      <c r="D30" s="66">
        <f>B30-C30</f>
        <v>13.973902702331543</v>
      </c>
      <c r="E30" s="8" t="s">
        <v>30</v>
      </c>
      <c r="F30" s="9">
        <v>33.174289703369141</v>
      </c>
      <c r="G30" s="9">
        <v>14.707500457763672</v>
      </c>
      <c r="H30" s="66">
        <f>F30-G30</f>
        <v>18.466789245605469</v>
      </c>
      <c r="I30" s="67">
        <f t="shared" si="4"/>
        <v>4.8140525817871094</v>
      </c>
      <c r="J30" s="68">
        <f>POWER(2,-I30)</f>
        <v>3.5548867700756596E-2</v>
      </c>
      <c r="L30" s="2"/>
    </row>
    <row r="31" spans="1:12" s="3" customFormat="1" ht="14" x14ac:dyDescent="0.15">
      <c r="A31" s="69" t="s">
        <v>12</v>
      </c>
      <c r="B31" s="70">
        <f>AVERAGE(B28:B30)</f>
        <v>28.493612289428711</v>
      </c>
      <c r="C31" s="70">
        <f>AVERAGE(C28:C30)</f>
        <v>14.840875625610352</v>
      </c>
      <c r="D31" s="71">
        <f>AVERAGE(D28:D30)</f>
        <v>13.652736663818359</v>
      </c>
      <c r="E31" s="69" t="s">
        <v>12</v>
      </c>
      <c r="F31" s="70">
        <f>AVERAGE(F28:F30)</f>
        <v>32.379206339518227</v>
      </c>
      <c r="G31" s="70">
        <f>AVERAGE(G28:G30)</f>
        <v>14.525601704915365</v>
      </c>
      <c r="H31" s="71">
        <f>AVERAGE(H28:H30)</f>
        <v>17.853604634602863</v>
      </c>
      <c r="I31" s="71">
        <f>AVERAGE(I28:I30)</f>
        <v>4.2008679707845049</v>
      </c>
      <c r="J31" s="72">
        <f>AVERAGE(J28:J30)</f>
        <v>6.2536175348801001E-2</v>
      </c>
      <c r="K31" s="73"/>
      <c r="L31" s="2"/>
    </row>
    <row r="32" spans="1:12" s="3" customFormat="1" ht="14" x14ac:dyDescent="0.15">
      <c r="A32" s="74" t="s">
        <v>13</v>
      </c>
      <c r="B32" s="75">
        <f>MEDIAN(B28:B30)</f>
        <v>28.838577270507812</v>
      </c>
      <c r="C32" s="75">
        <f>MEDIAN(C28:C30)</f>
        <v>14.86467456817627</v>
      </c>
      <c r="D32" s="76">
        <f>MEDIAN(D28:D30)</f>
        <v>13.973902702331543</v>
      </c>
      <c r="E32" s="74" t="s">
        <v>13</v>
      </c>
      <c r="F32" s="75">
        <f>MEDIAN(F28:F30)</f>
        <v>32.615898132324219</v>
      </c>
      <c r="G32" s="75">
        <f>MEDIAN(G28:G30)</f>
        <v>14.529727935791016</v>
      </c>
      <c r="H32" s="76">
        <f>MEDIAN(H28:H30)</f>
        <v>18.276321411132812</v>
      </c>
      <c r="I32" s="76">
        <f>MEDIAN(I28:I30)</f>
        <v>4.6235847473144531</v>
      </c>
      <c r="J32" s="76">
        <f>MEDIAN(J28:J30)</f>
        <v>4.0566010951383867E-2</v>
      </c>
      <c r="L32" s="2"/>
    </row>
    <row r="33" spans="1:12" s="3" customFormat="1" thickBot="1" x14ac:dyDescent="0.2">
      <c r="A33" s="77" t="s">
        <v>14</v>
      </c>
      <c r="B33" s="78">
        <f>STDEV(B28:B30)</f>
        <v>1.0980628645080073</v>
      </c>
      <c r="C33" s="78">
        <f>STDEV(C28:C30)</f>
        <v>9.5948309340446736E-2</v>
      </c>
      <c r="D33" s="79">
        <f>STDEV(D28:D30)</f>
        <v>1.1834973834453366</v>
      </c>
      <c r="E33" s="77" t="s">
        <v>14</v>
      </c>
      <c r="F33" s="78">
        <f>STDEV(F28:F30)</f>
        <v>0.93614649872457656</v>
      </c>
      <c r="G33" s="78">
        <f>STDEV(G28:G30)</f>
        <v>0.18399657148776946</v>
      </c>
      <c r="H33" s="79">
        <f>STDEV(H28:H30)</f>
        <v>0.90215755969291511</v>
      </c>
      <c r="I33" s="79">
        <f>STDEV(I28:I30)</f>
        <v>0.90215755969291456</v>
      </c>
      <c r="J33" s="79">
        <f>STDEV(J28:J30)</f>
        <v>4.2472561535783764E-2</v>
      </c>
      <c r="L33" s="2"/>
    </row>
    <row r="34" spans="1:12" s="3" customFormat="1" ht="14" x14ac:dyDescent="0.15">
      <c r="A34" s="10"/>
      <c r="B34" s="10" t="s">
        <v>15</v>
      </c>
      <c r="C34" s="10"/>
      <c r="D34" s="10"/>
      <c r="E34" s="10"/>
      <c r="F34" s="10"/>
      <c r="G34" s="10"/>
      <c r="H34" s="10"/>
      <c r="I34" s="10"/>
      <c r="J34" s="11">
        <f>J33/(SQRT(4))</f>
        <v>2.1236280767891882E-2</v>
      </c>
      <c r="L34" s="2"/>
    </row>
    <row r="35" spans="1:12" s="3" customFormat="1" ht="14" x14ac:dyDescent="0.15">
      <c r="A35" s="46" t="s">
        <v>48</v>
      </c>
      <c r="B35" s="10">
        <f>TTEST(B28:B30,F28:F30,2,2)</f>
        <v>9.5604171039084893E-3</v>
      </c>
      <c r="C35" s="10"/>
      <c r="E35" s="12"/>
      <c r="L35" s="2"/>
    </row>
    <row r="36" spans="1:12" s="3" customFormat="1" ht="14" x14ac:dyDescent="0.15">
      <c r="A36" s="46" t="s">
        <v>8</v>
      </c>
      <c r="B36" s="10">
        <f>TTEST(C28:C30,G28:G30,2,2)</f>
        <v>5.8093326674342048E-2</v>
      </c>
      <c r="C36" s="10"/>
      <c r="D36" s="10"/>
      <c r="L36" s="2"/>
    </row>
    <row r="37" spans="1:12" s="3" customFormat="1" ht="14" x14ac:dyDescent="0.15">
      <c r="A37" s="46" t="s">
        <v>16</v>
      </c>
      <c r="B37" s="48">
        <f>TTEST(D28:D30,H28:H30,2,2)</f>
        <v>8.1054844186958276E-3</v>
      </c>
      <c r="C37" s="10"/>
      <c r="D37" s="10"/>
      <c r="L37" s="2"/>
    </row>
    <row r="38" spans="1:12" s="3" customFormat="1" ht="14" x14ac:dyDescent="0.15">
      <c r="A38" s="49" t="s">
        <v>17</v>
      </c>
      <c r="B38" s="21">
        <f>POWER(-(-I31-I33),2)</f>
        <v>26.040869564704344</v>
      </c>
      <c r="C38" s="21"/>
      <c r="D38" s="10"/>
      <c r="E38" s="10"/>
      <c r="F38" s="10"/>
      <c r="L38" s="2"/>
    </row>
    <row r="39" spans="1:12" s="3" customFormat="1" ht="14" x14ac:dyDescent="0.15">
      <c r="A39" s="49" t="s">
        <v>18</v>
      </c>
      <c r="B39" s="21">
        <f>POWER(2,-I31)</f>
        <v>5.4376685635871023E-2</v>
      </c>
      <c r="C39" s="21"/>
      <c r="D39" s="10"/>
      <c r="E39" s="10"/>
      <c r="F39" s="10"/>
      <c r="G39" s="10"/>
      <c r="L39" s="2"/>
    </row>
    <row r="40" spans="1:12" ht="16" thickBot="1" x14ac:dyDescent="0.25">
      <c r="L40" s="80"/>
    </row>
    <row r="41" spans="1:12" s="3" customFormat="1" thickBot="1" x14ac:dyDescent="0.2">
      <c r="A41" s="55" t="s">
        <v>7</v>
      </c>
      <c r="B41" s="56" t="s">
        <v>48</v>
      </c>
      <c r="C41" s="56" t="s">
        <v>8</v>
      </c>
      <c r="D41" s="57" t="s">
        <v>9</v>
      </c>
      <c r="E41" s="55" t="s">
        <v>49</v>
      </c>
      <c r="F41" s="56" t="s">
        <v>48</v>
      </c>
      <c r="G41" s="56" t="s">
        <v>8</v>
      </c>
      <c r="H41" s="57" t="s">
        <v>9</v>
      </c>
      <c r="I41" s="58" t="s">
        <v>11</v>
      </c>
      <c r="J41" s="59" t="s">
        <v>22</v>
      </c>
      <c r="L41" s="2"/>
    </row>
    <row r="42" spans="1:12" s="3" customFormat="1" ht="14" x14ac:dyDescent="0.15">
      <c r="A42" s="4" t="s">
        <v>40</v>
      </c>
      <c r="B42" s="5">
        <v>30.632804870605469</v>
      </c>
      <c r="C42" s="5">
        <v>15.005456924438477</v>
      </c>
      <c r="D42" s="60">
        <f>B42-C42</f>
        <v>15.627347946166992</v>
      </c>
      <c r="E42" s="4" t="s">
        <v>40</v>
      </c>
      <c r="F42" s="5">
        <v>30.653465270996094</v>
      </c>
      <c r="G42" s="5">
        <v>14.456241607666016</v>
      </c>
      <c r="H42" s="60">
        <f>F42-G42</f>
        <v>16.197223663330078</v>
      </c>
      <c r="I42" s="61">
        <f>H42-$D$45</f>
        <v>1.0346231460571289</v>
      </c>
      <c r="J42" s="62">
        <f>POWER(2,-I42)</f>
        <v>0.4881433742282707</v>
      </c>
      <c r="L42" s="2"/>
    </row>
    <row r="43" spans="1:12" s="3" customFormat="1" ht="14" x14ac:dyDescent="0.15">
      <c r="A43" s="6" t="s">
        <v>41</v>
      </c>
      <c r="B43" s="7">
        <v>30.174230575561523</v>
      </c>
      <c r="C43" s="7">
        <v>14.820024490356445</v>
      </c>
      <c r="D43" s="63">
        <f>B43-C43</f>
        <v>15.354206085205078</v>
      </c>
      <c r="E43" s="6" t="s">
        <v>41</v>
      </c>
      <c r="F43" s="7">
        <v>30.959127426147461</v>
      </c>
      <c r="G43" s="7">
        <v>14.456592559814453</v>
      </c>
      <c r="H43" s="63">
        <f>F43-G43</f>
        <v>16.502534866333008</v>
      </c>
      <c r="I43" s="64">
        <f t="shared" ref="I43:I44" si="5">H43-$D$45</f>
        <v>1.3399343490600586</v>
      </c>
      <c r="J43" s="65">
        <f>POWER(2,-I43)</f>
        <v>0.39503863205740708</v>
      </c>
      <c r="L43" s="2"/>
    </row>
    <row r="44" spans="1:12" s="3" customFormat="1" thickBot="1" x14ac:dyDescent="0.2">
      <c r="A44" s="8" t="s">
        <v>42</v>
      </c>
      <c r="B44" s="9">
        <v>29.323024749755859</v>
      </c>
      <c r="C44" s="9">
        <v>14.816777229309082</v>
      </c>
      <c r="D44" s="66">
        <f>B44-C44</f>
        <v>14.506247520446777</v>
      </c>
      <c r="E44" s="8" t="s">
        <v>42</v>
      </c>
      <c r="F44" s="9">
        <v>30.857219696044922</v>
      </c>
      <c r="G44" s="9">
        <v>14.487276077270508</v>
      </c>
      <c r="H44" s="66">
        <f>F44-G44</f>
        <v>16.369943618774414</v>
      </c>
      <c r="I44" s="67">
        <f t="shared" si="5"/>
        <v>1.2073431015014648</v>
      </c>
      <c r="J44" s="68">
        <f>POWER(2,-I44)</f>
        <v>0.4330654244031138</v>
      </c>
      <c r="L44" s="2"/>
    </row>
    <row r="45" spans="1:12" s="3" customFormat="1" ht="14" x14ac:dyDescent="0.15">
      <c r="A45" s="69" t="s">
        <v>12</v>
      </c>
      <c r="B45" s="70">
        <f>AVERAGE(B42:B44)</f>
        <v>30.043353398640949</v>
      </c>
      <c r="C45" s="70">
        <f>AVERAGE(C42:C44)</f>
        <v>14.880752881368002</v>
      </c>
      <c r="D45" s="71">
        <f>AVERAGE(D42:D44)</f>
        <v>15.162600517272949</v>
      </c>
      <c r="E45" s="69" t="s">
        <v>12</v>
      </c>
      <c r="F45" s="70">
        <f>AVERAGE(F42:F44)</f>
        <v>30.823270797729492</v>
      </c>
      <c r="G45" s="70">
        <f>AVERAGE(G42:G44)</f>
        <v>14.466703414916992</v>
      </c>
      <c r="H45" s="71">
        <f>AVERAGE(H42:H44)</f>
        <v>16.3565673828125</v>
      </c>
      <c r="I45" s="71">
        <f>AVERAGE(I42:I44)</f>
        <v>1.1939668655395508</v>
      </c>
      <c r="J45" s="72">
        <f>AVERAGE(J42:J44)</f>
        <v>0.43874914356293049</v>
      </c>
      <c r="K45" s="73"/>
      <c r="L45" s="2"/>
    </row>
    <row r="46" spans="1:12" s="3" customFormat="1" ht="14" x14ac:dyDescent="0.15">
      <c r="A46" s="74" t="s">
        <v>13</v>
      </c>
      <c r="B46" s="75">
        <f>MEDIAN(B42:B44)</f>
        <v>30.174230575561523</v>
      </c>
      <c r="C46" s="75">
        <f>MEDIAN(C42:C44)</f>
        <v>14.820024490356445</v>
      </c>
      <c r="D46" s="76">
        <f>MEDIAN(D42:D44)</f>
        <v>15.354206085205078</v>
      </c>
      <c r="E46" s="74" t="s">
        <v>13</v>
      </c>
      <c r="F46" s="75">
        <f>MEDIAN(F42:F44)</f>
        <v>30.857219696044922</v>
      </c>
      <c r="G46" s="75">
        <f>MEDIAN(G42:G44)</f>
        <v>14.456592559814453</v>
      </c>
      <c r="H46" s="76">
        <f>MEDIAN(H42:H44)</f>
        <v>16.369943618774414</v>
      </c>
      <c r="I46" s="76">
        <f>MEDIAN(I42:I44)</f>
        <v>1.2073431015014648</v>
      </c>
      <c r="J46" s="76">
        <f>MEDIAN(J42:J44)</f>
        <v>0.4330654244031138</v>
      </c>
      <c r="L46" s="2"/>
    </row>
    <row r="47" spans="1:12" s="3" customFormat="1" thickBot="1" x14ac:dyDescent="0.2">
      <c r="A47" s="77" t="s">
        <v>14</v>
      </c>
      <c r="B47" s="78">
        <f>STDEV(B42:B44)</f>
        <v>0.66462592322465774</v>
      </c>
      <c r="C47" s="78">
        <f>STDEV(C42:C44)</f>
        <v>0.10800907343677031</v>
      </c>
      <c r="D47" s="79">
        <f>STDEV(D42:D44)</f>
        <v>0.58459478391827702</v>
      </c>
      <c r="E47" s="77" t="s">
        <v>14</v>
      </c>
      <c r="F47" s="78">
        <f>STDEV(F42:F44)</f>
        <v>0.15563333205187169</v>
      </c>
      <c r="G47" s="78">
        <f>STDEV(G42:G44)</f>
        <v>1.7817312341833223E-2</v>
      </c>
      <c r="H47" s="79">
        <f>STDEV(H42:H44)</f>
        <v>0.15309449838630923</v>
      </c>
      <c r="I47" s="79">
        <f>STDEV(I42:I44)</f>
        <v>0.15309449838630923</v>
      </c>
      <c r="J47" s="79">
        <f>STDEV(J42:J44)</f>
        <v>4.6811876177862158E-2</v>
      </c>
      <c r="L47" s="2"/>
    </row>
    <row r="48" spans="1:12" s="3" customFormat="1" ht="14" x14ac:dyDescent="0.15">
      <c r="A48" s="10"/>
      <c r="B48" s="10" t="s">
        <v>15</v>
      </c>
      <c r="C48" s="10"/>
      <c r="D48" s="10"/>
      <c r="E48" s="10"/>
      <c r="F48" s="10"/>
      <c r="G48" s="10"/>
      <c r="H48" s="10"/>
      <c r="I48" s="10"/>
      <c r="J48" s="11">
        <f>J47/(SQRT(4))</f>
        <v>2.3405938088931079E-2</v>
      </c>
      <c r="L48" s="2"/>
    </row>
    <row r="49" spans="1:12" s="3" customFormat="1" ht="14" x14ac:dyDescent="0.15">
      <c r="A49" s="46" t="s">
        <v>48</v>
      </c>
      <c r="B49" s="10">
        <f>TTEST(B42:B44,F42:F44,2,2)</f>
        <v>0.11894128892472201</v>
      </c>
      <c r="C49" s="10"/>
      <c r="F49" s="81"/>
      <c r="L49" s="2"/>
    </row>
    <row r="50" spans="1:12" s="3" customFormat="1" ht="14" x14ac:dyDescent="0.15">
      <c r="A50" s="46" t="s">
        <v>8</v>
      </c>
      <c r="B50" s="10">
        <f>TTEST(C42:C44,G42:G44,2,2)</f>
        <v>2.8069954150554939E-3</v>
      </c>
      <c r="C50" s="10"/>
      <c r="D50" s="10"/>
      <c r="L50" s="2"/>
    </row>
    <row r="51" spans="1:12" s="3" customFormat="1" ht="14" x14ac:dyDescent="0.15">
      <c r="A51" s="46" t="s">
        <v>16</v>
      </c>
      <c r="B51" s="48">
        <f>TTEST(D42:D44,H42:H44,2,2)</f>
        <v>2.6728338379382901E-2</v>
      </c>
      <c r="C51" s="10"/>
      <c r="D51" s="10"/>
      <c r="L51" s="2"/>
    </row>
    <row r="52" spans="1:12" s="3" customFormat="1" ht="14" x14ac:dyDescent="0.15">
      <c r="A52" s="49" t="s">
        <v>17</v>
      </c>
      <c r="B52" s="21">
        <f>POWER(-(-I45-I47),2)</f>
        <v>1.8145743181817982</v>
      </c>
      <c r="C52" s="21"/>
      <c r="D52" s="10"/>
      <c r="E52" s="10"/>
      <c r="F52" s="10"/>
      <c r="L52" s="2"/>
    </row>
    <row r="53" spans="1:12" s="3" customFormat="1" ht="14" x14ac:dyDescent="0.15">
      <c r="A53" s="49" t="s">
        <v>18</v>
      </c>
      <c r="B53" s="21">
        <f>POWER(2,-I45)</f>
        <v>0.43709934897593533</v>
      </c>
      <c r="C53" s="21"/>
      <c r="D53" s="10"/>
      <c r="E53" s="10"/>
      <c r="F53" s="10"/>
      <c r="G53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EF7B-7C6C-426D-AE95-4F850CC97537}">
  <dimension ref="A1:IV53"/>
  <sheetViews>
    <sheetView workbookViewId="0">
      <selection activeCell="G25" sqref="G25"/>
    </sheetView>
  </sheetViews>
  <sheetFormatPr baseColWidth="10" defaultColWidth="9.1640625" defaultRowHeight="15" x14ac:dyDescent="0.2"/>
  <cols>
    <col min="1" max="1" width="14.6640625" style="50" customWidth="1"/>
    <col min="2" max="4" width="10.33203125" style="50" customWidth="1"/>
    <col min="5" max="5" width="14.5" style="50" customWidth="1"/>
    <col min="6" max="9" width="10.33203125" style="50" customWidth="1"/>
    <col min="10" max="10" width="9.33203125" style="50" bestFit="1" customWidth="1"/>
    <col min="11" max="16384" width="9.1640625" style="50"/>
  </cols>
  <sheetData>
    <row r="1" spans="1:256" s="83" customFormat="1" x14ac:dyDescent="0.2">
      <c r="A1" s="83" t="s">
        <v>70</v>
      </c>
    </row>
    <row r="3" spans="1:256" s="13" customFormat="1" ht="16" x14ac:dyDescent="0.2">
      <c r="A3" s="13" t="s">
        <v>20</v>
      </c>
      <c r="B3" s="14"/>
      <c r="C3" s="14"/>
      <c r="D3" s="14"/>
      <c r="E3" s="15"/>
      <c r="F3" s="14"/>
      <c r="G3" s="14"/>
      <c r="H3" s="16" t="s">
        <v>0</v>
      </c>
      <c r="I3" s="17">
        <v>44291</v>
      </c>
      <c r="J3" s="17" t="s">
        <v>1</v>
      </c>
    </row>
    <row r="4" spans="1:256" s="13" customFormat="1" ht="16" x14ac:dyDescent="0.2">
      <c r="A4" s="3" t="s">
        <v>2</v>
      </c>
      <c r="B4" s="14"/>
      <c r="C4" s="14"/>
      <c r="D4" s="14"/>
      <c r="E4" s="15"/>
      <c r="F4" s="14"/>
      <c r="G4" s="14"/>
      <c r="H4" s="18" t="s">
        <v>50</v>
      </c>
      <c r="I4" s="17">
        <v>44293</v>
      </c>
      <c r="J4" s="17" t="s">
        <v>1</v>
      </c>
    </row>
    <row r="5" spans="1:256" s="13" customFormat="1" ht="16" x14ac:dyDescent="0.2">
      <c r="A5" s="3" t="s">
        <v>4</v>
      </c>
      <c r="B5" s="14"/>
      <c r="C5" s="14"/>
      <c r="D5" s="14"/>
      <c r="E5" s="15"/>
      <c r="F5" s="14"/>
      <c r="G5" s="14"/>
      <c r="H5" s="19"/>
      <c r="I5" s="19"/>
      <c r="J5" s="17"/>
    </row>
    <row r="6" spans="1:256" s="3" customFormat="1" ht="14" x14ac:dyDescent="0.15">
      <c r="A6" s="3" t="s">
        <v>5</v>
      </c>
      <c r="B6" s="20"/>
      <c r="C6" s="20"/>
      <c r="D6" s="20"/>
      <c r="E6" s="21"/>
      <c r="F6" s="20"/>
      <c r="G6" s="20"/>
      <c r="H6" s="22"/>
      <c r="I6" s="22"/>
      <c r="J6" s="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</row>
    <row r="7" spans="1:256" s="3" customFormat="1" ht="14" x14ac:dyDescent="0.15">
      <c r="A7" s="3" t="s">
        <v>6</v>
      </c>
      <c r="B7" s="20"/>
      <c r="C7" s="20"/>
      <c r="D7" s="20"/>
      <c r="E7" s="21"/>
      <c r="F7" s="20"/>
      <c r="G7" s="20"/>
      <c r="H7" s="22"/>
      <c r="I7" s="22"/>
      <c r="J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pans="1:256" s="2" customFormat="1" ht="14" x14ac:dyDescent="0.15">
      <c r="B8" s="85"/>
      <c r="C8" s="85"/>
      <c r="D8" s="85"/>
      <c r="F8" s="85"/>
      <c r="G8" s="85"/>
      <c r="H8" s="85"/>
      <c r="I8" s="85"/>
      <c r="J8" s="85"/>
    </row>
    <row r="9" spans="1:256" ht="16" thickBot="1" x14ac:dyDescent="0.25"/>
    <row r="10" spans="1:256" s="3" customFormat="1" thickBot="1" x14ac:dyDescent="0.2">
      <c r="A10" s="25" t="s">
        <v>7</v>
      </c>
      <c r="B10" s="26" t="s">
        <v>50</v>
      </c>
      <c r="C10" s="26" t="s">
        <v>8</v>
      </c>
      <c r="D10" s="26" t="s">
        <v>9</v>
      </c>
      <c r="E10" s="25" t="s">
        <v>10</v>
      </c>
      <c r="F10" s="26" t="s">
        <v>50</v>
      </c>
      <c r="G10" s="26" t="s">
        <v>8</v>
      </c>
      <c r="H10" s="26" t="s">
        <v>9</v>
      </c>
      <c r="I10" s="26" t="s">
        <v>11</v>
      </c>
      <c r="J10" s="27" t="s">
        <v>22</v>
      </c>
    </row>
    <row r="11" spans="1:256" s="3" customFormat="1" ht="14" x14ac:dyDescent="0.15">
      <c r="A11" s="51" t="s">
        <v>23</v>
      </c>
      <c r="B11" s="28">
        <v>20.908999999999999</v>
      </c>
      <c r="C11" s="28">
        <v>14.699</v>
      </c>
      <c r="D11" s="36">
        <f t="shared" ref="D11:D14" si="0">B11-C11</f>
        <v>6.2099999999999991</v>
      </c>
      <c r="E11" s="51" t="s">
        <v>23</v>
      </c>
      <c r="F11" s="28">
        <v>20.472000000000001</v>
      </c>
      <c r="G11" s="28">
        <v>14.766</v>
      </c>
      <c r="H11" s="29">
        <f t="shared" ref="H11:H14" si="1">F11-G11</f>
        <v>5.7060000000000013</v>
      </c>
      <c r="I11" s="29">
        <f>H11-$D$15</f>
        <v>-0.27749999999999808</v>
      </c>
      <c r="J11" s="30">
        <f t="shared" ref="J11:J14" si="2">POWER(2,-I11)</f>
        <v>1.2120926669517909</v>
      </c>
    </row>
    <row r="12" spans="1:256" s="3" customFormat="1" ht="14" x14ac:dyDescent="0.15">
      <c r="A12" s="52" t="s">
        <v>24</v>
      </c>
      <c r="B12" s="31">
        <v>20.608000000000001</v>
      </c>
      <c r="C12" s="31">
        <v>14.598000000000001</v>
      </c>
      <c r="D12" s="29">
        <f t="shared" si="0"/>
        <v>6.01</v>
      </c>
      <c r="E12" s="52" t="s">
        <v>24</v>
      </c>
      <c r="F12" s="31">
        <v>20.396999999999998</v>
      </c>
      <c r="G12" s="31">
        <v>14.717000000000001</v>
      </c>
      <c r="H12" s="29">
        <f t="shared" si="1"/>
        <v>5.6799999999999979</v>
      </c>
      <c r="I12" s="29">
        <f t="shared" ref="I12:I14" si="3">H12-$D$15</f>
        <v>-0.30350000000000144</v>
      </c>
      <c r="J12" s="30">
        <f t="shared" si="2"/>
        <v>1.234134814233544</v>
      </c>
    </row>
    <row r="13" spans="1:256" s="3" customFormat="1" ht="14" x14ac:dyDescent="0.15">
      <c r="A13" s="52" t="s">
        <v>25</v>
      </c>
      <c r="B13" s="31">
        <v>20.494</v>
      </c>
      <c r="C13" s="31">
        <v>14.689</v>
      </c>
      <c r="D13" s="29">
        <f t="shared" si="0"/>
        <v>5.8049999999999997</v>
      </c>
      <c r="E13" s="52" t="s">
        <v>25</v>
      </c>
      <c r="F13" s="31">
        <v>20.462</v>
      </c>
      <c r="G13" s="31">
        <v>14.695</v>
      </c>
      <c r="H13" s="29">
        <f t="shared" si="1"/>
        <v>5.7669999999999995</v>
      </c>
      <c r="I13" s="29">
        <f t="shared" si="3"/>
        <v>-0.21649999999999991</v>
      </c>
      <c r="J13" s="30">
        <f t="shared" si="2"/>
        <v>1.1619113499414426</v>
      </c>
    </row>
    <row r="14" spans="1:256" s="3" customFormat="1" thickBot="1" x14ac:dyDescent="0.2">
      <c r="A14" s="53" t="s">
        <v>26</v>
      </c>
      <c r="B14" s="32">
        <v>20.57</v>
      </c>
      <c r="C14" s="32">
        <v>14.661</v>
      </c>
      <c r="D14" s="29">
        <f t="shared" si="0"/>
        <v>5.9090000000000007</v>
      </c>
      <c r="E14" s="53" t="s">
        <v>26</v>
      </c>
      <c r="F14" s="32">
        <v>20.558</v>
      </c>
      <c r="G14" s="32">
        <v>14.686999999999999</v>
      </c>
      <c r="H14" s="33">
        <f t="shared" si="1"/>
        <v>5.8710000000000004</v>
      </c>
      <c r="I14" s="29">
        <f t="shared" si="3"/>
        <v>-0.11249999999999893</v>
      </c>
      <c r="J14" s="34">
        <f t="shared" si="2"/>
        <v>1.0811000178342629</v>
      </c>
    </row>
    <row r="15" spans="1:256" s="3" customFormat="1" ht="14" x14ac:dyDescent="0.15">
      <c r="A15" s="35" t="s">
        <v>12</v>
      </c>
      <c r="B15" s="36">
        <f>AVERAGE(B11:B14)</f>
        <v>20.645249999999997</v>
      </c>
      <c r="C15" s="36">
        <f>AVERAGE(C11:C14)</f>
        <v>14.661750000000001</v>
      </c>
      <c r="D15" s="36">
        <f>AVERAGE(D11:D14)</f>
        <v>5.9834999999999994</v>
      </c>
      <c r="E15" s="37" t="s">
        <v>12</v>
      </c>
      <c r="F15" s="36">
        <f>AVERAGE(F11:F14)</f>
        <v>20.472250000000003</v>
      </c>
      <c r="G15" s="36">
        <f>AVERAGE(G11:G14)</f>
        <v>14.716249999999999</v>
      </c>
      <c r="H15" s="36">
        <f>AVERAGE(H11:H14)</f>
        <v>5.7560000000000002</v>
      </c>
      <c r="I15" s="36">
        <f>AVERAGE(I11:I14)</f>
        <v>-0.22749999999999959</v>
      </c>
      <c r="J15" s="38">
        <f>AVERAGE(J11:J14)</f>
        <v>1.1723097122402601</v>
      </c>
      <c r="K15" s="11"/>
    </row>
    <row r="16" spans="1:256" s="3" customFormat="1" ht="14" x14ac:dyDescent="0.15">
      <c r="A16" s="39" t="s">
        <v>13</v>
      </c>
      <c r="B16" s="29">
        <f>MEDIAN(B11:B14)</f>
        <v>20.588999999999999</v>
      </c>
      <c r="C16" s="29">
        <f>MEDIAN(C11:C14)</f>
        <v>14.675000000000001</v>
      </c>
      <c r="D16" s="29">
        <f>MEDIAN(D11:D14)</f>
        <v>5.9595000000000002</v>
      </c>
      <c r="E16" s="40" t="s">
        <v>13</v>
      </c>
      <c r="F16" s="29">
        <f>MEDIAN(F11:F14)</f>
        <v>20.466999999999999</v>
      </c>
      <c r="G16" s="29">
        <f>MEDIAN(G11:G14)</f>
        <v>14.706</v>
      </c>
      <c r="H16" s="29">
        <f>MEDIAN(H11:H14)</f>
        <v>5.7365000000000004</v>
      </c>
      <c r="I16" s="29">
        <f>MEDIAN(I11:I14)</f>
        <v>-0.246999999999999</v>
      </c>
      <c r="J16" s="41">
        <f>MEDIAN(J11:J14)</f>
        <v>1.1870020084466169</v>
      </c>
    </row>
    <row r="17" spans="1:12" s="3" customFormat="1" thickBot="1" x14ac:dyDescent="0.2">
      <c r="A17" s="42" t="s">
        <v>14</v>
      </c>
      <c r="B17" s="33">
        <f>STDEV(B11:B14)</f>
        <v>0.18210871295282152</v>
      </c>
      <c r="C17" s="33">
        <f>STDEV(C11:C14)</f>
        <v>4.5441354146488991E-2</v>
      </c>
      <c r="D17" s="33">
        <f>STDEV(D11:D14)</f>
        <v>0.1726431772954452</v>
      </c>
      <c r="E17" s="43" t="s">
        <v>14</v>
      </c>
      <c r="F17" s="33">
        <f>STDEV(F11:F14)</f>
        <v>6.6133072916154459E-2</v>
      </c>
      <c r="G17" s="33">
        <f>STDEV(G11:G14)</f>
        <v>3.5509388429916328E-2</v>
      </c>
      <c r="H17" s="33">
        <f>STDEV(H11:H14)</f>
        <v>8.4896014825982399E-2</v>
      </c>
      <c r="I17" s="33">
        <f>STDEV(I11:I14)</f>
        <v>8.4896014825982316E-2</v>
      </c>
      <c r="J17" s="44">
        <f>STDEV(J11:J14)</f>
        <v>6.7902776119469835E-2</v>
      </c>
    </row>
    <row r="18" spans="1:12" s="3" customFormat="1" ht="14" x14ac:dyDescent="0.15">
      <c r="A18" s="10"/>
      <c r="B18" s="45" t="s">
        <v>15</v>
      </c>
      <c r="C18" s="45"/>
      <c r="D18" s="45"/>
      <c r="E18" s="10"/>
      <c r="F18" s="11"/>
      <c r="G18" s="11"/>
      <c r="H18" s="11"/>
      <c r="I18" s="11"/>
      <c r="J18" s="11">
        <f>J17/(SQRT(4))</f>
        <v>3.3951388059734917E-2</v>
      </c>
    </row>
    <row r="19" spans="1:12" s="3" customFormat="1" ht="14" x14ac:dyDescent="0.15">
      <c r="A19" s="46" t="s">
        <v>50</v>
      </c>
      <c r="B19" s="10">
        <f>TTEST(B11:B14,F11:F14,2,2)</f>
        <v>0.12436513056179192</v>
      </c>
      <c r="C19" s="45"/>
      <c r="D19" s="12"/>
      <c r="E19" s="47"/>
      <c r="F19" s="47"/>
      <c r="G19" s="24"/>
      <c r="H19" s="24"/>
      <c r="I19" s="24"/>
      <c r="J19" s="24"/>
    </row>
    <row r="20" spans="1:12" s="3" customFormat="1" ht="14" x14ac:dyDescent="0.15">
      <c r="A20" s="46" t="s">
        <v>8</v>
      </c>
      <c r="B20" s="10">
        <f>TTEST(C11:C14,G11:G14,2,2)</f>
        <v>0.10764272028300111</v>
      </c>
      <c r="C20" s="45"/>
      <c r="D20" s="12"/>
      <c r="E20" s="47"/>
      <c r="F20" s="12"/>
      <c r="G20" s="47"/>
      <c r="H20" s="47"/>
      <c r="I20" s="24"/>
      <c r="J20" s="24"/>
    </row>
    <row r="21" spans="1:12" s="3" customFormat="1" ht="14" x14ac:dyDescent="0.15">
      <c r="A21" s="46" t="s">
        <v>16</v>
      </c>
      <c r="B21" s="48">
        <f>TTEST(D11:D14,H11:H14,2,2)</f>
        <v>5.5899731387657685E-2</v>
      </c>
      <c r="C21" s="10"/>
      <c r="D21" s="45"/>
      <c r="F21" s="24"/>
      <c r="G21" s="45"/>
      <c r="H21" s="24"/>
      <c r="I21" s="24"/>
      <c r="J21" s="24"/>
    </row>
    <row r="22" spans="1:12" s="3" customFormat="1" ht="14" x14ac:dyDescent="0.15">
      <c r="A22" s="49" t="s">
        <v>17</v>
      </c>
      <c r="B22" s="20">
        <f>POWER(-(-I15-I17),2)</f>
        <v>2.0335896587511344E-2</v>
      </c>
      <c r="C22" s="20"/>
      <c r="D22" s="45"/>
      <c r="E22" s="10"/>
      <c r="F22" s="45"/>
      <c r="G22" s="45"/>
      <c r="H22" s="24"/>
      <c r="I22" s="24"/>
      <c r="J22" s="24"/>
    </row>
    <row r="23" spans="1:12" s="3" customFormat="1" ht="14" x14ac:dyDescent="0.15">
      <c r="A23" s="49" t="s">
        <v>18</v>
      </c>
      <c r="B23" s="20">
        <f>POWER(2,-I15)</f>
        <v>1.1708043410321396</v>
      </c>
      <c r="C23" s="20"/>
      <c r="D23" s="45"/>
      <c r="E23" s="10"/>
      <c r="F23" s="45"/>
      <c r="G23" s="45"/>
      <c r="H23" s="24"/>
      <c r="I23" s="24"/>
      <c r="J23" s="24"/>
    </row>
    <row r="25" spans="1:12" ht="18" x14ac:dyDescent="0.2">
      <c r="A25" s="54" t="s">
        <v>31</v>
      </c>
    </row>
    <row r="26" spans="1:12" ht="16" thickBot="1" x14ac:dyDescent="0.25"/>
    <row r="27" spans="1:12" s="3" customFormat="1" thickBot="1" x14ac:dyDescent="0.2">
      <c r="A27" s="55" t="s">
        <v>7</v>
      </c>
      <c r="B27" s="56" t="s">
        <v>50</v>
      </c>
      <c r="C27" s="56" t="s">
        <v>8</v>
      </c>
      <c r="D27" s="57" t="s">
        <v>9</v>
      </c>
      <c r="E27" s="55" t="s">
        <v>27</v>
      </c>
      <c r="F27" s="56" t="s">
        <v>50</v>
      </c>
      <c r="G27" s="56" t="s">
        <v>8</v>
      </c>
      <c r="H27" s="57" t="s">
        <v>9</v>
      </c>
      <c r="I27" s="58" t="s">
        <v>11</v>
      </c>
      <c r="J27" s="59" t="s">
        <v>22</v>
      </c>
      <c r="L27" s="2"/>
    </row>
    <row r="28" spans="1:12" s="3" customFormat="1" ht="14" x14ac:dyDescent="0.15">
      <c r="A28" s="4" t="s">
        <v>28</v>
      </c>
      <c r="B28" s="5">
        <v>19.61680793762207</v>
      </c>
      <c r="C28" s="5">
        <v>14.735267639160156</v>
      </c>
      <c r="D28" s="60">
        <f>B28-C28</f>
        <v>4.8815402984619141</v>
      </c>
      <c r="E28" s="4" t="s">
        <v>28</v>
      </c>
      <c r="F28" s="5">
        <v>19.322168350219727</v>
      </c>
      <c r="G28" s="5">
        <v>14.529727935791016</v>
      </c>
      <c r="H28" s="60">
        <f>F28-G28</f>
        <v>4.7924404144287109</v>
      </c>
      <c r="I28" s="61">
        <f>H28-$D$31</f>
        <v>-0.10135698318481445</v>
      </c>
      <c r="J28" s="62">
        <f>POWER(2,-I28)</f>
        <v>1.0727820351910426</v>
      </c>
      <c r="L28" s="2"/>
    </row>
    <row r="29" spans="1:12" s="3" customFormat="1" ht="14" x14ac:dyDescent="0.15">
      <c r="A29" s="6" t="s">
        <v>29</v>
      </c>
      <c r="B29" s="7">
        <v>19.828739166259766</v>
      </c>
      <c r="C29" s="7">
        <v>14.922684669494629</v>
      </c>
      <c r="D29" s="63">
        <f>B29-C29</f>
        <v>4.9060544967651367</v>
      </c>
      <c r="E29" s="6" t="s">
        <v>29</v>
      </c>
      <c r="F29" s="7">
        <v>19.168317794799805</v>
      </c>
      <c r="G29" s="7">
        <v>14.339576721191406</v>
      </c>
      <c r="H29" s="63">
        <f>F29-G29</f>
        <v>4.8287410736083984</v>
      </c>
      <c r="I29" s="64">
        <f t="shared" ref="I29:I30" si="4">H29-$D$31</f>
        <v>-6.5056324005126953E-2</v>
      </c>
      <c r="J29" s="65">
        <f>POWER(2,-I29)</f>
        <v>1.046125780609191</v>
      </c>
      <c r="L29" s="2"/>
    </row>
    <row r="30" spans="1:12" s="3" customFormat="1" thickBot="1" x14ac:dyDescent="0.2">
      <c r="A30" s="8" t="s">
        <v>30</v>
      </c>
      <c r="B30" s="9"/>
      <c r="C30" s="9"/>
      <c r="D30" s="66"/>
      <c r="E30" s="8" t="s">
        <v>30</v>
      </c>
      <c r="F30" s="9">
        <v>19.58125114440918</v>
      </c>
      <c r="G30" s="9">
        <v>14.707500457763672</v>
      </c>
      <c r="H30" s="66">
        <f>F30-G30</f>
        <v>4.8737506866455078</v>
      </c>
      <c r="I30" s="67">
        <f t="shared" si="4"/>
        <v>-2.0046710968017578E-2</v>
      </c>
      <c r="J30" s="68">
        <f>POWER(2,-I30)</f>
        <v>1.013992309871403</v>
      </c>
      <c r="L30" s="2"/>
    </row>
    <row r="31" spans="1:12" s="3" customFormat="1" ht="14" x14ac:dyDescent="0.15">
      <c r="A31" s="69" t="s">
        <v>12</v>
      </c>
      <c r="B31" s="70">
        <f>AVERAGE(B28:B30)</f>
        <v>19.722773551940918</v>
      </c>
      <c r="C31" s="70">
        <f>AVERAGE(C28:C30)</f>
        <v>14.828976154327393</v>
      </c>
      <c r="D31" s="71">
        <f>AVERAGE(D28:D30)</f>
        <v>4.8937973976135254</v>
      </c>
      <c r="E31" s="69" t="s">
        <v>12</v>
      </c>
      <c r="F31" s="70">
        <f>AVERAGE(F28:F30)</f>
        <v>19.357245763142902</v>
      </c>
      <c r="G31" s="70">
        <f>AVERAGE(G28:G30)</f>
        <v>14.525601704915365</v>
      </c>
      <c r="H31" s="71">
        <f>AVERAGE(H28:H30)</f>
        <v>4.8316440582275391</v>
      </c>
      <c r="I31" s="71">
        <f>AVERAGE(I28:I30)</f>
        <v>-6.2153339385986328E-2</v>
      </c>
      <c r="J31" s="72">
        <f>AVERAGE(J28:J30)</f>
        <v>1.0443000418905457</v>
      </c>
      <c r="K31" s="73"/>
      <c r="L31" s="2"/>
    </row>
    <row r="32" spans="1:12" s="3" customFormat="1" ht="14" x14ac:dyDescent="0.15">
      <c r="A32" s="74" t="s">
        <v>13</v>
      </c>
      <c r="B32" s="75">
        <f>MEDIAN(B28:B30)</f>
        <v>19.722773551940918</v>
      </c>
      <c r="C32" s="75">
        <f>MEDIAN(C28:C30)</f>
        <v>14.828976154327393</v>
      </c>
      <c r="D32" s="76">
        <f>MEDIAN(D28:D30)</f>
        <v>4.8937973976135254</v>
      </c>
      <c r="E32" s="74" t="s">
        <v>13</v>
      </c>
      <c r="F32" s="75">
        <f>MEDIAN(F28:F30)</f>
        <v>19.322168350219727</v>
      </c>
      <c r="G32" s="75">
        <f>MEDIAN(G28:G30)</f>
        <v>14.529727935791016</v>
      </c>
      <c r="H32" s="76">
        <f>MEDIAN(H28:H30)</f>
        <v>4.8287410736083984</v>
      </c>
      <c r="I32" s="76">
        <f>MEDIAN(I28:I30)</f>
        <v>-6.5056324005126953E-2</v>
      </c>
      <c r="J32" s="76">
        <f>MEDIAN(J28:J30)</f>
        <v>1.046125780609191</v>
      </c>
      <c r="L32" s="2"/>
    </row>
    <row r="33" spans="1:12" s="3" customFormat="1" thickBot="1" x14ac:dyDescent="0.2">
      <c r="A33" s="77" t="s">
        <v>14</v>
      </c>
      <c r="B33" s="78">
        <f>STDEV(B28:B30)</f>
        <v>0.149858008914911</v>
      </c>
      <c r="C33" s="78">
        <f>STDEV(C28:C30)</f>
        <v>0.13252385305935049</v>
      </c>
      <c r="D33" s="79">
        <f>STDEV(D28:D30)</f>
        <v>1.7334155855560498E-2</v>
      </c>
      <c r="E33" s="77" t="s">
        <v>14</v>
      </c>
      <c r="F33" s="78">
        <f>STDEV(F28:F30)</f>
        <v>0.20868949776627926</v>
      </c>
      <c r="G33" s="78">
        <f>STDEV(G28:G30)</f>
        <v>0.18399657148776946</v>
      </c>
      <c r="H33" s="79">
        <f>STDEV(H28:H30)</f>
        <v>4.073279491719943E-2</v>
      </c>
      <c r="I33" s="79">
        <f>STDEV(I28:I30)</f>
        <v>4.073279491719943E-2</v>
      </c>
      <c r="J33" s="79">
        <f>STDEV(J28:J30)</f>
        <v>2.9437356236442856E-2</v>
      </c>
      <c r="L33" s="2"/>
    </row>
    <row r="34" spans="1:12" s="3" customFormat="1" ht="14" x14ac:dyDescent="0.15">
      <c r="A34" s="10"/>
      <c r="B34" s="10" t="s">
        <v>15</v>
      </c>
      <c r="C34" s="10"/>
      <c r="D34" s="10"/>
      <c r="E34" s="10"/>
      <c r="F34" s="10"/>
      <c r="G34" s="10"/>
      <c r="H34" s="10"/>
      <c r="I34" s="10"/>
      <c r="J34" s="11">
        <f>J33/(SQRT(4))</f>
        <v>1.4718678118221428E-2</v>
      </c>
      <c r="L34" s="2"/>
    </row>
    <row r="35" spans="1:12" s="3" customFormat="1" ht="14" x14ac:dyDescent="0.15">
      <c r="A35" s="46" t="s">
        <v>50</v>
      </c>
      <c r="B35" s="10">
        <f>TTEST(B28:B30,F28:F30,2,2)</f>
        <v>0.12713340064116485</v>
      </c>
      <c r="C35" s="10"/>
      <c r="E35" s="12"/>
      <c r="L35" s="2"/>
    </row>
    <row r="36" spans="1:12" s="3" customFormat="1" ht="14" x14ac:dyDescent="0.15">
      <c r="A36" s="46" t="s">
        <v>8</v>
      </c>
      <c r="B36" s="10">
        <f>TTEST(C28:C30,G28:G30,2,2)</f>
        <v>0.14328166972497786</v>
      </c>
      <c r="C36" s="10"/>
      <c r="D36" s="10"/>
      <c r="L36" s="2"/>
    </row>
    <row r="37" spans="1:12" s="3" customFormat="1" ht="14" x14ac:dyDescent="0.15">
      <c r="A37" s="46" t="s">
        <v>16</v>
      </c>
      <c r="B37" s="48">
        <f>TTEST(D28:D30,H28:H30,2,2)</f>
        <v>0.1448026444272055</v>
      </c>
      <c r="C37" s="10"/>
      <c r="D37" s="10"/>
      <c r="L37" s="2"/>
    </row>
    <row r="38" spans="1:12" s="3" customFormat="1" ht="14" x14ac:dyDescent="0.15">
      <c r="A38" s="49" t="s">
        <v>17</v>
      </c>
      <c r="B38" s="21">
        <f>POWER(-(-I31-I33),2)</f>
        <v>4.5883972533927698E-4</v>
      </c>
      <c r="C38" s="21"/>
      <c r="D38" s="10"/>
      <c r="E38" s="10"/>
      <c r="F38" s="10"/>
      <c r="L38" s="2"/>
    </row>
    <row r="39" spans="1:12" s="3" customFormat="1" ht="14" x14ac:dyDescent="0.15">
      <c r="A39" s="49" t="s">
        <v>18</v>
      </c>
      <c r="B39" s="21">
        <f>POWER(2,-I31)</f>
        <v>1.0440228873380906</v>
      </c>
      <c r="C39" s="21"/>
      <c r="D39" s="10"/>
      <c r="E39" s="10"/>
      <c r="F39" s="10"/>
      <c r="G39" s="10"/>
      <c r="L39" s="2"/>
    </row>
    <row r="40" spans="1:12" ht="16" thickBot="1" x14ac:dyDescent="0.25">
      <c r="L40" s="80"/>
    </row>
    <row r="41" spans="1:12" s="3" customFormat="1" thickBot="1" x14ac:dyDescent="0.2">
      <c r="A41" s="55" t="s">
        <v>7</v>
      </c>
      <c r="B41" s="56" t="s">
        <v>50</v>
      </c>
      <c r="C41" s="56" t="s">
        <v>8</v>
      </c>
      <c r="D41" s="57" t="s">
        <v>9</v>
      </c>
      <c r="E41" s="55" t="s">
        <v>27</v>
      </c>
      <c r="F41" s="56" t="s">
        <v>50</v>
      </c>
      <c r="G41" s="56" t="s">
        <v>8</v>
      </c>
      <c r="H41" s="57" t="s">
        <v>9</v>
      </c>
      <c r="I41" s="58" t="s">
        <v>11</v>
      </c>
      <c r="J41" s="59" t="s">
        <v>22</v>
      </c>
      <c r="L41" s="2"/>
    </row>
    <row r="42" spans="1:12" s="3" customFormat="1" ht="14" x14ac:dyDescent="0.15">
      <c r="A42" s="4" t="s">
        <v>40</v>
      </c>
      <c r="B42" s="5">
        <v>20.153440475463867</v>
      </c>
      <c r="C42" s="5">
        <v>15.005456924438477</v>
      </c>
      <c r="D42" s="60">
        <f>B42-C42</f>
        <v>5.1479835510253906</v>
      </c>
      <c r="E42" s="4" t="s">
        <v>40</v>
      </c>
      <c r="F42" s="5">
        <v>18.750078201293945</v>
      </c>
      <c r="G42" s="5">
        <v>14.456241607666016</v>
      </c>
      <c r="H42" s="60">
        <f>F42-G42</f>
        <v>4.2938365936279297</v>
      </c>
      <c r="I42" s="61">
        <f>H42-$D$45</f>
        <v>-0.68127346038818359</v>
      </c>
      <c r="J42" s="62">
        <f>POWER(2,-I42)</f>
        <v>1.6035545810339911</v>
      </c>
      <c r="L42" s="2"/>
    </row>
    <row r="43" spans="1:12" s="3" customFormat="1" ht="14" x14ac:dyDescent="0.15">
      <c r="A43" s="6" t="s">
        <v>41</v>
      </c>
      <c r="B43" s="7">
        <v>19.745183944702148</v>
      </c>
      <c r="C43" s="7">
        <v>14.820024490356445</v>
      </c>
      <c r="D43" s="63">
        <f>B43-C43</f>
        <v>4.9251594543457031</v>
      </c>
      <c r="E43" s="6" t="s">
        <v>41</v>
      </c>
      <c r="F43" s="7">
        <v>19.28001594543457</v>
      </c>
      <c r="G43" s="7">
        <v>14.456592559814453</v>
      </c>
      <c r="H43" s="63">
        <f>F43-G43</f>
        <v>4.8234233856201172</v>
      </c>
      <c r="I43" s="64">
        <f t="shared" ref="I43:I44" si="5">H43-$D$45</f>
        <v>-0.15168666839599609</v>
      </c>
      <c r="J43" s="65">
        <f>POWER(2,-I43)</f>
        <v>1.1108674388002946</v>
      </c>
      <c r="L43" s="2"/>
    </row>
    <row r="44" spans="1:12" s="3" customFormat="1" thickBot="1" x14ac:dyDescent="0.2">
      <c r="A44" s="8" t="s">
        <v>42</v>
      </c>
      <c r="B44" s="9">
        <v>19.668964385986328</v>
      </c>
      <c r="C44" s="9">
        <v>14.816777229309082</v>
      </c>
      <c r="D44" s="66">
        <f>B44-C44</f>
        <v>4.8521871566772461</v>
      </c>
      <c r="E44" s="8" t="s">
        <v>42</v>
      </c>
      <c r="F44" s="9">
        <v>19.243686676025391</v>
      </c>
      <c r="G44" s="9">
        <v>14.487276077270508</v>
      </c>
      <c r="H44" s="66">
        <f>F44-G44</f>
        <v>4.7564105987548828</v>
      </c>
      <c r="I44" s="67">
        <f t="shared" si="5"/>
        <v>-0.21869945526123047</v>
      </c>
      <c r="J44" s="68">
        <f>POWER(2,-I44)</f>
        <v>1.1636840884574815</v>
      </c>
      <c r="L44" s="2"/>
    </row>
    <row r="45" spans="1:12" s="3" customFormat="1" ht="14" x14ac:dyDescent="0.15">
      <c r="A45" s="69" t="s">
        <v>12</v>
      </c>
      <c r="B45" s="70">
        <f>AVERAGE(B42:B44)</f>
        <v>19.855862935384113</v>
      </c>
      <c r="C45" s="70">
        <f>AVERAGE(C42:C44)</f>
        <v>14.880752881368002</v>
      </c>
      <c r="D45" s="71">
        <f>AVERAGE(D42:D44)</f>
        <v>4.9751100540161133</v>
      </c>
      <c r="E45" s="69" t="s">
        <v>12</v>
      </c>
      <c r="F45" s="70">
        <f>AVERAGE(F42:F44)</f>
        <v>19.091260274251301</v>
      </c>
      <c r="G45" s="70">
        <f>AVERAGE(G42:G44)</f>
        <v>14.466703414916992</v>
      </c>
      <c r="H45" s="71">
        <f>AVERAGE(H42:H44)</f>
        <v>4.6245568593343096</v>
      </c>
      <c r="I45" s="71">
        <f>AVERAGE(I42:I44)</f>
        <v>-0.3505531946818034</v>
      </c>
      <c r="J45" s="72">
        <f>AVERAGE(J42:J44)</f>
        <v>1.2927020360972559</v>
      </c>
      <c r="K45" s="73"/>
      <c r="L45" s="2"/>
    </row>
    <row r="46" spans="1:12" s="3" customFormat="1" ht="14" x14ac:dyDescent="0.15">
      <c r="A46" s="74" t="s">
        <v>13</v>
      </c>
      <c r="B46" s="75">
        <f>MEDIAN(B42:B44)</f>
        <v>19.745183944702148</v>
      </c>
      <c r="C46" s="75">
        <f>MEDIAN(C42:C44)</f>
        <v>14.820024490356445</v>
      </c>
      <c r="D46" s="76">
        <f>MEDIAN(D42:D44)</f>
        <v>4.9251594543457031</v>
      </c>
      <c r="E46" s="74" t="s">
        <v>13</v>
      </c>
      <c r="F46" s="75">
        <f>MEDIAN(F42:F44)</f>
        <v>19.243686676025391</v>
      </c>
      <c r="G46" s="75">
        <f>MEDIAN(G42:G44)</f>
        <v>14.456592559814453</v>
      </c>
      <c r="H46" s="76">
        <f>MEDIAN(H42:H44)</f>
        <v>4.7564105987548828</v>
      </c>
      <c r="I46" s="76">
        <f>MEDIAN(I42:I44)</f>
        <v>-0.21869945526123047</v>
      </c>
      <c r="J46" s="76">
        <f>MEDIAN(J42:J44)</f>
        <v>1.1636840884574815</v>
      </c>
      <c r="L46" s="2"/>
    </row>
    <row r="47" spans="1:12" s="3" customFormat="1" thickBot="1" x14ac:dyDescent="0.2">
      <c r="A47" s="77" t="s">
        <v>14</v>
      </c>
      <c r="B47" s="78">
        <f>STDEV(B42:B44)</f>
        <v>0.2605122829208753</v>
      </c>
      <c r="C47" s="78">
        <f>STDEV(C42:C44)</f>
        <v>0.10800907343677031</v>
      </c>
      <c r="D47" s="79">
        <f>STDEV(D42:D44)</f>
        <v>0.15409469015159458</v>
      </c>
      <c r="E47" s="77" t="s">
        <v>14</v>
      </c>
      <c r="F47" s="78">
        <f>STDEV(F42:F44)</f>
        <v>0.29603016591989495</v>
      </c>
      <c r="G47" s="78">
        <f>STDEV(G42:G44)</f>
        <v>1.7817312341833223E-2</v>
      </c>
      <c r="H47" s="79">
        <f>STDEV(H42:H44)</f>
        <v>0.28836539149581625</v>
      </c>
      <c r="I47" s="79">
        <f>STDEV(I42:I44)</f>
        <v>0.28836539149581625</v>
      </c>
      <c r="J47" s="79">
        <f>STDEV(J42:J44)</f>
        <v>0.27049838842493246</v>
      </c>
      <c r="L47" s="2"/>
    </row>
    <row r="48" spans="1:12" s="3" customFormat="1" ht="14" x14ac:dyDescent="0.15">
      <c r="A48" s="10"/>
      <c r="B48" s="10" t="s">
        <v>15</v>
      </c>
      <c r="C48" s="10"/>
      <c r="D48" s="10"/>
      <c r="E48" s="10"/>
      <c r="F48" s="10"/>
      <c r="G48" s="10"/>
      <c r="H48" s="10"/>
      <c r="I48" s="10"/>
      <c r="J48" s="11">
        <f>J47/(SQRT(4))</f>
        <v>0.13524919421246623</v>
      </c>
      <c r="L48" s="2"/>
    </row>
    <row r="49" spans="1:12" s="3" customFormat="1" ht="14" x14ac:dyDescent="0.15">
      <c r="A49" s="46" t="s">
        <v>50</v>
      </c>
      <c r="B49" s="10">
        <f>TTEST(B42:B44,F42:F44,2,2)</f>
        <v>2.834727557411993E-2</v>
      </c>
      <c r="C49" s="10"/>
      <c r="F49" s="81"/>
      <c r="L49" s="2"/>
    </row>
    <row r="50" spans="1:12" s="3" customFormat="1" ht="14" x14ac:dyDescent="0.15">
      <c r="A50" s="46" t="s">
        <v>8</v>
      </c>
      <c r="B50" s="10">
        <f>TTEST(C42:C44,G42:G44,2,2)</f>
        <v>2.8069954150554939E-3</v>
      </c>
      <c r="C50" s="10"/>
      <c r="D50" s="10"/>
      <c r="L50" s="2"/>
    </row>
    <row r="51" spans="1:12" s="3" customFormat="1" ht="14" x14ac:dyDescent="0.15">
      <c r="A51" s="46" t="s">
        <v>16</v>
      </c>
      <c r="B51" s="48">
        <f>TTEST(D42:D44,H42:H44,2,2)</f>
        <v>0.13686541661841847</v>
      </c>
      <c r="C51" s="10"/>
      <c r="D51" s="10"/>
      <c r="L51" s="2"/>
    </row>
    <row r="52" spans="1:12" s="3" customFormat="1" ht="14" x14ac:dyDescent="0.15">
      <c r="A52" s="49" t="s">
        <v>17</v>
      </c>
      <c r="B52" s="21">
        <f>POWER(-(-I45-I47),2)</f>
        <v>3.8673228650990743E-3</v>
      </c>
      <c r="C52" s="21"/>
      <c r="D52" s="10"/>
      <c r="E52" s="10"/>
      <c r="F52" s="10"/>
      <c r="L52" s="2"/>
    </row>
    <row r="53" spans="1:12" s="3" customFormat="1" ht="14" x14ac:dyDescent="0.15">
      <c r="A53" s="49" t="s">
        <v>18</v>
      </c>
      <c r="B53" s="21">
        <f>POWER(2,-I45)</f>
        <v>1.2750494453562071</v>
      </c>
      <c r="C53" s="21"/>
      <c r="D53" s="10"/>
      <c r="E53" s="10"/>
      <c r="F53" s="10"/>
      <c r="G53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85238-F09A-44F2-B4E6-950A6431ADFA}">
  <dimension ref="A1:IV53"/>
  <sheetViews>
    <sheetView workbookViewId="0">
      <selection activeCell="G25" sqref="G25"/>
    </sheetView>
  </sheetViews>
  <sheetFormatPr baseColWidth="10" defaultColWidth="9.1640625" defaultRowHeight="15" x14ac:dyDescent="0.2"/>
  <cols>
    <col min="1" max="1" width="14.6640625" style="50" customWidth="1"/>
    <col min="2" max="4" width="10.33203125" style="50" customWidth="1"/>
    <col min="5" max="5" width="14.5" style="50" customWidth="1"/>
    <col min="6" max="9" width="10.33203125" style="50" customWidth="1"/>
    <col min="10" max="10" width="9.33203125" style="50" bestFit="1" customWidth="1"/>
    <col min="11" max="16384" width="9.1640625" style="50"/>
  </cols>
  <sheetData>
    <row r="1" spans="1:256" s="84" customFormat="1" x14ac:dyDescent="0.2">
      <c r="A1" s="84" t="s">
        <v>70</v>
      </c>
    </row>
    <row r="3" spans="1:256" s="13" customFormat="1" ht="16" x14ac:dyDescent="0.2">
      <c r="A3" s="13" t="s">
        <v>20</v>
      </c>
      <c r="B3" s="14"/>
      <c r="C3" s="14"/>
      <c r="D3" s="14"/>
      <c r="E3" s="15"/>
      <c r="F3" s="14"/>
      <c r="G3" s="14"/>
      <c r="H3" s="16" t="s">
        <v>0</v>
      </c>
      <c r="I3" s="17">
        <v>44291</v>
      </c>
      <c r="J3" s="17" t="s">
        <v>1</v>
      </c>
    </row>
    <row r="4" spans="1:256" s="13" customFormat="1" ht="16" x14ac:dyDescent="0.2">
      <c r="A4" s="3" t="s">
        <v>2</v>
      </c>
      <c r="B4" s="14"/>
      <c r="C4" s="14"/>
      <c r="D4" s="14"/>
      <c r="E4" s="15"/>
      <c r="F4" s="14"/>
      <c r="G4" s="14"/>
      <c r="H4" s="18" t="s">
        <v>51</v>
      </c>
      <c r="I4" s="17">
        <v>44293</v>
      </c>
      <c r="J4" s="17" t="s">
        <v>1</v>
      </c>
    </row>
    <row r="5" spans="1:256" s="13" customFormat="1" ht="16" x14ac:dyDescent="0.2">
      <c r="A5" s="3" t="s">
        <v>4</v>
      </c>
      <c r="B5" s="14"/>
      <c r="C5" s="14"/>
      <c r="D5" s="14"/>
      <c r="E5" s="15"/>
      <c r="F5" s="14"/>
      <c r="G5" s="14"/>
      <c r="H5" s="19"/>
      <c r="I5" s="19"/>
      <c r="J5" s="17"/>
    </row>
    <row r="6" spans="1:256" s="3" customFormat="1" ht="14" x14ac:dyDescent="0.15">
      <c r="A6" s="3" t="s">
        <v>5</v>
      </c>
      <c r="B6" s="20"/>
      <c r="C6" s="20"/>
      <c r="D6" s="20"/>
      <c r="E6" s="21"/>
      <c r="F6" s="20"/>
      <c r="G6" s="20"/>
      <c r="H6" s="22"/>
      <c r="I6" s="22"/>
      <c r="J6" s="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</row>
    <row r="7" spans="1:256" s="3" customFormat="1" ht="14" x14ac:dyDescent="0.15">
      <c r="A7" s="3" t="s">
        <v>6</v>
      </c>
      <c r="B7" s="20"/>
      <c r="C7" s="20"/>
      <c r="D7" s="20"/>
      <c r="E7" s="21"/>
      <c r="F7" s="20"/>
      <c r="G7" s="20"/>
      <c r="H7" s="22"/>
      <c r="I7" s="22"/>
      <c r="J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pans="1:256" s="2" customFormat="1" ht="14" x14ac:dyDescent="0.15">
      <c r="B8" s="85"/>
      <c r="C8" s="85"/>
      <c r="D8" s="85"/>
      <c r="F8" s="85"/>
      <c r="G8" s="85"/>
      <c r="H8" s="85"/>
      <c r="I8" s="85"/>
      <c r="J8" s="85"/>
    </row>
    <row r="9" spans="1:256" ht="16" thickBot="1" x14ac:dyDescent="0.25"/>
    <row r="10" spans="1:256" s="3" customFormat="1" thickBot="1" x14ac:dyDescent="0.2">
      <c r="A10" s="25" t="s">
        <v>7</v>
      </c>
      <c r="B10" s="26" t="s">
        <v>51</v>
      </c>
      <c r="C10" s="26" t="s">
        <v>8</v>
      </c>
      <c r="D10" s="26" t="s">
        <v>9</v>
      </c>
      <c r="E10" s="25" t="s">
        <v>10</v>
      </c>
      <c r="F10" s="26" t="s">
        <v>51</v>
      </c>
      <c r="G10" s="26" t="s">
        <v>8</v>
      </c>
      <c r="H10" s="26" t="s">
        <v>9</v>
      </c>
      <c r="I10" s="26" t="s">
        <v>11</v>
      </c>
      <c r="J10" s="27" t="s">
        <v>22</v>
      </c>
    </row>
    <row r="11" spans="1:256" s="3" customFormat="1" ht="14" x14ac:dyDescent="0.15">
      <c r="A11" s="51" t="s">
        <v>23</v>
      </c>
      <c r="B11" s="28">
        <v>21.513000000000002</v>
      </c>
      <c r="C11" s="28">
        <v>14.699</v>
      </c>
      <c r="D11" s="36">
        <f t="shared" ref="D11:D14" si="0">B11-C11</f>
        <v>6.8140000000000018</v>
      </c>
      <c r="E11" s="51" t="s">
        <v>23</v>
      </c>
      <c r="F11" s="28">
        <v>21.257999999999999</v>
      </c>
      <c r="G11" s="28">
        <v>14.766</v>
      </c>
      <c r="H11" s="29">
        <f t="shared" ref="H11:H14" si="1">F11-G11</f>
        <v>6.4919999999999991</v>
      </c>
      <c r="I11" s="29">
        <f>H11-$D$15</f>
        <v>-0.20375000000000121</v>
      </c>
      <c r="J11" s="30">
        <f t="shared" ref="J11:J14" si="2">POWER(2,-I11)</f>
        <v>1.1516880527250772</v>
      </c>
    </row>
    <row r="12" spans="1:256" s="3" customFormat="1" ht="14" x14ac:dyDescent="0.15">
      <c r="A12" s="52" t="s">
        <v>24</v>
      </c>
      <c r="B12" s="31">
        <v>21.181000000000001</v>
      </c>
      <c r="C12" s="31">
        <v>14.598000000000001</v>
      </c>
      <c r="D12" s="29">
        <f t="shared" si="0"/>
        <v>6.5830000000000002</v>
      </c>
      <c r="E12" s="52" t="s">
        <v>24</v>
      </c>
      <c r="F12" s="31">
        <v>20.946999999999999</v>
      </c>
      <c r="G12" s="31">
        <v>14.717000000000001</v>
      </c>
      <c r="H12" s="29">
        <f t="shared" si="1"/>
        <v>6.2299999999999986</v>
      </c>
      <c r="I12" s="29">
        <f t="shared" ref="I12:I14" si="3">H12-$D$15</f>
        <v>-0.46575000000000166</v>
      </c>
      <c r="J12" s="30">
        <f t="shared" si="2"/>
        <v>1.3810351122590039</v>
      </c>
    </row>
    <row r="13" spans="1:256" s="3" customFormat="1" ht="14" x14ac:dyDescent="0.15">
      <c r="A13" s="52" t="s">
        <v>25</v>
      </c>
      <c r="B13" s="31">
        <v>21.405999999999999</v>
      </c>
      <c r="C13" s="31">
        <v>14.689</v>
      </c>
      <c r="D13" s="29">
        <f t="shared" si="0"/>
        <v>6.7169999999999987</v>
      </c>
      <c r="E13" s="52" t="s">
        <v>25</v>
      </c>
      <c r="F13" s="31">
        <v>21.245000000000001</v>
      </c>
      <c r="G13" s="31">
        <v>14.695</v>
      </c>
      <c r="H13" s="29">
        <f t="shared" si="1"/>
        <v>6.5500000000000007</v>
      </c>
      <c r="I13" s="29">
        <f t="shared" si="3"/>
        <v>-0.1457499999999996</v>
      </c>
      <c r="J13" s="30">
        <f t="shared" si="2"/>
        <v>1.1063056283242887</v>
      </c>
    </row>
    <row r="14" spans="1:256" s="3" customFormat="1" thickBot="1" x14ac:dyDescent="0.2">
      <c r="A14" s="53" t="s">
        <v>26</v>
      </c>
      <c r="B14" s="32">
        <v>21.33</v>
      </c>
      <c r="C14" s="32">
        <v>14.661</v>
      </c>
      <c r="D14" s="29">
        <f t="shared" si="0"/>
        <v>6.6689999999999987</v>
      </c>
      <c r="E14" s="53" t="s">
        <v>26</v>
      </c>
      <c r="F14" s="32">
        <v>21.247</v>
      </c>
      <c r="G14" s="32">
        <v>14.686999999999999</v>
      </c>
      <c r="H14" s="33">
        <f t="shared" si="1"/>
        <v>6.5600000000000005</v>
      </c>
      <c r="I14" s="29">
        <f t="shared" si="3"/>
        <v>-0.13574999999999982</v>
      </c>
      <c r="J14" s="34">
        <f t="shared" si="2"/>
        <v>1.0986638171486061</v>
      </c>
    </row>
    <row r="15" spans="1:256" s="3" customFormat="1" ht="14" x14ac:dyDescent="0.15">
      <c r="A15" s="35" t="s">
        <v>12</v>
      </c>
      <c r="B15" s="36">
        <f>AVERAGE(B11:B14)</f>
        <v>21.357499999999998</v>
      </c>
      <c r="C15" s="36">
        <f>AVERAGE(C11:C14)</f>
        <v>14.661750000000001</v>
      </c>
      <c r="D15" s="36">
        <f>AVERAGE(D11:D14)</f>
        <v>6.6957500000000003</v>
      </c>
      <c r="E15" s="37" t="s">
        <v>12</v>
      </c>
      <c r="F15" s="36">
        <f>AVERAGE(F11:F14)</f>
        <v>21.174250000000001</v>
      </c>
      <c r="G15" s="36">
        <f>AVERAGE(G11:G14)</f>
        <v>14.716249999999999</v>
      </c>
      <c r="H15" s="36">
        <f>AVERAGE(H11:H14)</f>
        <v>6.4580000000000002</v>
      </c>
      <c r="I15" s="36">
        <f>AVERAGE(I11:I14)</f>
        <v>-0.23775000000000057</v>
      </c>
      <c r="J15" s="38">
        <f>AVERAGE(J11:J14)</f>
        <v>1.1844231526142439</v>
      </c>
      <c r="K15" s="11"/>
    </row>
    <row r="16" spans="1:256" s="3" customFormat="1" ht="14" x14ac:dyDescent="0.15">
      <c r="A16" s="39" t="s">
        <v>13</v>
      </c>
      <c r="B16" s="29">
        <f>MEDIAN(B11:B14)</f>
        <v>21.367999999999999</v>
      </c>
      <c r="C16" s="29">
        <f>MEDIAN(C11:C14)</f>
        <v>14.675000000000001</v>
      </c>
      <c r="D16" s="29">
        <f>MEDIAN(D11:D14)</f>
        <v>6.6929999999999987</v>
      </c>
      <c r="E16" s="40" t="s">
        <v>13</v>
      </c>
      <c r="F16" s="29">
        <f>MEDIAN(F11:F14)</f>
        <v>21.246000000000002</v>
      </c>
      <c r="G16" s="29">
        <f>MEDIAN(G11:G14)</f>
        <v>14.706</v>
      </c>
      <c r="H16" s="29">
        <f>MEDIAN(H11:H14)</f>
        <v>6.5209999999999999</v>
      </c>
      <c r="I16" s="29">
        <f>MEDIAN(I11:I14)</f>
        <v>-0.17475000000000041</v>
      </c>
      <c r="J16" s="41">
        <f>MEDIAN(J11:J14)</f>
        <v>1.1289968405246831</v>
      </c>
    </row>
    <row r="17" spans="1:12" s="3" customFormat="1" thickBot="1" x14ac:dyDescent="0.2">
      <c r="A17" s="42" t="s">
        <v>14</v>
      </c>
      <c r="B17" s="33">
        <f>STDEV(B11:B14)</f>
        <v>0.13957196471116035</v>
      </c>
      <c r="C17" s="33">
        <f>STDEV(C11:C14)</f>
        <v>4.5441354146488991E-2</v>
      </c>
      <c r="D17" s="33">
        <f>STDEV(D11:D14)</f>
        <v>9.6372108689877015E-2</v>
      </c>
      <c r="E17" s="43" t="s">
        <v>14</v>
      </c>
      <c r="F17" s="33">
        <f>STDEV(F11:F14)</f>
        <v>0.15160777244807333</v>
      </c>
      <c r="G17" s="33">
        <f>STDEV(G11:G14)</f>
        <v>3.5509388429916328E-2</v>
      </c>
      <c r="H17" s="33">
        <f>STDEV(H11:H14)</f>
        <v>0.154927940238896</v>
      </c>
      <c r="I17" s="33">
        <f>STDEV(I11:I14)</f>
        <v>0.15492794023889603</v>
      </c>
      <c r="J17" s="44">
        <f>STDEV(J11:J14)</f>
        <v>0.13314761314772161</v>
      </c>
    </row>
    <row r="18" spans="1:12" s="3" customFormat="1" ht="14" x14ac:dyDescent="0.15">
      <c r="A18" s="10"/>
      <c r="B18" s="45" t="s">
        <v>15</v>
      </c>
      <c r="C18" s="45"/>
      <c r="D18" s="45"/>
      <c r="E18" s="10"/>
      <c r="F18" s="11"/>
      <c r="G18" s="11"/>
      <c r="H18" s="11"/>
      <c r="I18" s="11"/>
      <c r="J18" s="11">
        <f>J17/(SQRT(4))</f>
        <v>6.6573806573860805E-2</v>
      </c>
    </row>
    <row r="19" spans="1:12" s="3" customFormat="1" ht="14" x14ac:dyDescent="0.15">
      <c r="A19" s="46" t="s">
        <v>51</v>
      </c>
      <c r="B19" s="10">
        <f>TTEST(B11:B14,F11:F14,2,2)</f>
        <v>0.12563491068415344</v>
      </c>
      <c r="C19" s="45"/>
      <c r="D19" s="12"/>
      <c r="E19" s="47"/>
      <c r="F19" s="47"/>
      <c r="G19" s="24"/>
      <c r="H19" s="24"/>
      <c r="I19" s="24"/>
      <c r="J19" s="24"/>
    </row>
    <row r="20" spans="1:12" s="3" customFormat="1" ht="14" x14ac:dyDescent="0.15">
      <c r="A20" s="46" t="s">
        <v>8</v>
      </c>
      <c r="B20" s="10">
        <f>TTEST(C11:C14,G11:G14,2,2)</f>
        <v>0.10764272028300111</v>
      </c>
      <c r="C20" s="45"/>
      <c r="D20" s="12"/>
      <c r="E20" s="47"/>
      <c r="F20" s="12"/>
      <c r="G20" s="47"/>
      <c r="H20" s="47"/>
      <c r="I20" s="24"/>
      <c r="J20" s="24"/>
    </row>
    <row r="21" spans="1:12" s="3" customFormat="1" ht="14" x14ac:dyDescent="0.15">
      <c r="A21" s="46" t="s">
        <v>16</v>
      </c>
      <c r="B21" s="48">
        <f>TTEST(D11:D14,H11:H14,2,2)</f>
        <v>4.0330526964525035E-2</v>
      </c>
      <c r="C21" s="10"/>
      <c r="D21" s="45"/>
      <c r="F21" s="24"/>
      <c r="G21" s="45"/>
      <c r="H21" s="24"/>
      <c r="I21" s="24"/>
      <c r="J21" s="24"/>
    </row>
    <row r="22" spans="1:12" s="3" customFormat="1" ht="14" x14ac:dyDescent="0.15">
      <c r="A22" s="49" t="s">
        <v>17</v>
      </c>
      <c r="B22" s="20">
        <f>POWER(-(-I15-I17),2)</f>
        <v>6.8594935830719721E-3</v>
      </c>
      <c r="C22" s="20"/>
      <c r="D22" s="45"/>
      <c r="E22" s="10"/>
      <c r="F22" s="45"/>
      <c r="G22" s="45"/>
      <c r="H22" s="24"/>
      <c r="I22" s="24"/>
      <c r="J22" s="24"/>
    </row>
    <row r="23" spans="1:12" s="3" customFormat="1" ht="14" x14ac:dyDescent="0.15">
      <c r="A23" s="49" t="s">
        <v>18</v>
      </c>
      <c r="B23" s="20">
        <f>POWER(2,-I15)</f>
        <v>1.1791522430430381</v>
      </c>
      <c r="C23" s="20"/>
      <c r="D23" s="45"/>
      <c r="E23" s="10"/>
      <c r="F23" s="45"/>
      <c r="G23" s="45"/>
      <c r="H23" s="24"/>
      <c r="I23" s="24"/>
      <c r="J23" s="24"/>
    </row>
    <row r="24" spans="1:12" s="3" customFormat="1" ht="14" x14ac:dyDescent="0.15">
      <c r="A24" s="49"/>
      <c r="B24" s="20"/>
      <c r="C24" s="20"/>
      <c r="D24" s="45"/>
      <c r="E24" s="10"/>
      <c r="F24" s="45"/>
      <c r="G24" s="45"/>
      <c r="H24" s="24"/>
      <c r="I24" s="24"/>
      <c r="J24" s="24"/>
    </row>
    <row r="25" spans="1:12" s="3" customFormat="1" ht="18" x14ac:dyDescent="0.2">
      <c r="A25" s="54" t="s">
        <v>31</v>
      </c>
      <c r="B25" s="20"/>
      <c r="C25" s="20"/>
      <c r="D25" s="45"/>
      <c r="E25" s="10"/>
      <c r="F25" s="45"/>
      <c r="G25" s="45"/>
      <c r="H25" s="24"/>
      <c r="I25" s="24"/>
      <c r="J25" s="24"/>
    </row>
    <row r="26" spans="1:12" ht="16" thickBot="1" x14ac:dyDescent="0.25"/>
    <row r="27" spans="1:12" s="3" customFormat="1" thickBot="1" x14ac:dyDescent="0.2">
      <c r="A27" s="55" t="s">
        <v>7</v>
      </c>
      <c r="B27" s="56" t="s">
        <v>52</v>
      </c>
      <c r="C27" s="56" t="s">
        <v>8</v>
      </c>
      <c r="D27" s="57" t="s">
        <v>9</v>
      </c>
      <c r="E27" s="55" t="s">
        <v>27</v>
      </c>
      <c r="F27" s="56" t="s">
        <v>52</v>
      </c>
      <c r="G27" s="56" t="s">
        <v>8</v>
      </c>
      <c r="H27" s="57" t="s">
        <v>9</v>
      </c>
      <c r="I27" s="58" t="s">
        <v>11</v>
      </c>
      <c r="J27" s="59" t="s">
        <v>22</v>
      </c>
      <c r="L27" s="2"/>
    </row>
    <row r="28" spans="1:12" s="3" customFormat="1" ht="14" x14ac:dyDescent="0.15">
      <c r="A28" s="4" t="s">
        <v>32</v>
      </c>
      <c r="B28" s="5">
        <v>21.273410797119141</v>
      </c>
      <c r="C28" s="5">
        <v>14.735267639160156</v>
      </c>
      <c r="D28" s="60">
        <f>B28-C28</f>
        <v>6.5381431579589844</v>
      </c>
      <c r="E28" s="4" t="s">
        <v>32</v>
      </c>
      <c r="F28" s="5">
        <v>20.492267608642578</v>
      </c>
      <c r="G28" s="5">
        <v>14.529727935791016</v>
      </c>
      <c r="H28" s="60">
        <f>F28-G28</f>
        <v>5.9625396728515625</v>
      </c>
      <c r="I28" s="61">
        <f>H28-$D$31</f>
        <v>-0.35367902119954397</v>
      </c>
      <c r="J28" s="62">
        <f>POWER(2,-I28)</f>
        <v>1.2778150361930629</v>
      </c>
      <c r="L28" s="2"/>
    </row>
    <row r="29" spans="1:12" s="3" customFormat="1" ht="14" x14ac:dyDescent="0.15">
      <c r="A29" s="6" t="s">
        <v>29</v>
      </c>
      <c r="B29" s="7">
        <v>20.84147834777832</v>
      </c>
      <c r="C29" s="7">
        <v>14.922684669494629</v>
      </c>
      <c r="D29" s="63">
        <f>B29-C29</f>
        <v>5.9187936782836914</v>
      </c>
      <c r="E29" s="6" t="s">
        <v>29</v>
      </c>
      <c r="F29" s="7">
        <v>20.875143051147461</v>
      </c>
      <c r="G29" s="7">
        <v>14.339576721191406</v>
      </c>
      <c r="H29" s="63">
        <f>F29-G29</f>
        <v>6.5355663299560547</v>
      </c>
      <c r="I29" s="64">
        <f t="shared" ref="I29:I30" si="4">H29-$D$31</f>
        <v>0.21934763590494821</v>
      </c>
      <c r="J29" s="65">
        <f>POWER(2,-I29)</f>
        <v>0.85895375406608132</v>
      </c>
      <c r="L29" s="2"/>
    </row>
    <row r="30" spans="1:12" s="3" customFormat="1" thickBot="1" x14ac:dyDescent="0.2">
      <c r="A30" s="8" t="s">
        <v>30</v>
      </c>
      <c r="B30" s="9">
        <v>21.356393814086914</v>
      </c>
      <c r="C30" s="9">
        <v>14.86467456817627</v>
      </c>
      <c r="D30" s="66">
        <f>B30-C30</f>
        <v>6.4917192459106445</v>
      </c>
      <c r="E30" s="8" t="s">
        <v>30</v>
      </c>
      <c r="F30" s="9">
        <v>21.318120956420898</v>
      </c>
      <c r="G30" s="9">
        <v>14.707500457763672</v>
      </c>
      <c r="H30" s="66">
        <f>F30-G30</f>
        <v>6.6106204986572266</v>
      </c>
      <c r="I30" s="67">
        <f t="shared" si="4"/>
        <v>0.29440180460612009</v>
      </c>
      <c r="J30" s="68">
        <f>POWER(2,-I30)</f>
        <v>0.81541036199168271</v>
      </c>
      <c r="L30" s="2"/>
    </row>
    <row r="31" spans="1:12" s="3" customFormat="1" ht="14" x14ac:dyDescent="0.15">
      <c r="A31" s="69" t="s">
        <v>12</v>
      </c>
      <c r="B31" s="70">
        <f>AVERAGE(B28:B30)</f>
        <v>21.157094319661457</v>
      </c>
      <c r="C31" s="70">
        <f>AVERAGE(C28:C30)</f>
        <v>14.840875625610352</v>
      </c>
      <c r="D31" s="71">
        <f>AVERAGE(D28:D30)</f>
        <v>6.3162186940511065</v>
      </c>
      <c r="E31" s="69" t="s">
        <v>12</v>
      </c>
      <c r="F31" s="70">
        <f>AVERAGE(F28:F30)</f>
        <v>20.895177205403645</v>
      </c>
      <c r="G31" s="70">
        <f>AVERAGE(G28:G30)</f>
        <v>14.525601704915365</v>
      </c>
      <c r="H31" s="71">
        <f>AVERAGE(H28:H30)</f>
        <v>6.3695755004882812</v>
      </c>
      <c r="I31" s="71">
        <f>AVERAGE(I28:I30)</f>
        <v>5.3356806437174775E-2</v>
      </c>
      <c r="J31" s="72">
        <f>AVERAGE(J28:J30)</f>
        <v>0.98405971741694243</v>
      </c>
      <c r="K31" s="73"/>
      <c r="L31" s="2"/>
    </row>
    <row r="32" spans="1:12" s="3" customFormat="1" ht="14" x14ac:dyDescent="0.15">
      <c r="A32" s="74" t="s">
        <v>13</v>
      </c>
      <c r="B32" s="75">
        <f>MEDIAN(B28:B30)</f>
        <v>21.273410797119141</v>
      </c>
      <c r="C32" s="75">
        <f>MEDIAN(C28:C30)</f>
        <v>14.86467456817627</v>
      </c>
      <c r="D32" s="76">
        <f>MEDIAN(D28:D30)</f>
        <v>6.4917192459106445</v>
      </c>
      <c r="E32" s="74" t="s">
        <v>13</v>
      </c>
      <c r="F32" s="75">
        <f>MEDIAN(F28:F30)</f>
        <v>20.875143051147461</v>
      </c>
      <c r="G32" s="75">
        <f>MEDIAN(G28:G30)</f>
        <v>14.529727935791016</v>
      </c>
      <c r="H32" s="76">
        <f>MEDIAN(H28:H30)</f>
        <v>6.5355663299560547</v>
      </c>
      <c r="I32" s="76">
        <f>MEDIAN(I28:I30)</f>
        <v>0.21934763590494821</v>
      </c>
      <c r="J32" s="76">
        <f>MEDIAN(J28:J30)</f>
        <v>0.85895375406608132</v>
      </c>
      <c r="L32" s="2"/>
    </row>
    <row r="33" spans="1:12" s="3" customFormat="1" thickBot="1" x14ac:dyDescent="0.2">
      <c r="A33" s="77" t="s">
        <v>14</v>
      </c>
      <c r="B33" s="78">
        <f>STDEV(B28:B30)</f>
        <v>0.27646270373609488</v>
      </c>
      <c r="C33" s="78">
        <f>STDEV(C28:C30)</f>
        <v>9.5948309340446736E-2</v>
      </c>
      <c r="D33" s="79">
        <f>STDEV(D28:D30)</f>
        <v>0.34496199395116811</v>
      </c>
      <c r="E33" s="77" t="s">
        <v>14</v>
      </c>
      <c r="F33" s="78">
        <f>STDEV(F28:F30)</f>
        <v>0.4132910155226403</v>
      </c>
      <c r="G33" s="78">
        <f>STDEV(G28:G30)</f>
        <v>0.18399657148776946</v>
      </c>
      <c r="H33" s="79">
        <f>STDEV(H28:H30)</f>
        <v>0.35449528317706491</v>
      </c>
      <c r="I33" s="79">
        <f>STDEV(I28:I30)</f>
        <v>0.35449528317706491</v>
      </c>
      <c r="J33" s="79">
        <f>STDEV(J28:J30)</f>
        <v>0.25532948758473067</v>
      </c>
      <c r="L33" s="2"/>
    </row>
    <row r="34" spans="1:12" s="3" customFormat="1" ht="14" x14ac:dyDescent="0.15">
      <c r="A34" s="10"/>
      <c r="B34" s="10" t="s">
        <v>15</v>
      </c>
      <c r="C34" s="10"/>
      <c r="D34" s="10"/>
      <c r="E34" s="10"/>
      <c r="F34" s="10"/>
      <c r="G34" s="10"/>
      <c r="H34" s="10"/>
      <c r="I34" s="10"/>
      <c r="J34" s="11">
        <f>J33/(SQRT(4))</f>
        <v>0.12766474379236534</v>
      </c>
      <c r="L34" s="2"/>
    </row>
    <row r="35" spans="1:12" s="3" customFormat="1" ht="14" x14ac:dyDescent="0.15">
      <c r="A35" s="46" t="s">
        <v>52</v>
      </c>
      <c r="B35" s="10">
        <f>TTEST(B28:B30,F28:F30,2,2)</f>
        <v>0.41319520078898547</v>
      </c>
      <c r="C35" s="10"/>
      <c r="E35" s="12"/>
      <c r="L35" s="2"/>
    </row>
    <row r="36" spans="1:12" s="3" customFormat="1" ht="14" x14ac:dyDescent="0.15">
      <c r="A36" s="46" t="s">
        <v>8</v>
      </c>
      <c r="B36" s="10">
        <f>TTEST(C28:C30,G28:G30,2,2)</f>
        <v>5.8093326674342048E-2</v>
      </c>
      <c r="C36" s="10"/>
      <c r="D36" s="10"/>
      <c r="L36" s="2"/>
    </row>
    <row r="37" spans="1:12" s="3" customFormat="1" ht="14" x14ac:dyDescent="0.15">
      <c r="A37" s="46" t="s">
        <v>16</v>
      </c>
      <c r="B37" s="48">
        <f>TTEST(D28:D30,H28:H30,2,2)</f>
        <v>0.86088175079418172</v>
      </c>
      <c r="C37" s="10"/>
      <c r="D37" s="10"/>
      <c r="L37" s="2"/>
    </row>
    <row r="38" spans="1:12" s="3" customFormat="1" ht="14" x14ac:dyDescent="0.15">
      <c r="A38" s="49" t="s">
        <v>17</v>
      </c>
      <c r="B38" s="21">
        <f>POWER(-(-I31-I33),2)</f>
        <v>0.1663433270027018</v>
      </c>
      <c r="C38" s="21"/>
      <c r="D38" s="10"/>
      <c r="E38" s="10"/>
      <c r="F38" s="10"/>
      <c r="L38" s="2"/>
    </row>
    <row r="39" spans="1:12" s="3" customFormat="1" ht="14" x14ac:dyDescent="0.15">
      <c r="A39" s="49" t="s">
        <v>18</v>
      </c>
      <c r="B39" s="21">
        <f>POWER(2,-I31)</f>
        <v>0.96369143870000529</v>
      </c>
      <c r="C39" s="21"/>
      <c r="D39" s="10"/>
      <c r="E39" s="10"/>
      <c r="F39" s="10"/>
      <c r="G39" s="10"/>
      <c r="L39" s="2"/>
    </row>
    <row r="40" spans="1:12" ht="16" thickBot="1" x14ac:dyDescent="0.25">
      <c r="L40" s="80"/>
    </row>
    <row r="41" spans="1:12" s="3" customFormat="1" thickBot="1" x14ac:dyDescent="0.2">
      <c r="A41" s="55" t="s">
        <v>7</v>
      </c>
      <c r="B41" s="56" t="s">
        <v>52</v>
      </c>
      <c r="C41" s="56" t="s">
        <v>8</v>
      </c>
      <c r="D41" s="57" t="s">
        <v>9</v>
      </c>
      <c r="E41" s="55" t="s">
        <v>27</v>
      </c>
      <c r="F41" s="56" t="s">
        <v>52</v>
      </c>
      <c r="G41" s="56" t="s">
        <v>8</v>
      </c>
      <c r="H41" s="57" t="s">
        <v>9</v>
      </c>
      <c r="I41" s="58" t="s">
        <v>11</v>
      </c>
      <c r="J41" s="59" t="s">
        <v>22</v>
      </c>
      <c r="L41" s="2"/>
    </row>
    <row r="42" spans="1:12" s="3" customFormat="1" ht="14" x14ac:dyDescent="0.15">
      <c r="A42" s="4" t="s">
        <v>40</v>
      </c>
      <c r="B42" s="5">
        <v>21.833690643310501</v>
      </c>
      <c r="C42" s="5">
        <v>15.005456924438477</v>
      </c>
      <c r="D42" s="60">
        <f>B42-C42</f>
        <v>6.8282337188720241</v>
      </c>
      <c r="E42" s="4" t="s">
        <v>40</v>
      </c>
      <c r="F42" s="5">
        <v>20.525264739990234</v>
      </c>
      <c r="G42" s="5">
        <v>14.456241607666016</v>
      </c>
      <c r="H42" s="60">
        <f>F42-G42</f>
        <v>6.0690231323242188</v>
      </c>
      <c r="I42" s="61">
        <f>H42-$D$45</f>
        <v>-0.54003810882566849</v>
      </c>
      <c r="J42" s="62">
        <f>POWER(2,-I42)</f>
        <v>1.4540109245480635</v>
      </c>
      <c r="L42" s="2"/>
    </row>
    <row r="43" spans="1:12" s="3" customFormat="1" ht="14" x14ac:dyDescent="0.15">
      <c r="A43" s="6" t="s">
        <v>41</v>
      </c>
      <c r="B43" s="7">
        <v>21.424409866333008</v>
      </c>
      <c r="C43" s="7">
        <v>14.820024490356445</v>
      </c>
      <c r="D43" s="63">
        <f>B43-C43</f>
        <v>6.6043853759765625</v>
      </c>
      <c r="E43" s="6" t="s">
        <v>41</v>
      </c>
      <c r="F43" s="7">
        <v>20.934543609619141</v>
      </c>
      <c r="G43" s="7">
        <v>14.456592559814453</v>
      </c>
      <c r="H43" s="63">
        <f>F43-G43</f>
        <v>6.4779510498046875</v>
      </c>
      <c r="I43" s="64">
        <f t="shared" ref="I43:I44" si="5">H43-$D$45</f>
        <v>-0.13111019134519974</v>
      </c>
      <c r="J43" s="65">
        <f>POWER(2,-I43)</f>
        <v>1.0951361128036012</v>
      </c>
      <c r="L43" s="2"/>
    </row>
    <row r="44" spans="1:12" s="3" customFormat="1" thickBot="1" x14ac:dyDescent="0.2">
      <c r="A44" s="8" t="s">
        <v>42</v>
      </c>
      <c r="B44" s="9">
        <v>21.211341857910156</v>
      </c>
      <c r="C44" s="9">
        <v>14.816777229309082</v>
      </c>
      <c r="D44" s="66">
        <f>B44-C44</f>
        <v>6.3945646286010742</v>
      </c>
      <c r="E44" s="8" t="s">
        <v>42</v>
      </c>
      <c r="F44" s="9">
        <v>20.731174468994141</v>
      </c>
      <c r="G44" s="9">
        <v>14.487276077270508</v>
      </c>
      <c r="H44" s="66">
        <f>F44-G44</f>
        <v>6.2438983917236328</v>
      </c>
      <c r="I44" s="67">
        <f t="shared" si="5"/>
        <v>-0.36516284942625443</v>
      </c>
      <c r="J44" s="68">
        <f>POWER(2,-I44)</f>
        <v>1.2880270120168771</v>
      </c>
      <c r="L44" s="2"/>
    </row>
    <row r="45" spans="1:12" s="3" customFormat="1" ht="14" x14ac:dyDescent="0.15">
      <c r="A45" s="69" t="s">
        <v>12</v>
      </c>
      <c r="B45" s="70">
        <f>AVERAGE(B42:B44)</f>
        <v>21.489814122517888</v>
      </c>
      <c r="C45" s="70">
        <f>AVERAGE(C42:C44)</f>
        <v>14.880752881368002</v>
      </c>
      <c r="D45" s="71">
        <f>AVERAGE(D42:D44)</f>
        <v>6.6090612411498872</v>
      </c>
      <c r="E45" s="69" t="s">
        <v>12</v>
      </c>
      <c r="F45" s="70">
        <f>AVERAGE(F42:F44)</f>
        <v>20.730327606201172</v>
      </c>
      <c r="G45" s="70">
        <f>AVERAGE(G42:G44)</f>
        <v>14.466703414916992</v>
      </c>
      <c r="H45" s="71">
        <f>AVERAGE(H42:H44)</f>
        <v>6.2636241912841797</v>
      </c>
      <c r="I45" s="71">
        <f>AVERAGE(I42:I44)</f>
        <v>-0.34543704986570756</v>
      </c>
      <c r="J45" s="72">
        <f>AVERAGE(J42:J44)</f>
        <v>1.2790580164561804</v>
      </c>
      <c r="K45" s="73"/>
      <c r="L45" s="2"/>
    </row>
    <row r="46" spans="1:12" s="3" customFormat="1" ht="14" x14ac:dyDescent="0.15">
      <c r="A46" s="74" t="s">
        <v>13</v>
      </c>
      <c r="B46" s="75">
        <f>MEDIAN(B42:B44)</f>
        <v>21.424409866333008</v>
      </c>
      <c r="C46" s="75">
        <f>MEDIAN(C42:C44)</f>
        <v>14.820024490356445</v>
      </c>
      <c r="D46" s="76">
        <f>MEDIAN(D42:D44)</f>
        <v>6.6043853759765625</v>
      </c>
      <c r="E46" s="74" t="s">
        <v>13</v>
      </c>
      <c r="F46" s="75">
        <f>MEDIAN(F42:F44)</f>
        <v>20.731174468994141</v>
      </c>
      <c r="G46" s="75">
        <f>MEDIAN(G42:G44)</f>
        <v>14.456592559814453</v>
      </c>
      <c r="H46" s="76">
        <f>MEDIAN(H42:H44)</f>
        <v>6.2438983917236328</v>
      </c>
      <c r="I46" s="76">
        <f>MEDIAN(I42:I44)</f>
        <v>-0.36516284942625443</v>
      </c>
      <c r="J46" s="76">
        <f>MEDIAN(J42:J44)</f>
        <v>1.2880270120168771</v>
      </c>
      <c r="L46" s="2"/>
    </row>
    <row r="47" spans="1:12" s="3" customFormat="1" thickBot="1" x14ac:dyDescent="0.2">
      <c r="A47" s="77" t="s">
        <v>14</v>
      </c>
      <c r="B47" s="78">
        <f>STDEV(B42:B44)</f>
        <v>0.31628751195335564</v>
      </c>
      <c r="C47" s="78">
        <f>STDEV(C42:C44)</f>
        <v>0.10800907343677031</v>
      </c>
      <c r="D47" s="79">
        <f>STDEV(D42:D44)</f>
        <v>0.21687235358719115</v>
      </c>
      <c r="E47" s="77" t="s">
        <v>14</v>
      </c>
      <c r="F47" s="78">
        <f>STDEV(F42:F44)</f>
        <v>0.20464074903015136</v>
      </c>
      <c r="G47" s="78">
        <f>STDEV(G42:G44)</f>
        <v>1.7817312341833223E-2</v>
      </c>
      <c r="H47" s="79">
        <f>STDEV(H42:H44)</f>
        <v>0.20517636511049567</v>
      </c>
      <c r="I47" s="79">
        <f>STDEV(I42:I44)</f>
        <v>0.20517636511049567</v>
      </c>
      <c r="J47" s="79">
        <f>STDEV(J42:J44)</f>
        <v>0.17960544197540926</v>
      </c>
      <c r="L47" s="2"/>
    </row>
    <row r="48" spans="1:12" s="3" customFormat="1" ht="14" x14ac:dyDescent="0.15">
      <c r="A48" s="10"/>
      <c r="B48" s="10" t="s">
        <v>15</v>
      </c>
      <c r="C48" s="10"/>
      <c r="D48" s="10"/>
      <c r="E48" s="10"/>
      <c r="F48" s="10"/>
      <c r="G48" s="10"/>
      <c r="H48" s="10"/>
      <c r="I48" s="10"/>
      <c r="J48" s="11">
        <f>J47/(SQRT(4))</f>
        <v>8.9802720987704629E-2</v>
      </c>
      <c r="L48" s="2"/>
    </row>
    <row r="49" spans="1:12" s="3" customFormat="1" ht="14" x14ac:dyDescent="0.15">
      <c r="A49" s="46" t="s">
        <v>52</v>
      </c>
      <c r="B49" s="10">
        <f>TTEST(B42:B44,F42:F44,2,2)</f>
        <v>2.5078896004057109E-2</v>
      </c>
      <c r="C49" s="10"/>
      <c r="F49" s="81"/>
      <c r="L49" s="2"/>
    </row>
    <row r="50" spans="1:12" s="3" customFormat="1" ht="14" x14ac:dyDescent="0.15">
      <c r="A50" s="46" t="s">
        <v>8</v>
      </c>
      <c r="B50" s="10">
        <f>TTEST(C42:C44,G42:G44,2,2)</f>
        <v>2.8069954150554939E-3</v>
      </c>
      <c r="C50" s="10"/>
      <c r="D50" s="10"/>
      <c r="L50" s="2"/>
    </row>
    <row r="51" spans="1:12" s="3" customFormat="1" ht="14" x14ac:dyDescent="0.15">
      <c r="A51" s="46" t="s">
        <v>16</v>
      </c>
      <c r="B51" s="48">
        <f>TTEST(D42:D44,H42:H44,2,2)</f>
        <v>0.11557684162128591</v>
      </c>
      <c r="C51" s="10"/>
      <c r="D51" s="10"/>
      <c r="L51" s="2"/>
    </row>
    <row r="52" spans="1:12" s="3" customFormat="1" ht="14" x14ac:dyDescent="0.15">
      <c r="A52" s="49" t="s">
        <v>17</v>
      </c>
      <c r="B52" s="21">
        <f>POWER(-(-I45-I47),2)</f>
        <v>1.967305968800093E-2</v>
      </c>
      <c r="C52" s="21"/>
      <c r="D52" s="10"/>
      <c r="E52" s="10"/>
      <c r="F52" s="10"/>
      <c r="L52" s="2"/>
    </row>
    <row r="53" spans="1:12" s="3" customFormat="1" ht="14" x14ac:dyDescent="0.15">
      <c r="A53" s="49" t="s">
        <v>18</v>
      </c>
      <c r="B53" s="21">
        <f>POWER(2,-I45)</f>
        <v>1.2705358202161869</v>
      </c>
      <c r="C53" s="21"/>
      <c r="D53" s="10"/>
      <c r="E53" s="10"/>
      <c r="F53" s="10"/>
      <c r="G53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03F23-934C-44E2-B19A-A14BE67ED7EA}">
  <dimension ref="A1:IV53"/>
  <sheetViews>
    <sheetView tabSelected="1" workbookViewId="0">
      <selection activeCell="G25" sqref="G25"/>
    </sheetView>
  </sheetViews>
  <sheetFormatPr baseColWidth="10" defaultColWidth="9.1640625" defaultRowHeight="15" x14ac:dyDescent="0.2"/>
  <cols>
    <col min="1" max="1" width="14.6640625" style="50" customWidth="1"/>
    <col min="2" max="4" width="10.33203125" style="50" customWidth="1"/>
    <col min="5" max="5" width="14.5" style="50" customWidth="1"/>
    <col min="6" max="9" width="10.33203125" style="50" customWidth="1"/>
    <col min="10" max="10" width="9.33203125" style="50" bestFit="1" customWidth="1"/>
    <col min="11" max="16384" width="9.1640625" style="50"/>
  </cols>
  <sheetData>
    <row r="1" spans="1:256" s="84" customFormat="1" x14ac:dyDescent="0.2">
      <c r="A1" s="84" t="s">
        <v>70</v>
      </c>
    </row>
    <row r="3" spans="1:256" s="13" customFormat="1" ht="16" x14ac:dyDescent="0.2">
      <c r="A3" s="13" t="s">
        <v>20</v>
      </c>
      <c r="B3" s="14"/>
      <c r="C3" s="14"/>
      <c r="D3" s="14"/>
      <c r="E3" s="15"/>
      <c r="F3" s="14"/>
      <c r="G3" s="14"/>
      <c r="H3" s="16" t="s">
        <v>0</v>
      </c>
      <c r="I3" s="17">
        <v>44291</v>
      </c>
      <c r="J3" s="17" t="s">
        <v>1</v>
      </c>
    </row>
    <row r="4" spans="1:256" s="13" customFormat="1" ht="16" x14ac:dyDescent="0.2">
      <c r="A4" s="3" t="s">
        <v>2</v>
      </c>
      <c r="B4" s="14"/>
      <c r="C4" s="14"/>
      <c r="D4" s="14"/>
      <c r="E4" s="15"/>
      <c r="F4" s="14"/>
      <c r="G4" s="14"/>
      <c r="H4" s="18" t="s">
        <v>53</v>
      </c>
      <c r="I4" s="17">
        <v>44293</v>
      </c>
      <c r="J4" s="17" t="s">
        <v>1</v>
      </c>
    </row>
    <row r="5" spans="1:256" s="13" customFormat="1" ht="16" x14ac:dyDescent="0.2">
      <c r="A5" s="3" t="s">
        <v>4</v>
      </c>
      <c r="B5" s="14"/>
      <c r="C5" s="14"/>
      <c r="D5" s="14"/>
      <c r="E5" s="15"/>
      <c r="F5" s="14"/>
      <c r="G5" s="14"/>
      <c r="H5" s="19"/>
      <c r="I5" s="19"/>
      <c r="J5" s="17"/>
    </row>
    <row r="6" spans="1:256" s="3" customFormat="1" ht="14" x14ac:dyDescent="0.15">
      <c r="A6" s="3" t="s">
        <v>5</v>
      </c>
      <c r="B6" s="20"/>
      <c r="C6" s="20"/>
      <c r="D6" s="20"/>
      <c r="E6" s="21"/>
      <c r="F6" s="20"/>
      <c r="G6" s="20"/>
      <c r="H6" s="22"/>
      <c r="I6" s="22"/>
      <c r="J6" s="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</row>
    <row r="7" spans="1:256" s="3" customFormat="1" ht="14" x14ac:dyDescent="0.15">
      <c r="A7" s="3" t="s">
        <v>6</v>
      </c>
      <c r="B7" s="20"/>
      <c r="C7" s="20"/>
      <c r="D7" s="20"/>
      <c r="E7" s="21"/>
      <c r="F7" s="20"/>
      <c r="G7" s="20"/>
      <c r="H7" s="22"/>
      <c r="I7" s="22"/>
      <c r="J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pans="1:256" s="2" customFormat="1" ht="14" x14ac:dyDescent="0.15">
      <c r="B8" s="85"/>
      <c r="C8" s="85"/>
      <c r="D8" s="85"/>
      <c r="F8" s="85"/>
      <c r="G8" s="85"/>
      <c r="H8" s="85"/>
      <c r="I8" s="85"/>
      <c r="J8" s="85"/>
    </row>
    <row r="9" spans="1:256" ht="16" thickBot="1" x14ac:dyDescent="0.25"/>
    <row r="10" spans="1:256" s="3" customFormat="1" thickBot="1" x14ac:dyDescent="0.2">
      <c r="A10" s="25" t="s">
        <v>7</v>
      </c>
      <c r="B10" s="26" t="s">
        <v>53</v>
      </c>
      <c r="C10" s="26" t="s">
        <v>8</v>
      </c>
      <c r="D10" s="26" t="s">
        <v>9</v>
      </c>
      <c r="E10" s="25" t="s">
        <v>10</v>
      </c>
      <c r="F10" s="26" t="s">
        <v>53</v>
      </c>
      <c r="G10" s="26" t="s">
        <v>8</v>
      </c>
      <c r="H10" s="26" t="s">
        <v>9</v>
      </c>
      <c r="I10" s="26" t="s">
        <v>11</v>
      </c>
      <c r="J10" s="27" t="s">
        <v>22</v>
      </c>
    </row>
    <row r="11" spans="1:256" s="3" customFormat="1" ht="14" x14ac:dyDescent="0.15">
      <c r="A11" s="51" t="s">
        <v>23</v>
      </c>
      <c r="B11" s="28">
        <v>21.436</v>
      </c>
      <c r="C11" s="28">
        <v>14.699</v>
      </c>
      <c r="D11" s="36">
        <f t="shared" ref="D11:D14" si="0">B11-C11</f>
        <v>6.7370000000000001</v>
      </c>
      <c r="E11" s="51" t="s">
        <v>23</v>
      </c>
      <c r="F11" s="28">
        <v>21.16</v>
      </c>
      <c r="G11" s="28">
        <v>14.766</v>
      </c>
      <c r="H11" s="29">
        <f t="shared" ref="H11:H14" si="1">F11-G11</f>
        <v>6.3940000000000001</v>
      </c>
      <c r="I11" s="29">
        <f>H11-$D$15</f>
        <v>-0.46799999999999997</v>
      </c>
      <c r="J11" s="30">
        <f t="shared" ref="J11:J14" si="2">POWER(2,-I11)</f>
        <v>1.3831906290109648</v>
      </c>
    </row>
    <row r="12" spans="1:256" s="3" customFormat="1" ht="14" x14ac:dyDescent="0.15">
      <c r="A12" s="52" t="s">
        <v>24</v>
      </c>
      <c r="B12" s="31">
        <v>21.516999999999999</v>
      </c>
      <c r="C12" s="31">
        <v>14.598000000000001</v>
      </c>
      <c r="D12" s="29">
        <f t="shared" si="0"/>
        <v>6.9189999999999987</v>
      </c>
      <c r="E12" s="52" t="s">
        <v>24</v>
      </c>
      <c r="F12" s="31">
        <v>20.917000000000002</v>
      </c>
      <c r="G12" s="31">
        <v>14.717000000000001</v>
      </c>
      <c r="H12" s="29">
        <f t="shared" si="1"/>
        <v>6.2000000000000011</v>
      </c>
      <c r="I12" s="29">
        <f t="shared" ref="I12:I14" si="3">H12-$D$15</f>
        <v>-0.66199999999999903</v>
      </c>
      <c r="J12" s="30">
        <f t="shared" si="2"/>
        <v>1.5822746023708987</v>
      </c>
    </row>
    <row r="13" spans="1:256" s="3" customFormat="1" ht="14" x14ac:dyDescent="0.15">
      <c r="A13" s="52" t="s">
        <v>25</v>
      </c>
      <c r="B13" s="31">
        <v>21.637</v>
      </c>
      <c r="C13" s="31">
        <v>14.689</v>
      </c>
      <c r="D13" s="29">
        <f t="shared" si="0"/>
        <v>6.9480000000000004</v>
      </c>
      <c r="E13" s="52" t="s">
        <v>25</v>
      </c>
      <c r="F13" s="31">
        <v>21.201000000000001</v>
      </c>
      <c r="G13" s="31">
        <v>14.695</v>
      </c>
      <c r="H13" s="29">
        <f t="shared" si="1"/>
        <v>6.5060000000000002</v>
      </c>
      <c r="I13" s="29">
        <f t="shared" si="3"/>
        <v>-0.35599999999999987</v>
      </c>
      <c r="J13" s="30">
        <f t="shared" si="2"/>
        <v>1.2798724138443078</v>
      </c>
    </row>
    <row r="14" spans="1:256" s="3" customFormat="1" thickBot="1" x14ac:dyDescent="0.2">
      <c r="A14" s="53" t="s">
        <v>26</v>
      </c>
      <c r="B14" s="32">
        <v>21.504999999999999</v>
      </c>
      <c r="C14" s="32">
        <v>14.661</v>
      </c>
      <c r="D14" s="29">
        <f t="shared" si="0"/>
        <v>6.8439999999999994</v>
      </c>
      <c r="E14" s="53" t="s">
        <v>26</v>
      </c>
      <c r="F14" s="32">
        <v>21.146999999999998</v>
      </c>
      <c r="G14" s="32">
        <v>14.686999999999999</v>
      </c>
      <c r="H14" s="33">
        <f t="shared" si="1"/>
        <v>6.4599999999999991</v>
      </c>
      <c r="I14" s="29">
        <f t="shared" si="3"/>
        <v>-0.40200000000000102</v>
      </c>
      <c r="J14" s="34">
        <f t="shared" si="2"/>
        <v>1.321338405658266</v>
      </c>
    </row>
    <row r="15" spans="1:256" s="3" customFormat="1" ht="14" x14ac:dyDescent="0.15">
      <c r="A15" s="35" t="s">
        <v>12</v>
      </c>
      <c r="B15" s="36">
        <f>AVERAGE(B11:B14)</f>
        <v>21.52375</v>
      </c>
      <c r="C15" s="36">
        <f>AVERAGE(C11:C14)</f>
        <v>14.661750000000001</v>
      </c>
      <c r="D15" s="36">
        <f>AVERAGE(D11:D14)</f>
        <v>6.8620000000000001</v>
      </c>
      <c r="E15" s="37" t="s">
        <v>12</v>
      </c>
      <c r="F15" s="36">
        <f>AVERAGE(F11:F14)</f>
        <v>21.106249999999999</v>
      </c>
      <c r="G15" s="36">
        <f>AVERAGE(G11:G14)</f>
        <v>14.716249999999999</v>
      </c>
      <c r="H15" s="36">
        <f>AVERAGE(H11:H14)</f>
        <v>6.3900000000000006</v>
      </c>
      <c r="I15" s="36">
        <f>AVERAGE(I11:I14)</f>
        <v>-0.47199999999999998</v>
      </c>
      <c r="J15" s="38">
        <f>AVERAGE(J11:J14)</f>
        <v>1.3916690127211093</v>
      </c>
      <c r="K15" s="11"/>
    </row>
    <row r="16" spans="1:256" s="3" customFormat="1" ht="14" x14ac:dyDescent="0.15">
      <c r="A16" s="39" t="s">
        <v>13</v>
      </c>
      <c r="B16" s="29">
        <f>MEDIAN(B11:B14)</f>
        <v>21.510999999999999</v>
      </c>
      <c r="C16" s="29">
        <f>MEDIAN(C11:C14)</f>
        <v>14.675000000000001</v>
      </c>
      <c r="D16" s="29">
        <f>MEDIAN(D11:D14)</f>
        <v>6.8814999999999991</v>
      </c>
      <c r="E16" s="40" t="s">
        <v>13</v>
      </c>
      <c r="F16" s="29">
        <f>MEDIAN(F11:F14)</f>
        <v>21.153500000000001</v>
      </c>
      <c r="G16" s="29">
        <f>MEDIAN(G11:G14)</f>
        <v>14.706</v>
      </c>
      <c r="H16" s="29">
        <f>MEDIAN(H11:H14)</f>
        <v>6.4269999999999996</v>
      </c>
      <c r="I16" s="29">
        <f>MEDIAN(I11:I14)</f>
        <v>-0.4350000000000005</v>
      </c>
      <c r="J16" s="41">
        <f>MEDIAN(J11:J14)</f>
        <v>1.3522645173346155</v>
      </c>
    </row>
    <row r="17" spans="1:12" s="3" customFormat="1" thickBot="1" x14ac:dyDescent="0.2">
      <c r="A17" s="42" t="s">
        <v>14</v>
      </c>
      <c r="B17" s="33">
        <f>STDEV(B11:B14)</f>
        <v>8.3511975189190998E-2</v>
      </c>
      <c r="C17" s="33">
        <f>STDEV(C11:C14)</f>
        <v>4.5441354146488991E-2</v>
      </c>
      <c r="D17" s="33">
        <f>STDEV(D11:D14)</f>
        <v>9.4152358795022442E-2</v>
      </c>
      <c r="E17" s="43" t="s">
        <v>14</v>
      </c>
      <c r="F17" s="33">
        <f>STDEV(F11:F14)</f>
        <v>0.12824813189022727</v>
      </c>
      <c r="G17" s="33">
        <f>STDEV(G11:G14)</f>
        <v>3.5509388429916328E-2</v>
      </c>
      <c r="H17" s="33">
        <f>STDEV(H11:H14)</f>
        <v>0.13474914965718029</v>
      </c>
      <c r="I17" s="33">
        <f>STDEV(I11:I14)</f>
        <v>0.13474914965718029</v>
      </c>
      <c r="J17" s="44">
        <f>STDEV(J11:J14)</f>
        <v>0.1339741860786732</v>
      </c>
    </row>
    <row r="18" spans="1:12" s="3" customFormat="1" ht="14" x14ac:dyDescent="0.15">
      <c r="A18" s="10"/>
      <c r="B18" s="45" t="s">
        <v>15</v>
      </c>
      <c r="C18" s="45"/>
      <c r="D18" s="45"/>
      <c r="E18" s="10"/>
      <c r="F18" s="11"/>
      <c r="G18" s="11"/>
      <c r="H18" s="11"/>
      <c r="I18" s="11"/>
      <c r="J18" s="11">
        <f>J17/(SQRT(4))</f>
        <v>6.6987093039336601E-2</v>
      </c>
    </row>
    <row r="19" spans="1:12" s="3" customFormat="1" ht="14" x14ac:dyDescent="0.15">
      <c r="A19" s="46" t="s">
        <v>53</v>
      </c>
      <c r="B19" s="10">
        <f>TTEST(B11:B14,F11:F14,2,2)</f>
        <v>1.578448475007709E-3</v>
      </c>
      <c r="C19" s="45"/>
      <c r="D19" s="12"/>
      <c r="E19" s="47"/>
      <c r="F19" s="47"/>
      <c r="G19" s="24"/>
      <c r="H19" s="24"/>
      <c r="I19" s="24"/>
      <c r="J19" s="24"/>
    </row>
    <row r="20" spans="1:12" s="3" customFormat="1" ht="14" x14ac:dyDescent="0.15">
      <c r="A20" s="46" t="s">
        <v>8</v>
      </c>
      <c r="B20" s="10">
        <f>TTEST(C11:C14,G11:G14,2,2)</f>
        <v>0.10764272028300111</v>
      </c>
      <c r="C20" s="45"/>
      <c r="D20" s="12"/>
      <c r="E20" s="47"/>
      <c r="F20" s="12"/>
      <c r="G20" s="47"/>
      <c r="H20" s="47"/>
      <c r="I20" s="24"/>
      <c r="J20" s="24"/>
    </row>
    <row r="21" spans="1:12" s="3" customFormat="1" ht="14" x14ac:dyDescent="0.15">
      <c r="A21" s="46" t="s">
        <v>16</v>
      </c>
      <c r="B21" s="48">
        <f>TTEST(D11:D14,H11:H14,2,2)</f>
        <v>1.2124367377549423E-3</v>
      </c>
      <c r="C21" s="10"/>
      <c r="D21" s="45"/>
      <c r="F21" s="24"/>
      <c r="G21" s="45"/>
      <c r="H21" s="24"/>
      <c r="I21" s="24"/>
      <c r="J21" s="24"/>
    </row>
    <row r="22" spans="1:12" s="3" customFormat="1" ht="14" x14ac:dyDescent="0.15">
      <c r="A22" s="49" t="s">
        <v>17</v>
      </c>
      <c r="B22" s="20">
        <f>POWER(-(-I15-I17),2)</f>
        <v>0.11373813605695494</v>
      </c>
      <c r="C22" s="20"/>
      <c r="D22" s="45"/>
      <c r="E22" s="10"/>
      <c r="F22" s="45"/>
      <c r="G22" s="45"/>
      <c r="H22" s="24"/>
      <c r="I22" s="24"/>
      <c r="J22" s="24"/>
    </row>
    <row r="23" spans="1:12" s="3" customFormat="1" ht="14" x14ac:dyDescent="0.15">
      <c r="A23" s="49" t="s">
        <v>18</v>
      </c>
      <c r="B23" s="20">
        <f>POWER(2,-I15)</f>
        <v>1.3870309691313851</v>
      </c>
      <c r="C23" s="20"/>
      <c r="D23" s="45"/>
      <c r="E23" s="10"/>
      <c r="F23" s="45"/>
      <c r="G23" s="45"/>
      <c r="H23" s="24"/>
      <c r="I23" s="24"/>
      <c r="J23" s="24"/>
    </row>
    <row r="25" spans="1:12" ht="18" x14ac:dyDescent="0.2">
      <c r="A25" s="54" t="s">
        <v>31</v>
      </c>
    </row>
    <row r="26" spans="1:12" ht="16" thickBot="1" x14ac:dyDescent="0.25"/>
    <row r="27" spans="1:12" s="3" customFormat="1" thickBot="1" x14ac:dyDescent="0.2">
      <c r="A27" s="55" t="s">
        <v>7</v>
      </c>
      <c r="B27" s="56" t="s">
        <v>54</v>
      </c>
      <c r="C27" s="56" t="s">
        <v>8</v>
      </c>
      <c r="D27" s="57" t="s">
        <v>9</v>
      </c>
      <c r="E27" s="55" t="s">
        <v>27</v>
      </c>
      <c r="F27" s="56" t="s">
        <v>54</v>
      </c>
      <c r="G27" s="56" t="s">
        <v>8</v>
      </c>
      <c r="H27" s="57" t="s">
        <v>9</v>
      </c>
      <c r="I27" s="58" t="s">
        <v>11</v>
      </c>
      <c r="J27" s="59" t="s">
        <v>22</v>
      </c>
      <c r="L27" s="2"/>
    </row>
    <row r="28" spans="1:12" s="3" customFormat="1" ht="14" x14ac:dyDescent="0.15">
      <c r="A28" s="4" t="s">
        <v>32</v>
      </c>
      <c r="B28" s="5">
        <v>20.248813629150391</v>
      </c>
      <c r="C28" s="5">
        <v>14.735267639160156</v>
      </c>
      <c r="D28" s="60">
        <f>B28-C28</f>
        <v>5.5135459899902344</v>
      </c>
      <c r="E28" s="4" t="s">
        <v>32</v>
      </c>
      <c r="F28" s="5">
        <v>19.347309112548828</v>
      </c>
      <c r="G28" s="5">
        <v>14.529727935791016</v>
      </c>
      <c r="H28" s="60">
        <f>F28-G28</f>
        <v>4.8175811767578125</v>
      </c>
      <c r="I28" s="61">
        <f>H28-$D$31</f>
        <v>-0.85148175557454397</v>
      </c>
      <c r="J28" s="62">
        <f>POWER(2,-I28)</f>
        <v>1.8043531793553249</v>
      </c>
      <c r="L28" s="2"/>
    </row>
    <row r="29" spans="1:12" s="3" customFormat="1" ht="14" x14ac:dyDescent="0.15">
      <c r="A29" s="6" t="s">
        <v>34</v>
      </c>
      <c r="B29" s="7">
        <v>20.374109268188477</v>
      </c>
      <c r="C29" s="7">
        <v>14.922684669494629</v>
      </c>
      <c r="D29" s="63">
        <f>B29-C29</f>
        <v>5.4514245986938477</v>
      </c>
      <c r="E29" s="6" t="s">
        <v>34</v>
      </c>
      <c r="F29" s="7">
        <v>19.471473693847656</v>
      </c>
      <c r="G29" s="7">
        <v>14.339576721191406</v>
      </c>
      <c r="H29" s="63">
        <f>F29-G29</f>
        <v>5.13189697265625</v>
      </c>
      <c r="I29" s="64">
        <f t="shared" ref="I29:I30" si="4">H29-$D$31</f>
        <v>-0.53716595967610647</v>
      </c>
      <c r="J29" s="65">
        <f>POWER(2,-I29)</f>
        <v>1.4511191269697479</v>
      </c>
      <c r="L29" s="2"/>
    </row>
    <row r="30" spans="1:12" s="3" customFormat="1" thickBot="1" x14ac:dyDescent="0.2">
      <c r="A30" s="8" t="s">
        <v>30</v>
      </c>
      <c r="B30" s="9">
        <v>20.906892776489258</v>
      </c>
      <c r="C30" s="9">
        <v>14.86467456817627</v>
      </c>
      <c r="D30" s="66">
        <f>B30-C30</f>
        <v>6.0422182083129883</v>
      </c>
      <c r="E30" s="8" t="s">
        <v>30</v>
      </c>
      <c r="F30" s="9">
        <v>20.417770385742188</v>
      </c>
      <c r="G30" s="9">
        <v>14.707500457763672</v>
      </c>
      <c r="H30" s="66">
        <f>F30-G30</f>
        <v>5.7102699279785156</v>
      </c>
      <c r="I30" s="67">
        <f t="shared" si="4"/>
        <v>4.120699564615915E-2</v>
      </c>
      <c r="J30" s="68">
        <f>POWER(2,-I30)</f>
        <v>0.97184153966135622</v>
      </c>
      <c r="L30" s="2"/>
    </row>
    <row r="31" spans="1:12" s="3" customFormat="1" ht="14" x14ac:dyDescent="0.15">
      <c r="A31" s="69" t="s">
        <v>12</v>
      </c>
      <c r="B31" s="70">
        <f>AVERAGE(B28:B30)</f>
        <v>20.509938557942707</v>
      </c>
      <c r="C31" s="70">
        <f>AVERAGE(C28:C30)</f>
        <v>14.840875625610352</v>
      </c>
      <c r="D31" s="71">
        <f>AVERAGE(D28:D30)</f>
        <v>5.6690629323323565</v>
      </c>
      <c r="E31" s="69" t="s">
        <v>12</v>
      </c>
      <c r="F31" s="70">
        <f>AVERAGE(F28:F30)</f>
        <v>19.745517730712891</v>
      </c>
      <c r="G31" s="70">
        <f>AVERAGE(G28:G30)</f>
        <v>14.525601704915365</v>
      </c>
      <c r="H31" s="71">
        <f>AVERAGE(H28:H30)</f>
        <v>5.2199160257975263</v>
      </c>
      <c r="I31" s="71">
        <f>AVERAGE(I28:I30)</f>
        <v>-0.44914690653483041</v>
      </c>
      <c r="J31" s="72">
        <f>AVERAGE(J28:J30)</f>
        <v>1.4091046153288096</v>
      </c>
      <c r="K31" s="73"/>
      <c r="L31" s="2"/>
    </row>
    <row r="32" spans="1:12" s="3" customFormat="1" ht="14" x14ac:dyDescent="0.15">
      <c r="A32" s="74" t="s">
        <v>13</v>
      </c>
      <c r="B32" s="75">
        <f>MEDIAN(B28:B30)</f>
        <v>20.374109268188477</v>
      </c>
      <c r="C32" s="75">
        <f>MEDIAN(C28:C30)</f>
        <v>14.86467456817627</v>
      </c>
      <c r="D32" s="76">
        <f>MEDIAN(D28:D30)</f>
        <v>5.5135459899902344</v>
      </c>
      <c r="E32" s="74" t="s">
        <v>13</v>
      </c>
      <c r="F32" s="75">
        <f>MEDIAN(F28:F30)</f>
        <v>19.471473693847656</v>
      </c>
      <c r="G32" s="75">
        <f>MEDIAN(G28:G30)</f>
        <v>14.529727935791016</v>
      </c>
      <c r="H32" s="76">
        <f>MEDIAN(H28:H30)</f>
        <v>5.13189697265625</v>
      </c>
      <c r="I32" s="76">
        <f>MEDIAN(I28:I30)</f>
        <v>-0.53716595967610647</v>
      </c>
      <c r="J32" s="76">
        <f>MEDIAN(J28:J30)</f>
        <v>1.4511191269697479</v>
      </c>
      <c r="L32" s="2"/>
    </row>
    <row r="33" spans="1:12" s="3" customFormat="1" thickBot="1" x14ac:dyDescent="0.2">
      <c r="A33" s="77" t="s">
        <v>14</v>
      </c>
      <c r="B33" s="78">
        <f>STDEV(B28:B30)</f>
        <v>0.34943416834493579</v>
      </c>
      <c r="C33" s="78">
        <f>STDEV(C28:C30)</f>
        <v>9.5948309340446736E-2</v>
      </c>
      <c r="D33" s="79">
        <f>STDEV(D28:D30)</f>
        <v>0.32465121562730309</v>
      </c>
      <c r="E33" s="77" t="s">
        <v>14</v>
      </c>
      <c r="F33" s="78">
        <f>STDEV(F28:F30)</f>
        <v>0.58548862923009226</v>
      </c>
      <c r="G33" s="78">
        <f>STDEV(G28:G30)</f>
        <v>0.18399657148776946</v>
      </c>
      <c r="H33" s="79">
        <f>STDEV(H28:H30)</f>
        <v>0.45280659991425659</v>
      </c>
      <c r="I33" s="79">
        <f>STDEV(I28:I30)</f>
        <v>0.45280659991425659</v>
      </c>
      <c r="J33" s="79">
        <f>STDEV(J28:J30)</f>
        <v>0.41784305899201557</v>
      </c>
      <c r="L33" s="2"/>
    </row>
    <row r="34" spans="1:12" s="3" customFormat="1" ht="14" x14ac:dyDescent="0.15">
      <c r="A34" s="10"/>
      <c r="B34" s="10" t="s">
        <v>15</v>
      </c>
      <c r="C34" s="10"/>
      <c r="D34" s="10"/>
      <c r="E34" s="10"/>
      <c r="F34" s="10"/>
      <c r="G34" s="10"/>
      <c r="H34" s="10"/>
      <c r="I34" s="10"/>
      <c r="J34" s="11">
        <f>J33/(SQRT(4))</f>
        <v>0.20892152949600779</v>
      </c>
      <c r="L34" s="2"/>
    </row>
    <row r="35" spans="1:12" s="3" customFormat="1" ht="14" x14ac:dyDescent="0.15">
      <c r="A35" s="46" t="s">
        <v>54</v>
      </c>
      <c r="B35" s="10">
        <f>TTEST(B28:B30,F28:F30,2,2)</f>
        <v>0.12411511284371381</v>
      </c>
      <c r="C35" s="10"/>
      <c r="E35" s="12"/>
      <c r="L35" s="2"/>
    </row>
    <row r="36" spans="1:12" s="3" customFormat="1" ht="14" x14ac:dyDescent="0.15">
      <c r="A36" s="46" t="s">
        <v>8</v>
      </c>
      <c r="B36" s="10">
        <f>TTEST(C28:C30,G28:G30,2,2)</f>
        <v>5.8093326674342048E-2</v>
      </c>
      <c r="C36" s="10"/>
      <c r="D36" s="10"/>
      <c r="L36" s="2"/>
    </row>
    <row r="37" spans="1:12" s="3" customFormat="1" ht="14" x14ac:dyDescent="0.15">
      <c r="A37" s="46" t="s">
        <v>16</v>
      </c>
      <c r="B37" s="48">
        <f>TTEST(D28:D30,H28:H30,2,2)</f>
        <v>0.2351385551110374</v>
      </c>
      <c r="C37" s="10"/>
      <c r="D37" s="10"/>
      <c r="L37" s="2"/>
    </row>
    <row r="38" spans="1:12" s="3" customFormat="1" ht="14" x14ac:dyDescent="0.15">
      <c r="A38" s="49" t="s">
        <v>17</v>
      </c>
      <c r="B38" s="21">
        <f>POWER(-(-I31-I33),2)</f>
        <v>1.3393355631415789E-5</v>
      </c>
      <c r="C38" s="21"/>
      <c r="D38" s="10"/>
      <c r="E38" s="10"/>
      <c r="F38" s="10"/>
      <c r="L38" s="2"/>
    </row>
    <row r="39" spans="1:12" s="3" customFormat="1" ht="14" x14ac:dyDescent="0.15">
      <c r="A39" s="49" t="s">
        <v>18</v>
      </c>
      <c r="B39" s="21">
        <f>POWER(2,-I31)</f>
        <v>1.3652327295215931</v>
      </c>
      <c r="C39" s="21"/>
      <c r="D39" s="10"/>
      <c r="E39" s="10"/>
      <c r="F39" s="10"/>
      <c r="G39" s="10"/>
      <c r="L39" s="2"/>
    </row>
    <row r="40" spans="1:12" ht="16" thickBot="1" x14ac:dyDescent="0.25">
      <c r="L40" s="80"/>
    </row>
    <row r="41" spans="1:12" s="3" customFormat="1" thickBot="1" x14ac:dyDescent="0.2">
      <c r="A41" s="55" t="s">
        <v>7</v>
      </c>
      <c r="B41" s="56" t="s">
        <v>53</v>
      </c>
      <c r="C41" s="56" t="s">
        <v>8</v>
      </c>
      <c r="D41" s="57" t="s">
        <v>9</v>
      </c>
      <c r="E41" s="55" t="s">
        <v>27</v>
      </c>
      <c r="F41" s="56" t="s">
        <v>54</v>
      </c>
      <c r="G41" s="56" t="s">
        <v>8</v>
      </c>
      <c r="H41" s="57" t="s">
        <v>9</v>
      </c>
      <c r="I41" s="58" t="s">
        <v>11</v>
      </c>
      <c r="J41" s="59" t="s">
        <v>22</v>
      </c>
      <c r="L41" s="2"/>
    </row>
    <row r="42" spans="1:12" s="3" customFormat="1" ht="14" x14ac:dyDescent="0.15">
      <c r="A42" s="4" t="s">
        <v>40</v>
      </c>
      <c r="B42" s="5">
        <v>21.260736465454102</v>
      </c>
      <c r="C42" s="5">
        <v>15.005456924438477</v>
      </c>
      <c r="D42" s="60">
        <f>B42-C42</f>
        <v>6.255279541015625</v>
      </c>
      <c r="E42" s="4" t="s">
        <v>40</v>
      </c>
      <c r="F42" s="5">
        <v>20.100301742553711</v>
      </c>
      <c r="G42" s="5">
        <v>14.456241607666016</v>
      </c>
      <c r="H42" s="60">
        <f>F42-G42</f>
        <v>5.6440601348876953</v>
      </c>
      <c r="I42" s="61">
        <f>H42-$D$45</f>
        <v>-0.33063729604085257</v>
      </c>
      <c r="J42" s="62">
        <f>POWER(2,-I42)</f>
        <v>1.2575687702131422</v>
      </c>
      <c r="L42" s="2"/>
    </row>
    <row r="43" spans="1:12" s="3" customFormat="1" ht="14" x14ac:dyDescent="0.15">
      <c r="A43" s="6" t="s">
        <v>41</v>
      </c>
      <c r="B43" s="7">
        <v>21.084943771362305</v>
      </c>
      <c r="C43" s="7">
        <v>14.820024490356445</v>
      </c>
      <c r="D43" s="63">
        <f>B43-C43</f>
        <v>6.2649192810058594</v>
      </c>
      <c r="E43" s="6" t="s">
        <v>41</v>
      </c>
      <c r="F43" s="7">
        <v>19.964767456054688</v>
      </c>
      <c r="G43" s="7">
        <v>14.456592559814453</v>
      </c>
      <c r="H43" s="63">
        <f>F43-G43</f>
        <v>5.5081748962402344</v>
      </c>
      <c r="I43" s="64">
        <f t="shared" ref="I43:I44" si="5">H43-$D$45</f>
        <v>-0.46652253468831351</v>
      </c>
      <c r="J43" s="65">
        <f>POWER(2,-I43)</f>
        <v>1.3817748273075883</v>
      </c>
      <c r="L43" s="2"/>
    </row>
    <row r="44" spans="1:12" s="3" customFormat="1" thickBot="1" x14ac:dyDescent="0.2">
      <c r="A44" s="8" t="s">
        <v>42</v>
      </c>
      <c r="B44" s="9">
        <v>20.220670700073242</v>
      </c>
      <c r="C44" s="9">
        <v>14.816777229309082</v>
      </c>
      <c r="D44" s="66">
        <f>B44-C44</f>
        <v>5.4038934707641602</v>
      </c>
      <c r="E44" s="8" t="s">
        <v>42</v>
      </c>
      <c r="F44" s="9">
        <v>20.11937141418457</v>
      </c>
      <c r="G44" s="9">
        <v>14.487276077270508</v>
      </c>
      <c r="H44" s="66">
        <f>F44-G44</f>
        <v>5.6320953369140625</v>
      </c>
      <c r="I44" s="67">
        <f t="shared" si="5"/>
        <v>-0.34260209401448538</v>
      </c>
      <c r="J44" s="68">
        <f>POWER(2,-I44)</f>
        <v>1.2680416158152918</v>
      </c>
      <c r="L44" s="2"/>
    </row>
    <row r="45" spans="1:12" s="3" customFormat="1" ht="14" x14ac:dyDescent="0.15">
      <c r="A45" s="69" t="s">
        <v>12</v>
      </c>
      <c r="B45" s="70">
        <f>AVERAGE(B42:B44)</f>
        <v>20.855450312296551</v>
      </c>
      <c r="C45" s="70">
        <f>AVERAGE(C42:C44)</f>
        <v>14.880752881368002</v>
      </c>
      <c r="D45" s="71">
        <f>AVERAGE(D42:D44)</f>
        <v>5.9746974309285479</v>
      </c>
      <c r="E45" s="69" t="s">
        <v>12</v>
      </c>
      <c r="F45" s="70">
        <f>AVERAGE(F42:F44)</f>
        <v>20.061480204264324</v>
      </c>
      <c r="G45" s="70">
        <f>AVERAGE(G42:G44)</f>
        <v>14.466703414916992</v>
      </c>
      <c r="H45" s="71">
        <f>AVERAGE(H42:H44)</f>
        <v>5.594776789347331</v>
      </c>
      <c r="I45" s="71">
        <f>AVERAGE(I42:I44)</f>
        <v>-0.37992064158121713</v>
      </c>
      <c r="J45" s="72">
        <f>AVERAGE(J42:J44)</f>
        <v>1.302461737778674</v>
      </c>
      <c r="K45" s="73"/>
      <c r="L45" s="2"/>
    </row>
    <row r="46" spans="1:12" s="3" customFormat="1" ht="14" x14ac:dyDescent="0.15">
      <c r="A46" s="74" t="s">
        <v>13</v>
      </c>
      <c r="B46" s="75">
        <f>MEDIAN(B42:B44)</f>
        <v>21.084943771362305</v>
      </c>
      <c r="C46" s="75">
        <f>MEDIAN(C42:C44)</f>
        <v>14.820024490356445</v>
      </c>
      <c r="D46" s="76">
        <f>MEDIAN(D42:D44)</f>
        <v>6.255279541015625</v>
      </c>
      <c r="E46" s="74" t="s">
        <v>13</v>
      </c>
      <c r="F46" s="75">
        <f>MEDIAN(F42:F44)</f>
        <v>20.100301742553711</v>
      </c>
      <c r="G46" s="75">
        <f>MEDIAN(G42:G44)</f>
        <v>14.456592559814453</v>
      </c>
      <c r="H46" s="76">
        <f>MEDIAN(H42:H44)</f>
        <v>5.6320953369140625</v>
      </c>
      <c r="I46" s="76">
        <f>MEDIAN(I42:I44)</f>
        <v>-0.34260209401448538</v>
      </c>
      <c r="J46" s="76">
        <f>MEDIAN(J42:J44)</f>
        <v>1.2680416158152918</v>
      </c>
      <c r="L46" s="2"/>
    </row>
    <row r="47" spans="1:12" s="3" customFormat="1" thickBot="1" x14ac:dyDescent="0.2">
      <c r="A47" s="77" t="s">
        <v>14</v>
      </c>
      <c r="B47" s="78">
        <f>STDEV(B42:B44)</f>
        <v>0.55671773359108323</v>
      </c>
      <c r="C47" s="78">
        <f>STDEV(C42:C44)</f>
        <v>0.10800907343677031</v>
      </c>
      <c r="D47" s="79">
        <f>STDEV(D42:D44)</f>
        <v>0.49435422709963855</v>
      </c>
      <c r="E47" s="77" t="s">
        <v>14</v>
      </c>
      <c r="F47" s="78">
        <f>STDEV(F42:F44)</f>
        <v>8.4296677536676703E-2</v>
      </c>
      <c r="G47" s="78">
        <f>STDEV(G42:G44)</f>
        <v>1.7817312341833223E-2</v>
      </c>
      <c r="H47" s="79">
        <f>STDEV(H42:H44)</f>
        <v>7.5237656894251895E-2</v>
      </c>
      <c r="I47" s="79">
        <f>STDEV(I42:I44)</f>
        <v>7.523765689425195E-2</v>
      </c>
      <c r="J47" s="79">
        <f>STDEV(J42:J44)</f>
        <v>6.8886462760964745E-2</v>
      </c>
      <c r="L47" s="2"/>
    </row>
    <row r="48" spans="1:12" s="3" customFormat="1" ht="14" x14ac:dyDescent="0.15">
      <c r="A48" s="10"/>
      <c r="B48" s="10" t="s">
        <v>15</v>
      </c>
      <c r="C48" s="10"/>
      <c r="D48" s="10"/>
      <c r="E48" s="10"/>
      <c r="F48" s="10"/>
      <c r="G48" s="10"/>
      <c r="H48" s="10"/>
      <c r="I48" s="10"/>
      <c r="J48" s="11">
        <f>J47/(SQRT(4))</f>
        <v>3.4443231380482373E-2</v>
      </c>
      <c r="L48" s="2"/>
    </row>
    <row r="49" spans="1:12" s="3" customFormat="1" ht="14" x14ac:dyDescent="0.15">
      <c r="A49" s="46" t="s">
        <v>54</v>
      </c>
      <c r="B49" s="10">
        <f>TTEST(B42:B44,F42:F44,2,2)</f>
        <v>7.1028473233188186E-2</v>
      </c>
      <c r="C49" s="10"/>
      <c r="F49" s="81"/>
      <c r="L49" s="2"/>
    </row>
    <row r="50" spans="1:12" s="3" customFormat="1" ht="14" x14ac:dyDescent="0.15">
      <c r="A50" s="46" t="s">
        <v>8</v>
      </c>
      <c r="B50" s="10">
        <f>TTEST(C42:C44,G42:G44,2,2)</f>
        <v>2.8069954150554939E-3</v>
      </c>
      <c r="C50" s="10"/>
      <c r="D50" s="10"/>
      <c r="L50" s="2"/>
    </row>
    <row r="51" spans="1:12" s="3" customFormat="1" ht="14" x14ac:dyDescent="0.15">
      <c r="A51" s="46" t="s">
        <v>16</v>
      </c>
      <c r="B51" s="48">
        <f>TTEST(D42:D44,H42:H44,2,2)</f>
        <v>0.25853665862297665</v>
      </c>
      <c r="C51" s="10"/>
      <c r="D51" s="10"/>
      <c r="L51" s="2"/>
    </row>
    <row r="52" spans="1:12" s="3" customFormat="1" ht="14" x14ac:dyDescent="0.15">
      <c r="A52" s="49" t="s">
        <v>17</v>
      </c>
      <c r="B52" s="21">
        <f>POWER(-(-I45-I47),2)</f>
        <v>9.2831721157757466E-2</v>
      </c>
      <c r="C52" s="21"/>
      <c r="D52" s="10"/>
      <c r="E52" s="10"/>
      <c r="F52" s="10"/>
      <c r="L52" s="2"/>
    </row>
    <row r="53" spans="1:12" s="3" customFormat="1" ht="14" x14ac:dyDescent="0.15">
      <c r="A53" s="49" t="s">
        <v>18</v>
      </c>
      <c r="B53" s="21">
        <f>POWER(2,-I45)</f>
        <v>1.3012702744156512</v>
      </c>
      <c r="C53" s="21"/>
      <c r="D53" s="10"/>
      <c r="E53" s="10"/>
      <c r="F53" s="10"/>
      <c r="G53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1A25-BBED-4613-8D6A-C335366E1F8B}">
  <dimension ref="A1:IV53"/>
  <sheetViews>
    <sheetView workbookViewId="0">
      <selection activeCell="G25" sqref="G25"/>
    </sheetView>
  </sheetViews>
  <sheetFormatPr baseColWidth="10" defaultColWidth="9.1640625" defaultRowHeight="15" x14ac:dyDescent="0.2"/>
  <cols>
    <col min="1" max="1" width="14.6640625" style="50" customWidth="1"/>
    <col min="2" max="4" width="10.33203125" style="50" customWidth="1"/>
    <col min="5" max="5" width="14.5" style="50" customWidth="1"/>
    <col min="6" max="9" width="10.33203125" style="50" customWidth="1"/>
    <col min="10" max="10" width="10.6640625" style="50" bestFit="1" customWidth="1"/>
    <col min="11" max="11" width="9.33203125" style="50" bestFit="1" customWidth="1"/>
    <col min="12" max="16384" width="9.1640625" style="50"/>
  </cols>
  <sheetData>
    <row r="1" spans="1:256" s="84" customFormat="1" x14ac:dyDescent="0.2">
      <c r="A1" s="84" t="s">
        <v>70</v>
      </c>
    </row>
    <row r="3" spans="1:256" s="13" customFormat="1" ht="16" x14ac:dyDescent="0.2">
      <c r="A3" s="13" t="s">
        <v>20</v>
      </c>
      <c r="B3" s="14"/>
      <c r="C3" s="14"/>
      <c r="D3" s="14"/>
      <c r="E3" s="15"/>
      <c r="F3" s="14"/>
      <c r="G3" s="14"/>
      <c r="H3" s="16" t="s">
        <v>0</v>
      </c>
      <c r="I3" s="17">
        <v>44291</v>
      </c>
      <c r="J3" s="17" t="s">
        <v>1</v>
      </c>
    </row>
    <row r="4" spans="1:256" s="13" customFormat="1" ht="16" x14ac:dyDescent="0.2">
      <c r="A4" s="3" t="s">
        <v>2</v>
      </c>
      <c r="B4" s="14"/>
      <c r="C4" s="14"/>
      <c r="D4" s="14"/>
      <c r="E4" s="15"/>
      <c r="F4" s="14"/>
      <c r="G4" s="14"/>
      <c r="H4" s="18" t="s">
        <v>55</v>
      </c>
      <c r="I4" s="17">
        <v>44293</v>
      </c>
      <c r="J4" s="17" t="s">
        <v>21</v>
      </c>
    </row>
    <row r="5" spans="1:256" s="13" customFormat="1" ht="16" x14ac:dyDescent="0.2">
      <c r="A5" s="3" t="s">
        <v>4</v>
      </c>
      <c r="B5" s="14"/>
      <c r="C5" s="14"/>
      <c r="D5" s="14"/>
      <c r="E5" s="15"/>
      <c r="F5" s="14"/>
      <c r="G5" s="14"/>
      <c r="H5" s="19"/>
      <c r="I5" s="19"/>
      <c r="J5" s="17"/>
    </row>
    <row r="6" spans="1:256" s="3" customFormat="1" ht="14" x14ac:dyDescent="0.15">
      <c r="A6" s="3" t="s">
        <v>5</v>
      </c>
      <c r="B6" s="20"/>
      <c r="C6" s="20"/>
      <c r="D6" s="20"/>
      <c r="E6" s="21"/>
      <c r="F6" s="20"/>
      <c r="G6" s="20"/>
      <c r="H6" s="22"/>
      <c r="I6" s="22"/>
      <c r="J6" s="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</row>
    <row r="7" spans="1:256" s="3" customFormat="1" ht="14" x14ac:dyDescent="0.15">
      <c r="A7" s="3" t="s">
        <v>6</v>
      </c>
      <c r="B7" s="20"/>
      <c r="C7" s="20"/>
      <c r="D7" s="20"/>
      <c r="E7" s="21"/>
      <c r="F7" s="20"/>
      <c r="G7" s="20"/>
      <c r="H7" s="22"/>
      <c r="I7" s="22"/>
      <c r="J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pans="1:256" s="2" customFormat="1" ht="14" x14ac:dyDescent="0.15">
      <c r="B8" s="85"/>
      <c r="C8" s="85"/>
      <c r="D8" s="85"/>
      <c r="F8" s="85"/>
      <c r="G8" s="85"/>
      <c r="H8" s="85"/>
      <c r="I8" s="85"/>
      <c r="J8" s="85"/>
    </row>
    <row r="9" spans="1:256" ht="16" thickBot="1" x14ac:dyDescent="0.25"/>
    <row r="10" spans="1:256" s="3" customFormat="1" thickBot="1" x14ac:dyDescent="0.2">
      <c r="A10" s="25" t="s">
        <v>7</v>
      </c>
      <c r="B10" s="26" t="s">
        <v>55</v>
      </c>
      <c r="C10" s="26" t="s">
        <v>8</v>
      </c>
      <c r="D10" s="26" t="s">
        <v>9</v>
      </c>
      <c r="E10" s="25" t="s">
        <v>10</v>
      </c>
      <c r="F10" s="26" t="s">
        <v>55</v>
      </c>
      <c r="G10" s="26" t="s">
        <v>8</v>
      </c>
      <c r="H10" s="26" t="s">
        <v>9</v>
      </c>
      <c r="I10" s="26" t="s">
        <v>11</v>
      </c>
      <c r="J10" s="27" t="s">
        <v>22</v>
      </c>
    </row>
    <row r="11" spans="1:256" s="3" customFormat="1" ht="14" x14ac:dyDescent="0.15">
      <c r="A11" s="51" t="s">
        <v>23</v>
      </c>
      <c r="B11" s="28">
        <v>24.713000000000001</v>
      </c>
      <c r="C11" s="28">
        <v>14.699</v>
      </c>
      <c r="D11" s="36">
        <f t="shared" ref="D11:D14" si="0">B11-C11</f>
        <v>10.014000000000001</v>
      </c>
      <c r="E11" s="51" t="s">
        <v>23</v>
      </c>
      <c r="F11" s="28">
        <v>25.611000000000001</v>
      </c>
      <c r="G11" s="28">
        <v>14.766</v>
      </c>
      <c r="H11" s="29">
        <f t="shared" ref="H11:H14" si="1">F11-G11</f>
        <v>10.845000000000001</v>
      </c>
      <c r="I11" s="29">
        <f>H11-$D$15</f>
        <v>0.71925000000000061</v>
      </c>
      <c r="J11" s="30">
        <f t="shared" ref="J11:J14" si="2">POWER(2,-I11)</f>
        <v>0.60741313015753406</v>
      </c>
    </row>
    <row r="12" spans="1:256" s="3" customFormat="1" ht="14" x14ac:dyDescent="0.15">
      <c r="A12" s="52" t="s">
        <v>24</v>
      </c>
      <c r="B12" s="31">
        <v>24.727</v>
      </c>
      <c r="C12" s="31">
        <v>14.598000000000001</v>
      </c>
      <c r="D12" s="29">
        <f t="shared" si="0"/>
        <v>10.129</v>
      </c>
      <c r="E12" s="52" t="s">
        <v>24</v>
      </c>
      <c r="F12" s="31"/>
      <c r="G12" s="31"/>
      <c r="H12" s="29"/>
      <c r="I12" s="29"/>
      <c r="J12" s="30"/>
    </row>
    <row r="13" spans="1:256" s="3" customFormat="1" ht="14" x14ac:dyDescent="0.15">
      <c r="A13" s="52" t="s">
        <v>25</v>
      </c>
      <c r="B13" s="31">
        <v>24.721</v>
      </c>
      <c r="C13" s="31">
        <v>14.689</v>
      </c>
      <c r="D13" s="29">
        <f t="shared" si="0"/>
        <v>10.032</v>
      </c>
      <c r="E13" s="52" t="s">
        <v>25</v>
      </c>
      <c r="F13" s="31">
        <v>25.74</v>
      </c>
      <c r="G13" s="31">
        <v>14.695</v>
      </c>
      <c r="H13" s="29">
        <f t="shared" si="1"/>
        <v>11.044999999999998</v>
      </c>
      <c r="I13" s="29">
        <f t="shared" ref="I13:I14" si="3">H13-$D$15</f>
        <v>0.91924999999999812</v>
      </c>
      <c r="J13" s="30">
        <f t="shared" si="2"/>
        <v>0.52878384261210409</v>
      </c>
    </row>
    <row r="14" spans="1:256" s="3" customFormat="1" thickBot="1" x14ac:dyDescent="0.2">
      <c r="A14" s="53" t="s">
        <v>26</v>
      </c>
      <c r="B14" s="32">
        <v>24.989000000000001</v>
      </c>
      <c r="C14" s="32">
        <v>14.661</v>
      </c>
      <c r="D14" s="29">
        <f t="shared" si="0"/>
        <v>10.328000000000001</v>
      </c>
      <c r="E14" s="53" t="s">
        <v>26</v>
      </c>
      <c r="F14" s="32">
        <v>25.524999999999999</v>
      </c>
      <c r="G14" s="32">
        <v>14.686999999999999</v>
      </c>
      <c r="H14" s="33">
        <f t="shared" si="1"/>
        <v>10.837999999999999</v>
      </c>
      <c r="I14" s="29">
        <f t="shared" si="3"/>
        <v>0.71224999999999916</v>
      </c>
      <c r="J14" s="34">
        <f t="shared" si="2"/>
        <v>0.61036747854567031</v>
      </c>
    </row>
    <row r="15" spans="1:256" s="3" customFormat="1" ht="14" x14ac:dyDescent="0.15">
      <c r="A15" s="35" t="s">
        <v>12</v>
      </c>
      <c r="B15" s="36">
        <f>AVERAGE(B11:B14)</f>
        <v>24.787500000000001</v>
      </c>
      <c r="C15" s="36">
        <f>AVERAGE(C11:C14)</f>
        <v>14.661750000000001</v>
      </c>
      <c r="D15" s="36">
        <f>AVERAGE(D11:D14)</f>
        <v>10.12575</v>
      </c>
      <c r="E15" s="37" t="s">
        <v>12</v>
      </c>
      <c r="F15" s="36">
        <f>AVERAGE(F11:F14)</f>
        <v>25.625333333333334</v>
      </c>
      <c r="G15" s="36">
        <f>AVERAGE(G11:G14)</f>
        <v>14.715999999999999</v>
      </c>
      <c r="H15" s="36">
        <f>AVERAGE(H11:H14)</f>
        <v>10.909333333333334</v>
      </c>
      <c r="I15" s="36">
        <f>AVERAGE(I11:I14)</f>
        <v>0.78358333333333263</v>
      </c>
      <c r="J15" s="38">
        <f>AVERAGE(J11:J14)</f>
        <v>0.58218815043843619</v>
      </c>
      <c r="K15" s="11"/>
    </row>
    <row r="16" spans="1:256" s="3" customFormat="1" ht="14" x14ac:dyDescent="0.15">
      <c r="A16" s="39" t="s">
        <v>13</v>
      </c>
      <c r="B16" s="29">
        <f>MEDIAN(B11:B14)</f>
        <v>24.724</v>
      </c>
      <c r="C16" s="29">
        <f>MEDIAN(C11:C14)</f>
        <v>14.675000000000001</v>
      </c>
      <c r="D16" s="29">
        <f>MEDIAN(D11:D14)</f>
        <v>10.080500000000001</v>
      </c>
      <c r="E16" s="40" t="s">
        <v>13</v>
      </c>
      <c r="F16" s="29">
        <f>MEDIAN(F11:F14)</f>
        <v>25.611000000000001</v>
      </c>
      <c r="G16" s="29">
        <f>MEDIAN(G11:G14)</f>
        <v>14.695</v>
      </c>
      <c r="H16" s="29">
        <f>MEDIAN(H11:H14)</f>
        <v>10.845000000000001</v>
      </c>
      <c r="I16" s="29">
        <f>MEDIAN(I11:I14)</f>
        <v>0.71925000000000061</v>
      </c>
      <c r="J16" s="41">
        <f>MEDIAN(J11:J14)</f>
        <v>0.60741313015753406</v>
      </c>
    </row>
    <row r="17" spans="1:12" s="3" customFormat="1" thickBot="1" x14ac:dyDescent="0.2">
      <c r="A17" s="42" t="s">
        <v>14</v>
      </c>
      <c r="B17" s="33">
        <f>STDEV(B11:B14)</f>
        <v>0.13445569282605097</v>
      </c>
      <c r="C17" s="33">
        <f>STDEV(C11:C14)</f>
        <v>4.5441354146488991E-2</v>
      </c>
      <c r="D17" s="33">
        <f>STDEV(D11:D14)</f>
        <v>0.14398234845517258</v>
      </c>
      <c r="E17" s="43" t="s">
        <v>14</v>
      </c>
      <c r="F17" s="33">
        <f>STDEV(F11:F14)</f>
        <v>0.10821429357221386</v>
      </c>
      <c r="G17" s="33">
        <f>STDEV(G11:G14)</f>
        <v>4.3485629810317943E-2</v>
      </c>
      <c r="H17" s="33">
        <f>STDEV(H11:H14)</f>
        <v>0.11754289996989653</v>
      </c>
      <c r="I17" s="33">
        <f>STDEV(I11:I14)</f>
        <v>0.11754289996989652</v>
      </c>
      <c r="J17" s="44">
        <f>STDEV(J11:J14)</f>
        <v>4.6273071158146016E-2</v>
      </c>
    </row>
    <row r="18" spans="1:12" s="3" customFormat="1" ht="14" x14ac:dyDescent="0.15">
      <c r="A18" s="10"/>
      <c r="B18" s="45" t="s">
        <v>15</v>
      </c>
      <c r="C18" s="45"/>
      <c r="D18" s="45"/>
      <c r="E18" s="10"/>
      <c r="F18" s="11"/>
      <c r="G18" s="11"/>
      <c r="H18" s="11"/>
      <c r="I18" s="11"/>
      <c r="J18" s="11">
        <f>J17/(SQRT(4))</f>
        <v>2.3136535579073008E-2</v>
      </c>
    </row>
    <row r="19" spans="1:12" s="3" customFormat="1" ht="14" x14ac:dyDescent="0.15">
      <c r="A19" s="46" t="s">
        <v>55</v>
      </c>
      <c r="B19" s="10">
        <f>TTEST(B11:B14,F11:F14,2,2)</f>
        <v>3.1409450773108364E-4</v>
      </c>
      <c r="C19" s="45"/>
      <c r="D19" s="12"/>
      <c r="E19" s="47"/>
      <c r="F19" s="47"/>
      <c r="G19" s="24"/>
      <c r="H19" s="24"/>
      <c r="I19" s="24"/>
      <c r="J19" s="24"/>
    </row>
    <row r="20" spans="1:12" s="3" customFormat="1" ht="14" x14ac:dyDescent="0.15">
      <c r="A20" s="46" t="s">
        <v>8</v>
      </c>
      <c r="B20" s="10">
        <f>TTEST(C11:C14,G11:G14,2,2)</f>
        <v>0.17267737128969732</v>
      </c>
      <c r="C20" s="45"/>
      <c r="D20" s="12"/>
      <c r="E20" s="47"/>
      <c r="F20" s="1"/>
      <c r="G20" s="82"/>
      <c r="H20" s="82"/>
      <c r="I20" s="24"/>
      <c r="J20" s="24"/>
    </row>
    <row r="21" spans="1:12" s="3" customFormat="1" ht="14" x14ac:dyDescent="0.15">
      <c r="A21" s="46" t="s">
        <v>16</v>
      </c>
      <c r="B21" s="48">
        <f>TTEST(D11:D14,H11:H14,2,2)</f>
        <v>6.0594350149145563E-4</v>
      </c>
      <c r="C21" s="10"/>
      <c r="D21" s="45"/>
      <c r="F21" s="24"/>
      <c r="G21" s="45"/>
      <c r="H21" s="24"/>
      <c r="I21" s="24"/>
      <c r="J21" s="24"/>
    </row>
    <row r="22" spans="1:12" s="3" customFormat="1" ht="14" x14ac:dyDescent="0.15">
      <c r="A22" s="49" t="s">
        <v>17</v>
      </c>
      <c r="B22" s="20">
        <f>POWER(-(-I15-I17),2)</f>
        <v>0.81202848834726582</v>
      </c>
      <c r="C22" s="20"/>
      <c r="D22" s="45"/>
      <c r="E22" s="10"/>
      <c r="F22" s="45"/>
      <c r="G22" s="45"/>
      <c r="H22" s="24"/>
      <c r="I22" s="24"/>
      <c r="J22" s="24"/>
    </row>
    <row r="23" spans="1:12" s="3" customFormat="1" ht="14" x14ac:dyDescent="0.15">
      <c r="A23" s="49" t="s">
        <v>18</v>
      </c>
      <c r="B23" s="20">
        <f>POWER(2,-I15)</f>
        <v>0.58092211862419818</v>
      </c>
      <c r="C23" s="20"/>
      <c r="D23" s="45"/>
      <c r="E23" s="10"/>
      <c r="F23" s="45"/>
      <c r="G23" s="45"/>
      <c r="H23" s="24"/>
      <c r="I23" s="24"/>
      <c r="J23" s="24"/>
    </row>
    <row r="25" spans="1:12" ht="18" x14ac:dyDescent="0.2">
      <c r="A25" s="54" t="s">
        <v>31</v>
      </c>
    </row>
    <row r="26" spans="1:12" ht="16" thickBot="1" x14ac:dyDescent="0.25"/>
    <row r="27" spans="1:12" s="3" customFormat="1" thickBot="1" x14ac:dyDescent="0.2">
      <c r="A27" s="55" t="s">
        <v>7</v>
      </c>
      <c r="B27" s="56" t="s">
        <v>55</v>
      </c>
      <c r="C27" s="56" t="s">
        <v>8</v>
      </c>
      <c r="D27" s="57" t="s">
        <v>9</v>
      </c>
      <c r="E27" s="55" t="s">
        <v>27</v>
      </c>
      <c r="F27" s="56" t="s">
        <v>55</v>
      </c>
      <c r="G27" s="56" t="s">
        <v>8</v>
      </c>
      <c r="H27" s="57" t="s">
        <v>9</v>
      </c>
      <c r="I27" s="58" t="s">
        <v>11</v>
      </c>
      <c r="J27" s="59" t="s">
        <v>22</v>
      </c>
      <c r="L27" s="2"/>
    </row>
    <row r="28" spans="1:12" s="3" customFormat="1" ht="14" x14ac:dyDescent="0.15">
      <c r="A28" s="4" t="s">
        <v>28</v>
      </c>
      <c r="B28" s="5">
        <v>14.009365081787109</v>
      </c>
      <c r="C28" s="5">
        <v>14.735267639160156</v>
      </c>
      <c r="D28" s="60">
        <f>B28-C28</f>
        <v>-0.72590255737304688</v>
      </c>
      <c r="E28" s="4" t="s">
        <v>28</v>
      </c>
      <c r="F28" s="5">
        <v>14.101150512695312</v>
      </c>
      <c r="G28" s="5">
        <v>14.529727935791016</v>
      </c>
      <c r="H28" s="60">
        <f>F28-G28</f>
        <v>-0.42857742309570312</v>
      </c>
      <c r="I28" s="61">
        <f>H28-$D$31</f>
        <v>0.35350449879964196</v>
      </c>
      <c r="J28" s="62">
        <f>POWER(2,-I28)</f>
        <v>0.78268055133095205</v>
      </c>
      <c r="L28" s="2"/>
    </row>
    <row r="29" spans="1:12" s="3" customFormat="1" ht="14" x14ac:dyDescent="0.15">
      <c r="A29" s="6" t="s">
        <v>29</v>
      </c>
      <c r="B29" s="7">
        <v>14.145415306091309</v>
      </c>
      <c r="C29" s="7">
        <v>14.922684669494629</v>
      </c>
      <c r="D29" s="63">
        <f>B29-C29</f>
        <v>-0.77726936340332031</v>
      </c>
      <c r="E29" s="6" t="s">
        <v>29</v>
      </c>
      <c r="F29" s="7">
        <v>13.983125686645508</v>
      </c>
      <c r="G29" s="7">
        <v>14.339576721191406</v>
      </c>
      <c r="H29" s="63">
        <f>F29-G29</f>
        <v>-0.35645103454589844</v>
      </c>
      <c r="I29" s="64">
        <f t="shared" ref="I29:I30" si="4">H29-$D$31</f>
        <v>0.42563088734944665</v>
      </c>
      <c r="J29" s="65">
        <f>POWER(2,-I29)</f>
        <v>0.7445130864391154</v>
      </c>
      <c r="L29" s="2"/>
    </row>
    <row r="30" spans="1:12" s="3" customFormat="1" thickBot="1" x14ac:dyDescent="0.2">
      <c r="A30" s="8" t="s">
        <v>30</v>
      </c>
      <c r="B30" s="9">
        <v>14.021600723266602</v>
      </c>
      <c r="C30" s="9">
        <v>14.86467456817627</v>
      </c>
      <c r="D30" s="66">
        <f>B30-C30</f>
        <v>-0.84307384490966797</v>
      </c>
      <c r="E30" s="8" t="s">
        <v>30</v>
      </c>
      <c r="F30" s="9">
        <v>14.480180740356445</v>
      </c>
      <c r="G30" s="9">
        <v>14.707500457763672</v>
      </c>
      <c r="H30" s="66">
        <f>F30-G30</f>
        <v>-0.22731971740722656</v>
      </c>
      <c r="I30" s="67">
        <f t="shared" si="4"/>
        <v>0.55476220448811853</v>
      </c>
      <c r="J30" s="68">
        <f>POWER(2,-I30)</f>
        <v>0.68076925835368707</v>
      </c>
      <c r="L30" s="2"/>
    </row>
    <row r="31" spans="1:12" s="3" customFormat="1" ht="14" x14ac:dyDescent="0.15">
      <c r="A31" s="69" t="s">
        <v>12</v>
      </c>
      <c r="B31" s="70">
        <f>AVERAGE(B28:B30)</f>
        <v>14.058793703715006</v>
      </c>
      <c r="C31" s="70">
        <v>14.840875625610352</v>
      </c>
      <c r="D31" s="71">
        <f>AVERAGE(D28:D30)</f>
        <v>-0.78208192189534509</v>
      </c>
      <c r="E31" s="69" t="s">
        <v>12</v>
      </c>
      <c r="F31" s="70">
        <f>AVERAGE(F28:F30)</f>
        <v>14.188152313232422</v>
      </c>
      <c r="G31" s="70">
        <v>14.525601704915365</v>
      </c>
      <c r="H31" s="71">
        <f>AVERAGE(H28:H30)</f>
        <v>-0.33744939168294269</v>
      </c>
      <c r="I31" s="71">
        <f>AVERAGE(I28:I30)</f>
        <v>0.44463253021240234</v>
      </c>
      <c r="J31" s="72">
        <f>AVERAGE(J28:J30)</f>
        <v>0.7359876320412515</v>
      </c>
      <c r="K31" s="73"/>
      <c r="L31" s="2"/>
    </row>
    <row r="32" spans="1:12" s="3" customFormat="1" ht="14" x14ac:dyDescent="0.15">
      <c r="A32" s="74" t="s">
        <v>13</v>
      </c>
      <c r="B32" s="75">
        <f>MEDIAN(B28:B30)</f>
        <v>14.021600723266602</v>
      </c>
      <c r="C32" s="75">
        <v>14.86467456817627</v>
      </c>
      <c r="D32" s="76">
        <f>MEDIAN(D28:D30)</f>
        <v>-0.77726936340332031</v>
      </c>
      <c r="E32" s="74" t="s">
        <v>13</v>
      </c>
      <c r="F32" s="75">
        <f>MEDIAN(F28:F30)</f>
        <v>14.101150512695312</v>
      </c>
      <c r="G32" s="75">
        <v>14.529727935791016</v>
      </c>
      <c r="H32" s="76">
        <f>MEDIAN(H28:H30)</f>
        <v>-0.35645103454589844</v>
      </c>
      <c r="I32" s="76">
        <f>MEDIAN(I28:I30)</f>
        <v>0.42563088734944665</v>
      </c>
      <c r="J32" s="76">
        <f>MEDIAN(J28:J30)</f>
        <v>0.7445130864391154</v>
      </c>
      <c r="L32" s="2"/>
    </row>
    <row r="33" spans="1:12" s="3" customFormat="1" thickBot="1" x14ac:dyDescent="0.2">
      <c r="A33" s="77" t="s">
        <v>14</v>
      </c>
      <c r="B33" s="78">
        <f>STDEV(B28:B30)</f>
        <v>7.5265558054679327E-2</v>
      </c>
      <c r="C33" s="78">
        <v>9.5948309340446736E-2</v>
      </c>
      <c r="D33" s="79">
        <f>STDEV(D28:D30)</f>
        <v>5.873370578447059E-2</v>
      </c>
      <c r="E33" s="77" t="s">
        <v>14</v>
      </c>
      <c r="F33" s="78">
        <f>STDEV(F28:F30)</f>
        <v>0.25969774080153252</v>
      </c>
      <c r="G33" s="78">
        <v>0.18399657148776946</v>
      </c>
      <c r="H33" s="79">
        <f>STDEV(H28:H30)</f>
        <v>0.1019654983235303</v>
      </c>
      <c r="I33" s="79">
        <f>STDEV(I28:I30)</f>
        <v>0.10196549832353043</v>
      </c>
      <c r="J33" s="79">
        <f>STDEV(J28:J30)</f>
        <v>5.1487769796253822E-2</v>
      </c>
      <c r="L33" s="2"/>
    </row>
    <row r="34" spans="1:12" s="3" customFormat="1" ht="14" x14ac:dyDescent="0.15">
      <c r="A34" s="10"/>
      <c r="B34" s="10" t="s">
        <v>15</v>
      </c>
      <c r="C34" s="10"/>
      <c r="D34" s="10"/>
      <c r="E34" s="10"/>
      <c r="F34" s="10"/>
      <c r="G34" s="10"/>
      <c r="H34" s="10"/>
      <c r="I34" s="10"/>
      <c r="J34" s="11">
        <f>J33/(SQRT(4))</f>
        <v>2.5743884898126911E-2</v>
      </c>
      <c r="L34" s="2"/>
    </row>
    <row r="35" spans="1:12" s="3" customFormat="1" ht="14" x14ac:dyDescent="0.15">
      <c r="A35" s="46" t="s">
        <v>55</v>
      </c>
      <c r="B35" s="10">
        <f>TTEST(B28:B30,F28:F30,2,2)</f>
        <v>0.4538808915086826</v>
      </c>
      <c r="C35" s="10"/>
      <c r="E35" s="12"/>
      <c r="L35" s="2"/>
    </row>
    <row r="36" spans="1:12" s="3" customFormat="1" ht="14" x14ac:dyDescent="0.15">
      <c r="A36" s="46" t="s">
        <v>8</v>
      </c>
      <c r="B36" s="10">
        <f>TTEST(C28:C30,G28:G30,2,2)</f>
        <v>5.8093326674342048E-2</v>
      </c>
      <c r="C36" s="10"/>
      <c r="D36" s="10"/>
      <c r="L36" s="2"/>
    </row>
    <row r="37" spans="1:12" s="3" customFormat="1" ht="14" x14ac:dyDescent="0.15">
      <c r="A37" s="46" t="s">
        <v>16</v>
      </c>
      <c r="B37" s="48">
        <f>TTEST(D28:D30,H28:H30,2,2)</f>
        <v>2.8173960716353845E-3</v>
      </c>
      <c r="C37" s="10"/>
      <c r="D37" s="10"/>
      <c r="L37" s="2"/>
    </row>
    <row r="38" spans="1:12" s="3" customFormat="1" ht="14" x14ac:dyDescent="0.15">
      <c r="A38" s="49" t="s">
        <v>17</v>
      </c>
      <c r="B38" s="21">
        <f>POWER(-(-I31-I33),2)</f>
        <v>0.29876940479936837</v>
      </c>
      <c r="C38" s="21"/>
      <c r="D38" s="10"/>
      <c r="E38" s="10"/>
      <c r="F38" s="10"/>
      <c r="L38" s="2"/>
    </row>
    <row r="39" spans="1:12" s="3" customFormat="1" ht="14" x14ac:dyDescent="0.15">
      <c r="A39" s="49" t="s">
        <v>18</v>
      </c>
      <c r="B39" s="21">
        <f>POWER(2,-I31)</f>
        <v>0.73477144691690455</v>
      </c>
      <c r="C39" s="21"/>
      <c r="D39" s="10"/>
      <c r="E39" s="10"/>
      <c r="F39" s="10"/>
      <c r="G39" s="10"/>
      <c r="L39" s="2"/>
    </row>
    <row r="40" spans="1:12" ht="16" thickBot="1" x14ac:dyDescent="0.25">
      <c r="L40" s="80"/>
    </row>
    <row r="41" spans="1:12" s="3" customFormat="1" thickBot="1" x14ac:dyDescent="0.2">
      <c r="A41" s="55" t="s">
        <v>7</v>
      </c>
      <c r="B41" s="56" t="s">
        <v>55</v>
      </c>
      <c r="C41" s="56" t="s">
        <v>8</v>
      </c>
      <c r="D41" s="57" t="s">
        <v>9</v>
      </c>
      <c r="E41" s="55" t="s">
        <v>27</v>
      </c>
      <c r="F41" s="56" t="s">
        <v>55</v>
      </c>
      <c r="G41" s="56" t="s">
        <v>8</v>
      </c>
      <c r="H41" s="57" t="s">
        <v>9</v>
      </c>
      <c r="I41" s="58" t="s">
        <v>11</v>
      </c>
      <c r="J41" s="59" t="s">
        <v>22</v>
      </c>
      <c r="L41" s="2"/>
    </row>
    <row r="42" spans="1:12" s="3" customFormat="1" ht="14" x14ac:dyDescent="0.15">
      <c r="A42" s="4" t="s">
        <v>40</v>
      </c>
      <c r="B42" s="5">
        <v>14.069024085998535</v>
      </c>
      <c r="C42" s="5">
        <v>15.005456924438477</v>
      </c>
      <c r="D42" s="60">
        <f>B42-C42</f>
        <v>-0.93643283843994141</v>
      </c>
      <c r="E42" s="4" t="s">
        <v>40</v>
      </c>
      <c r="F42" s="5">
        <v>14.070318222045898</v>
      </c>
      <c r="G42" s="5">
        <v>14.456241607666016</v>
      </c>
      <c r="H42" s="60">
        <f>F42-G42</f>
        <v>-0.38592338562011719</v>
      </c>
      <c r="I42" s="61">
        <f>H42-$D$45</f>
        <v>0.4142850240071615</v>
      </c>
      <c r="J42" s="62">
        <f>POWER(2,-I42)</f>
        <v>0.75039128411811007</v>
      </c>
      <c r="L42" s="2"/>
    </row>
    <row r="43" spans="1:12" s="3" customFormat="1" ht="14" x14ac:dyDescent="0.15">
      <c r="A43" s="6" t="s">
        <v>41</v>
      </c>
      <c r="B43" s="7">
        <v>14.044967651367188</v>
      </c>
      <c r="C43" s="7">
        <v>14.820024490356445</v>
      </c>
      <c r="D43" s="63">
        <f>B43-C43</f>
        <v>-0.77505683898925781</v>
      </c>
      <c r="E43" s="6" t="s">
        <v>41</v>
      </c>
      <c r="F43" s="7">
        <v>14.080986022949219</v>
      </c>
      <c r="G43" s="7">
        <v>14.456592559814453</v>
      </c>
      <c r="H43" s="63">
        <f>F43-G43</f>
        <v>-0.37560653686523438</v>
      </c>
      <c r="I43" s="64">
        <f t="shared" ref="I43:I44" si="5">H43-$D$45</f>
        <v>0.42460187276204431</v>
      </c>
      <c r="J43" s="65">
        <f>POWER(2,-I43)</f>
        <v>0.74504430619705864</v>
      </c>
      <c r="L43" s="2"/>
    </row>
    <row r="44" spans="1:12" s="3" customFormat="1" thickBot="1" x14ac:dyDescent="0.2">
      <c r="A44" s="8" t="s">
        <v>42</v>
      </c>
      <c r="B44" s="9">
        <v>14.127641677856445</v>
      </c>
      <c r="C44" s="9">
        <v>14.816777229309082</v>
      </c>
      <c r="D44" s="66">
        <f>B44-C44</f>
        <v>-0.68913555145263672</v>
      </c>
      <c r="E44" s="8" t="s">
        <v>42</v>
      </c>
      <c r="F44" s="9">
        <v>14.084738731384277</v>
      </c>
      <c r="G44" s="9">
        <v>14.487276077270508</v>
      </c>
      <c r="H44" s="66">
        <f>F44-G44</f>
        <v>-0.40253734588623047</v>
      </c>
      <c r="I44" s="67">
        <f t="shared" si="5"/>
        <v>0.39767106374104821</v>
      </c>
      <c r="J44" s="68">
        <f>POWER(2,-I44)</f>
        <v>0.75908267855056843</v>
      </c>
      <c r="L44" s="2"/>
    </row>
    <row r="45" spans="1:12" s="3" customFormat="1" ht="14" x14ac:dyDescent="0.15">
      <c r="A45" s="69" t="s">
        <v>12</v>
      </c>
      <c r="B45" s="70">
        <f>AVERAGE(B42:B44)</f>
        <v>14.080544471740723</v>
      </c>
      <c r="C45" s="70">
        <v>14.880752881368002</v>
      </c>
      <c r="D45" s="71">
        <f>AVERAGE(D42:D44)</f>
        <v>-0.80020840962727868</v>
      </c>
      <c r="E45" s="69" t="s">
        <v>12</v>
      </c>
      <c r="F45" s="70">
        <f>AVERAGE(F42:F44)</f>
        <v>14.078680992126465</v>
      </c>
      <c r="G45" s="70">
        <v>14.466703414916992</v>
      </c>
      <c r="H45" s="71">
        <f>AVERAGE(H42:H44)</f>
        <v>-0.38802242279052734</v>
      </c>
      <c r="I45" s="71">
        <f>AVERAGE(I42:I44)</f>
        <v>0.41218598683675128</v>
      </c>
      <c r="J45" s="72">
        <f>AVERAGE(J42:J44)</f>
        <v>0.75150608962191245</v>
      </c>
      <c r="K45" s="73"/>
      <c r="L45" s="2"/>
    </row>
    <row r="46" spans="1:12" s="3" customFormat="1" ht="14" x14ac:dyDescent="0.15">
      <c r="A46" s="74" t="s">
        <v>13</v>
      </c>
      <c r="B46" s="75">
        <f>MEDIAN(B42:B44)</f>
        <v>14.069024085998535</v>
      </c>
      <c r="C46" s="75">
        <v>14.820024490356445</v>
      </c>
      <c r="D46" s="76">
        <f>MEDIAN(D42:D44)</f>
        <v>-0.77505683898925781</v>
      </c>
      <c r="E46" s="74" t="s">
        <v>13</v>
      </c>
      <c r="F46" s="75">
        <f>MEDIAN(F42:F44)</f>
        <v>14.080986022949219</v>
      </c>
      <c r="G46" s="75">
        <v>14.456592559814453</v>
      </c>
      <c r="H46" s="76">
        <f>MEDIAN(H42:H44)</f>
        <v>-0.38592338562011719</v>
      </c>
      <c r="I46" s="76">
        <f>MEDIAN(I42:I44)</f>
        <v>0.4142850240071615</v>
      </c>
      <c r="J46" s="76">
        <f>MEDIAN(J42:J44)</f>
        <v>0.75039128411811007</v>
      </c>
      <c r="L46" s="2"/>
    </row>
    <row r="47" spans="1:12" s="3" customFormat="1" thickBot="1" x14ac:dyDescent="0.2">
      <c r="A47" s="77" t="s">
        <v>14</v>
      </c>
      <c r="B47" s="78">
        <f>STDEV(B42:B44)</f>
        <v>4.2523971236506398E-2</v>
      </c>
      <c r="C47" s="78">
        <v>0.10800907343677031</v>
      </c>
      <c r="D47" s="79">
        <f>STDEV(D42:D44)</f>
        <v>0.12555253150370918</v>
      </c>
      <c r="E47" s="77" t="s">
        <v>14</v>
      </c>
      <c r="F47" s="78">
        <f>STDEV(F42:F44)</f>
        <v>7.481486998916223E-3</v>
      </c>
      <c r="G47" s="78">
        <v>1.7817312341833223E-2</v>
      </c>
      <c r="H47" s="79">
        <f>STDEV(H42:H44)</f>
        <v>1.3587552627806589E-2</v>
      </c>
      <c r="I47" s="79">
        <f>STDEV(I42:I44)</f>
        <v>1.3587552627806589E-2</v>
      </c>
      <c r="J47" s="79">
        <f>STDEV(J42:J44)</f>
        <v>7.0852712063426337E-3</v>
      </c>
      <c r="L47" s="2"/>
    </row>
    <row r="48" spans="1:12" s="3" customFormat="1" ht="14" x14ac:dyDescent="0.15">
      <c r="A48" s="10"/>
      <c r="B48" s="10" t="s">
        <v>15</v>
      </c>
      <c r="C48" s="10"/>
      <c r="D48" s="10"/>
      <c r="E48" s="10"/>
      <c r="F48" s="10"/>
      <c r="G48" s="10"/>
      <c r="H48" s="10"/>
      <c r="I48" s="10"/>
      <c r="J48" s="11">
        <f>J47/(SQRT(4))</f>
        <v>3.5426356031713169E-3</v>
      </c>
      <c r="L48" s="2"/>
    </row>
    <row r="49" spans="1:12" s="3" customFormat="1" ht="14" x14ac:dyDescent="0.15">
      <c r="A49" s="46" t="s">
        <v>55</v>
      </c>
      <c r="B49" s="10">
        <f>TTEST(B42:B44,F42:F44,2,2)</f>
        <v>0.94399999669724588</v>
      </c>
      <c r="C49" s="10"/>
      <c r="F49" s="81"/>
      <c r="L49" s="2"/>
    </row>
    <row r="50" spans="1:12" s="3" customFormat="1" ht="14" x14ac:dyDescent="0.15">
      <c r="A50" s="46" t="s">
        <v>8</v>
      </c>
      <c r="B50" s="10">
        <f>TTEST(C42:C44,G42:G44,2,2)</f>
        <v>2.8069954150554939E-3</v>
      </c>
      <c r="C50" s="10"/>
      <c r="D50" s="10"/>
      <c r="L50" s="2"/>
    </row>
    <row r="51" spans="1:12" s="3" customFormat="1" ht="14" x14ac:dyDescent="0.15">
      <c r="A51" s="46" t="s">
        <v>16</v>
      </c>
      <c r="B51" s="48">
        <f>TTEST(D42:D44,H42:H44,2,2)</f>
        <v>4.823748552410077E-3</v>
      </c>
      <c r="C51" s="10"/>
      <c r="D51" s="10"/>
      <c r="L51" s="2"/>
    </row>
    <row r="52" spans="1:12" s="3" customFormat="1" ht="14" x14ac:dyDescent="0.15">
      <c r="A52" s="49" t="s">
        <v>17</v>
      </c>
      <c r="B52" s="21">
        <f>POWER(-(-I45-I47),2)</f>
        <v>0.18128310690817742</v>
      </c>
      <c r="C52" s="21"/>
      <c r="D52" s="10"/>
      <c r="E52" s="10"/>
      <c r="F52" s="10"/>
      <c r="L52" s="2"/>
    </row>
    <row r="53" spans="1:12" s="3" customFormat="1" ht="14" x14ac:dyDescent="0.15">
      <c r="A53" s="49" t="s">
        <v>18</v>
      </c>
      <c r="B53" s="21">
        <f>POWER(2,-I45)</f>
        <v>0.75148385430633624</v>
      </c>
      <c r="C53" s="21"/>
      <c r="D53" s="10"/>
      <c r="E53" s="10"/>
      <c r="F53" s="10"/>
      <c r="G53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DA0C9-9A2B-4E03-BA88-0115CC052EB1}">
  <dimension ref="A1:IV53"/>
  <sheetViews>
    <sheetView workbookViewId="0">
      <selection activeCell="G25" sqref="G25"/>
    </sheetView>
  </sheetViews>
  <sheetFormatPr baseColWidth="10" defaultColWidth="9.1640625" defaultRowHeight="15" x14ac:dyDescent="0.2"/>
  <cols>
    <col min="1" max="1" width="14.6640625" style="50" customWidth="1"/>
    <col min="2" max="4" width="10.33203125" style="50" customWidth="1"/>
    <col min="5" max="5" width="14.5" style="50" customWidth="1"/>
    <col min="6" max="9" width="10.33203125" style="50" customWidth="1"/>
    <col min="10" max="10" width="9.33203125" style="50" bestFit="1" customWidth="1"/>
    <col min="11" max="16384" width="9.1640625" style="50"/>
  </cols>
  <sheetData>
    <row r="1" spans="1:256" s="84" customFormat="1" x14ac:dyDescent="0.2">
      <c r="A1" s="84" t="s">
        <v>70</v>
      </c>
    </row>
    <row r="3" spans="1:256" s="13" customFormat="1" ht="16" x14ac:dyDescent="0.2">
      <c r="A3" s="13" t="s">
        <v>20</v>
      </c>
      <c r="B3" s="14"/>
      <c r="C3" s="14"/>
      <c r="D3" s="14"/>
      <c r="E3" s="15"/>
      <c r="F3" s="14"/>
      <c r="G3" s="14"/>
      <c r="H3" s="16" t="s">
        <v>0</v>
      </c>
      <c r="I3" s="17">
        <v>44291</v>
      </c>
      <c r="J3" s="17" t="s">
        <v>1</v>
      </c>
    </row>
    <row r="4" spans="1:256" s="13" customFormat="1" ht="16" x14ac:dyDescent="0.2">
      <c r="A4" s="3" t="s">
        <v>2</v>
      </c>
      <c r="B4" s="14"/>
      <c r="C4" s="14"/>
      <c r="D4" s="14"/>
      <c r="E4" s="15"/>
      <c r="F4" s="14"/>
      <c r="G4" s="14"/>
      <c r="H4" s="18" t="s">
        <v>56</v>
      </c>
      <c r="I4" s="17">
        <v>44293</v>
      </c>
      <c r="J4" s="17" t="s">
        <v>21</v>
      </c>
    </row>
    <row r="5" spans="1:256" s="13" customFormat="1" ht="16" x14ac:dyDescent="0.2">
      <c r="A5" s="3" t="s">
        <v>4</v>
      </c>
      <c r="B5" s="14"/>
      <c r="C5" s="14"/>
      <c r="D5" s="14"/>
      <c r="E5" s="15"/>
      <c r="F5" s="14"/>
      <c r="G5" s="14"/>
      <c r="H5" s="19"/>
      <c r="I5" s="19"/>
      <c r="J5" s="17"/>
    </row>
    <row r="6" spans="1:256" s="3" customFormat="1" ht="14" x14ac:dyDescent="0.15">
      <c r="A6" s="3" t="s">
        <v>5</v>
      </c>
      <c r="B6" s="20"/>
      <c r="C6" s="20"/>
      <c r="D6" s="20"/>
      <c r="E6" s="21"/>
      <c r="F6" s="20"/>
      <c r="G6" s="20"/>
      <c r="H6" s="22"/>
      <c r="I6" s="22"/>
      <c r="J6" s="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</row>
    <row r="7" spans="1:256" s="3" customFormat="1" ht="14" x14ac:dyDescent="0.15">
      <c r="A7" s="3" t="s">
        <v>6</v>
      </c>
      <c r="B7" s="20"/>
      <c r="C7" s="20"/>
      <c r="D7" s="20"/>
      <c r="E7" s="21"/>
      <c r="F7" s="20"/>
      <c r="G7" s="20"/>
      <c r="H7" s="22"/>
      <c r="I7" s="22"/>
      <c r="J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pans="1:256" s="2" customFormat="1" ht="14" x14ac:dyDescent="0.15">
      <c r="B8" s="85"/>
      <c r="C8" s="85"/>
      <c r="D8" s="85"/>
      <c r="F8" s="85"/>
      <c r="G8" s="85"/>
      <c r="H8" s="85"/>
      <c r="I8" s="85"/>
      <c r="J8" s="85"/>
    </row>
    <row r="9" spans="1:256" ht="16" thickBot="1" x14ac:dyDescent="0.25"/>
    <row r="10" spans="1:256" s="3" customFormat="1" thickBot="1" x14ac:dyDescent="0.2">
      <c r="A10" s="25" t="s">
        <v>7</v>
      </c>
      <c r="B10" s="26" t="s">
        <v>56</v>
      </c>
      <c r="C10" s="26" t="s">
        <v>8</v>
      </c>
      <c r="D10" s="26" t="s">
        <v>9</v>
      </c>
      <c r="E10" s="25" t="s">
        <v>10</v>
      </c>
      <c r="F10" s="26" t="s">
        <v>56</v>
      </c>
      <c r="G10" s="26" t="s">
        <v>8</v>
      </c>
      <c r="H10" s="26" t="s">
        <v>9</v>
      </c>
      <c r="I10" s="26" t="s">
        <v>11</v>
      </c>
      <c r="J10" s="27" t="s">
        <v>22</v>
      </c>
    </row>
    <row r="11" spans="1:256" s="3" customFormat="1" ht="14" x14ac:dyDescent="0.15">
      <c r="A11" s="51" t="s">
        <v>23</v>
      </c>
      <c r="B11" s="28">
        <v>20.997</v>
      </c>
      <c r="C11" s="28">
        <v>14.699</v>
      </c>
      <c r="D11" s="36">
        <f t="shared" ref="D11:D14" si="0">B11-C11</f>
        <v>6.298</v>
      </c>
      <c r="E11" s="51" t="s">
        <v>23</v>
      </c>
      <c r="F11" s="28">
        <v>22.22</v>
      </c>
      <c r="G11" s="28">
        <v>14.766</v>
      </c>
      <c r="H11" s="29">
        <f t="shared" ref="H11:H14" si="1">F11-G11</f>
        <v>7.4539999999999988</v>
      </c>
      <c r="I11" s="29">
        <f>H11-$D$15</f>
        <v>0.93975000000000009</v>
      </c>
      <c r="J11" s="30">
        <f t="shared" ref="J11:J14" si="2">POWER(2,-I11)</f>
        <v>0.52132321102225454</v>
      </c>
    </row>
    <row r="12" spans="1:256" s="3" customFormat="1" ht="14" x14ac:dyDescent="0.15">
      <c r="A12" s="52" t="s">
        <v>24</v>
      </c>
      <c r="B12" s="31">
        <v>21.175999999999998</v>
      </c>
      <c r="C12" s="31">
        <v>14.598000000000001</v>
      </c>
      <c r="D12" s="29">
        <f t="shared" si="0"/>
        <v>6.5779999999999976</v>
      </c>
      <c r="E12" s="52" t="s">
        <v>24</v>
      </c>
      <c r="F12" s="31">
        <v>21.986999999999998</v>
      </c>
      <c r="G12" s="31">
        <v>14.717000000000001</v>
      </c>
      <c r="H12" s="29">
        <f t="shared" si="1"/>
        <v>7.2699999999999978</v>
      </c>
      <c r="I12" s="29">
        <f t="shared" ref="I12:I14" si="3">H12-$D$15</f>
        <v>0.75574999999999903</v>
      </c>
      <c r="J12" s="30">
        <f t="shared" si="2"/>
        <v>0.59223842413384675</v>
      </c>
    </row>
    <row r="13" spans="1:256" s="3" customFormat="1" ht="14" x14ac:dyDescent="0.15">
      <c r="A13" s="52" t="s">
        <v>25</v>
      </c>
      <c r="B13" s="31">
        <v>21.25</v>
      </c>
      <c r="C13" s="31">
        <v>14.689</v>
      </c>
      <c r="D13" s="29">
        <f t="shared" si="0"/>
        <v>6.5609999999999999</v>
      </c>
      <c r="E13" s="52" t="s">
        <v>25</v>
      </c>
      <c r="F13" s="31">
        <v>22.193000000000001</v>
      </c>
      <c r="G13" s="31">
        <v>14.695</v>
      </c>
      <c r="H13" s="29">
        <f t="shared" si="1"/>
        <v>7.4980000000000011</v>
      </c>
      <c r="I13" s="29">
        <f t="shared" si="3"/>
        <v>0.98375000000000234</v>
      </c>
      <c r="J13" s="30">
        <f t="shared" si="2"/>
        <v>0.50566365766863253</v>
      </c>
    </row>
    <row r="14" spans="1:256" s="3" customFormat="1" thickBot="1" x14ac:dyDescent="0.2">
      <c r="A14" s="53" t="s">
        <v>26</v>
      </c>
      <c r="B14" s="32">
        <v>21.280999999999999</v>
      </c>
      <c r="C14" s="32">
        <v>14.661</v>
      </c>
      <c r="D14" s="29">
        <f t="shared" si="0"/>
        <v>6.6199999999999992</v>
      </c>
      <c r="E14" s="53" t="s">
        <v>26</v>
      </c>
      <c r="F14" s="32">
        <v>22.518999999999998</v>
      </c>
      <c r="G14" s="32">
        <v>14.686999999999999</v>
      </c>
      <c r="H14" s="33">
        <f t="shared" si="1"/>
        <v>7.831999999999999</v>
      </c>
      <c r="I14" s="29">
        <f t="shared" si="3"/>
        <v>1.3177500000000002</v>
      </c>
      <c r="J14" s="34">
        <f t="shared" si="2"/>
        <v>0.40116009290034732</v>
      </c>
    </row>
    <row r="15" spans="1:256" s="3" customFormat="1" ht="14" x14ac:dyDescent="0.15">
      <c r="A15" s="35" t="s">
        <v>12</v>
      </c>
      <c r="B15" s="36">
        <f>AVERAGE(B11:B14)</f>
        <v>21.176000000000002</v>
      </c>
      <c r="C15" s="36">
        <f>AVERAGE(C11:C14)</f>
        <v>14.661750000000001</v>
      </c>
      <c r="D15" s="36">
        <f>AVERAGE(D11:D14)</f>
        <v>6.5142499999999988</v>
      </c>
      <c r="E15" s="37" t="s">
        <v>12</v>
      </c>
      <c r="F15" s="36">
        <f>AVERAGE(F11:F14)</f>
        <v>22.229749999999996</v>
      </c>
      <c r="G15" s="36">
        <f>AVERAGE(G11:G14)</f>
        <v>14.716249999999999</v>
      </c>
      <c r="H15" s="36">
        <f>AVERAGE(H11:H14)</f>
        <v>7.5134999999999987</v>
      </c>
      <c r="I15" s="36">
        <f>AVERAGE(I11:I14)</f>
        <v>0.99925000000000042</v>
      </c>
      <c r="J15" s="38">
        <f>AVERAGE(J11:J14)</f>
        <v>0.50509634643127033</v>
      </c>
      <c r="K15" s="11"/>
    </row>
    <row r="16" spans="1:256" s="3" customFormat="1" ht="14" x14ac:dyDescent="0.15">
      <c r="A16" s="39" t="s">
        <v>13</v>
      </c>
      <c r="B16" s="29">
        <f>MEDIAN(B11:B14)</f>
        <v>21.213000000000001</v>
      </c>
      <c r="C16" s="29">
        <f>MEDIAN(C11:C14)</f>
        <v>14.675000000000001</v>
      </c>
      <c r="D16" s="29">
        <f>MEDIAN(D11:D14)</f>
        <v>6.5694999999999988</v>
      </c>
      <c r="E16" s="40" t="s">
        <v>13</v>
      </c>
      <c r="F16" s="29">
        <f>MEDIAN(F11:F14)</f>
        <v>22.206499999999998</v>
      </c>
      <c r="G16" s="29">
        <f>MEDIAN(G11:G14)</f>
        <v>14.706</v>
      </c>
      <c r="H16" s="29">
        <f>MEDIAN(H11:H14)</f>
        <v>7.476</v>
      </c>
      <c r="I16" s="29">
        <f>MEDIAN(I11:I14)</f>
        <v>0.96175000000000122</v>
      </c>
      <c r="J16" s="41">
        <f>MEDIAN(J11:J14)</f>
        <v>0.51349343434544359</v>
      </c>
    </row>
    <row r="17" spans="1:12" s="3" customFormat="1" thickBot="1" x14ac:dyDescent="0.2">
      <c r="A17" s="42" t="s">
        <v>14</v>
      </c>
      <c r="B17" s="33">
        <f>STDEV(B11:B14)</f>
        <v>0.12720324943438591</v>
      </c>
      <c r="C17" s="33">
        <f>STDEV(C11:C14)</f>
        <v>4.5441354146488991E-2</v>
      </c>
      <c r="D17" s="33">
        <f>STDEV(D11:D14)</f>
        <v>0.14628368557931026</v>
      </c>
      <c r="E17" s="43" t="s">
        <v>14</v>
      </c>
      <c r="F17" s="33">
        <f>STDEV(F11:F14)</f>
        <v>0.21911849914296738</v>
      </c>
      <c r="G17" s="33">
        <f>STDEV(G11:G14)</f>
        <v>3.5509388429916328E-2</v>
      </c>
      <c r="H17" s="33">
        <f>STDEV(H11:H14)</f>
        <v>0.23417585984326716</v>
      </c>
      <c r="I17" s="33">
        <f>STDEV(I11:I14)</f>
        <v>0.23417585984326694</v>
      </c>
      <c r="J17" s="44">
        <f>STDEV(J11:J14)</f>
        <v>7.8867229106602987E-2</v>
      </c>
    </row>
    <row r="18" spans="1:12" s="3" customFormat="1" ht="14" x14ac:dyDescent="0.15">
      <c r="A18" s="10"/>
      <c r="B18" s="45" t="s">
        <v>15</v>
      </c>
      <c r="C18" s="45"/>
      <c r="D18" s="45"/>
      <c r="E18" s="10"/>
      <c r="F18" s="11"/>
      <c r="G18" s="11"/>
      <c r="H18" s="11"/>
      <c r="I18" s="11"/>
      <c r="J18" s="11">
        <f>J17/(SQRT(4))</f>
        <v>3.9433614553301494E-2</v>
      </c>
    </row>
    <row r="19" spans="1:12" s="3" customFormat="1" ht="14" x14ac:dyDescent="0.15">
      <c r="A19" s="46" t="s">
        <v>56</v>
      </c>
      <c r="B19" s="10">
        <f>TTEST(B11:B14,F11:F14,2,2)</f>
        <v>1.6378248937147527E-4</v>
      </c>
      <c r="C19" s="45"/>
      <c r="D19" s="12"/>
      <c r="E19" s="47"/>
      <c r="F19" s="47"/>
      <c r="G19" s="24"/>
      <c r="H19" s="24"/>
      <c r="I19" s="24"/>
      <c r="J19" s="24"/>
    </row>
    <row r="20" spans="1:12" s="3" customFormat="1" ht="14" x14ac:dyDescent="0.15">
      <c r="A20" s="46" t="s">
        <v>8</v>
      </c>
      <c r="B20" s="10">
        <f>TTEST(C11:C14,G11:G14,2,2)</f>
        <v>0.10764272028300111</v>
      </c>
      <c r="C20" s="45"/>
      <c r="D20" s="12"/>
      <c r="E20" s="47"/>
      <c r="F20" s="12"/>
      <c r="G20" s="47"/>
      <c r="H20" s="47"/>
      <c r="I20" s="24"/>
      <c r="J20" s="24"/>
    </row>
    <row r="21" spans="1:12" s="3" customFormat="1" ht="14" x14ac:dyDescent="0.15">
      <c r="A21" s="46" t="s">
        <v>16</v>
      </c>
      <c r="B21" s="48">
        <f>TTEST(D11:D14,H11:H14,2,2)</f>
        <v>3.5301898872505384E-4</v>
      </c>
      <c r="C21" s="10"/>
      <c r="D21" s="45"/>
      <c r="F21" s="24"/>
      <c r="G21" s="45"/>
      <c r="H21" s="24"/>
      <c r="I21" s="24"/>
      <c r="J21" s="24"/>
    </row>
    <row r="22" spans="1:12" s="3" customFormat="1" ht="14" x14ac:dyDescent="0.15">
      <c r="A22" s="49" t="s">
        <v>17</v>
      </c>
      <c r="B22" s="20">
        <f>POWER(-(-I15-I17),2)</f>
        <v>1.521339351730103</v>
      </c>
      <c r="C22" s="20"/>
      <c r="D22" s="45"/>
      <c r="E22" s="10"/>
      <c r="F22" s="45"/>
      <c r="G22" s="45"/>
      <c r="H22" s="24"/>
      <c r="I22" s="24"/>
      <c r="J22" s="24"/>
    </row>
    <row r="23" spans="1:12" s="3" customFormat="1" ht="14" x14ac:dyDescent="0.15">
      <c r="A23" s="49" t="s">
        <v>18</v>
      </c>
      <c r="B23" s="20">
        <f>POWER(2,-I15)</f>
        <v>0.50025999776812435</v>
      </c>
      <c r="C23" s="20"/>
      <c r="D23" s="45"/>
      <c r="E23" s="10"/>
      <c r="F23" s="45"/>
      <c r="G23" s="45"/>
      <c r="H23" s="24"/>
      <c r="I23" s="24"/>
      <c r="J23" s="24"/>
    </row>
    <row r="25" spans="1:12" ht="18" x14ac:dyDescent="0.2">
      <c r="A25" s="54" t="s">
        <v>31</v>
      </c>
    </row>
    <row r="26" spans="1:12" ht="16" thickBot="1" x14ac:dyDescent="0.25"/>
    <row r="27" spans="1:12" s="3" customFormat="1" thickBot="1" x14ac:dyDescent="0.2">
      <c r="A27" s="55" t="s">
        <v>7</v>
      </c>
      <c r="B27" s="56" t="s">
        <v>56</v>
      </c>
      <c r="C27" s="56" t="s">
        <v>8</v>
      </c>
      <c r="D27" s="57" t="s">
        <v>9</v>
      </c>
      <c r="E27" s="55" t="s">
        <v>27</v>
      </c>
      <c r="F27" s="56" t="s">
        <v>56</v>
      </c>
      <c r="G27" s="56" t="s">
        <v>8</v>
      </c>
      <c r="H27" s="57" t="s">
        <v>9</v>
      </c>
      <c r="I27" s="58" t="s">
        <v>11</v>
      </c>
      <c r="J27" s="59" t="s">
        <v>22</v>
      </c>
      <c r="L27" s="2"/>
    </row>
    <row r="28" spans="1:12" s="3" customFormat="1" ht="14" x14ac:dyDescent="0.15">
      <c r="A28" s="4" t="s">
        <v>28</v>
      </c>
      <c r="B28" s="5">
        <v>17.176008224487305</v>
      </c>
      <c r="C28" s="5">
        <v>15.000669479370117</v>
      </c>
      <c r="D28" s="60">
        <f>B28-C28</f>
        <v>2.1753387451171875</v>
      </c>
      <c r="E28" s="4" t="s">
        <v>28</v>
      </c>
      <c r="F28" s="5">
        <v>18.218751907348633</v>
      </c>
      <c r="G28" s="5">
        <v>14.911942481994629</v>
      </c>
      <c r="H28" s="60">
        <f>F28-G28</f>
        <v>3.3068094253540039</v>
      </c>
      <c r="I28" s="61">
        <f>H28-$D$31</f>
        <v>1.4024111429850261</v>
      </c>
      <c r="J28" s="62">
        <f>POWER(2,-I28)</f>
        <v>0.37829637499440116</v>
      </c>
      <c r="L28" s="2"/>
    </row>
    <row r="29" spans="1:12" s="3" customFormat="1" ht="14" x14ac:dyDescent="0.15">
      <c r="A29" s="6" t="s">
        <v>29</v>
      </c>
      <c r="B29" s="7">
        <v>16.916030883789062</v>
      </c>
      <c r="C29" s="7">
        <v>14.999081611633301</v>
      </c>
      <c r="D29" s="63">
        <f>B29-C29</f>
        <v>1.9169492721557617</v>
      </c>
      <c r="E29" s="6" t="s">
        <v>29</v>
      </c>
      <c r="F29" s="7">
        <v>18.4156494140625</v>
      </c>
      <c r="G29" s="7">
        <v>15.233310699462891</v>
      </c>
      <c r="H29" s="63">
        <f>F29-G29</f>
        <v>3.1823387145996094</v>
      </c>
      <c r="I29" s="64">
        <f t="shared" ref="I29:I30" si="4">H29-$D$31</f>
        <v>1.2779404322306316</v>
      </c>
      <c r="J29" s="65">
        <f>POWER(2,-I29)</f>
        <v>0.41238380096370897</v>
      </c>
      <c r="L29" s="2"/>
    </row>
    <row r="30" spans="1:12" s="3" customFormat="1" thickBot="1" x14ac:dyDescent="0.2">
      <c r="A30" s="8" t="s">
        <v>30</v>
      </c>
      <c r="B30" s="9">
        <v>16.85969352722168</v>
      </c>
      <c r="C30" s="9">
        <v>15.238786697387695</v>
      </c>
      <c r="D30" s="66">
        <f>B30-C30</f>
        <v>1.6209068298339844</v>
      </c>
      <c r="E30" s="8" t="s">
        <v>30</v>
      </c>
      <c r="F30" s="9">
        <v>17.848466873168945</v>
      </c>
      <c r="G30" s="9">
        <v>15.180362701416016</v>
      </c>
      <c r="H30" s="66">
        <f>F30-G30</f>
        <v>2.6681041717529297</v>
      </c>
      <c r="I30" s="67">
        <f t="shared" si="4"/>
        <v>0.7637058893839519</v>
      </c>
      <c r="J30" s="68">
        <f>POWER(2,-I30)</f>
        <v>0.58898145346363018</v>
      </c>
      <c r="L30" s="2"/>
    </row>
    <row r="31" spans="1:12" s="3" customFormat="1" ht="14" x14ac:dyDescent="0.15">
      <c r="A31" s="69" t="s">
        <v>12</v>
      </c>
      <c r="B31" s="70">
        <f>AVERAGE(B28:B30)</f>
        <v>16.983910878499348</v>
      </c>
      <c r="C31" s="70">
        <v>14.840875625610352</v>
      </c>
      <c r="D31" s="71">
        <f>AVERAGE(D28:D30)</f>
        <v>1.9043982823689778</v>
      </c>
      <c r="E31" s="69" t="s">
        <v>12</v>
      </c>
      <c r="F31" s="70">
        <f>AVERAGE(F28:F30)</f>
        <v>18.160956064860027</v>
      </c>
      <c r="G31" s="70">
        <v>14.525601704915365</v>
      </c>
      <c r="H31" s="71">
        <f>AVERAGE(H28:H30)</f>
        <v>3.0524174372355142</v>
      </c>
      <c r="I31" s="71">
        <f>AVERAGE(I28:I30)</f>
        <v>1.1480191548665364</v>
      </c>
      <c r="J31" s="72">
        <f>AVERAGE(J28:J30)</f>
        <v>0.45988720980724679</v>
      </c>
      <c r="K31" s="73"/>
      <c r="L31" s="2"/>
    </row>
    <row r="32" spans="1:12" s="3" customFormat="1" ht="14" x14ac:dyDescent="0.15">
      <c r="A32" s="74" t="s">
        <v>13</v>
      </c>
      <c r="B32" s="75">
        <f>MEDIAN(B28:B30)</f>
        <v>16.916030883789062</v>
      </c>
      <c r="C32" s="75">
        <v>14.86467456817627</v>
      </c>
      <c r="D32" s="76">
        <f>MEDIAN(D28:D30)</f>
        <v>1.9169492721557617</v>
      </c>
      <c r="E32" s="74" t="s">
        <v>13</v>
      </c>
      <c r="F32" s="75">
        <f>MEDIAN(F28:F30)</f>
        <v>18.218751907348633</v>
      </c>
      <c r="G32" s="75">
        <v>14.529727935791016</v>
      </c>
      <c r="H32" s="76">
        <f>MEDIAN(H28:H30)</f>
        <v>3.1823387145996094</v>
      </c>
      <c r="I32" s="76">
        <f>MEDIAN(I28:I30)</f>
        <v>1.2779404322306316</v>
      </c>
      <c r="J32" s="76">
        <f>MEDIAN(J28:J30)</f>
        <v>0.41238380096370897</v>
      </c>
      <c r="L32" s="2"/>
    </row>
    <row r="33" spans="1:12" s="3" customFormat="1" thickBot="1" x14ac:dyDescent="0.2">
      <c r="A33" s="77" t="s">
        <v>14</v>
      </c>
      <c r="B33" s="78">
        <f>STDEV(B28:B30)</f>
        <v>0.16872912371005305</v>
      </c>
      <c r="C33" s="78">
        <v>9.5948309340446736E-2</v>
      </c>
      <c r="D33" s="79">
        <f>STDEV(D28:D30)</f>
        <v>0.27742896871022843</v>
      </c>
      <c r="E33" s="77" t="s">
        <v>14</v>
      </c>
      <c r="F33" s="78">
        <f>STDEV(F28:F30)</f>
        <v>0.28797444023791957</v>
      </c>
      <c r="G33" s="78">
        <v>0.18399657148776946</v>
      </c>
      <c r="H33" s="79">
        <f>STDEV(H28:H30)</f>
        <v>0.33859378904277276</v>
      </c>
      <c r="I33" s="79">
        <f>STDEV(I28:I30)</f>
        <v>0.33859378904277332</v>
      </c>
      <c r="J33" s="79">
        <f>STDEV(J28:J30)</f>
        <v>0.11309058741209886</v>
      </c>
      <c r="L33" s="2"/>
    </row>
    <row r="34" spans="1:12" s="3" customFormat="1" ht="14" x14ac:dyDescent="0.15">
      <c r="A34" s="10"/>
      <c r="B34" s="10" t="s">
        <v>15</v>
      </c>
      <c r="C34" s="10"/>
      <c r="D34" s="10"/>
      <c r="E34" s="10"/>
      <c r="F34" s="10"/>
      <c r="G34" s="10"/>
      <c r="H34" s="10"/>
      <c r="I34" s="10"/>
      <c r="J34" s="11">
        <f>J33/(SQRT(4))</f>
        <v>5.6545293706049431E-2</v>
      </c>
      <c r="L34" s="2"/>
    </row>
    <row r="35" spans="1:12" s="3" customFormat="1" ht="14" x14ac:dyDescent="0.15">
      <c r="A35" s="46" t="s">
        <v>56</v>
      </c>
      <c r="B35" s="10">
        <f>TTEST(B28:B30,F28:F30,2,2)</f>
        <v>3.6359994346140171E-3</v>
      </c>
      <c r="C35" s="10"/>
      <c r="E35" s="12"/>
      <c r="L35" s="2"/>
    </row>
    <row r="36" spans="1:12" s="3" customFormat="1" ht="14" x14ac:dyDescent="0.15">
      <c r="A36" s="46" t="s">
        <v>8</v>
      </c>
      <c r="B36" s="10">
        <f>TTEST(C28:C30,G28:G30,2,2)</f>
        <v>0.83098662284736724</v>
      </c>
      <c r="C36" s="10"/>
      <c r="D36" s="10"/>
      <c r="L36" s="2"/>
    </row>
    <row r="37" spans="1:12" s="3" customFormat="1" ht="14" x14ac:dyDescent="0.15">
      <c r="A37" s="46" t="s">
        <v>16</v>
      </c>
      <c r="B37" s="48">
        <f>TTEST(D28:D30,H28:H30,2,2)</f>
        <v>1.0476930908168326E-2</v>
      </c>
      <c r="C37" s="10"/>
      <c r="D37" s="10"/>
      <c r="L37" s="2"/>
    </row>
    <row r="38" spans="1:12" s="3" customFormat="1" ht="14" x14ac:dyDescent="0.15">
      <c r="A38" s="49" t="s">
        <v>17</v>
      </c>
      <c r="B38" s="21">
        <f>POWER(-(-I31-I33),2)</f>
        <v>2.2100180449987041</v>
      </c>
      <c r="C38" s="21"/>
      <c r="D38" s="10"/>
      <c r="E38" s="10"/>
      <c r="F38" s="10"/>
      <c r="L38" s="2"/>
    </row>
    <row r="39" spans="1:12" s="3" customFormat="1" ht="14" x14ac:dyDescent="0.15">
      <c r="A39" s="49" t="s">
        <v>18</v>
      </c>
      <c r="B39" s="21">
        <f>POWER(2,-I31)</f>
        <v>0.45124437245595195</v>
      </c>
      <c r="C39" s="21"/>
      <c r="D39" s="10"/>
      <c r="E39" s="10"/>
      <c r="F39" s="10"/>
      <c r="G39" s="10"/>
      <c r="L39" s="2"/>
    </row>
    <row r="40" spans="1:12" ht="16" thickBot="1" x14ac:dyDescent="0.25">
      <c r="L40" s="80"/>
    </row>
    <row r="41" spans="1:12" s="3" customFormat="1" thickBot="1" x14ac:dyDescent="0.2">
      <c r="A41" s="55" t="s">
        <v>7</v>
      </c>
      <c r="B41" s="56" t="s">
        <v>56</v>
      </c>
      <c r="C41" s="56" t="s">
        <v>8</v>
      </c>
      <c r="D41" s="57" t="s">
        <v>9</v>
      </c>
      <c r="E41" s="55" t="s">
        <v>27</v>
      </c>
      <c r="F41" s="56" t="s">
        <v>56</v>
      </c>
      <c r="G41" s="56" t="s">
        <v>8</v>
      </c>
      <c r="H41" s="57" t="s">
        <v>9</v>
      </c>
      <c r="I41" s="58" t="s">
        <v>11</v>
      </c>
      <c r="J41" s="59" t="s">
        <v>22</v>
      </c>
      <c r="L41" s="2"/>
    </row>
    <row r="42" spans="1:12" s="3" customFormat="1" ht="14" x14ac:dyDescent="0.15">
      <c r="A42" s="4" t="s">
        <v>40</v>
      </c>
      <c r="B42" s="5">
        <v>16.453275680541992</v>
      </c>
      <c r="C42" s="5">
        <v>14.809412956237793</v>
      </c>
      <c r="D42" s="60">
        <f>B42-C42</f>
        <v>1.6438627243041992</v>
      </c>
      <c r="E42" s="4" t="s">
        <v>40</v>
      </c>
      <c r="F42" s="5">
        <v>18.519857406616211</v>
      </c>
      <c r="G42" s="5">
        <v>14.642595291137695</v>
      </c>
      <c r="H42" s="60">
        <f>F42-G42</f>
        <v>3.8772621154785156</v>
      </c>
      <c r="I42" s="61">
        <f>H42-$D$45</f>
        <v>2.1903661092122393</v>
      </c>
      <c r="J42" s="62">
        <f>POWER(2,-I42)</f>
        <v>0.21909582385931539</v>
      </c>
      <c r="L42" s="2"/>
    </row>
    <row r="43" spans="1:12" s="3" customFormat="1" ht="14" x14ac:dyDescent="0.15">
      <c r="A43" s="6" t="s">
        <v>41</v>
      </c>
      <c r="B43" s="7">
        <v>16.388195037841797</v>
      </c>
      <c r="C43" s="7">
        <v>14.830012321472168</v>
      </c>
      <c r="D43" s="63">
        <f>B43-C43</f>
        <v>1.5581827163696289</v>
      </c>
      <c r="E43" s="6" t="s">
        <v>41</v>
      </c>
      <c r="F43" s="7">
        <v>18.691341400146484</v>
      </c>
      <c r="G43" s="7">
        <v>14.662895202636719</v>
      </c>
      <c r="H43" s="63">
        <f>F43-G43</f>
        <v>4.0284461975097656</v>
      </c>
      <c r="I43" s="64">
        <f t="shared" ref="I43:I44" si="5">H43-$D$45</f>
        <v>2.3415501912434893</v>
      </c>
      <c r="J43" s="65">
        <f>POWER(2,-I43)</f>
        <v>0.19729821498634859</v>
      </c>
      <c r="L43" s="2"/>
    </row>
    <row r="44" spans="1:12" s="3" customFormat="1" thickBot="1" x14ac:dyDescent="0.2">
      <c r="A44" s="8" t="s">
        <v>42</v>
      </c>
      <c r="B44" s="9">
        <v>16.589715957641602</v>
      </c>
      <c r="C44" s="9">
        <v>14.731073379516602</v>
      </c>
      <c r="D44" s="66">
        <f>B44-C44</f>
        <v>1.858642578125</v>
      </c>
      <c r="E44" s="8" t="s">
        <v>42</v>
      </c>
      <c r="F44" s="9">
        <v>18.603269577026367</v>
      </c>
      <c r="G44" s="9">
        <v>14.674510955810547</v>
      </c>
      <c r="H44" s="66">
        <f>F44-G44</f>
        <v>3.9287586212158203</v>
      </c>
      <c r="I44" s="67">
        <f t="shared" si="5"/>
        <v>2.241862614949544</v>
      </c>
      <c r="J44" s="68">
        <f>POWER(2,-I44)</f>
        <v>0.21141320335511465</v>
      </c>
      <c r="L44" s="2"/>
    </row>
    <row r="45" spans="1:12" s="3" customFormat="1" ht="14" x14ac:dyDescent="0.15">
      <c r="A45" s="69" t="s">
        <v>12</v>
      </c>
      <c r="B45" s="70">
        <f>AVERAGE(B42:B44)</f>
        <v>16.477062225341797</v>
      </c>
      <c r="C45" s="70">
        <v>14.880752881368002</v>
      </c>
      <c r="D45" s="71">
        <f>AVERAGE(D42:D44)</f>
        <v>1.6868960062662761</v>
      </c>
      <c r="E45" s="69" t="s">
        <v>12</v>
      </c>
      <c r="F45" s="70">
        <f>AVERAGE(F42:F44)</f>
        <v>18.604822794596355</v>
      </c>
      <c r="G45" s="70">
        <v>14.466703414916992</v>
      </c>
      <c r="H45" s="71">
        <f>AVERAGE(H42:H44)</f>
        <v>3.9448223114013672</v>
      </c>
      <c r="I45" s="71">
        <f>AVERAGE(I42:I44)</f>
        <v>2.2579263051350908</v>
      </c>
      <c r="J45" s="72">
        <f>AVERAGE(J42:J44)</f>
        <v>0.20926908073359285</v>
      </c>
      <c r="K45" s="73"/>
      <c r="L45" s="2"/>
    </row>
    <row r="46" spans="1:12" s="3" customFormat="1" ht="14" x14ac:dyDescent="0.15">
      <c r="A46" s="74" t="s">
        <v>13</v>
      </c>
      <c r="B46" s="75">
        <f>MEDIAN(B42:B44)</f>
        <v>16.453275680541992</v>
      </c>
      <c r="C46" s="75">
        <v>14.820024490356445</v>
      </c>
      <c r="D46" s="76">
        <f>MEDIAN(D42:D44)</f>
        <v>1.6438627243041992</v>
      </c>
      <c r="E46" s="74" t="s">
        <v>13</v>
      </c>
      <c r="F46" s="75">
        <f>MEDIAN(F42:F44)</f>
        <v>18.603269577026367</v>
      </c>
      <c r="G46" s="75">
        <v>14.456592559814453</v>
      </c>
      <c r="H46" s="76">
        <f>MEDIAN(H42:H44)</f>
        <v>3.9287586212158203</v>
      </c>
      <c r="I46" s="76">
        <f>MEDIAN(I42:I44)</f>
        <v>2.241862614949544</v>
      </c>
      <c r="J46" s="76">
        <f>MEDIAN(J42:J44)</f>
        <v>0.21141320335511465</v>
      </c>
      <c r="L46" s="2"/>
    </row>
    <row r="47" spans="1:12" s="3" customFormat="1" thickBot="1" x14ac:dyDescent="0.2">
      <c r="A47" s="77" t="s">
        <v>14</v>
      </c>
      <c r="B47" s="78">
        <f>STDEV(B42:B44)</f>
        <v>0.10284464042610419</v>
      </c>
      <c r="C47" s="78">
        <v>0.10800907343677031</v>
      </c>
      <c r="D47" s="79">
        <f>STDEV(D42:D44)</f>
        <v>0.15478349281766091</v>
      </c>
      <c r="E47" s="77" t="s">
        <v>14</v>
      </c>
      <c r="F47" s="78">
        <f>STDEV(F42:F44)</f>
        <v>8.5752547325939552E-2</v>
      </c>
      <c r="G47" s="78">
        <v>1.7817312341833223E-2</v>
      </c>
      <c r="H47" s="79">
        <f>STDEV(H42:H44)</f>
        <v>7.686148757141549E-2</v>
      </c>
      <c r="I47" s="79">
        <f>STDEV(I42:I44)</f>
        <v>7.686148757141549E-2</v>
      </c>
      <c r="J47" s="79">
        <f>STDEV(J42:J44)</f>
        <v>1.1055852952477315E-2</v>
      </c>
      <c r="L47" s="2"/>
    </row>
    <row r="48" spans="1:12" s="3" customFormat="1" ht="14" x14ac:dyDescent="0.15">
      <c r="A48" s="10"/>
      <c r="B48" s="10" t="s">
        <v>15</v>
      </c>
      <c r="C48" s="10"/>
      <c r="D48" s="10"/>
      <c r="E48" s="10"/>
      <c r="F48" s="10"/>
      <c r="G48" s="10"/>
      <c r="H48" s="10"/>
      <c r="I48" s="10"/>
      <c r="J48" s="11">
        <f>J47/(SQRT(4))</f>
        <v>5.5279264762386577E-3</v>
      </c>
      <c r="L48" s="2"/>
    </row>
    <row r="49" spans="1:12" s="3" customFormat="1" ht="14" x14ac:dyDescent="0.15">
      <c r="A49" s="46" t="s">
        <v>56</v>
      </c>
      <c r="B49" s="10">
        <f>TTEST(B42:B44,F42:F44,2,2)</f>
        <v>1.036551405129203E-5</v>
      </c>
      <c r="C49" s="10"/>
      <c r="F49" s="81"/>
      <c r="L49" s="2"/>
    </row>
    <row r="50" spans="1:12" s="3" customFormat="1" ht="14" x14ac:dyDescent="0.15">
      <c r="A50" s="46" t="s">
        <v>8</v>
      </c>
      <c r="B50" s="10">
        <f>TTEST(C42:C44,G42:G44,2,2)</f>
        <v>1.4543014909204007E-2</v>
      </c>
      <c r="C50" s="10"/>
      <c r="D50" s="10"/>
      <c r="L50" s="2"/>
    </row>
    <row r="51" spans="1:12" s="3" customFormat="1" ht="14" x14ac:dyDescent="0.15">
      <c r="A51" s="46" t="s">
        <v>16</v>
      </c>
      <c r="B51" s="48">
        <f>TTEST(D42:D44,H42:H44,2,2)</f>
        <v>2.258292366038077E-5</v>
      </c>
      <c r="C51" s="10"/>
      <c r="D51" s="10"/>
      <c r="L51" s="2"/>
    </row>
    <row r="52" spans="1:12" s="3" customFormat="1" ht="14" x14ac:dyDescent="0.15">
      <c r="A52" s="49" t="s">
        <v>17</v>
      </c>
      <c r="B52" s="21">
        <f>POWER(-(-I45-I47),2)</f>
        <v>5.4512340369713188</v>
      </c>
      <c r="C52" s="21"/>
      <c r="D52" s="10"/>
      <c r="E52" s="10"/>
      <c r="F52" s="10"/>
      <c r="L52" s="2"/>
    </row>
    <row r="53" spans="1:12" s="3" customFormat="1" ht="14" x14ac:dyDescent="0.15">
      <c r="A53" s="49" t="s">
        <v>18</v>
      </c>
      <c r="B53" s="21">
        <f>POWER(2,-I45)</f>
        <v>0.20907227940794304</v>
      </c>
      <c r="C53" s="21"/>
      <c r="D53" s="10"/>
      <c r="E53" s="10"/>
      <c r="F53" s="10"/>
      <c r="G53" s="1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C5C71-6D5D-4CFD-93FF-8A9D1FEA8E89}">
  <dimension ref="A1:IV53"/>
  <sheetViews>
    <sheetView workbookViewId="0">
      <selection activeCell="G25" sqref="G25"/>
    </sheetView>
  </sheetViews>
  <sheetFormatPr baseColWidth="10" defaultColWidth="9.1640625" defaultRowHeight="15" x14ac:dyDescent="0.2"/>
  <cols>
    <col min="1" max="1" width="14.6640625" style="50" customWidth="1"/>
    <col min="2" max="4" width="10.33203125" style="50" customWidth="1"/>
    <col min="5" max="5" width="14.5" style="50" customWidth="1"/>
    <col min="6" max="9" width="10.33203125" style="50" customWidth="1"/>
    <col min="10" max="10" width="9.5" style="50" bestFit="1" customWidth="1"/>
    <col min="11" max="11" width="10.33203125" style="50" bestFit="1" customWidth="1"/>
    <col min="12" max="16384" width="9.1640625" style="50"/>
  </cols>
  <sheetData>
    <row r="1" spans="1:256" s="84" customFormat="1" x14ac:dyDescent="0.2">
      <c r="A1" s="84" t="s">
        <v>70</v>
      </c>
    </row>
    <row r="3" spans="1:256" s="13" customFormat="1" ht="16" x14ac:dyDescent="0.2">
      <c r="A3" s="13" t="s">
        <v>20</v>
      </c>
      <c r="B3" s="14"/>
      <c r="C3" s="14"/>
      <c r="D3" s="14"/>
      <c r="E3" s="15"/>
      <c r="F3" s="14"/>
      <c r="G3" s="14"/>
      <c r="H3" s="16" t="s">
        <v>0</v>
      </c>
      <c r="I3" s="17">
        <v>44291</v>
      </c>
      <c r="J3" s="17" t="s">
        <v>1</v>
      </c>
    </row>
    <row r="4" spans="1:256" s="13" customFormat="1" ht="16" x14ac:dyDescent="0.2">
      <c r="A4" s="3" t="s">
        <v>2</v>
      </c>
      <c r="B4" s="14"/>
      <c r="C4" s="14"/>
      <c r="D4" s="14"/>
      <c r="E4" s="15"/>
      <c r="F4" s="14"/>
      <c r="G4" s="14"/>
      <c r="H4" s="18" t="s">
        <v>57</v>
      </c>
      <c r="I4" s="17">
        <v>44315</v>
      </c>
      <c r="J4" s="17" t="s">
        <v>1</v>
      </c>
    </row>
    <row r="5" spans="1:256" s="13" customFormat="1" ht="16" x14ac:dyDescent="0.2">
      <c r="A5" s="3" t="s">
        <v>4</v>
      </c>
      <c r="B5" s="14"/>
      <c r="C5" s="14"/>
      <c r="D5" s="14"/>
      <c r="E5" s="15"/>
      <c r="F5" s="14"/>
      <c r="G5" s="14"/>
      <c r="H5" s="19"/>
      <c r="I5" s="19"/>
      <c r="J5" s="17"/>
    </row>
    <row r="6" spans="1:256" s="3" customFormat="1" ht="14" x14ac:dyDescent="0.15">
      <c r="A6" s="3" t="s">
        <v>5</v>
      </c>
      <c r="B6" s="20"/>
      <c r="C6" s="20"/>
      <c r="D6" s="20"/>
      <c r="E6" s="21"/>
      <c r="F6" s="20"/>
      <c r="G6" s="20"/>
      <c r="H6" s="22"/>
      <c r="I6" s="22"/>
      <c r="J6" s="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</row>
    <row r="7" spans="1:256" s="3" customFormat="1" ht="14" x14ac:dyDescent="0.15">
      <c r="A7" s="3" t="s">
        <v>6</v>
      </c>
      <c r="B7" s="20"/>
      <c r="C7" s="20"/>
      <c r="D7" s="20"/>
      <c r="E7" s="21"/>
      <c r="F7" s="20"/>
      <c r="G7" s="20"/>
      <c r="H7" s="22"/>
      <c r="I7" s="22"/>
      <c r="J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pans="1:256" s="2" customFormat="1" ht="14" x14ac:dyDescent="0.15">
      <c r="B8" s="85"/>
      <c r="C8" s="85"/>
      <c r="D8" s="85"/>
      <c r="F8" s="85"/>
      <c r="G8" s="85"/>
      <c r="H8" s="85"/>
      <c r="I8" s="85"/>
      <c r="J8" s="85"/>
    </row>
    <row r="9" spans="1:256" ht="16" thickBot="1" x14ac:dyDescent="0.25"/>
    <row r="10" spans="1:256" s="3" customFormat="1" thickBot="1" x14ac:dyDescent="0.2">
      <c r="A10" s="25" t="s">
        <v>7</v>
      </c>
      <c r="B10" s="26" t="s">
        <v>57</v>
      </c>
      <c r="C10" s="26" t="s">
        <v>8</v>
      </c>
      <c r="D10" s="26" t="s">
        <v>9</v>
      </c>
      <c r="E10" s="25" t="s">
        <v>10</v>
      </c>
      <c r="F10" s="26" t="s">
        <v>57</v>
      </c>
      <c r="G10" s="26" t="s">
        <v>8</v>
      </c>
      <c r="H10" s="26" t="s">
        <v>9</v>
      </c>
      <c r="I10" s="26" t="s">
        <v>11</v>
      </c>
      <c r="J10" s="27" t="s">
        <v>22</v>
      </c>
    </row>
    <row r="11" spans="1:256" s="3" customFormat="1" ht="14" x14ac:dyDescent="0.15">
      <c r="A11" s="51" t="s">
        <v>23</v>
      </c>
      <c r="B11" s="28">
        <v>27.131948471069336</v>
      </c>
      <c r="C11" s="28">
        <v>14.699</v>
      </c>
      <c r="D11" s="36">
        <f t="shared" ref="D11:D14" si="0">B11-C11</f>
        <v>12.432948471069336</v>
      </c>
      <c r="E11" s="51" t="s">
        <v>23</v>
      </c>
      <c r="F11" s="28">
        <v>26.937501907348633</v>
      </c>
      <c r="G11" s="28">
        <v>14.766</v>
      </c>
      <c r="H11" s="29">
        <f t="shared" ref="H11:H14" si="1">F11-G11</f>
        <v>12.171501907348633</v>
      </c>
      <c r="I11" s="29">
        <f>H11-$D$15</f>
        <v>0.2308663864135756</v>
      </c>
      <c r="J11" s="30">
        <f t="shared" ref="J11:J14" si="2">POWER(2,-I11)</f>
        <v>0.85212300983929568</v>
      </c>
    </row>
    <row r="12" spans="1:256" s="3" customFormat="1" ht="14" x14ac:dyDescent="0.15">
      <c r="A12" s="52" t="s">
        <v>24</v>
      </c>
      <c r="B12" s="31">
        <v>26.765207290649414</v>
      </c>
      <c r="C12" s="31">
        <v>14.598000000000001</v>
      </c>
      <c r="D12" s="29">
        <f t="shared" si="0"/>
        <v>12.167207290649413</v>
      </c>
      <c r="E12" s="52" t="s">
        <v>24</v>
      </c>
      <c r="F12" s="31">
        <v>27.15576171875</v>
      </c>
      <c r="G12" s="31">
        <v>14.717000000000001</v>
      </c>
      <c r="H12" s="29">
        <f t="shared" si="1"/>
        <v>12.438761718749999</v>
      </c>
      <c r="I12" s="29">
        <f t="shared" ref="I12:I14" si="3">H12-$D$15</f>
        <v>0.49812619781494227</v>
      </c>
      <c r="J12" s="30">
        <f t="shared" si="2"/>
        <v>0.70802578279208717</v>
      </c>
    </row>
    <row r="13" spans="1:256" s="3" customFormat="1" ht="14" x14ac:dyDescent="0.15">
      <c r="A13" s="52" t="s">
        <v>25</v>
      </c>
      <c r="B13" s="31">
        <v>25.892810821533203</v>
      </c>
      <c r="C13" s="31">
        <v>14.689</v>
      </c>
      <c r="D13" s="29">
        <f t="shared" si="0"/>
        <v>11.203810821533203</v>
      </c>
      <c r="E13" s="52" t="s">
        <v>25</v>
      </c>
      <c r="F13" s="31">
        <v>27.78486442565918</v>
      </c>
      <c r="G13" s="31">
        <v>14.695</v>
      </c>
      <c r="H13" s="29">
        <f t="shared" si="1"/>
        <v>13.089864425659179</v>
      </c>
      <c r="I13" s="29">
        <f t="shared" si="3"/>
        <v>1.1492289047241222</v>
      </c>
      <c r="J13" s="30">
        <f t="shared" si="2"/>
        <v>0.45086614698988009</v>
      </c>
    </row>
    <row r="14" spans="1:256" s="3" customFormat="1" thickBot="1" x14ac:dyDescent="0.2">
      <c r="A14" s="53" t="s">
        <v>26</v>
      </c>
      <c r="B14" s="32">
        <v>26.619575500488281</v>
      </c>
      <c r="C14" s="32">
        <v>14.661</v>
      </c>
      <c r="D14" s="29">
        <f t="shared" si="0"/>
        <v>11.958575500488282</v>
      </c>
      <c r="E14" s="53" t="s">
        <v>26</v>
      </c>
      <c r="F14" s="32">
        <v>27.469554901123047</v>
      </c>
      <c r="G14" s="32">
        <v>14.686999999999999</v>
      </c>
      <c r="H14" s="33">
        <f t="shared" si="1"/>
        <v>12.782554901123047</v>
      </c>
      <c r="I14" s="29">
        <f t="shared" si="3"/>
        <v>0.84191938018799028</v>
      </c>
      <c r="J14" s="34">
        <f t="shared" si="2"/>
        <v>0.55790083656864908</v>
      </c>
    </row>
    <row r="15" spans="1:256" s="3" customFormat="1" ht="14" x14ac:dyDescent="0.15">
      <c r="A15" s="35" t="s">
        <v>12</v>
      </c>
      <c r="B15" s="36">
        <f>AVERAGE(B11:B14)</f>
        <v>26.602385520935059</v>
      </c>
      <c r="C15" s="36">
        <f>AVERAGE(C11:C14)</f>
        <v>14.661750000000001</v>
      </c>
      <c r="D15" s="36">
        <f>AVERAGE(D11:D14)</f>
        <v>11.940635520935057</v>
      </c>
      <c r="E15" s="37" t="s">
        <v>12</v>
      </c>
      <c r="F15" s="36">
        <f>AVERAGE(F11:F14)</f>
        <v>27.336920738220215</v>
      </c>
      <c r="G15" s="36">
        <f>AVERAGE(G11:G14)</f>
        <v>14.716249999999999</v>
      </c>
      <c r="H15" s="36">
        <f>AVERAGE(H11:H14)</f>
        <v>12.620670738220216</v>
      </c>
      <c r="I15" s="36">
        <f>AVERAGE(I11:I14)</f>
        <v>0.68003521728515759</v>
      </c>
      <c r="J15" s="38">
        <f>AVERAGE(J11:J14)</f>
        <v>0.64222894404747799</v>
      </c>
      <c r="K15" s="11"/>
    </row>
    <row r="16" spans="1:256" s="3" customFormat="1" ht="14" x14ac:dyDescent="0.15">
      <c r="A16" s="39" t="s">
        <v>13</v>
      </c>
      <c r="B16" s="29">
        <f>MEDIAN(B11:B14)</f>
        <v>26.692391395568848</v>
      </c>
      <c r="C16" s="29">
        <f>MEDIAN(C11:C14)</f>
        <v>14.675000000000001</v>
      </c>
      <c r="D16" s="29">
        <f>MEDIAN(D11:D14)</f>
        <v>12.062891395568847</v>
      </c>
      <c r="E16" s="40" t="s">
        <v>13</v>
      </c>
      <c r="F16" s="29">
        <f>MEDIAN(F11:F14)</f>
        <v>27.312658309936523</v>
      </c>
      <c r="G16" s="29">
        <f>MEDIAN(G11:G14)</f>
        <v>14.706</v>
      </c>
      <c r="H16" s="29">
        <f>MEDIAN(H11:H14)</f>
        <v>12.610658309936523</v>
      </c>
      <c r="I16" s="29">
        <f>MEDIAN(I11:I14)</f>
        <v>0.67002278900146628</v>
      </c>
      <c r="J16" s="41">
        <f>MEDIAN(J11:J14)</f>
        <v>0.63296330968036818</v>
      </c>
    </row>
    <row r="17" spans="1:12" s="3" customFormat="1" thickBot="1" x14ac:dyDescent="0.2">
      <c r="A17" s="42" t="s">
        <v>14</v>
      </c>
      <c r="B17" s="33">
        <f>STDEV(B11:B14)</f>
        <v>0.51985241375993996</v>
      </c>
      <c r="C17" s="33">
        <f>STDEV(C11:C14)</f>
        <v>4.5441354146488991E-2</v>
      </c>
      <c r="D17" s="33">
        <f>STDEV(D11:D14)</f>
        <v>0.52818534884906176</v>
      </c>
      <c r="E17" s="43" t="s">
        <v>14</v>
      </c>
      <c r="F17" s="33">
        <f>STDEV(F11:F14)</f>
        <v>0.36995466437370544</v>
      </c>
      <c r="G17" s="33">
        <f>STDEV(G11:G14)</f>
        <v>3.5509388429916328E-2</v>
      </c>
      <c r="H17" s="33">
        <f>STDEV(H11:H14)</f>
        <v>0.40049666187642674</v>
      </c>
      <c r="I17" s="33">
        <f>STDEV(I11:I14)</f>
        <v>0.4004966618764268</v>
      </c>
      <c r="J17" s="44">
        <f>STDEV(J11:J14)</f>
        <v>0.17522908115956126</v>
      </c>
    </row>
    <row r="18" spans="1:12" s="3" customFormat="1" ht="14" x14ac:dyDescent="0.15">
      <c r="A18" s="10"/>
      <c r="B18" s="45" t="s">
        <v>15</v>
      </c>
      <c r="C18" s="45"/>
      <c r="D18" s="45"/>
      <c r="E18" s="10"/>
      <c r="F18" s="11"/>
      <c r="G18" s="11"/>
      <c r="H18" s="11"/>
      <c r="I18" s="11"/>
      <c r="J18" s="11">
        <f>J17/(SQRT(4))</f>
        <v>8.7614540579780631E-2</v>
      </c>
    </row>
    <row r="19" spans="1:12" s="3" customFormat="1" ht="14" x14ac:dyDescent="0.15">
      <c r="A19" s="46" t="s">
        <v>57</v>
      </c>
      <c r="B19" s="10">
        <f>TTEST(B11:B14,F11:F14,2,2)</f>
        <v>6.089785931482905E-2</v>
      </c>
      <c r="C19" s="45"/>
      <c r="D19" s="12"/>
      <c r="E19" s="47"/>
      <c r="F19" s="47"/>
      <c r="G19" s="24"/>
      <c r="H19" s="24"/>
      <c r="I19" s="24"/>
      <c r="J19" s="24"/>
    </row>
    <row r="20" spans="1:12" s="3" customFormat="1" ht="14" x14ac:dyDescent="0.15">
      <c r="A20" s="46" t="s">
        <v>8</v>
      </c>
      <c r="B20" s="10">
        <f>TTEST(C11:C14,G11:G14,2,2)</f>
        <v>0.10764272028300111</v>
      </c>
      <c r="C20" s="45"/>
      <c r="D20" s="12"/>
      <c r="E20" s="47"/>
      <c r="F20" s="12"/>
      <c r="G20" s="47"/>
      <c r="H20" s="47"/>
      <c r="I20" s="24"/>
      <c r="J20" s="24"/>
    </row>
    <row r="21" spans="1:12" s="3" customFormat="1" ht="14" x14ac:dyDescent="0.15">
      <c r="A21" s="46" t="s">
        <v>16</v>
      </c>
      <c r="B21" s="48">
        <f>TTEST(D11:D14,H11:H14,2,2)</f>
        <v>8.6023145069016094E-2</v>
      </c>
      <c r="C21" s="10"/>
      <c r="D21" s="45"/>
      <c r="F21" s="24"/>
      <c r="G21" s="45"/>
      <c r="H21" s="24"/>
      <c r="I21" s="24"/>
      <c r="J21" s="24"/>
    </row>
    <row r="22" spans="1:12" s="3" customFormat="1" ht="14" x14ac:dyDescent="0.15">
      <c r="A22" s="49" t="s">
        <v>17</v>
      </c>
      <c r="B22" s="20">
        <f>POWER(-(-I15-I17),2)</f>
        <v>1.1675491418844646</v>
      </c>
      <c r="C22" s="20"/>
      <c r="D22" s="45"/>
      <c r="E22" s="10"/>
      <c r="F22" s="45"/>
      <c r="G22" s="45"/>
      <c r="H22" s="24"/>
      <c r="I22" s="24"/>
      <c r="J22" s="24"/>
    </row>
    <row r="23" spans="1:12" s="3" customFormat="1" ht="14" x14ac:dyDescent="0.15">
      <c r="A23" s="49" t="s">
        <v>18</v>
      </c>
      <c r="B23" s="20">
        <f>POWER(2,-I15)</f>
        <v>0.62415003828686033</v>
      </c>
      <c r="C23" s="20"/>
      <c r="D23" s="45"/>
      <c r="E23" s="10"/>
      <c r="F23" s="45"/>
      <c r="G23" s="45"/>
      <c r="H23" s="24"/>
      <c r="I23" s="24"/>
      <c r="J23" s="24"/>
    </row>
    <row r="25" spans="1:12" ht="18" x14ac:dyDescent="0.2">
      <c r="A25" s="54" t="s">
        <v>31</v>
      </c>
    </row>
    <row r="26" spans="1:12" ht="16" thickBot="1" x14ac:dyDescent="0.25"/>
    <row r="27" spans="1:12" s="3" customFormat="1" thickBot="1" x14ac:dyDescent="0.2">
      <c r="A27" s="55" t="s">
        <v>7</v>
      </c>
      <c r="B27" s="56" t="s">
        <v>57</v>
      </c>
      <c r="C27" s="56" t="s">
        <v>8</v>
      </c>
      <c r="D27" s="57" t="s">
        <v>9</v>
      </c>
      <c r="E27" s="55" t="s">
        <v>27</v>
      </c>
      <c r="F27" s="56" t="s">
        <v>57</v>
      </c>
      <c r="G27" s="56" t="s">
        <v>8</v>
      </c>
      <c r="H27" s="57" t="s">
        <v>9</v>
      </c>
      <c r="I27" s="58" t="s">
        <v>11</v>
      </c>
      <c r="J27" s="59" t="s">
        <v>22</v>
      </c>
      <c r="L27" s="2"/>
    </row>
    <row r="28" spans="1:12" s="3" customFormat="1" ht="14" x14ac:dyDescent="0.15">
      <c r="A28" s="4" t="s">
        <v>28</v>
      </c>
      <c r="B28" s="5">
        <v>21.503856658935547</v>
      </c>
      <c r="C28" s="5">
        <v>14.735267639160156</v>
      </c>
      <c r="D28" s="60">
        <f>B28-C28</f>
        <v>6.7685890197753906</v>
      </c>
      <c r="E28" s="4" t="s">
        <v>28</v>
      </c>
      <c r="F28" s="5">
        <v>24.257404327392578</v>
      </c>
      <c r="G28" s="5">
        <v>14.529727935791016</v>
      </c>
      <c r="H28" s="60">
        <f>F28-G28</f>
        <v>9.7276763916015625</v>
      </c>
      <c r="I28" s="61">
        <f>H28-$D$31</f>
        <v>2.9297612508138018</v>
      </c>
      <c r="J28" s="62">
        <f>POWER(2,-I28)</f>
        <v>0.13123630173172732</v>
      </c>
      <c r="L28" s="2"/>
    </row>
    <row r="29" spans="1:12" s="3" customFormat="1" ht="14" x14ac:dyDescent="0.15">
      <c r="A29" s="6" t="s">
        <v>29</v>
      </c>
      <c r="B29" s="7">
        <v>21.560789108276367</v>
      </c>
      <c r="C29" s="7">
        <v>14.922684669494629</v>
      </c>
      <c r="D29" s="63">
        <f>B29-C29</f>
        <v>6.6381044387817383</v>
      </c>
      <c r="E29" s="6" t="s">
        <v>29</v>
      </c>
      <c r="F29" s="7">
        <v>24.371273040771484</v>
      </c>
      <c r="G29" s="7">
        <v>14.339576721191406</v>
      </c>
      <c r="H29" s="63">
        <f>F29-G29</f>
        <v>10.031696319580078</v>
      </c>
      <c r="I29" s="64">
        <f t="shared" ref="I29:I30" si="4">H29-$D$31</f>
        <v>3.2337811787923174</v>
      </c>
      <c r="J29" s="65">
        <f>POWER(2,-I29)</f>
        <v>0.10630039192951599</v>
      </c>
      <c r="L29" s="2"/>
    </row>
    <row r="30" spans="1:12" s="3" customFormat="1" thickBot="1" x14ac:dyDescent="0.2">
      <c r="A30" s="8" t="s">
        <v>30</v>
      </c>
      <c r="B30" s="9">
        <v>21.851726531982422</v>
      </c>
      <c r="C30" s="9">
        <v>14.86467456817627</v>
      </c>
      <c r="D30" s="66">
        <f>B30-C30</f>
        <v>6.9870519638061523</v>
      </c>
      <c r="E30" s="8" t="s">
        <v>30</v>
      </c>
      <c r="F30" s="9">
        <v>24.392616271972656</v>
      </c>
      <c r="G30" s="9">
        <v>14.707500457763672</v>
      </c>
      <c r="H30" s="66">
        <f>F30-G30</f>
        <v>9.6851158142089844</v>
      </c>
      <c r="I30" s="67">
        <f t="shared" si="4"/>
        <v>2.8872006734212237</v>
      </c>
      <c r="J30" s="68">
        <f>POWER(2,-I30)</f>
        <v>0.13516554311221787</v>
      </c>
      <c r="L30" s="2"/>
    </row>
    <row r="31" spans="1:12" s="3" customFormat="1" thickBot="1" x14ac:dyDescent="0.2">
      <c r="A31" s="69" t="s">
        <v>12</v>
      </c>
      <c r="B31" s="9">
        <v>21.851726531982422</v>
      </c>
      <c r="C31" s="70">
        <f>AVERAGE(C28:C30)</f>
        <v>14.840875625610352</v>
      </c>
      <c r="D31" s="71">
        <f>AVERAGE(D28:D30)</f>
        <v>6.7979151407877607</v>
      </c>
      <c r="E31" s="69" t="s">
        <v>12</v>
      </c>
      <c r="F31" s="70">
        <f>AVERAGE(F28:F30)</f>
        <v>24.340431213378906</v>
      </c>
      <c r="G31" s="70">
        <f>AVERAGE(G28:G30)</f>
        <v>14.525601704915365</v>
      </c>
      <c r="H31" s="71">
        <f>AVERAGE(H28:H30)</f>
        <v>9.8148295084635411</v>
      </c>
      <c r="I31" s="71">
        <f>AVERAGE(I28:I30)</f>
        <v>3.0169143676757812</v>
      </c>
      <c r="J31" s="72">
        <f>AVERAGE(J28:J30)</f>
        <v>0.12423407892448705</v>
      </c>
      <c r="K31" s="73"/>
      <c r="L31" s="2"/>
    </row>
    <row r="32" spans="1:12" s="3" customFormat="1" ht="14" x14ac:dyDescent="0.15">
      <c r="A32" s="74" t="s">
        <v>13</v>
      </c>
      <c r="B32" s="75">
        <f>MEDIAN(B28:B30)</f>
        <v>21.560789108276367</v>
      </c>
      <c r="C32" s="75">
        <f>MEDIAN(C28:C30)</f>
        <v>14.86467456817627</v>
      </c>
      <c r="D32" s="76">
        <f>MEDIAN(D28:D30)</f>
        <v>6.7685890197753906</v>
      </c>
      <c r="E32" s="74" t="s">
        <v>13</v>
      </c>
      <c r="F32" s="75">
        <f>MEDIAN(F28:F30)</f>
        <v>24.371273040771484</v>
      </c>
      <c r="G32" s="75">
        <f>MEDIAN(G28:G30)</f>
        <v>14.529727935791016</v>
      </c>
      <c r="H32" s="76">
        <f>MEDIAN(H28:H30)</f>
        <v>9.7276763916015625</v>
      </c>
      <c r="I32" s="76">
        <f>MEDIAN(I28:I30)</f>
        <v>2.9297612508138018</v>
      </c>
      <c r="J32" s="76">
        <f>MEDIAN(J28:J30)</f>
        <v>0.13123630173172732</v>
      </c>
      <c r="L32" s="2"/>
    </row>
    <row r="33" spans="1:12" s="3" customFormat="1" thickBot="1" x14ac:dyDescent="0.2">
      <c r="A33" s="77" t="s">
        <v>14</v>
      </c>
      <c r="B33" s="78">
        <f>STDEV(B28:B30)</f>
        <v>0.18659195091353323</v>
      </c>
      <c r="C33" s="78">
        <f>STDEV(C28:C30)</f>
        <v>9.5948309340446736E-2</v>
      </c>
      <c r="D33" s="79">
        <f>STDEV(D28:D30)</f>
        <v>0.17631253453850107</v>
      </c>
      <c r="E33" s="77" t="s">
        <v>14</v>
      </c>
      <c r="F33" s="78">
        <f>STDEV(F28:F30)</f>
        <v>7.2690998252649658E-2</v>
      </c>
      <c r="G33" s="78">
        <f>STDEV(G28:G30)</f>
        <v>0.18399657148776946</v>
      </c>
      <c r="H33" s="79">
        <f>STDEV(H28:H30)</f>
        <v>0.1890139175031538</v>
      </c>
      <c r="I33" s="79">
        <f>STDEV(I28:I30)</f>
        <v>0.18901391750315383</v>
      </c>
      <c r="J33" s="79">
        <f>STDEV(J28:J30)</f>
        <v>1.5654794198000078E-2</v>
      </c>
      <c r="L33" s="2"/>
    </row>
    <row r="34" spans="1:12" s="3" customFormat="1" ht="14" x14ac:dyDescent="0.15">
      <c r="A34" s="10"/>
      <c r="B34" s="10" t="s">
        <v>15</v>
      </c>
      <c r="C34" s="10"/>
      <c r="D34" s="10"/>
      <c r="E34" s="10"/>
      <c r="F34" s="10"/>
      <c r="G34" s="10"/>
      <c r="H34" s="10"/>
      <c r="I34" s="10"/>
      <c r="J34" s="11">
        <f>J33/(SQRT(4))</f>
        <v>7.8273970990000389E-3</v>
      </c>
      <c r="L34" s="2"/>
    </row>
    <row r="35" spans="1:12" s="3" customFormat="1" ht="14" x14ac:dyDescent="0.15">
      <c r="A35" s="46" t="s">
        <v>57</v>
      </c>
      <c r="B35" s="10">
        <f>TTEST(B28:B30,F28:F30,2,2)</f>
        <v>1.9879942266545525E-5</v>
      </c>
      <c r="C35" s="10"/>
      <c r="E35" s="12"/>
      <c r="L35" s="2"/>
    </row>
    <row r="36" spans="1:12" s="3" customFormat="1" ht="14" x14ac:dyDescent="0.15">
      <c r="A36" s="46" t="s">
        <v>8</v>
      </c>
      <c r="B36" s="10">
        <f>TTEST(C28:C30,G28:G30,2,2)</f>
        <v>5.8093326674342048E-2</v>
      </c>
      <c r="C36" s="10"/>
      <c r="D36" s="10"/>
      <c r="L36" s="2"/>
    </row>
    <row r="37" spans="1:12" s="3" customFormat="1" ht="14" x14ac:dyDescent="0.15">
      <c r="A37" s="46" t="s">
        <v>16</v>
      </c>
      <c r="B37" s="48">
        <f>TTEST(D28:D30,H28:H30,2,2)</f>
        <v>3.5344284392097151E-5</v>
      </c>
      <c r="C37" s="10"/>
      <c r="D37" s="10"/>
      <c r="L37" s="2"/>
    </row>
    <row r="38" spans="1:12" s="3" customFormat="1" ht="14" x14ac:dyDescent="0.15">
      <c r="A38" s="49" t="s">
        <v>17</v>
      </c>
      <c r="B38" s="21">
        <f>POWER(-(-I31-I33),2)</f>
        <v>10.277976169710348</v>
      </c>
      <c r="C38" s="21"/>
      <c r="D38" s="10"/>
      <c r="E38" s="10"/>
      <c r="F38" s="10"/>
      <c r="L38" s="2"/>
    </row>
    <row r="39" spans="1:12" s="3" customFormat="1" ht="14" x14ac:dyDescent="0.15">
      <c r="A39" s="49" t="s">
        <v>18</v>
      </c>
      <c r="B39" s="21">
        <f>POWER(2,-I31)</f>
        <v>0.12354303921640124</v>
      </c>
      <c r="C39" s="21"/>
      <c r="D39" s="10"/>
      <c r="E39" s="10"/>
      <c r="F39" s="10"/>
      <c r="G39" s="10"/>
      <c r="L39" s="2"/>
    </row>
    <row r="40" spans="1:12" ht="16" thickBot="1" x14ac:dyDescent="0.25">
      <c r="L40" s="80"/>
    </row>
    <row r="41" spans="1:12" s="3" customFormat="1" thickBot="1" x14ac:dyDescent="0.2">
      <c r="A41" s="55" t="s">
        <v>7</v>
      </c>
      <c r="B41" s="56" t="s">
        <v>57</v>
      </c>
      <c r="C41" s="56" t="s">
        <v>8</v>
      </c>
      <c r="D41" s="57" t="s">
        <v>9</v>
      </c>
      <c r="E41" s="55" t="s">
        <v>39</v>
      </c>
      <c r="F41" s="56" t="s">
        <v>57</v>
      </c>
      <c r="G41" s="56" t="s">
        <v>8</v>
      </c>
      <c r="H41" s="57" t="s">
        <v>9</v>
      </c>
      <c r="I41" s="58" t="s">
        <v>11</v>
      </c>
      <c r="J41" s="59" t="s">
        <v>22</v>
      </c>
      <c r="L41" s="2"/>
    </row>
    <row r="42" spans="1:12" s="3" customFormat="1" ht="14" x14ac:dyDescent="0.15">
      <c r="A42" s="4" t="s">
        <v>40</v>
      </c>
      <c r="B42" s="5">
        <v>21.9365234375</v>
      </c>
      <c r="C42" s="5">
        <v>15.005456924438477</v>
      </c>
      <c r="D42" s="60">
        <f>B42-C42</f>
        <v>6.9310665130615234</v>
      </c>
      <c r="E42" s="4" t="s">
        <v>40</v>
      </c>
      <c r="F42" s="5">
        <v>24.769441604614258</v>
      </c>
      <c r="G42" s="5">
        <v>14.456241607666016</v>
      </c>
      <c r="H42" s="60">
        <f>F42-G42</f>
        <v>10.313199996948242</v>
      </c>
      <c r="I42" s="61">
        <f>H42-$D$45</f>
        <v>3.4620949427286787</v>
      </c>
      <c r="J42" s="62">
        <f>POWER(2,-I42)</f>
        <v>9.0741420669508022E-2</v>
      </c>
      <c r="L42" s="2"/>
    </row>
    <row r="43" spans="1:12" s="3" customFormat="1" ht="14" x14ac:dyDescent="0.15">
      <c r="A43" s="6" t="s">
        <v>41</v>
      </c>
      <c r="B43" s="7">
        <v>21.73712158203125</v>
      </c>
      <c r="C43" s="7">
        <v>14.820024490356445</v>
      </c>
      <c r="D43" s="63">
        <f>B43-C43</f>
        <v>6.9170970916748047</v>
      </c>
      <c r="E43" s="6" t="s">
        <v>41</v>
      </c>
      <c r="F43" s="7">
        <v>25.265106201171875</v>
      </c>
      <c r="G43" s="7">
        <v>14.456592559814453</v>
      </c>
      <c r="H43" s="63">
        <f>F43-G43</f>
        <v>10.808513641357422</v>
      </c>
      <c r="I43" s="64">
        <f t="shared" ref="I43:I44" si="5">H43-$D$45</f>
        <v>3.9574085871378584</v>
      </c>
      <c r="J43" s="65">
        <f>POWER(2,-I43)</f>
        <v>6.4372638478622818E-2</v>
      </c>
      <c r="L43" s="2"/>
    </row>
    <row r="44" spans="1:12" s="3" customFormat="1" thickBot="1" x14ac:dyDescent="0.2">
      <c r="A44" s="8" t="s">
        <v>42</v>
      </c>
      <c r="B44" s="9">
        <v>21.521928787231445</v>
      </c>
      <c r="C44" s="9">
        <v>14.816777229309082</v>
      </c>
      <c r="D44" s="66">
        <f>B44-C44</f>
        <v>6.7051515579223633</v>
      </c>
      <c r="E44" s="8" t="s">
        <v>42</v>
      </c>
      <c r="F44" s="9">
        <v>25.363998413085938</v>
      </c>
      <c r="G44" s="9">
        <v>14.487276077270508</v>
      </c>
      <c r="H44" s="66">
        <f>F44-G44</f>
        <v>10.87672233581543</v>
      </c>
      <c r="I44" s="67">
        <f t="shared" si="5"/>
        <v>4.0256172815958662</v>
      </c>
      <c r="J44" s="68">
        <f>POWER(2,-I44)</f>
        <v>6.1400010749757872E-2</v>
      </c>
      <c r="L44" s="2"/>
    </row>
    <row r="45" spans="1:12" s="3" customFormat="1" ht="14" x14ac:dyDescent="0.15">
      <c r="A45" s="69" t="s">
        <v>12</v>
      </c>
      <c r="B45" s="70">
        <f>AVERAGE(B42:B44)</f>
        <v>21.731857935587566</v>
      </c>
      <c r="C45" s="70">
        <f>AVERAGE(C42:C44)</f>
        <v>14.880752881368002</v>
      </c>
      <c r="D45" s="71">
        <f>AVERAGE(D42:D44)</f>
        <v>6.8511050542195635</v>
      </c>
      <c r="E45" s="69" t="s">
        <v>12</v>
      </c>
      <c r="F45" s="70">
        <f>AVERAGE(F42:F44)</f>
        <v>25.132848739624023</v>
      </c>
      <c r="G45" s="70">
        <f>AVERAGE(G42:G44)</f>
        <v>14.466703414916992</v>
      </c>
      <c r="H45" s="71">
        <f>AVERAGE(H42:H44)</f>
        <v>10.666145324707031</v>
      </c>
      <c r="I45" s="71">
        <f>AVERAGE(I42:I44)</f>
        <v>3.8150402704874673</v>
      </c>
      <c r="J45" s="72">
        <f>AVERAGE(J42:J44)</f>
        <v>7.2171356632629566E-2</v>
      </c>
      <c r="K45" s="73"/>
      <c r="L45" s="2"/>
    </row>
    <row r="46" spans="1:12" s="3" customFormat="1" ht="14" x14ac:dyDescent="0.15">
      <c r="A46" s="74" t="s">
        <v>13</v>
      </c>
      <c r="B46" s="75">
        <f>MEDIAN(B42:B44)</f>
        <v>21.73712158203125</v>
      </c>
      <c r="C46" s="75">
        <f>MEDIAN(C42:C44)</f>
        <v>14.820024490356445</v>
      </c>
      <c r="D46" s="76">
        <f>MEDIAN(D42:D44)</f>
        <v>6.9170970916748047</v>
      </c>
      <c r="E46" s="74" t="s">
        <v>13</v>
      </c>
      <c r="F46" s="75">
        <f>MEDIAN(F42:F44)</f>
        <v>25.265106201171875</v>
      </c>
      <c r="G46" s="75">
        <f>MEDIAN(G42:G44)</f>
        <v>14.456592559814453</v>
      </c>
      <c r="H46" s="76">
        <f>MEDIAN(H42:H44)</f>
        <v>10.808513641357422</v>
      </c>
      <c r="I46" s="76">
        <f>MEDIAN(I42:I44)</f>
        <v>3.9574085871378584</v>
      </c>
      <c r="J46" s="76">
        <f>MEDIAN(J42:J44)</f>
        <v>6.4372638478622818E-2</v>
      </c>
      <c r="L46" s="2"/>
    </row>
    <row r="47" spans="1:12" s="3" customFormat="1" thickBot="1" x14ac:dyDescent="0.2">
      <c r="A47" s="77" t="s">
        <v>14</v>
      </c>
      <c r="B47" s="78">
        <f>STDEV(B42:B44)</f>
        <v>0.20734743906843744</v>
      </c>
      <c r="C47" s="78">
        <f>STDEV(C42:C44)</f>
        <v>0.10800907343677031</v>
      </c>
      <c r="D47" s="79">
        <f>STDEV(D42:D44)</f>
        <v>0.12659227264925227</v>
      </c>
      <c r="E47" s="77" t="s">
        <v>14</v>
      </c>
      <c r="F47" s="78">
        <f>STDEV(F42:F44)</f>
        <v>0.31858040857265296</v>
      </c>
      <c r="G47" s="78">
        <f>STDEV(G42:G44)</f>
        <v>1.7817312341833223E-2</v>
      </c>
      <c r="H47" s="79">
        <f>STDEV(H42:H44)</f>
        <v>0.30755635221855804</v>
      </c>
      <c r="I47" s="79">
        <f>STDEV(I42:I44)</f>
        <v>0.30755635221855804</v>
      </c>
      <c r="J47" s="79">
        <f>STDEV(J42:J44)</f>
        <v>1.6150683813818238E-2</v>
      </c>
      <c r="L47" s="2"/>
    </row>
    <row r="48" spans="1:12" s="3" customFormat="1" ht="14" x14ac:dyDescent="0.15">
      <c r="A48" s="10"/>
      <c r="B48" s="10" t="s">
        <v>15</v>
      </c>
      <c r="C48" s="10"/>
      <c r="D48" s="10"/>
      <c r="E48" s="10"/>
      <c r="F48" s="10"/>
      <c r="G48" s="10"/>
      <c r="H48" s="10"/>
      <c r="I48" s="10"/>
      <c r="J48" s="11">
        <f>J47/(SQRT(4))</f>
        <v>8.0753419069091188E-3</v>
      </c>
      <c r="L48" s="2"/>
    </row>
    <row r="49" spans="1:12" s="3" customFormat="1" ht="14" x14ac:dyDescent="0.15">
      <c r="A49" s="46" t="s">
        <v>57</v>
      </c>
      <c r="B49" s="10">
        <f>TTEST(B42:B44,F42:F44,2,2)</f>
        <v>1.0120003799652839E-4</v>
      </c>
      <c r="C49" s="10"/>
      <c r="F49" s="81"/>
      <c r="L49" s="2"/>
    </row>
    <row r="50" spans="1:12" s="3" customFormat="1" ht="14" x14ac:dyDescent="0.15">
      <c r="A50" s="46" t="s">
        <v>8</v>
      </c>
      <c r="B50" s="10">
        <f>TTEST(C42:C44,G42:G44,2,2)</f>
        <v>2.8069954150554939E-3</v>
      </c>
      <c r="C50" s="10"/>
      <c r="D50" s="10"/>
      <c r="L50" s="2"/>
    </row>
    <row r="51" spans="1:12" s="3" customFormat="1" ht="14" x14ac:dyDescent="0.15">
      <c r="A51" s="46" t="s">
        <v>16</v>
      </c>
      <c r="B51" s="48">
        <f>TTEST(D42:D44,H42:H44,2,2)</f>
        <v>3.7866281363585262E-5</v>
      </c>
      <c r="C51" s="10"/>
      <c r="D51" s="10"/>
      <c r="L51" s="2"/>
    </row>
    <row r="52" spans="1:12" s="3" customFormat="1" ht="14" x14ac:dyDescent="0.15">
      <c r="A52" s="49" t="s">
        <v>17</v>
      </c>
      <c r="B52" s="21">
        <f>POWER(-(-I45-I47),2)</f>
        <v>16.995802913547124</v>
      </c>
      <c r="C52" s="21"/>
      <c r="D52" s="10"/>
      <c r="E52" s="10"/>
      <c r="F52" s="10"/>
      <c r="L52" s="2"/>
    </row>
    <row r="53" spans="1:12" s="3" customFormat="1" ht="14" x14ac:dyDescent="0.15">
      <c r="A53" s="49" t="s">
        <v>18</v>
      </c>
      <c r="B53" s="21">
        <f>POWER(2,-I45)</f>
        <v>7.1049077580036368E-2</v>
      </c>
      <c r="C53" s="21"/>
      <c r="D53" s="10"/>
      <c r="E53" s="10"/>
      <c r="F53" s="10"/>
      <c r="G5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Sox9</vt:lpstr>
      <vt:lpstr>Runx2</vt:lpstr>
      <vt:lpstr>Dlx3</vt:lpstr>
      <vt:lpstr>Dlx5</vt:lpstr>
      <vt:lpstr>Dlx6</vt:lpstr>
      <vt:lpstr>Sp7</vt:lpstr>
      <vt:lpstr>Col1a1</vt:lpstr>
      <vt:lpstr>Col2a1</vt:lpstr>
      <vt:lpstr>Col10a1</vt:lpstr>
      <vt:lpstr>Bglap2</vt:lpstr>
      <vt:lpstr>Ibsp</vt:lpstr>
      <vt:lpstr>Mgp</vt:lpstr>
      <vt:lpstr>Spp1</vt:lpstr>
      <vt:lpstr>Dmp1</vt:lpstr>
      <vt:lpstr>Mmp9</vt:lpstr>
      <vt:lpstr>Mmp13</vt:lpstr>
      <vt:lpstr>Alpl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Veterans Affairs</dc:creator>
  <cp:lastModifiedBy>Microsoft Office User</cp:lastModifiedBy>
  <dcterms:created xsi:type="dcterms:W3CDTF">2021-10-14T15:26:58Z</dcterms:created>
  <dcterms:modified xsi:type="dcterms:W3CDTF">2022-01-27T05:44:33Z</dcterms:modified>
</cp:coreProperties>
</file>