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ustavogomez/Documents/Research data in MS lab/Articles written by GG/FH Manuscript/SUBMITTED/Fifth submission_01.27.22/SOURCE FILES/FINAL SUBMITTED/"/>
    </mc:Choice>
  </mc:AlternateContent>
  <xr:revisionPtr revIDLastSave="0" documentId="13_ncr:1_{33AA05A4-AC40-7645-8DEE-EFDF374AE79E}" xr6:coauthVersionLast="36" xr6:coauthVersionMax="46" xr10:uidLastSave="{00000000-0000-0000-0000-000000000000}"/>
  <bookViews>
    <workbookView xWindow="1720" yWindow="1320" windowWidth="26680" windowHeight="19660" tabRatio="848" activeTab="11" xr2:uid="{00000000-000D-0000-FFFF-FFFF00000000}"/>
  </bookViews>
  <sheets>
    <sheet name="Sox9" sheetId="65" r:id="rId1"/>
    <sheet name="Runx2" sheetId="57" r:id="rId2"/>
    <sheet name="Dlx3" sheetId="55" r:id="rId3"/>
    <sheet name="Dlx5" sheetId="9" r:id="rId4"/>
    <sheet name="Dlx6" sheetId="58" r:id="rId5"/>
    <sheet name="Sp7" sheetId="56" r:id="rId6"/>
    <sheet name="Col1a1" sheetId="59" r:id="rId7"/>
    <sheet name="Col2a1" sheetId="53" r:id="rId8"/>
    <sheet name="Col10a1" sheetId="8" r:id="rId9"/>
    <sheet name="Bglap2" sheetId="52" r:id="rId10"/>
    <sheet name="Ibsp" sheetId="10" r:id="rId11"/>
    <sheet name="Mgp" sheetId="54" r:id="rId12"/>
    <sheet name="Spp1" sheetId="41" r:id="rId13"/>
    <sheet name="Dmp1" sheetId="50" r:id="rId14"/>
    <sheet name="Mmp9" sheetId="48" r:id="rId15"/>
    <sheet name="Mmp13" sheetId="60" r:id="rId16"/>
    <sheet name="Alp" sheetId="46" r:id="rId17"/>
  </sheets>
  <calcPr calcId="181029"/>
</workbook>
</file>

<file path=xl/calcChain.xml><?xml version="1.0" encoding="utf-8"?>
<calcChain xmlns="http://schemas.openxmlformats.org/spreadsheetml/2006/main">
  <c r="B20" i="46" l="1"/>
  <c r="B49" i="57" l="1"/>
  <c r="B48" i="57"/>
  <c r="G46" i="57"/>
  <c r="F46" i="57"/>
  <c r="C46" i="57"/>
  <c r="B46" i="57"/>
  <c r="G45" i="57"/>
  <c r="F45" i="57"/>
  <c r="C45" i="57"/>
  <c r="B45" i="57"/>
  <c r="G44" i="57"/>
  <c r="F44" i="57"/>
  <c r="C44" i="57"/>
  <c r="B44" i="57"/>
  <c r="H43" i="57"/>
  <c r="D43" i="57"/>
  <c r="H42" i="57"/>
  <c r="D42" i="57"/>
  <c r="H41" i="57"/>
  <c r="D41" i="57"/>
  <c r="H40" i="57"/>
  <c r="D40" i="57"/>
  <c r="D46" i="57" s="1"/>
  <c r="B49" i="55"/>
  <c r="B48" i="55"/>
  <c r="G46" i="55"/>
  <c r="F46" i="55"/>
  <c r="C46" i="55"/>
  <c r="B46" i="55"/>
  <c r="G45" i="55"/>
  <c r="F45" i="55"/>
  <c r="C45" i="55"/>
  <c r="B45" i="55"/>
  <c r="G44" i="55"/>
  <c r="F44" i="55"/>
  <c r="C44" i="55"/>
  <c r="B44" i="55"/>
  <c r="H43" i="55"/>
  <c r="H42" i="55"/>
  <c r="D42" i="55"/>
  <c r="D41" i="55"/>
  <c r="H40" i="55"/>
  <c r="D40" i="55"/>
  <c r="B49" i="9"/>
  <c r="B48" i="9"/>
  <c r="G46" i="9"/>
  <c r="F46" i="9"/>
  <c r="C46" i="9"/>
  <c r="B46" i="9"/>
  <c r="G45" i="9"/>
  <c r="F45" i="9"/>
  <c r="C45" i="9"/>
  <c r="B45" i="9"/>
  <c r="G44" i="9"/>
  <c r="F44" i="9"/>
  <c r="C44" i="9"/>
  <c r="B44" i="9"/>
  <c r="H43" i="9"/>
  <c r="D43" i="9"/>
  <c r="H42" i="9"/>
  <c r="D42" i="9"/>
  <c r="H41" i="9"/>
  <c r="D41" i="9"/>
  <c r="H40" i="9"/>
  <c r="D40" i="9"/>
  <c r="B49" i="58"/>
  <c r="B48" i="58"/>
  <c r="G46" i="58"/>
  <c r="F46" i="58"/>
  <c r="C46" i="58"/>
  <c r="B46" i="58"/>
  <c r="G45" i="58"/>
  <c r="F45" i="58"/>
  <c r="C45" i="58"/>
  <c r="B45" i="58"/>
  <c r="G44" i="58"/>
  <c r="F44" i="58"/>
  <c r="C44" i="58"/>
  <c r="B44" i="58"/>
  <c r="H43" i="58"/>
  <c r="D43" i="58"/>
  <c r="H42" i="58"/>
  <c r="D42" i="58"/>
  <c r="H41" i="58"/>
  <c r="D41" i="58"/>
  <c r="H40" i="58"/>
  <c r="D40" i="58"/>
  <c r="B49" i="56"/>
  <c r="B48" i="56"/>
  <c r="G46" i="56"/>
  <c r="F46" i="56"/>
  <c r="C46" i="56"/>
  <c r="B46" i="56"/>
  <c r="G45" i="56"/>
  <c r="F45" i="56"/>
  <c r="C45" i="56"/>
  <c r="B45" i="56"/>
  <c r="G44" i="56"/>
  <c r="F44" i="56"/>
  <c r="C44" i="56"/>
  <c r="B44" i="56"/>
  <c r="H43" i="56"/>
  <c r="D43" i="56"/>
  <c r="H42" i="56"/>
  <c r="D42" i="56"/>
  <c r="H41" i="56"/>
  <c r="D41" i="56"/>
  <c r="D45" i="56" s="1"/>
  <c r="H40" i="56"/>
  <c r="H46" i="56" s="1"/>
  <c r="D40" i="56"/>
  <c r="B49" i="59"/>
  <c r="B48" i="59"/>
  <c r="G46" i="59"/>
  <c r="F46" i="59"/>
  <c r="C46" i="59"/>
  <c r="B46" i="59"/>
  <c r="G45" i="59"/>
  <c r="F45" i="59"/>
  <c r="C45" i="59"/>
  <c r="B45" i="59"/>
  <c r="G44" i="59"/>
  <c r="F44" i="59"/>
  <c r="C44" i="59"/>
  <c r="B44" i="59"/>
  <c r="H43" i="59"/>
  <c r="D43" i="59"/>
  <c r="H42" i="59"/>
  <c r="D42" i="59"/>
  <c r="H41" i="59"/>
  <c r="D41" i="59"/>
  <c r="H40" i="59"/>
  <c r="D40" i="59"/>
  <c r="B49" i="53"/>
  <c r="B48" i="53"/>
  <c r="G46" i="53"/>
  <c r="F46" i="53"/>
  <c r="C46" i="53"/>
  <c r="B46" i="53"/>
  <c r="G45" i="53"/>
  <c r="F45" i="53"/>
  <c r="C45" i="53"/>
  <c r="B45" i="53"/>
  <c r="G44" i="53"/>
  <c r="F44" i="53"/>
  <c r="C44" i="53"/>
  <c r="B44" i="53"/>
  <c r="D43" i="53"/>
  <c r="H42" i="53"/>
  <c r="D42" i="53"/>
  <c r="H41" i="53"/>
  <c r="D41" i="53"/>
  <c r="H40" i="53"/>
  <c r="H44" i="53" s="1"/>
  <c r="D40" i="53"/>
  <c r="D45" i="53" s="1"/>
  <c r="B49" i="8"/>
  <c r="B48" i="8"/>
  <c r="G46" i="8"/>
  <c r="F46" i="8"/>
  <c r="C46" i="8"/>
  <c r="B46" i="8"/>
  <c r="G45" i="8"/>
  <c r="F45" i="8"/>
  <c r="C45" i="8"/>
  <c r="B45" i="8"/>
  <c r="G44" i="8"/>
  <c r="F44" i="8"/>
  <c r="C44" i="8"/>
  <c r="B44" i="8"/>
  <c r="H43" i="8"/>
  <c r="D43" i="8"/>
  <c r="H42" i="8"/>
  <c r="D42" i="8"/>
  <c r="H41" i="8"/>
  <c r="D41" i="8"/>
  <c r="H40" i="8"/>
  <c r="D40" i="8"/>
  <c r="B49" i="52"/>
  <c r="B48" i="52"/>
  <c r="G46" i="52"/>
  <c r="F46" i="52"/>
  <c r="C46" i="52"/>
  <c r="B46" i="52"/>
  <c r="G45" i="52"/>
  <c r="F45" i="52"/>
  <c r="C45" i="52"/>
  <c r="B45" i="52"/>
  <c r="G44" i="52"/>
  <c r="F44" i="52"/>
  <c r="C44" i="52"/>
  <c r="B44" i="52"/>
  <c r="H43" i="52"/>
  <c r="D43" i="52"/>
  <c r="D42" i="52"/>
  <c r="H41" i="52"/>
  <c r="D41" i="52"/>
  <c r="H40" i="52"/>
  <c r="B49" i="10"/>
  <c r="B48" i="10"/>
  <c r="G46" i="10"/>
  <c r="F46" i="10"/>
  <c r="C46" i="10"/>
  <c r="B46" i="10"/>
  <c r="G45" i="10"/>
  <c r="F45" i="10"/>
  <c r="C45" i="10"/>
  <c r="B45" i="10"/>
  <c r="G44" i="10"/>
  <c r="F44" i="10"/>
  <c r="C44" i="10"/>
  <c r="B44" i="10"/>
  <c r="H43" i="10"/>
  <c r="D43" i="10"/>
  <c r="H42" i="10"/>
  <c r="D42" i="10"/>
  <c r="H41" i="10"/>
  <c r="D41" i="10"/>
  <c r="D40" i="10"/>
  <c r="B49" i="54"/>
  <c r="B48" i="54"/>
  <c r="G46" i="54"/>
  <c r="F46" i="54"/>
  <c r="C46" i="54"/>
  <c r="B46" i="54"/>
  <c r="G45" i="54"/>
  <c r="F45" i="54"/>
  <c r="C45" i="54"/>
  <c r="B45" i="54"/>
  <c r="G44" i="54"/>
  <c r="F44" i="54"/>
  <c r="C44" i="54"/>
  <c r="B44" i="54"/>
  <c r="H43" i="54"/>
  <c r="D43" i="54"/>
  <c r="H42" i="54"/>
  <c r="D42" i="54"/>
  <c r="H41" i="54"/>
  <c r="D41" i="54"/>
  <c r="H40" i="54"/>
  <c r="D40" i="54"/>
  <c r="B49" i="41"/>
  <c r="B48" i="41"/>
  <c r="G46" i="41"/>
  <c r="F46" i="41"/>
  <c r="C46" i="41"/>
  <c r="B46" i="41"/>
  <c r="G45" i="41"/>
  <c r="F45" i="41"/>
  <c r="C45" i="41"/>
  <c r="B45" i="41"/>
  <c r="G44" i="41"/>
  <c r="F44" i="41"/>
  <c r="C44" i="41"/>
  <c r="B44" i="41"/>
  <c r="H43" i="41"/>
  <c r="D43" i="41"/>
  <c r="H42" i="41"/>
  <c r="D42" i="41"/>
  <c r="H41" i="41"/>
  <c r="D41" i="41"/>
  <c r="H40" i="41"/>
  <c r="D40" i="41"/>
  <c r="B49" i="50"/>
  <c r="B48" i="50"/>
  <c r="G46" i="50"/>
  <c r="F46" i="50"/>
  <c r="C46" i="50"/>
  <c r="B46" i="50"/>
  <c r="G45" i="50"/>
  <c r="F45" i="50"/>
  <c r="C45" i="50"/>
  <c r="B45" i="50"/>
  <c r="G44" i="50"/>
  <c r="F44" i="50"/>
  <c r="C44" i="50"/>
  <c r="B44" i="50"/>
  <c r="H43" i="50"/>
  <c r="D43" i="50"/>
  <c r="H42" i="50"/>
  <c r="D42" i="50"/>
  <c r="H41" i="50"/>
  <c r="D41" i="50"/>
  <c r="H40" i="50"/>
  <c r="D40" i="50"/>
  <c r="B49" i="48"/>
  <c r="B48" i="48"/>
  <c r="G46" i="48"/>
  <c r="F46" i="48"/>
  <c r="C46" i="48"/>
  <c r="B46" i="48"/>
  <c r="G45" i="48"/>
  <c r="F45" i="48"/>
  <c r="C45" i="48"/>
  <c r="B45" i="48"/>
  <c r="G44" i="48"/>
  <c r="F44" i="48"/>
  <c r="C44" i="48"/>
  <c r="B44" i="48"/>
  <c r="H43" i="48"/>
  <c r="D43" i="48"/>
  <c r="D42" i="48"/>
  <c r="H41" i="48"/>
  <c r="D41" i="48"/>
  <c r="H40" i="48"/>
  <c r="D40" i="48"/>
  <c r="B49" i="60"/>
  <c r="B48" i="60"/>
  <c r="G46" i="60"/>
  <c r="F46" i="60"/>
  <c r="C46" i="60"/>
  <c r="B46" i="60"/>
  <c r="G45" i="60"/>
  <c r="F45" i="60"/>
  <c r="C45" i="60"/>
  <c r="B45" i="60"/>
  <c r="G44" i="60"/>
  <c r="F44" i="60"/>
  <c r="C44" i="60"/>
  <c r="B44" i="60"/>
  <c r="H43" i="60"/>
  <c r="D43" i="60"/>
  <c r="H42" i="60"/>
  <c r="D42" i="60"/>
  <c r="H41" i="60"/>
  <c r="H40" i="60"/>
  <c r="D40" i="60"/>
  <c r="B49" i="46"/>
  <c r="B48" i="46"/>
  <c r="G46" i="46"/>
  <c r="F46" i="46"/>
  <c r="C46" i="46"/>
  <c r="B46" i="46"/>
  <c r="G45" i="46"/>
  <c r="F45" i="46"/>
  <c r="C45" i="46"/>
  <c r="B45" i="46"/>
  <c r="G44" i="46"/>
  <c r="F44" i="46"/>
  <c r="C44" i="46"/>
  <c r="B44" i="46"/>
  <c r="H43" i="46"/>
  <c r="D43" i="46"/>
  <c r="H42" i="46"/>
  <c r="D42" i="46"/>
  <c r="H41" i="46"/>
  <c r="D41" i="46"/>
  <c r="H40" i="46"/>
  <c r="D40" i="46"/>
  <c r="B49" i="65"/>
  <c r="B48" i="65"/>
  <c r="G46" i="65"/>
  <c r="F46" i="65"/>
  <c r="C46" i="65"/>
  <c r="B46" i="65"/>
  <c r="G45" i="65"/>
  <c r="F45" i="65"/>
  <c r="C45" i="65"/>
  <c r="B45" i="65"/>
  <c r="G44" i="65"/>
  <c r="F44" i="65"/>
  <c r="C44" i="65"/>
  <c r="B44" i="65"/>
  <c r="H43" i="65"/>
  <c r="D43" i="65"/>
  <c r="H42" i="65"/>
  <c r="D42" i="65"/>
  <c r="H41" i="65"/>
  <c r="D41" i="65"/>
  <c r="H40" i="65"/>
  <c r="D40" i="65"/>
  <c r="I42" i="55" l="1"/>
  <c r="J42" i="55" s="1"/>
  <c r="I43" i="58"/>
  <c r="J43" i="58" s="1"/>
  <c r="I43" i="57"/>
  <c r="J43" i="57" s="1"/>
  <c r="I42" i="53"/>
  <c r="J42" i="53" s="1"/>
  <c r="I40" i="41"/>
  <c r="I40" i="59"/>
  <c r="J40" i="59" s="1"/>
  <c r="J43" i="41"/>
  <c r="D44" i="53"/>
  <c r="I41" i="53" s="1"/>
  <c r="J41" i="53" s="1"/>
  <c r="D44" i="56"/>
  <c r="I42" i="56" s="1"/>
  <c r="J42" i="56" s="1"/>
  <c r="I40" i="53"/>
  <c r="D46" i="65"/>
  <c r="B50" i="50"/>
  <c r="D44" i="41"/>
  <c r="I43" i="41" s="1"/>
  <c r="D45" i="57"/>
  <c r="I40" i="56"/>
  <c r="D45" i="48"/>
  <c r="D46" i="41"/>
  <c r="H46" i="52"/>
  <c r="J42" i="59"/>
  <c r="D46" i="9"/>
  <c r="H46" i="55"/>
  <c r="D46" i="56"/>
  <c r="B50" i="58"/>
  <c r="I41" i="41"/>
  <c r="I43" i="10"/>
  <c r="J43" i="10" s="1"/>
  <c r="J42" i="9"/>
  <c r="B50" i="8"/>
  <c r="B50" i="65"/>
  <c r="B50" i="46"/>
  <c r="B50" i="60"/>
  <c r="H46" i="48"/>
  <c r="D46" i="54"/>
  <c r="B50" i="52"/>
  <c r="H46" i="8"/>
  <c r="B50" i="59"/>
  <c r="H46" i="9"/>
  <c r="D45" i="9"/>
  <c r="D44" i="57"/>
  <c r="I40" i="57" s="1"/>
  <c r="H46" i="46"/>
  <c r="D46" i="53"/>
  <c r="B50" i="48"/>
  <c r="B50" i="54"/>
  <c r="B50" i="10"/>
  <c r="B50" i="56"/>
  <c r="B50" i="55"/>
  <c r="D44" i="9"/>
  <c r="I42" i="9" s="1"/>
  <c r="D44" i="48"/>
  <c r="I40" i="48" s="1"/>
  <c r="H46" i="50"/>
  <c r="H46" i="53"/>
  <c r="B50" i="57"/>
  <c r="B50" i="41"/>
  <c r="B50" i="53"/>
  <c r="H45" i="53"/>
  <c r="D46" i="58"/>
  <c r="H46" i="57"/>
  <c r="D46" i="48"/>
  <c r="H46" i="41"/>
  <c r="D45" i="41"/>
  <c r="H44" i="65"/>
  <c r="H45" i="65"/>
  <c r="H46" i="65"/>
  <c r="D44" i="60"/>
  <c r="I40" i="60" s="1"/>
  <c r="D45" i="60"/>
  <c r="D46" i="60"/>
  <c r="J40" i="41"/>
  <c r="H44" i="54"/>
  <c r="H45" i="54"/>
  <c r="H46" i="54"/>
  <c r="D44" i="10"/>
  <c r="I42" i="10" s="1"/>
  <c r="J42" i="10" s="1"/>
  <c r="D45" i="10"/>
  <c r="D46" i="10"/>
  <c r="D44" i="8"/>
  <c r="I40" i="8" s="1"/>
  <c r="D45" i="8"/>
  <c r="D46" i="8"/>
  <c r="J40" i="56"/>
  <c r="H44" i="58"/>
  <c r="H45" i="58"/>
  <c r="H46" i="58"/>
  <c r="H44" i="55"/>
  <c r="H45" i="55"/>
  <c r="D44" i="50"/>
  <c r="I40" i="50" s="1"/>
  <c r="D45" i="50"/>
  <c r="D46" i="50"/>
  <c r="D44" i="59"/>
  <c r="I42" i="59" s="1"/>
  <c r="D45" i="59"/>
  <c r="D46" i="59"/>
  <c r="H44" i="41"/>
  <c r="H45" i="41"/>
  <c r="D44" i="52"/>
  <c r="I41" i="52" s="1"/>
  <c r="J41" i="52" s="1"/>
  <c r="D45" i="52"/>
  <c r="D46" i="52"/>
  <c r="H44" i="56"/>
  <c r="H45" i="56"/>
  <c r="D45" i="46"/>
  <c r="D46" i="46"/>
  <c r="H44" i="60"/>
  <c r="H45" i="60"/>
  <c r="H46" i="60"/>
  <c r="H44" i="10"/>
  <c r="H45" i="10"/>
  <c r="H46" i="10"/>
  <c r="H44" i="8"/>
  <c r="H45" i="8"/>
  <c r="D44" i="46"/>
  <c r="I41" i="46" s="1"/>
  <c r="J41" i="46" s="1"/>
  <c r="H44" i="50"/>
  <c r="H45" i="50"/>
  <c r="H44" i="59"/>
  <c r="H45" i="59"/>
  <c r="H46" i="59"/>
  <c r="B50" i="9"/>
  <c r="D44" i="65"/>
  <c r="I40" i="65" s="1"/>
  <c r="J40" i="65" s="1"/>
  <c r="D45" i="65"/>
  <c r="D44" i="54"/>
  <c r="I43" i="54" s="1"/>
  <c r="J43" i="54" s="1"/>
  <c r="D45" i="54"/>
  <c r="H44" i="52"/>
  <c r="H45" i="52"/>
  <c r="D44" i="58"/>
  <c r="I41" i="58" s="1"/>
  <c r="J41" i="58" s="1"/>
  <c r="D45" i="58"/>
  <c r="D44" i="55"/>
  <c r="I40" i="55" s="1"/>
  <c r="D45" i="55"/>
  <c r="D46" i="55"/>
  <c r="H44" i="46"/>
  <c r="H45" i="46"/>
  <c r="H44" i="48"/>
  <c r="H45" i="48"/>
  <c r="H44" i="9"/>
  <c r="H45" i="9"/>
  <c r="H44" i="57"/>
  <c r="H45" i="57"/>
  <c r="D13" i="57"/>
  <c r="B19" i="58"/>
  <c r="B18" i="58"/>
  <c r="G16" i="58"/>
  <c r="F16" i="58"/>
  <c r="C16" i="58"/>
  <c r="B16" i="58"/>
  <c r="G15" i="58"/>
  <c r="F15" i="58"/>
  <c r="C15" i="58"/>
  <c r="B15" i="58"/>
  <c r="G14" i="58"/>
  <c r="F14" i="58"/>
  <c r="C14" i="58"/>
  <c r="B14" i="58"/>
  <c r="H13" i="58"/>
  <c r="D13" i="58"/>
  <c r="H12" i="58"/>
  <c r="D12" i="58"/>
  <c r="H11" i="58"/>
  <c r="D11" i="58"/>
  <c r="H10" i="58"/>
  <c r="D10" i="58"/>
  <c r="B19" i="55"/>
  <c r="B18" i="55"/>
  <c r="G16" i="55"/>
  <c r="F16" i="55"/>
  <c r="C16" i="55"/>
  <c r="B16" i="55"/>
  <c r="G15" i="55"/>
  <c r="F15" i="55"/>
  <c r="C15" i="55"/>
  <c r="B15" i="55"/>
  <c r="G14" i="55"/>
  <c r="F14" i="55"/>
  <c r="C14" i="55"/>
  <c r="B14" i="55"/>
  <c r="H13" i="55"/>
  <c r="D13" i="55"/>
  <c r="H12" i="55"/>
  <c r="D12" i="55"/>
  <c r="H11" i="55"/>
  <c r="D11" i="55"/>
  <c r="H10" i="55"/>
  <c r="D10" i="55"/>
  <c r="J40" i="48" l="1"/>
  <c r="I46" i="53"/>
  <c r="J40" i="60"/>
  <c r="J44" i="60" s="1"/>
  <c r="J40" i="50"/>
  <c r="J40" i="53"/>
  <c r="J46" i="53" s="1"/>
  <c r="J47" i="53" s="1"/>
  <c r="I44" i="53"/>
  <c r="B52" i="53" s="1"/>
  <c r="I43" i="65"/>
  <c r="J43" i="65" s="1"/>
  <c r="I41" i="8"/>
  <c r="J41" i="8" s="1"/>
  <c r="I41" i="59"/>
  <c r="J41" i="59" s="1"/>
  <c r="I42" i="54"/>
  <c r="J42" i="54" s="1"/>
  <c r="I43" i="48"/>
  <c r="J43" i="48" s="1"/>
  <c r="J44" i="48" s="1"/>
  <c r="I40" i="54"/>
  <c r="I42" i="50"/>
  <c r="J42" i="50" s="1"/>
  <c r="I45" i="53"/>
  <c r="J41" i="41"/>
  <c r="I41" i="48"/>
  <c r="J41" i="48" s="1"/>
  <c r="I42" i="8"/>
  <c r="J42" i="8" s="1"/>
  <c r="I40" i="46"/>
  <c r="I45" i="41"/>
  <c r="I42" i="60"/>
  <c r="J42" i="60" s="1"/>
  <c r="I43" i="60"/>
  <c r="J43" i="60" s="1"/>
  <c r="I42" i="57"/>
  <c r="J42" i="57" s="1"/>
  <c r="I43" i="46"/>
  <c r="J43" i="46" s="1"/>
  <c r="I42" i="46"/>
  <c r="J42" i="46" s="1"/>
  <c r="I41" i="60"/>
  <c r="J41" i="60" s="1"/>
  <c r="I41" i="10"/>
  <c r="I41" i="9"/>
  <c r="J41" i="9" s="1"/>
  <c r="I41" i="54"/>
  <c r="J41" i="54" s="1"/>
  <c r="I43" i="8"/>
  <c r="J43" i="8" s="1"/>
  <c r="I42" i="58"/>
  <c r="J42" i="58" s="1"/>
  <c r="I43" i="55"/>
  <c r="J43" i="55" s="1"/>
  <c r="I42" i="65"/>
  <c r="J42" i="65" s="1"/>
  <c r="J46" i="65" s="1"/>
  <c r="J47" i="65" s="1"/>
  <c r="I41" i="65"/>
  <c r="J41" i="65" s="1"/>
  <c r="I41" i="57"/>
  <c r="J41" i="57" s="1"/>
  <c r="I40" i="58"/>
  <c r="I43" i="9"/>
  <c r="J43" i="9" s="1"/>
  <c r="I40" i="9"/>
  <c r="I46" i="9" s="1"/>
  <c r="I42" i="41"/>
  <c r="I43" i="56"/>
  <c r="J43" i="56" s="1"/>
  <c r="I43" i="52"/>
  <c r="J43" i="52" s="1"/>
  <c r="I40" i="52"/>
  <c r="I43" i="50"/>
  <c r="J43" i="50" s="1"/>
  <c r="I41" i="56"/>
  <c r="I43" i="59"/>
  <c r="J43" i="59" s="1"/>
  <c r="I41" i="50"/>
  <c r="J41" i="50" s="1"/>
  <c r="B51" i="53"/>
  <c r="J46" i="59"/>
  <c r="J47" i="59" s="1"/>
  <c r="I46" i="55"/>
  <c r="J40" i="55"/>
  <c r="I45" i="55"/>
  <c r="I44" i="55"/>
  <c r="B52" i="55" s="1"/>
  <c r="I46" i="52"/>
  <c r="J40" i="52"/>
  <c r="I44" i="8"/>
  <c r="J40" i="8"/>
  <c r="J45" i="48"/>
  <c r="J40" i="46"/>
  <c r="I45" i="46"/>
  <c r="J40" i="57"/>
  <c r="I45" i="57"/>
  <c r="I44" i="57"/>
  <c r="J45" i="65"/>
  <c r="J40" i="9"/>
  <c r="I45" i="9"/>
  <c r="I44" i="9"/>
  <c r="D15" i="55"/>
  <c r="H16" i="55"/>
  <c r="D14" i="58"/>
  <c r="I11" i="58" s="1"/>
  <c r="J11" i="58" s="1"/>
  <c r="H16" i="58"/>
  <c r="D16" i="58"/>
  <c r="B20" i="58"/>
  <c r="D15" i="58"/>
  <c r="H14" i="58"/>
  <c r="H15" i="58"/>
  <c r="D14" i="55"/>
  <c r="I11" i="55" s="1"/>
  <c r="J11" i="55" s="1"/>
  <c r="D16" i="55"/>
  <c r="B20" i="55"/>
  <c r="H14" i="55"/>
  <c r="H15" i="55"/>
  <c r="J44" i="65" l="1"/>
  <c r="I44" i="46"/>
  <c r="J44" i="53"/>
  <c r="J46" i="60"/>
  <c r="J47" i="60" s="1"/>
  <c r="I44" i="54"/>
  <c r="I45" i="54"/>
  <c r="I46" i="54"/>
  <c r="J40" i="54"/>
  <c r="I44" i="59"/>
  <c r="I46" i="60"/>
  <c r="I46" i="46"/>
  <c r="I45" i="8"/>
  <c r="I46" i="65"/>
  <c r="I44" i="50"/>
  <c r="I45" i="48"/>
  <c r="I45" i="50"/>
  <c r="I46" i="8"/>
  <c r="B51" i="55"/>
  <c r="I45" i="65"/>
  <c r="J45" i="59"/>
  <c r="J44" i="59"/>
  <c r="I46" i="50"/>
  <c r="I44" i="48"/>
  <c r="I44" i="56"/>
  <c r="I45" i="56"/>
  <c r="J41" i="56"/>
  <c r="I46" i="56"/>
  <c r="J40" i="58"/>
  <c r="I46" i="58"/>
  <c r="I44" i="58"/>
  <c r="I45" i="58"/>
  <c r="I46" i="59"/>
  <c r="J46" i="50"/>
  <c r="J47" i="50" s="1"/>
  <c r="J44" i="50"/>
  <c r="J45" i="50"/>
  <c r="I46" i="48"/>
  <c r="I44" i="52"/>
  <c r="B52" i="52" s="1"/>
  <c r="J46" i="48"/>
  <c r="J47" i="48" s="1"/>
  <c r="J45" i="60"/>
  <c r="I44" i="65"/>
  <c r="I45" i="60"/>
  <c r="I46" i="41"/>
  <c r="J42" i="41"/>
  <c r="I46" i="57"/>
  <c r="I45" i="52"/>
  <c r="J45" i="53"/>
  <c r="I45" i="10"/>
  <c r="I44" i="10"/>
  <c r="I46" i="10"/>
  <c r="J41" i="10"/>
  <c r="I45" i="59"/>
  <c r="I44" i="60"/>
  <c r="I44" i="41"/>
  <c r="I13" i="55"/>
  <c r="J13" i="55" s="1"/>
  <c r="J46" i="55"/>
  <c r="J47" i="55" s="1"/>
  <c r="J44" i="55"/>
  <c r="J45" i="55"/>
  <c r="B52" i="46"/>
  <c r="B51" i="46"/>
  <c r="J46" i="8"/>
  <c r="J47" i="8" s="1"/>
  <c r="J45" i="8"/>
  <c r="J44" i="8"/>
  <c r="J46" i="46"/>
  <c r="J47" i="46" s="1"/>
  <c r="J45" i="46"/>
  <c r="J44" i="46"/>
  <c r="B52" i="8"/>
  <c r="B51" i="8"/>
  <c r="B52" i="9"/>
  <c r="B51" i="9"/>
  <c r="B52" i="57"/>
  <c r="B51" i="57"/>
  <c r="J45" i="52"/>
  <c r="J46" i="52"/>
  <c r="J47" i="52" s="1"/>
  <c r="J44" i="52"/>
  <c r="J46" i="9"/>
  <c r="J47" i="9" s="1"/>
  <c r="J45" i="9"/>
  <c r="J44" i="9"/>
  <c r="J46" i="57"/>
  <c r="J47" i="57" s="1"/>
  <c r="J45" i="57"/>
  <c r="J44" i="57"/>
  <c r="I12" i="55"/>
  <c r="J12" i="55" s="1"/>
  <c r="I13" i="58"/>
  <c r="J13" i="58" s="1"/>
  <c r="I10" i="58"/>
  <c r="J10" i="58" s="1"/>
  <c r="I12" i="58"/>
  <c r="J12" i="58" s="1"/>
  <c r="I10" i="55"/>
  <c r="B52" i="41" l="1"/>
  <c r="B51" i="41"/>
  <c r="B51" i="54"/>
  <c r="B52" i="54"/>
  <c r="B51" i="52"/>
  <c r="B52" i="60"/>
  <c r="B51" i="60"/>
  <c r="J45" i="58"/>
  <c r="J46" i="58"/>
  <c r="J47" i="58" s="1"/>
  <c r="J44" i="58"/>
  <c r="J44" i="41"/>
  <c r="J46" i="41"/>
  <c r="J47" i="41" s="1"/>
  <c r="B52" i="48"/>
  <c r="B51" i="48"/>
  <c r="B52" i="50"/>
  <c r="B51" i="50"/>
  <c r="J46" i="56"/>
  <c r="J47" i="56" s="1"/>
  <c r="J45" i="56"/>
  <c r="J44" i="56"/>
  <c r="B51" i="58"/>
  <c r="B52" i="58"/>
  <c r="J46" i="10"/>
  <c r="J47" i="10" s="1"/>
  <c r="J44" i="10"/>
  <c r="J45" i="10"/>
  <c r="B52" i="59"/>
  <c r="B51" i="59"/>
  <c r="B52" i="10"/>
  <c r="B51" i="10"/>
  <c r="B51" i="65"/>
  <c r="B52" i="65"/>
  <c r="B52" i="56"/>
  <c r="B51" i="56"/>
  <c r="J45" i="54"/>
  <c r="J46" i="54"/>
  <c r="J47" i="54" s="1"/>
  <c r="J44" i="54"/>
  <c r="J45" i="41"/>
  <c r="I14" i="58"/>
  <c r="B22" i="58" s="1"/>
  <c r="I15" i="58"/>
  <c r="I16" i="58"/>
  <c r="J16" i="58"/>
  <c r="J17" i="58" s="1"/>
  <c r="J15" i="58"/>
  <c r="J14" i="58"/>
  <c r="J10" i="55"/>
  <c r="I16" i="55"/>
  <c r="I15" i="55"/>
  <c r="I14" i="55"/>
  <c r="C16" i="10"/>
  <c r="C15" i="10"/>
  <c r="C14" i="10"/>
  <c r="C16" i="8"/>
  <c r="C15" i="8"/>
  <c r="C14" i="8"/>
  <c r="C16" i="46"/>
  <c r="C15" i="46"/>
  <c r="C14" i="46"/>
  <c r="C16" i="41"/>
  <c r="C15" i="41"/>
  <c r="C14" i="41"/>
  <c r="C16" i="50"/>
  <c r="C15" i="50"/>
  <c r="C14" i="50"/>
  <c r="C16" i="52"/>
  <c r="C15" i="52"/>
  <c r="C14" i="52"/>
  <c r="C16" i="53"/>
  <c r="C15" i="53"/>
  <c r="C14" i="53"/>
  <c r="C16" i="54"/>
  <c r="C15" i="54"/>
  <c r="C14" i="54"/>
  <c r="C16" i="56"/>
  <c r="C15" i="56"/>
  <c r="C14" i="56"/>
  <c r="C16" i="57"/>
  <c r="C15" i="57"/>
  <c r="C14" i="57"/>
  <c r="C16" i="59"/>
  <c r="C15" i="59"/>
  <c r="C14" i="59"/>
  <c r="C16" i="48"/>
  <c r="C15" i="48"/>
  <c r="C14" i="48"/>
  <c r="C16" i="60"/>
  <c r="C15" i="60"/>
  <c r="C14" i="60"/>
  <c r="C16" i="65"/>
  <c r="C15" i="65"/>
  <c r="C14" i="65"/>
  <c r="C16" i="9"/>
  <c r="C15" i="9"/>
  <c r="C14" i="9"/>
  <c r="C31" i="10"/>
  <c r="C30" i="10"/>
  <c r="C29" i="10"/>
  <c r="C31" i="8"/>
  <c r="C30" i="8"/>
  <c r="C29" i="8"/>
  <c r="C31" i="46"/>
  <c r="C30" i="46"/>
  <c r="C29" i="46"/>
  <c r="C31" i="41"/>
  <c r="C30" i="41"/>
  <c r="C29" i="41"/>
  <c r="C31" i="50"/>
  <c r="C30" i="50"/>
  <c r="C29" i="50"/>
  <c r="C31" i="52"/>
  <c r="C30" i="52"/>
  <c r="C29" i="52"/>
  <c r="C31" i="53"/>
  <c r="C30" i="53"/>
  <c r="C29" i="53"/>
  <c r="C31" i="54"/>
  <c r="C30" i="54"/>
  <c r="C29" i="54"/>
  <c r="C31" i="55"/>
  <c r="C30" i="55"/>
  <c r="C29" i="55"/>
  <c r="C31" i="56"/>
  <c r="C30" i="56"/>
  <c r="C29" i="56"/>
  <c r="C31" i="57"/>
  <c r="C30" i="57"/>
  <c r="C29" i="57"/>
  <c r="C31" i="58"/>
  <c r="C30" i="58"/>
  <c r="C29" i="58"/>
  <c r="C31" i="59"/>
  <c r="C30" i="59"/>
  <c r="C29" i="59"/>
  <c r="C31" i="48"/>
  <c r="C30" i="48"/>
  <c r="C29" i="48"/>
  <c r="C31" i="60"/>
  <c r="C30" i="60"/>
  <c r="C29" i="60"/>
  <c r="C31" i="65"/>
  <c r="C30" i="65"/>
  <c r="C29" i="65"/>
  <c r="C31" i="9"/>
  <c r="C30" i="9"/>
  <c r="C29" i="9"/>
  <c r="B21" i="58" l="1"/>
  <c r="B22" i="55"/>
  <c r="B21" i="55"/>
  <c r="J16" i="55"/>
  <c r="J17" i="55" s="1"/>
  <c r="J15" i="55"/>
  <c r="J14" i="55"/>
  <c r="F15" i="65"/>
  <c r="F16" i="65"/>
  <c r="H28" i="54" l="1"/>
  <c r="H28" i="65" l="1"/>
  <c r="D26" i="65"/>
  <c r="B34" i="65"/>
  <c r="B33" i="65"/>
  <c r="G31" i="65"/>
  <c r="F31" i="65"/>
  <c r="B31" i="65"/>
  <c r="G30" i="65"/>
  <c r="F30" i="65"/>
  <c r="B30" i="65"/>
  <c r="G29" i="65"/>
  <c r="F29" i="65"/>
  <c r="B29" i="65"/>
  <c r="D28" i="65"/>
  <c r="H27" i="65"/>
  <c r="D27" i="65"/>
  <c r="H26" i="65"/>
  <c r="H25" i="65"/>
  <c r="D25" i="65"/>
  <c r="B19" i="65"/>
  <c r="B18" i="65"/>
  <c r="G16" i="65"/>
  <c r="B16" i="65"/>
  <c r="G15" i="65"/>
  <c r="B15" i="65"/>
  <c r="G14" i="65"/>
  <c r="F14" i="65"/>
  <c r="B14" i="65"/>
  <c r="H13" i="65"/>
  <c r="D13" i="65"/>
  <c r="H12" i="65"/>
  <c r="D12" i="65"/>
  <c r="H11" i="65"/>
  <c r="D11" i="65"/>
  <c r="H10" i="65"/>
  <c r="D10" i="65"/>
  <c r="B34" i="60"/>
  <c r="B33" i="60"/>
  <c r="G31" i="60"/>
  <c r="F31" i="60"/>
  <c r="B31" i="60"/>
  <c r="G30" i="60"/>
  <c r="F30" i="60"/>
  <c r="B30" i="60"/>
  <c r="G29" i="60"/>
  <c r="F29" i="60"/>
  <c r="B29" i="60"/>
  <c r="H28" i="60"/>
  <c r="D28" i="60"/>
  <c r="H27" i="60"/>
  <c r="D27" i="60"/>
  <c r="H26" i="60"/>
  <c r="D25" i="60"/>
  <c r="B19" i="60"/>
  <c r="B18" i="60"/>
  <c r="G16" i="60"/>
  <c r="F16" i="60"/>
  <c r="B16" i="60"/>
  <c r="G15" i="60"/>
  <c r="F15" i="60"/>
  <c r="B15" i="60"/>
  <c r="G14" i="60"/>
  <c r="F14" i="60"/>
  <c r="B14" i="60"/>
  <c r="H13" i="60"/>
  <c r="D13" i="60"/>
  <c r="H12" i="60"/>
  <c r="D12" i="60"/>
  <c r="H11" i="60"/>
  <c r="D11" i="60"/>
  <c r="H10" i="60"/>
  <c r="D10" i="60"/>
  <c r="H28" i="48"/>
  <c r="H14" i="60" l="1"/>
  <c r="H14" i="65"/>
  <c r="D14" i="65"/>
  <c r="I12" i="65" s="1"/>
  <c r="J12" i="65" s="1"/>
  <c r="D14" i="60"/>
  <c r="I12" i="60" s="1"/>
  <c r="J12" i="60" s="1"/>
  <c r="H15" i="60"/>
  <c r="D31" i="60"/>
  <c r="B20" i="65"/>
  <c r="D29" i="65"/>
  <c r="I26" i="65" s="1"/>
  <c r="J26" i="65" s="1"/>
  <c r="D29" i="60"/>
  <c r="I27" i="60" s="1"/>
  <c r="J27" i="60" s="1"/>
  <c r="D31" i="65"/>
  <c r="H30" i="60"/>
  <c r="H31" i="65"/>
  <c r="H30" i="65"/>
  <c r="H31" i="60"/>
  <c r="B35" i="65"/>
  <c r="D16" i="60"/>
  <c r="H29" i="60"/>
  <c r="D15" i="60"/>
  <c r="B20" i="60"/>
  <c r="H16" i="60"/>
  <c r="B35" i="60"/>
  <c r="D30" i="60"/>
  <c r="D16" i="65"/>
  <c r="H29" i="65"/>
  <c r="D15" i="65"/>
  <c r="H16" i="65"/>
  <c r="H15" i="65"/>
  <c r="D30" i="65"/>
  <c r="I25" i="65" l="1"/>
  <c r="I10" i="60"/>
  <c r="I11" i="65"/>
  <c r="J11" i="65" s="1"/>
  <c r="I10" i="65"/>
  <c r="I13" i="65"/>
  <c r="J13" i="65" s="1"/>
  <c r="I13" i="60"/>
  <c r="J13" i="60" s="1"/>
  <c r="I11" i="60"/>
  <c r="J11" i="60" s="1"/>
  <c r="I28" i="65"/>
  <c r="J28" i="65" s="1"/>
  <c r="I27" i="65"/>
  <c r="J27" i="65" s="1"/>
  <c r="I26" i="60"/>
  <c r="J26" i="60" s="1"/>
  <c r="I28" i="60"/>
  <c r="J28" i="60" s="1"/>
  <c r="J25" i="65"/>
  <c r="H28" i="58"/>
  <c r="I14" i="60" l="1"/>
  <c r="J10" i="60"/>
  <c r="J15" i="60" s="1"/>
  <c r="I15" i="60"/>
  <c r="I16" i="60"/>
  <c r="B21" i="60" s="1"/>
  <c r="I15" i="65"/>
  <c r="I14" i="65"/>
  <c r="J10" i="65"/>
  <c r="I16" i="65"/>
  <c r="I31" i="65"/>
  <c r="I30" i="65"/>
  <c r="I29" i="65"/>
  <c r="B37" i="65" s="1"/>
  <c r="I29" i="60"/>
  <c r="I31" i="60"/>
  <c r="I30" i="60"/>
  <c r="J31" i="60"/>
  <c r="J32" i="60" s="1"/>
  <c r="J29" i="60"/>
  <c r="J30" i="60"/>
  <c r="J16" i="60"/>
  <c r="J17" i="60" s="1"/>
  <c r="J14" i="60"/>
  <c r="B22" i="60"/>
  <c r="J29" i="65"/>
  <c r="J30" i="65"/>
  <c r="J31" i="65"/>
  <c r="J32" i="65" s="1"/>
  <c r="B34" i="59"/>
  <c r="B33" i="59"/>
  <c r="G31" i="59"/>
  <c r="F31" i="59"/>
  <c r="B31" i="59"/>
  <c r="G30" i="59"/>
  <c r="F30" i="59"/>
  <c r="B30" i="59"/>
  <c r="G29" i="59"/>
  <c r="F29" i="59"/>
  <c r="B29" i="59"/>
  <c r="H28" i="59"/>
  <c r="D28" i="59"/>
  <c r="H27" i="59"/>
  <c r="D27" i="59"/>
  <c r="H26" i="59"/>
  <c r="D26" i="59"/>
  <c r="H25" i="59"/>
  <c r="D25" i="59"/>
  <c r="B19" i="59"/>
  <c r="B18" i="59"/>
  <c r="G16" i="59"/>
  <c r="F16" i="59"/>
  <c r="B16" i="59"/>
  <c r="G15" i="59"/>
  <c r="F15" i="59"/>
  <c r="B15" i="59"/>
  <c r="G14" i="59"/>
  <c r="F14" i="59"/>
  <c r="B14" i="59"/>
  <c r="H13" i="59"/>
  <c r="D13" i="59"/>
  <c r="H12" i="59"/>
  <c r="D12" i="59"/>
  <c r="H11" i="59"/>
  <c r="D11" i="59"/>
  <c r="H10" i="59"/>
  <c r="D10" i="59"/>
  <c r="B34" i="58"/>
  <c r="B33" i="58"/>
  <c r="G31" i="58"/>
  <c r="F31" i="58"/>
  <c r="B31" i="58"/>
  <c r="G30" i="58"/>
  <c r="F30" i="58"/>
  <c r="B30" i="58"/>
  <c r="G29" i="58"/>
  <c r="F29" i="58"/>
  <c r="B29" i="58"/>
  <c r="D28" i="58"/>
  <c r="H27" i="58"/>
  <c r="D27" i="58"/>
  <c r="H26" i="58"/>
  <c r="D26" i="58"/>
  <c r="H25" i="58"/>
  <c r="D25" i="58"/>
  <c r="J15" i="65" l="1"/>
  <c r="J16" i="65"/>
  <c r="J17" i="65" s="1"/>
  <c r="J14" i="65"/>
  <c r="B22" i="65"/>
  <c r="B21" i="65"/>
  <c r="D14" i="59"/>
  <c r="I13" i="59" s="1"/>
  <c r="J13" i="59" s="1"/>
  <c r="H14" i="59"/>
  <c r="D31" i="58"/>
  <c r="B36" i="65"/>
  <c r="B36" i="60"/>
  <c r="B37" i="60"/>
  <c r="D29" i="59"/>
  <c r="I26" i="59" s="1"/>
  <c r="J26" i="59" s="1"/>
  <c r="H30" i="59"/>
  <c r="H29" i="59"/>
  <c r="H31" i="59"/>
  <c r="D29" i="58"/>
  <c r="I28" i="58" s="1"/>
  <c r="J28" i="58" s="1"/>
  <c r="D15" i="59"/>
  <c r="B20" i="59"/>
  <c r="H29" i="58"/>
  <c r="D16" i="59"/>
  <c r="D31" i="59"/>
  <c r="I12" i="59"/>
  <c r="J12" i="59" s="1"/>
  <c r="D30" i="58"/>
  <c r="B35" i="58"/>
  <c r="H16" i="59"/>
  <c r="H31" i="58"/>
  <c r="H15" i="59"/>
  <c r="D30" i="59"/>
  <c r="B35" i="59"/>
  <c r="H30" i="58"/>
  <c r="D25" i="57"/>
  <c r="H25" i="57"/>
  <c r="D28" i="57"/>
  <c r="H28" i="57"/>
  <c r="B34" i="57"/>
  <c r="B33" i="57"/>
  <c r="G31" i="57"/>
  <c r="F31" i="57"/>
  <c r="B31" i="57"/>
  <c r="G30" i="57"/>
  <c r="F30" i="57"/>
  <c r="B30" i="57"/>
  <c r="G29" i="57"/>
  <c r="F29" i="57"/>
  <c r="B29" i="57"/>
  <c r="H27" i="57"/>
  <c r="D27" i="57"/>
  <c r="H26" i="57"/>
  <c r="D26" i="57"/>
  <c r="D31" i="57" s="1"/>
  <c r="B19" i="57"/>
  <c r="B18" i="57"/>
  <c r="G16" i="57"/>
  <c r="F16" i="57"/>
  <c r="B16" i="57"/>
  <c r="G15" i="57"/>
  <c r="F15" i="57"/>
  <c r="B15" i="57"/>
  <c r="G14" i="57"/>
  <c r="F14" i="57"/>
  <c r="B14" i="57"/>
  <c r="H13" i="57"/>
  <c r="H12" i="57"/>
  <c r="D12" i="57"/>
  <c r="H11" i="57"/>
  <c r="D11" i="57"/>
  <c r="H10" i="57"/>
  <c r="D10" i="57"/>
  <c r="B34" i="54"/>
  <c r="B33" i="54"/>
  <c r="G31" i="54"/>
  <c r="F31" i="54"/>
  <c r="B31" i="54"/>
  <c r="G30" i="54"/>
  <c r="F30" i="54"/>
  <c r="B30" i="54"/>
  <c r="G29" i="54"/>
  <c r="F29" i="54"/>
  <c r="B29" i="54"/>
  <c r="H27" i="54"/>
  <c r="D27" i="54"/>
  <c r="H26" i="54"/>
  <c r="D26" i="54"/>
  <c r="H25" i="54"/>
  <c r="D25" i="54"/>
  <c r="B19" i="54"/>
  <c r="B18" i="54"/>
  <c r="G16" i="54"/>
  <c r="F16" i="54"/>
  <c r="B16" i="54"/>
  <c r="G15" i="54"/>
  <c r="F15" i="54"/>
  <c r="B15" i="54"/>
  <c r="G14" i="54"/>
  <c r="F14" i="54"/>
  <c r="B14" i="54"/>
  <c r="H13" i="54"/>
  <c r="D13" i="54"/>
  <c r="H12" i="54"/>
  <c r="D12" i="54"/>
  <c r="H11" i="54"/>
  <c r="D11" i="54"/>
  <c r="H10" i="54"/>
  <c r="D10" i="54"/>
  <c r="I11" i="59" l="1"/>
  <c r="J11" i="59" s="1"/>
  <c r="I10" i="59"/>
  <c r="I14" i="59" s="1"/>
  <c r="D14" i="54"/>
  <c r="I12" i="54" s="1"/>
  <c r="J12" i="54" s="1"/>
  <c r="D14" i="57"/>
  <c r="I12" i="57" s="1"/>
  <c r="J12" i="57" s="1"/>
  <c r="H14" i="57"/>
  <c r="H15" i="57"/>
  <c r="B20" i="54"/>
  <c r="D29" i="54"/>
  <c r="I28" i="54" s="1"/>
  <c r="J28" i="54" s="1"/>
  <c r="H30" i="54"/>
  <c r="D29" i="57"/>
  <c r="I28" i="57" s="1"/>
  <c r="J28" i="57" s="1"/>
  <c r="H15" i="54"/>
  <c r="H29" i="54"/>
  <c r="H31" i="54"/>
  <c r="D31" i="54"/>
  <c r="I25" i="58"/>
  <c r="J25" i="58" s="1"/>
  <c r="I27" i="58"/>
  <c r="J27" i="58" s="1"/>
  <c r="I26" i="58"/>
  <c r="J26" i="58" s="1"/>
  <c r="I28" i="59"/>
  <c r="J28" i="59" s="1"/>
  <c r="I25" i="59"/>
  <c r="J25" i="59" s="1"/>
  <c r="I27" i="59"/>
  <c r="J27" i="59" s="1"/>
  <c r="I15" i="59"/>
  <c r="I16" i="59"/>
  <c r="J10" i="59"/>
  <c r="B35" i="57"/>
  <c r="H31" i="57"/>
  <c r="H16" i="57"/>
  <c r="H30" i="57"/>
  <c r="H29" i="57"/>
  <c r="D16" i="57"/>
  <c r="D30" i="57"/>
  <c r="D15" i="57"/>
  <c r="B20" i="57"/>
  <c r="I11" i="54"/>
  <c r="J11" i="54" s="1"/>
  <c r="H16" i="54"/>
  <c r="H14" i="54"/>
  <c r="D16" i="54"/>
  <c r="D30" i="54"/>
  <c r="B35" i="54"/>
  <c r="D15" i="54"/>
  <c r="B22" i="59" l="1"/>
  <c r="B21" i="59"/>
  <c r="I26" i="54"/>
  <c r="J26" i="54" s="1"/>
  <c r="I27" i="57"/>
  <c r="J27" i="57" s="1"/>
  <c r="I26" i="57"/>
  <c r="J26" i="57" s="1"/>
  <c r="I11" i="57"/>
  <c r="J11" i="57" s="1"/>
  <c r="I10" i="57"/>
  <c r="J10" i="57" s="1"/>
  <c r="I13" i="57"/>
  <c r="J13" i="57" s="1"/>
  <c r="I13" i="54"/>
  <c r="J13" i="54" s="1"/>
  <c r="I10" i="54"/>
  <c r="J10" i="54" s="1"/>
  <c r="I25" i="54"/>
  <c r="I30" i="54" s="1"/>
  <c r="I27" i="54"/>
  <c r="J27" i="54" s="1"/>
  <c r="I25" i="57"/>
  <c r="J25" i="57" s="1"/>
  <c r="I31" i="58"/>
  <c r="I29" i="58"/>
  <c r="B37" i="58" s="1"/>
  <c r="I30" i="58"/>
  <c r="I29" i="59"/>
  <c r="B37" i="59" s="1"/>
  <c r="I31" i="59"/>
  <c r="I30" i="59"/>
  <c r="J15" i="59"/>
  <c r="J16" i="59"/>
  <c r="J17" i="59" s="1"/>
  <c r="J14" i="59"/>
  <c r="J29" i="59"/>
  <c r="J30" i="59"/>
  <c r="J31" i="59"/>
  <c r="J32" i="59" s="1"/>
  <c r="J31" i="58"/>
  <c r="J32" i="58" s="1"/>
  <c r="J30" i="58"/>
  <c r="J29" i="58"/>
  <c r="I29" i="57"/>
  <c r="I30" i="57"/>
  <c r="I31" i="57"/>
  <c r="J25" i="54"/>
  <c r="B34" i="55"/>
  <c r="B33" i="55"/>
  <c r="G31" i="55"/>
  <c r="F31" i="55"/>
  <c r="B31" i="55"/>
  <c r="G30" i="55"/>
  <c r="F30" i="55"/>
  <c r="B30" i="55"/>
  <c r="G29" i="55"/>
  <c r="F29" i="55"/>
  <c r="B29" i="55"/>
  <c r="H28" i="55"/>
  <c r="D28" i="55"/>
  <c r="H27" i="55"/>
  <c r="D26" i="55"/>
  <c r="H25" i="55"/>
  <c r="D25" i="55"/>
  <c r="B34" i="56"/>
  <c r="B33" i="56"/>
  <c r="G31" i="56"/>
  <c r="F31" i="56"/>
  <c r="B31" i="56"/>
  <c r="G30" i="56"/>
  <c r="F30" i="56"/>
  <c r="B30" i="56"/>
  <c r="G29" i="56"/>
  <c r="F29" i="56"/>
  <c r="B29" i="56"/>
  <c r="H27" i="56"/>
  <c r="D27" i="56"/>
  <c r="H26" i="56"/>
  <c r="D26" i="56"/>
  <c r="H25" i="56"/>
  <c r="D25" i="56"/>
  <c r="B19" i="56"/>
  <c r="B18" i="56"/>
  <c r="G16" i="56"/>
  <c r="F16" i="56"/>
  <c r="B16" i="56"/>
  <c r="G15" i="56"/>
  <c r="F15" i="56"/>
  <c r="B15" i="56"/>
  <c r="G14" i="56"/>
  <c r="F14" i="56"/>
  <c r="B14" i="56"/>
  <c r="H13" i="56"/>
  <c r="D13" i="56"/>
  <c r="H12" i="56"/>
  <c r="D12" i="56"/>
  <c r="H11" i="56"/>
  <c r="D11" i="56"/>
  <c r="H10" i="56"/>
  <c r="D10" i="56"/>
  <c r="B34" i="53"/>
  <c r="B33" i="53"/>
  <c r="G31" i="53"/>
  <c r="F31" i="53"/>
  <c r="B31" i="53"/>
  <c r="G30" i="53"/>
  <c r="F30" i="53"/>
  <c r="B30" i="53"/>
  <c r="G29" i="53"/>
  <c r="F29" i="53"/>
  <c r="B29" i="53"/>
  <c r="H28" i="53"/>
  <c r="D28" i="53"/>
  <c r="H27" i="53"/>
  <c r="D27" i="53"/>
  <c r="H26" i="53"/>
  <c r="D26" i="53"/>
  <c r="H25" i="53"/>
  <c r="D25" i="53"/>
  <c r="B19" i="53"/>
  <c r="B18" i="53"/>
  <c r="G16" i="53"/>
  <c r="F16" i="53"/>
  <c r="B16" i="53"/>
  <c r="G15" i="53"/>
  <c r="F15" i="53"/>
  <c r="B15" i="53"/>
  <c r="G14" i="53"/>
  <c r="F14" i="53"/>
  <c r="B14" i="53"/>
  <c r="H13" i="53"/>
  <c r="D13" i="53"/>
  <c r="H12" i="53"/>
  <c r="D12" i="53"/>
  <c r="H11" i="53"/>
  <c r="D11" i="53"/>
  <c r="H10" i="53"/>
  <c r="D10" i="53"/>
  <c r="I14" i="57" l="1"/>
  <c r="I16" i="57"/>
  <c r="B21" i="57" s="1"/>
  <c r="D31" i="55"/>
  <c r="H29" i="56"/>
  <c r="I29" i="54"/>
  <c r="B37" i="54" s="1"/>
  <c r="I15" i="57"/>
  <c r="B20" i="56"/>
  <c r="I31" i="54"/>
  <c r="I16" i="54"/>
  <c r="D14" i="56"/>
  <c r="I10" i="56" s="1"/>
  <c r="J10" i="56" s="1"/>
  <c r="I15" i="54"/>
  <c r="I14" i="54"/>
  <c r="H15" i="53"/>
  <c r="H16" i="53"/>
  <c r="H14" i="53"/>
  <c r="H16" i="56"/>
  <c r="B36" i="59"/>
  <c r="B36" i="58"/>
  <c r="B22" i="57"/>
  <c r="J29" i="57"/>
  <c r="J30" i="57"/>
  <c r="J31" i="57"/>
  <c r="J32" i="57" s="1"/>
  <c r="J14" i="57"/>
  <c r="J15" i="57"/>
  <c r="J16" i="57"/>
  <c r="J17" i="57" s="1"/>
  <c r="B37" i="57"/>
  <c r="B36" i="57"/>
  <c r="J29" i="54"/>
  <c r="J30" i="54"/>
  <c r="J31" i="54"/>
  <c r="J32" i="54" s="1"/>
  <c r="J14" i="54"/>
  <c r="J15" i="54"/>
  <c r="J16" i="54"/>
  <c r="J17" i="54" s="1"/>
  <c r="D29" i="56"/>
  <c r="I27" i="56" s="1"/>
  <c r="J27" i="56" s="1"/>
  <c r="H30" i="56"/>
  <c r="D29" i="53"/>
  <c r="I26" i="53" s="1"/>
  <c r="J26" i="53" s="1"/>
  <c r="D29" i="55"/>
  <c r="I28" i="55" s="1"/>
  <c r="J28" i="55" s="1"/>
  <c r="D31" i="56"/>
  <c r="D30" i="53"/>
  <c r="D14" i="53"/>
  <c r="D31" i="53"/>
  <c r="H29" i="53"/>
  <c r="H31" i="53"/>
  <c r="I28" i="53"/>
  <c r="J28" i="53" s="1"/>
  <c r="B35" i="53"/>
  <c r="I27" i="53"/>
  <c r="J27" i="53" s="1"/>
  <c r="H30" i="53"/>
  <c r="H14" i="56"/>
  <c r="H15" i="56"/>
  <c r="D30" i="56"/>
  <c r="B35" i="56"/>
  <c r="H29" i="55"/>
  <c r="D16" i="53"/>
  <c r="H31" i="56"/>
  <c r="H31" i="55"/>
  <c r="D15" i="53"/>
  <c r="B20" i="53"/>
  <c r="D16" i="56"/>
  <c r="D15" i="56"/>
  <c r="D30" i="55"/>
  <c r="B35" i="55"/>
  <c r="H30" i="55"/>
  <c r="B34" i="52"/>
  <c r="B33" i="52"/>
  <c r="G31" i="52"/>
  <c r="F31" i="52"/>
  <c r="B31" i="52"/>
  <c r="G30" i="52"/>
  <c r="F30" i="52"/>
  <c r="B30" i="52"/>
  <c r="G29" i="52"/>
  <c r="F29" i="52"/>
  <c r="B29" i="52"/>
  <c r="D28" i="52"/>
  <c r="H27" i="52"/>
  <c r="D27" i="52"/>
  <c r="H26" i="52"/>
  <c r="D26" i="52"/>
  <c r="H25" i="52"/>
  <c r="D25" i="52"/>
  <c r="B19" i="52"/>
  <c r="B18" i="52"/>
  <c r="G16" i="52"/>
  <c r="F16" i="52"/>
  <c r="B16" i="52"/>
  <c r="G15" i="52"/>
  <c r="F15" i="52"/>
  <c r="B15" i="52"/>
  <c r="G14" i="52"/>
  <c r="F14" i="52"/>
  <c r="B14" i="52"/>
  <c r="H13" i="52"/>
  <c r="D13" i="52"/>
  <c r="H12" i="52"/>
  <c r="D12" i="52"/>
  <c r="H11" i="52"/>
  <c r="D11" i="52"/>
  <c r="H10" i="52"/>
  <c r="D10" i="52"/>
  <c r="I12" i="56" l="1"/>
  <c r="J12" i="56" s="1"/>
  <c r="I25" i="56"/>
  <c r="B36" i="54"/>
  <c r="B21" i="54"/>
  <c r="I11" i="56"/>
  <c r="J11" i="56" s="1"/>
  <c r="I13" i="56"/>
  <c r="J13" i="56" s="1"/>
  <c r="J16" i="56" s="1"/>
  <c r="J17" i="56" s="1"/>
  <c r="B22" i="54"/>
  <c r="H14" i="52"/>
  <c r="H29" i="52"/>
  <c r="D14" i="52"/>
  <c r="I10" i="52" s="1"/>
  <c r="H15" i="52"/>
  <c r="I26" i="56"/>
  <c r="J26" i="56" s="1"/>
  <c r="I27" i="55"/>
  <c r="J27" i="55" s="1"/>
  <c r="I25" i="55"/>
  <c r="I25" i="53"/>
  <c r="I30" i="53" s="1"/>
  <c r="J25" i="56"/>
  <c r="I13" i="53"/>
  <c r="J13" i="53" s="1"/>
  <c r="I10" i="53"/>
  <c r="I11" i="53"/>
  <c r="J11" i="53" s="1"/>
  <c r="I12" i="53"/>
  <c r="J12" i="53" s="1"/>
  <c r="D29" i="52"/>
  <c r="I26" i="52" s="1"/>
  <c r="J26" i="52" s="1"/>
  <c r="H31" i="52"/>
  <c r="B35" i="52"/>
  <c r="D16" i="52"/>
  <c r="H30" i="52"/>
  <c r="D15" i="52"/>
  <c r="B20" i="52"/>
  <c r="H16" i="52"/>
  <c r="D31" i="52"/>
  <c r="D30" i="52"/>
  <c r="J14" i="56" l="1"/>
  <c r="I15" i="56"/>
  <c r="I14" i="56"/>
  <c r="B22" i="56" s="1"/>
  <c r="I31" i="56"/>
  <c r="I16" i="56"/>
  <c r="I25" i="52"/>
  <c r="I31" i="52" s="1"/>
  <c r="J15" i="56"/>
  <c r="I29" i="56"/>
  <c r="B37" i="56" s="1"/>
  <c r="I30" i="56"/>
  <c r="I11" i="52"/>
  <c r="J11" i="52" s="1"/>
  <c r="I13" i="52"/>
  <c r="J13" i="52" s="1"/>
  <c r="I12" i="52"/>
  <c r="J12" i="52" s="1"/>
  <c r="I27" i="52"/>
  <c r="J27" i="52" s="1"/>
  <c r="I30" i="55"/>
  <c r="I29" i="55"/>
  <c r="I31" i="55"/>
  <c r="J25" i="55"/>
  <c r="J29" i="55" s="1"/>
  <c r="I29" i="53"/>
  <c r="B37" i="53" s="1"/>
  <c r="I31" i="53"/>
  <c r="J25" i="53"/>
  <c r="J31" i="53" s="1"/>
  <c r="J32" i="53" s="1"/>
  <c r="J29" i="53"/>
  <c r="J30" i="53"/>
  <c r="J30" i="56"/>
  <c r="J31" i="56"/>
  <c r="J32" i="56" s="1"/>
  <c r="J29" i="56"/>
  <c r="I14" i="53"/>
  <c r="I16" i="53"/>
  <c r="J10" i="53"/>
  <c r="I15" i="53"/>
  <c r="I30" i="52"/>
  <c r="I29" i="52"/>
  <c r="J10" i="52"/>
  <c r="B21" i="56" l="1"/>
  <c r="J25" i="52"/>
  <c r="J29" i="52" s="1"/>
  <c r="J31" i="55"/>
  <c r="J32" i="55" s="1"/>
  <c r="B36" i="56"/>
  <c r="J30" i="55"/>
  <c r="I16" i="52"/>
  <c r="I15" i="52"/>
  <c r="I14" i="52"/>
  <c r="B22" i="52" s="1"/>
  <c r="B36" i="55"/>
  <c r="B37" i="55"/>
  <c r="B36" i="53"/>
  <c r="J15" i="53"/>
  <c r="J14" i="53"/>
  <c r="J16" i="53"/>
  <c r="J17" i="53" s="1"/>
  <c r="B22" i="53"/>
  <c r="B21" i="53"/>
  <c r="J30" i="52"/>
  <c r="J31" i="52"/>
  <c r="J32" i="52" s="1"/>
  <c r="B37" i="52"/>
  <c r="B36" i="52"/>
  <c r="J15" i="52"/>
  <c r="J16" i="52"/>
  <c r="J17" i="52" s="1"/>
  <c r="J14" i="52"/>
  <c r="F14" i="48"/>
  <c r="G14" i="48"/>
  <c r="B34" i="48"/>
  <c r="B33" i="48"/>
  <c r="G31" i="48"/>
  <c r="F31" i="48"/>
  <c r="B31" i="48"/>
  <c r="G30" i="48"/>
  <c r="F30" i="48"/>
  <c r="B30" i="48"/>
  <c r="G29" i="48"/>
  <c r="F29" i="48"/>
  <c r="B29" i="48"/>
  <c r="D28" i="48"/>
  <c r="H27" i="48"/>
  <c r="D27" i="48"/>
  <c r="H26" i="48"/>
  <c r="D26" i="48"/>
  <c r="H25" i="48"/>
  <c r="D25" i="48"/>
  <c r="B19" i="48"/>
  <c r="B18" i="48"/>
  <c r="G16" i="48"/>
  <c r="F16" i="48"/>
  <c r="B16" i="48"/>
  <c r="G15" i="48"/>
  <c r="F15" i="48"/>
  <c r="B15" i="48"/>
  <c r="B14" i="48"/>
  <c r="H13" i="48"/>
  <c r="D13" i="48"/>
  <c r="H12" i="48"/>
  <c r="D12" i="48"/>
  <c r="H11" i="48"/>
  <c r="D11" i="48"/>
  <c r="H10" i="48"/>
  <c r="D10" i="48"/>
  <c r="B21" i="52" l="1"/>
  <c r="D14" i="48"/>
  <c r="I10" i="48" s="1"/>
  <c r="H30" i="48"/>
  <c r="D29" i="48"/>
  <c r="H31" i="48"/>
  <c r="H16" i="48"/>
  <c r="H14" i="48"/>
  <c r="H15" i="48"/>
  <c r="B20" i="48"/>
  <c r="D16" i="48"/>
  <c r="H29" i="48"/>
  <c r="D15" i="48"/>
  <c r="D31" i="48"/>
  <c r="D30" i="48"/>
  <c r="B35" i="48"/>
  <c r="B34" i="50"/>
  <c r="B33" i="50"/>
  <c r="G31" i="50"/>
  <c r="F31" i="50"/>
  <c r="B31" i="50"/>
  <c r="G30" i="50"/>
  <c r="F30" i="50"/>
  <c r="B30" i="50"/>
  <c r="G29" i="50"/>
  <c r="F29" i="50"/>
  <c r="B29" i="50"/>
  <c r="H28" i="50"/>
  <c r="D28" i="50"/>
  <c r="H27" i="50"/>
  <c r="D27" i="50"/>
  <c r="H26" i="50"/>
  <c r="D26" i="50"/>
  <c r="H25" i="50"/>
  <c r="D25" i="50"/>
  <c r="B19" i="50"/>
  <c r="B18" i="50"/>
  <c r="G16" i="50"/>
  <c r="F16" i="50"/>
  <c r="B16" i="50"/>
  <c r="G15" i="50"/>
  <c r="F15" i="50"/>
  <c r="B15" i="50"/>
  <c r="G14" i="50"/>
  <c r="F14" i="50"/>
  <c r="B14" i="50"/>
  <c r="H13" i="50"/>
  <c r="D13" i="50"/>
  <c r="H12" i="50"/>
  <c r="D12" i="50"/>
  <c r="H11" i="50"/>
  <c r="D11" i="50"/>
  <c r="H10" i="50"/>
  <c r="D10" i="50"/>
  <c r="D16" i="50" l="1"/>
  <c r="I12" i="48"/>
  <c r="J12" i="48" s="1"/>
  <c r="I11" i="48"/>
  <c r="J11" i="48" s="1"/>
  <c r="I13" i="48"/>
  <c r="J13" i="48" s="1"/>
  <c r="I25" i="48"/>
  <c r="J25" i="48" s="1"/>
  <c r="I28" i="48"/>
  <c r="J28" i="48" s="1"/>
  <c r="I26" i="48"/>
  <c r="J26" i="48" s="1"/>
  <c r="I27" i="48"/>
  <c r="J27" i="48" s="1"/>
  <c r="J10" i="48"/>
  <c r="D30" i="50"/>
  <c r="H31" i="50"/>
  <c r="D15" i="50"/>
  <c r="H16" i="50"/>
  <c r="H15" i="50"/>
  <c r="H30" i="50"/>
  <c r="D14" i="50"/>
  <c r="I11" i="50" s="1"/>
  <c r="J11" i="50" s="1"/>
  <c r="H14" i="50"/>
  <c r="B20" i="50"/>
  <c r="H29" i="50"/>
  <c r="D29" i="50"/>
  <c r="I28" i="50" s="1"/>
  <c r="J28" i="50" s="1"/>
  <c r="D31" i="50"/>
  <c r="B35" i="50"/>
  <c r="D10" i="41"/>
  <c r="D10" i="46"/>
  <c r="B34" i="41"/>
  <c r="B33" i="41"/>
  <c r="G31" i="41"/>
  <c r="F31" i="41"/>
  <c r="B31" i="41"/>
  <c r="G30" i="41"/>
  <c r="F30" i="41"/>
  <c r="B30" i="41"/>
  <c r="G29" i="41"/>
  <c r="F29" i="41"/>
  <c r="B29" i="41"/>
  <c r="H28" i="41"/>
  <c r="D28" i="41"/>
  <c r="H27" i="41"/>
  <c r="D27" i="41"/>
  <c r="H26" i="41"/>
  <c r="D26" i="41"/>
  <c r="H25" i="41"/>
  <c r="D25" i="41"/>
  <c r="B19" i="41"/>
  <c r="B18" i="41"/>
  <c r="G16" i="41"/>
  <c r="F16" i="41"/>
  <c r="B16" i="41"/>
  <c r="G15" i="41"/>
  <c r="F15" i="41"/>
  <c r="B15" i="41"/>
  <c r="G14" i="41"/>
  <c r="F14" i="41"/>
  <c r="B14" i="41"/>
  <c r="H13" i="41"/>
  <c r="D13" i="41"/>
  <c r="H12" i="41"/>
  <c r="D12" i="41"/>
  <c r="H11" i="41"/>
  <c r="D11" i="41"/>
  <c r="H10" i="41"/>
  <c r="B34" i="46"/>
  <c r="B33" i="46"/>
  <c r="G31" i="46"/>
  <c r="F31" i="46"/>
  <c r="B31" i="46"/>
  <c r="G30" i="46"/>
  <c r="F30" i="46"/>
  <c r="B30" i="46"/>
  <c r="G29" i="46"/>
  <c r="F29" i="46"/>
  <c r="B29" i="46"/>
  <c r="H28" i="46"/>
  <c r="D28" i="46"/>
  <c r="H27" i="46"/>
  <c r="D27" i="46"/>
  <c r="H26" i="46"/>
  <c r="D26" i="46"/>
  <c r="H25" i="46"/>
  <c r="D25" i="46"/>
  <c r="B19" i="46"/>
  <c r="B18" i="46"/>
  <c r="G16" i="46"/>
  <c r="F16" i="46"/>
  <c r="B16" i="46"/>
  <c r="G15" i="46"/>
  <c r="F15" i="46"/>
  <c r="B15" i="46"/>
  <c r="G14" i="46"/>
  <c r="F14" i="46"/>
  <c r="B14" i="46"/>
  <c r="H13" i="46"/>
  <c r="D13" i="46"/>
  <c r="H12" i="46"/>
  <c r="D12" i="46"/>
  <c r="H11" i="46"/>
  <c r="D11" i="46"/>
  <c r="H10" i="46"/>
  <c r="I15" i="48" l="1"/>
  <c r="I14" i="48"/>
  <c r="B22" i="48" s="1"/>
  <c r="I16" i="48"/>
  <c r="I30" i="48"/>
  <c r="I29" i="48"/>
  <c r="B37" i="48" s="1"/>
  <c r="I31" i="48"/>
  <c r="J29" i="48"/>
  <c r="J30" i="48"/>
  <c r="J31" i="48"/>
  <c r="J32" i="48" s="1"/>
  <c r="J15" i="48"/>
  <c r="J16" i="48"/>
  <c r="J17" i="48" s="1"/>
  <c r="J14" i="48"/>
  <c r="D31" i="41"/>
  <c r="I13" i="50"/>
  <c r="J13" i="50" s="1"/>
  <c r="I27" i="50"/>
  <c r="J27" i="50" s="1"/>
  <c r="I25" i="50"/>
  <c r="I26" i="50"/>
  <c r="J26" i="50" s="1"/>
  <c r="I10" i="50"/>
  <c r="I12" i="50"/>
  <c r="J12" i="50" s="1"/>
  <c r="D29" i="41"/>
  <c r="I26" i="41" s="1"/>
  <c r="J26" i="41" s="1"/>
  <c r="H29" i="46"/>
  <c r="H30" i="41"/>
  <c r="B35" i="41"/>
  <c r="H31" i="41"/>
  <c r="H29" i="41"/>
  <c r="H30" i="46"/>
  <c r="H31" i="46"/>
  <c r="H14" i="41"/>
  <c r="D16" i="46"/>
  <c r="D15" i="41"/>
  <c r="D14" i="46"/>
  <c r="I11" i="46" s="1"/>
  <c r="J11" i="46" s="1"/>
  <c r="D14" i="41"/>
  <c r="I10" i="41" s="1"/>
  <c r="J10" i="41" s="1"/>
  <c r="D16" i="41"/>
  <c r="D29" i="46"/>
  <c r="I26" i="46" s="1"/>
  <c r="J26" i="46" s="1"/>
  <c r="D31" i="46"/>
  <c r="D15" i="46"/>
  <c r="B20" i="41"/>
  <c r="H16" i="46"/>
  <c r="H15" i="46"/>
  <c r="D30" i="46"/>
  <c r="B35" i="46"/>
  <c r="H16" i="41"/>
  <c r="H14" i="46"/>
  <c r="H15" i="41"/>
  <c r="D30" i="41"/>
  <c r="I12" i="41" l="1"/>
  <c r="J12" i="41" s="1"/>
  <c r="I25" i="41"/>
  <c r="I28" i="41"/>
  <c r="J28" i="41" s="1"/>
  <c r="B21" i="48"/>
  <c r="B36" i="48"/>
  <c r="I31" i="50"/>
  <c r="J25" i="50"/>
  <c r="I29" i="50"/>
  <c r="I30" i="50"/>
  <c r="I15" i="50"/>
  <c r="J10" i="50"/>
  <c r="I14" i="50"/>
  <c r="I16" i="50"/>
  <c r="I27" i="41"/>
  <c r="J27" i="41" s="1"/>
  <c r="I13" i="41"/>
  <c r="J13" i="41" s="1"/>
  <c r="I11" i="41"/>
  <c r="J11" i="41" s="1"/>
  <c r="I13" i="46"/>
  <c r="J13" i="46" s="1"/>
  <c r="I10" i="46"/>
  <c r="J10" i="46" s="1"/>
  <c r="I12" i="46"/>
  <c r="J12" i="46" s="1"/>
  <c r="I28" i="46"/>
  <c r="J28" i="46" s="1"/>
  <c r="J25" i="41"/>
  <c r="I27" i="46"/>
  <c r="J27" i="46" s="1"/>
  <c r="I25" i="46"/>
  <c r="J14" i="41" l="1"/>
  <c r="I15" i="46"/>
  <c r="I16" i="41"/>
  <c r="B21" i="50"/>
  <c r="B22" i="50"/>
  <c r="J29" i="50"/>
  <c r="J30" i="50"/>
  <c r="J31" i="50"/>
  <c r="J32" i="50" s="1"/>
  <c r="J14" i="50"/>
  <c r="J16" i="50"/>
  <c r="J17" i="50" s="1"/>
  <c r="J15" i="50"/>
  <c r="B36" i="50"/>
  <c r="B37" i="50"/>
  <c r="I31" i="41"/>
  <c r="I30" i="41"/>
  <c r="I29" i="41"/>
  <c r="B37" i="41" s="1"/>
  <c r="I14" i="41"/>
  <c r="B22" i="41" s="1"/>
  <c r="J16" i="41"/>
  <c r="J17" i="41" s="1"/>
  <c r="J15" i="41"/>
  <c r="I15" i="41"/>
  <c r="I16" i="46"/>
  <c r="I14" i="46"/>
  <c r="J14" i="46"/>
  <c r="J15" i="46"/>
  <c r="J16" i="46"/>
  <c r="J17" i="46" s="1"/>
  <c r="J29" i="41"/>
  <c r="J30" i="41"/>
  <c r="J31" i="41"/>
  <c r="J32" i="41" s="1"/>
  <c r="I31" i="46"/>
  <c r="J25" i="46"/>
  <c r="I29" i="46"/>
  <c r="I30" i="46"/>
  <c r="G31" i="10"/>
  <c r="G30" i="10"/>
  <c r="G29" i="10"/>
  <c r="G16" i="10"/>
  <c r="G15" i="10"/>
  <c r="G14" i="10"/>
  <c r="G31" i="8"/>
  <c r="G30" i="8"/>
  <c r="G29" i="8"/>
  <c r="G16" i="8"/>
  <c r="G15" i="8"/>
  <c r="G14" i="8"/>
  <c r="B21" i="46" l="1"/>
  <c r="B36" i="41"/>
  <c r="B21" i="41"/>
  <c r="B22" i="46"/>
  <c r="B37" i="46"/>
  <c r="B36" i="46"/>
  <c r="J29" i="46"/>
  <c r="J30" i="46"/>
  <c r="J31" i="46"/>
  <c r="J32" i="46" s="1"/>
  <c r="B34" i="8" l="1"/>
  <c r="B33" i="8"/>
  <c r="F31" i="8"/>
  <c r="B31" i="8"/>
  <c r="F30" i="8"/>
  <c r="B30" i="8"/>
  <c r="F29" i="8"/>
  <c r="B29" i="8"/>
  <c r="H28" i="8"/>
  <c r="D28" i="8"/>
  <c r="H27" i="8"/>
  <c r="D27" i="8"/>
  <c r="H26" i="8"/>
  <c r="D26" i="8"/>
  <c r="H25" i="8"/>
  <c r="D25" i="8"/>
  <c r="B19" i="8"/>
  <c r="B18" i="8"/>
  <c r="F16" i="8"/>
  <c r="B16" i="8"/>
  <c r="F15" i="8"/>
  <c r="B15" i="8"/>
  <c r="F14" i="8"/>
  <c r="B14" i="8"/>
  <c r="H13" i="8"/>
  <c r="D13" i="8"/>
  <c r="H12" i="8"/>
  <c r="D12" i="8"/>
  <c r="H11" i="8"/>
  <c r="D11" i="8"/>
  <c r="H10" i="8"/>
  <c r="D10" i="8"/>
  <c r="B34" i="10"/>
  <c r="B33" i="10"/>
  <c r="F31" i="10"/>
  <c r="B31" i="10"/>
  <c r="F30" i="10"/>
  <c r="B30" i="10"/>
  <c r="F29" i="10"/>
  <c r="B29" i="10"/>
  <c r="H28" i="10"/>
  <c r="D28" i="10"/>
  <c r="H27" i="10"/>
  <c r="D27" i="10"/>
  <c r="H26" i="10"/>
  <c r="D26" i="10"/>
  <c r="H25" i="10"/>
  <c r="D25" i="10"/>
  <c r="B19" i="10"/>
  <c r="B18" i="10"/>
  <c r="F16" i="10"/>
  <c r="B16" i="10"/>
  <c r="F15" i="10"/>
  <c r="B15" i="10"/>
  <c r="F14" i="10"/>
  <c r="B14" i="10"/>
  <c r="H13" i="10"/>
  <c r="D13" i="10"/>
  <c r="H12" i="10"/>
  <c r="D12" i="10"/>
  <c r="H11" i="10"/>
  <c r="D11" i="10"/>
  <c r="H10" i="10"/>
  <c r="D10" i="10"/>
  <c r="H30" i="8" l="1"/>
  <c r="H15" i="10"/>
  <c r="D29" i="10"/>
  <c r="I27" i="10" s="1"/>
  <c r="J27" i="10" s="1"/>
  <c r="H29" i="10"/>
  <c r="H15" i="8"/>
  <c r="D31" i="8"/>
  <c r="D29" i="8"/>
  <c r="I27" i="8" s="1"/>
  <c r="J27" i="8" s="1"/>
  <c r="B35" i="10"/>
  <c r="B35" i="8"/>
  <c r="H31" i="8"/>
  <c r="H14" i="8"/>
  <c r="B20" i="10"/>
  <c r="H16" i="10"/>
  <c r="H14" i="10"/>
  <c r="D14" i="10"/>
  <c r="I13" i="10" s="1"/>
  <c r="J13" i="10" s="1"/>
  <c r="D14" i="8"/>
  <c r="I12" i="8" s="1"/>
  <c r="J12" i="8" s="1"/>
  <c r="D16" i="8"/>
  <c r="H29" i="8"/>
  <c r="D15" i="8"/>
  <c r="B20" i="8"/>
  <c r="H16" i="8"/>
  <c r="D30" i="8"/>
  <c r="I25" i="10"/>
  <c r="H31" i="10"/>
  <c r="H30" i="10"/>
  <c r="D16" i="10"/>
  <c r="D15" i="10"/>
  <c r="I26" i="10"/>
  <c r="J26" i="10" s="1"/>
  <c r="D31" i="10"/>
  <c r="D30" i="10"/>
  <c r="D28" i="9"/>
  <c r="D13" i="9"/>
  <c r="I11" i="8" l="1"/>
  <c r="J11" i="8" s="1"/>
  <c r="I28" i="10"/>
  <c r="J28" i="10" s="1"/>
  <c r="I25" i="8"/>
  <c r="I28" i="8"/>
  <c r="J28" i="8" s="1"/>
  <c r="I26" i="8"/>
  <c r="J26" i="8" s="1"/>
  <c r="I13" i="8"/>
  <c r="J13" i="8" s="1"/>
  <c r="I11" i="10"/>
  <c r="J11" i="10" s="1"/>
  <c r="I10" i="8"/>
  <c r="J10" i="8" s="1"/>
  <c r="I10" i="10"/>
  <c r="J10" i="10" s="1"/>
  <c r="I12" i="10"/>
  <c r="J12" i="10" s="1"/>
  <c r="I31" i="10"/>
  <c r="J25" i="10"/>
  <c r="I30" i="8" l="1"/>
  <c r="I29" i="10"/>
  <c r="I30" i="10"/>
  <c r="I31" i="8"/>
  <c r="J25" i="8"/>
  <c r="J29" i="8" s="1"/>
  <c r="I29" i="8"/>
  <c r="B37" i="8" s="1"/>
  <c r="I16" i="8"/>
  <c r="I15" i="8"/>
  <c r="I14" i="8"/>
  <c r="I16" i="10"/>
  <c r="I15" i="10"/>
  <c r="I14" i="10"/>
  <c r="B22" i="10" s="1"/>
  <c r="J30" i="8"/>
  <c r="J31" i="8"/>
  <c r="J32" i="8" s="1"/>
  <c r="J15" i="8"/>
  <c r="J16" i="8"/>
  <c r="J17" i="8" s="1"/>
  <c r="J14" i="8"/>
  <c r="B36" i="10"/>
  <c r="B37" i="10"/>
  <c r="J16" i="10"/>
  <c r="J17" i="10" s="1"/>
  <c r="J15" i="10"/>
  <c r="J14" i="10"/>
  <c r="J29" i="10"/>
  <c r="J30" i="10"/>
  <c r="J31" i="10"/>
  <c r="J32" i="10" s="1"/>
  <c r="B21" i="8" l="1"/>
  <c r="B36" i="8"/>
  <c r="B22" i="8"/>
  <c r="B21" i="10"/>
  <c r="B34" i="9" l="1"/>
  <c r="B33" i="9"/>
  <c r="G31" i="9"/>
  <c r="F31" i="9"/>
  <c r="B31" i="9"/>
  <c r="G30" i="9"/>
  <c r="F30" i="9"/>
  <c r="B30" i="9"/>
  <c r="G29" i="9"/>
  <c r="F29" i="9"/>
  <c r="B29" i="9"/>
  <c r="H28" i="9"/>
  <c r="H27" i="9"/>
  <c r="D27" i="9"/>
  <c r="H26" i="9"/>
  <c r="D26" i="9"/>
  <c r="H25" i="9"/>
  <c r="D25" i="9"/>
  <c r="B19" i="9"/>
  <c r="B18" i="9"/>
  <c r="G16" i="9"/>
  <c r="F16" i="9"/>
  <c r="B16" i="9"/>
  <c r="G15" i="9"/>
  <c r="F15" i="9"/>
  <c r="B15" i="9"/>
  <c r="G14" i="9"/>
  <c r="F14" i="9"/>
  <c r="B14" i="9"/>
  <c r="H13" i="9"/>
  <c r="H12" i="9"/>
  <c r="D12" i="9"/>
  <c r="H11" i="9"/>
  <c r="D11" i="9"/>
  <c r="H10" i="9"/>
  <c r="D10" i="9"/>
  <c r="H14" i="9" l="1"/>
  <c r="H29" i="9"/>
  <c r="H30" i="9"/>
  <c r="D16" i="9"/>
  <c r="H31" i="9"/>
  <c r="B20" i="9"/>
  <c r="D29" i="9"/>
  <c r="D15" i="9"/>
  <c r="D14" i="9"/>
  <c r="H16" i="9"/>
  <c r="D31" i="9"/>
  <c r="H15" i="9"/>
  <c r="D30" i="9"/>
  <c r="B35" i="9"/>
  <c r="I12" i="9" l="1"/>
  <c r="J12" i="9" s="1"/>
  <c r="I13" i="9"/>
  <c r="J13" i="9" s="1"/>
  <c r="I10" i="9"/>
  <c r="I11" i="9"/>
  <c r="J11" i="9" s="1"/>
  <c r="I26" i="9"/>
  <c r="I27" i="9"/>
  <c r="J27" i="9" s="1"/>
  <c r="I28" i="9"/>
  <c r="J28" i="9" s="1"/>
  <c r="I25" i="9"/>
  <c r="J25" i="9" s="1"/>
  <c r="I14" i="9" l="1"/>
  <c r="B22" i="9" s="1"/>
  <c r="J10" i="9"/>
  <c r="J15" i="9" s="1"/>
  <c r="I15" i="9"/>
  <c r="I29" i="9"/>
  <c r="B37" i="9" s="1"/>
  <c r="I16" i="9"/>
  <c r="I31" i="9"/>
  <c r="I30" i="9"/>
  <c r="J26" i="9"/>
  <c r="J29" i="9" s="1"/>
  <c r="B21" i="9" l="1"/>
  <c r="J30" i="9"/>
  <c r="J31" i="9"/>
  <c r="J32" i="9" s="1"/>
  <c r="J14" i="9"/>
  <c r="J16" i="9"/>
  <c r="J17" i="9" s="1"/>
  <c r="B36" i="9"/>
</calcChain>
</file>

<file path=xl/sharedStrings.xml><?xml version="1.0" encoding="utf-8"?>
<sst xmlns="http://schemas.openxmlformats.org/spreadsheetml/2006/main" count="1690" uniqueCount="56">
  <si>
    <t>PPIA</t>
  </si>
  <si>
    <t>∆Ct</t>
  </si>
  <si>
    <t>∆∆Ct</t>
  </si>
  <si>
    <t>Average</t>
  </si>
  <si>
    <t>Median</t>
  </si>
  <si>
    <t>SD</t>
  </si>
  <si>
    <t>P value</t>
  </si>
  <si>
    <t>Ct</t>
  </si>
  <si>
    <t>Relative Fold</t>
  </si>
  <si>
    <t>Fold Incr</t>
  </si>
  <si>
    <t>RNA Extractions done by Jasmine Lau</t>
  </si>
  <si>
    <t xml:space="preserve">Nano, dilutions and RT done by JL </t>
  </si>
  <si>
    <t xml:space="preserve">PPIA </t>
  </si>
  <si>
    <t xml:space="preserve">AA 1 </t>
  </si>
  <si>
    <t xml:space="preserve">AA2 </t>
  </si>
  <si>
    <t xml:space="preserve">AA 3 </t>
  </si>
  <si>
    <t xml:space="preserve">AA 4 </t>
  </si>
  <si>
    <t xml:space="preserve">TH 1 </t>
  </si>
  <si>
    <t xml:space="preserve">TH 2 </t>
  </si>
  <si>
    <t xml:space="preserve">TH 3 </t>
  </si>
  <si>
    <t>TH 4</t>
  </si>
  <si>
    <t>AA/TH 3</t>
  </si>
  <si>
    <t xml:space="preserve">AA/TH 4 </t>
  </si>
  <si>
    <t xml:space="preserve">AA/TH 1 </t>
  </si>
  <si>
    <t xml:space="preserve">AA/TH 2 </t>
  </si>
  <si>
    <t>GFP</t>
  </si>
  <si>
    <t>No serum Free, RNA extracted at 3d</t>
  </si>
  <si>
    <t>Cntrl shRNA</t>
  </si>
  <si>
    <t xml:space="preserve">2019#25 ATDC5 DLX5 #40 shRNA </t>
  </si>
  <si>
    <t xml:space="preserve">Control shRNA </t>
  </si>
  <si>
    <t>DLX5 #40</t>
  </si>
  <si>
    <t>ALP</t>
  </si>
  <si>
    <t>MMP13</t>
  </si>
  <si>
    <t>Hit with 10MOI of virus</t>
  </si>
  <si>
    <t>GG</t>
  </si>
  <si>
    <t>GG did RT 4/21/21</t>
  </si>
  <si>
    <t>New RT done by GG 4/21/21</t>
  </si>
  <si>
    <t>Fold Δ</t>
  </si>
  <si>
    <t>Sox9</t>
  </si>
  <si>
    <t>Runx2</t>
  </si>
  <si>
    <t>Dlx3</t>
  </si>
  <si>
    <t xml:space="preserve">2019#25 ATDC5 Dlx5 #40 shRNA </t>
  </si>
  <si>
    <t>Dlx5</t>
  </si>
  <si>
    <t>Dlx6</t>
  </si>
  <si>
    <t>Dlx6.2</t>
  </si>
  <si>
    <t>Sp7</t>
  </si>
  <si>
    <t>Col1a1</t>
  </si>
  <si>
    <t>Col2a1</t>
  </si>
  <si>
    <t>Col10a1</t>
  </si>
  <si>
    <t>Bglap2</t>
  </si>
  <si>
    <t>Ibsp</t>
  </si>
  <si>
    <t>Mgp</t>
  </si>
  <si>
    <t>Spp1</t>
  </si>
  <si>
    <t>Dmp1</t>
  </si>
  <si>
    <t>Mmp9</t>
  </si>
  <si>
    <t>Soure Data for Figure 9F_DLX5 shRNA with TH, AA, or AA/TH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</si>
</sst>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/>
    <xf numFmtId="0" fontId="4" fillId="0" borderId="0" xfId="0" applyFont="1" applyFill="1"/>
    <xf numFmtId="164" fontId="2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/>
    <xf numFmtId="164" fontId="4" fillId="0" borderId="0" xfId="0" applyNumberFormat="1" applyFont="1" applyFill="1"/>
    <xf numFmtId="0" fontId="4" fillId="0" borderId="8" xfId="0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164" fontId="4" fillId="0" borderId="7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14" fontId="2" fillId="0" borderId="0" xfId="0" applyNumberFormat="1" applyFont="1" applyFill="1" applyBorder="1"/>
    <xf numFmtId="0" fontId="2" fillId="0" borderId="0" xfId="0" applyFont="1" applyFill="1" applyAlignment="1">
      <alignment horizontal="left"/>
    </xf>
    <xf numFmtId="164" fontId="4" fillId="2" borderId="12" xfId="0" applyNumberFormat="1" applyFont="1" applyFill="1" applyBorder="1" applyAlignment="1">
      <alignment horizontal="center"/>
    </xf>
    <xf numFmtId="0" fontId="4" fillId="2" borderId="0" xfId="0" applyNumberFormat="1" applyFont="1" applyFill="1" applyAlignment="1">
      <alignment horizontal="right"/>
    </xf>
    <xf numFmtId="164" fontId="5" fillId="0" borderId="0" xfId="0" applyNumberFormat="1" applyFont="1" applyFill="1"/>
    <xf numFmtId="0" fontId="6" fillId="0" borderId="0" xfId="0" applyFont="1" applyFill="1"/>
    <xf numFmtId="164" fontId="6" fillId="0" borderId="0" xfId="0" applyNumberFormat="1" applyFont="1" applyFill="1"/>
    <xf numFmtId="0" fontId="6" fillId="0" borderId="0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19A40-77D3-4497-A437-5A11FB40B5B3}">
  <dimension ref="A1:IV52"/>
  <sheetViews>
    <sheetView topLeftCell="A6" workbookViewId="0">
      <selection activeCell="E4" sqref="E4"/>
    </sheetView>
  </sheetViews>
  <sheetFormatPr baseColWidth="10" defaultColWidth="9.1640625" defaultRowHeight="14" x14ac:dyDescent="0.15"/>
  <cols>
    <col min="1" max="1" width="14.6640625" style="8" customWidth="1"/>
    <col min="2" max="4" width="10.33203125" style="16" customWidth="1"/>
    <col min="5" max="5" width="14.6640625" style="8" customWidth="1"/>
    <col min="6" max="10" width="10.33203125" style="16" customWidth="1"/>
    <col min="11" max="11" width="9.33203125" style="8" bestFit="1" customWidth="1"/>
    <col min="12" max="12" width="9.1640625" style="15"/>
    <col min="13" max="13" width="14" style="8" customWidth="1"/>
    <col min="14" max="16384" width="9.1640625" style="8"/>
  </cols>
  <sheetData>
    <row r="1" spans="1:256" s="59" customFormat="1" x14ac:dyDescent="0.15">
      <c r="A1" s="59" t="s">
        <v>55</v>
      </c>
      <c r="B1" s="60"/>
      <c r="C1" s="60"/>
      <c r="D1" s="60"/>
      <c r="F1" s="60"/>
      <c r="G1" s="60"/>
      <c r="H1" s="60"/>
      <c r="I1" s="60"/>
      <c r="J1" s="60"/>
      <c r="L1" s="61"/>
    </row>
    <row r="3" spans="1:256" s="1" customFormat="1" ht="16" x14ac:dyDescent="0.2">
      <c r="A3" s="1" t="s">
        <v>28</v>
      </c>
      <c r="B3" s="2"/>
      <c r="C3" s="2"/>
      <c r="D3" s="2"/>
      <c r="E3" s="3"/>
      <c r="F3" s="2"/>
      <c r="G3" s="2"/>
      <c r="H3" s="4" t="s">
        <v>12</v>
      </c>
      <c r="I3" s="5">
        <v>43929</v>
      </c>
      <c r="J3" s="6"/>
      <c r="L3" s="7"/>
    </row>
    <row r="4" spans="1:256" s="1" customFormat="1" ht="16" x14ac:dyDescent="0.2">
      <c r="A4" s="8" t="s">
        <v>33</v>
      </c>
      <c r="B4" s="2"/>
      <c r="C4" s="2"/>
      <c r="D4" s="2"/>
      <c r="E4" s="3"/>
      <c r="F4" s="2"/>
      <c r="G4" s="2"/>
      <c r="H4" s="4" t="s">
        <v>38</v>
      </c>
      <c r="I4" s="5">
        <v>43931</v>
      </c>
      <c r="J4" s="6"/>
      <c r="L4" s="7"/>
    </row>
    <row r="5" spans="1:256" s="1" customFormat="1" ht="16" x14ac:dyDescent="0.2">
      <c r="A5" s="8" t="s">
        <v>26</v>
      </c>
      <c r="B5" s="2"/>
      <c r="C5" s="2"/>
      <c r="D5" s="2"/>
      <c r="E5" s="3"/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ht="15" thickBot="1" x14ac:dyDescent="0.2">
      <c r="A8" s="15"/>
      <c r="B8" s="8"/>
      <c r="C8" s="8"/>
      <c r="D8" s="8"/>
      <c r="F8" s="8"/>
      <c r="G8" s="8"/>
      <c r="H8" s="8"/>
      <c r="I8" s="8"/>
      <c r="J8" s="8"/>
      <c r="L8" s="8"/>
    </row>
    <row r="9" spans="1:256" ht="15" thickBot="1" x14ac:dyDescent="0.2">
      <c r="A9" s="17" t="s">
        <v>29</v>
      </c>
      <c r="B9" s="18" t="s">
        <v>38</v>
      </c>
      <c r="C9" s="18" t="s">
        <v>0</v>
      </c>
      <c r="D9" s="18" t="s">
        <v>1</v>
      </c>
      <c r="E9" s="17" t="s">
        <v>30</v>
      </c>
      <c r="F9" s="18" t="s">
        <v>38</v>
      </c>
      <c r="G9" s="18" t="s">
        <v>0</v>
      </c>
      <c r="H9" s="18" t="s">
        <v>1</v>
      </c>
      <c r="I9" s="18" t="s">
        <v>2</v>
      </c>
      <c r="J9" s="19" t="s">
        <v>37</v>
      </c>
    </row>
    <row r="10" spans="1:256" x14ac:dyDescent="0.15">
      <c r="A10" s="48" t="s">
        <v>17</v>
      </c>
      <c r="B10" s="23">
        <v>18.900724411010742</v>
      </c>
      <c r="C10" s="23">
        <v>14.502713203430176</v>
      </c>
      <c r="D10" s="21">
        <f t="shared" ref="D10:D13" si="0">B10-C10</f>
        <v>4.3980112075805664</v>
      </c>
      <c r="E10" s="49" t="s">
        <v>17</v>
      </c>
      <c r="F10" s="20">
        <v>19.427375793457031</v>
      </c>
      <c r="G10" s="20">
        <v>14.43486499786377</v>
      </c>
      <c r="H10" s="21">
        <f t="shared" ref="H10:H13" si="1">F10-G10</f>
        <v>4.9925107955932617</v>
      </c>
      <c r="I10" s="21">
        <f>H10-$D$14</f>
        <v>0.4967439174651993</v>
      </c>
      <c r="J10" s="22">
        <f t="shared" ref="J10:J13" si="2">POWER(2,-I10)</f>
        <v>0.70870448418205878</v>
      </c>
    </row>
    <row r="11" spans="1:256" x14ac:dyDescent="0.15">
      <c r="A11" s="48" t="s">
        <v>18</v>
      </c>
      <c r="B11" s="23">
        <v>19.231071472167969</v>
      </c>
      <c r="C11" s="23">
        <v>14.4795179367065</v>
      </c>
      <c r="D11" s="21">
        <f t="shared" si="0"/>
        <v>4.7515535354614684</v>
      </c>
      <c r="E11" s="48" t="s">
        <v>18</v>
      </c>
      <c r="F11" s="23">
        <v>19.347015380859375</v>
      </c>
      <c r="G11" s="23">
        <v>14.460453987121582</v>
      </c>
      <c r="H11" s="21">
        <f t="shared" si="1"/>
        <v>4.886561393737793</v>
      </c>
      <c r="I11" s="21">
        <f t="shared" ref="I11:I13" si="3">H11-$D$14</f>
        <v>0.39079451560973055</v>
      </c>
      <c r="J11" s="22">
        <f t="shared" si="2"/>
        <v>0.76270945230551146</v>
      </c>
    </row>
    <row r="12" spans="1:256" x14ac:dyDescent="0.15">
      <c r="A12" s="48" t="s">
        <v>19</v>
      </c>
      <c r="B12" s="23">
        <v>18.878507614135742</v>
      </c>
      <c r="C12" s="23">
        <v>14.467402458190918</v>
      </c>
      <c r="D12" s="21">
        <f t="shared" si="0"/>
        <v>4.4111051559448242</v>
      </c>
      <c r="E12" s="48" t="s">
        <v>19</v>
      </c>
      <c r="F12" s="23">
        <v>19.257139205932617</v>
      </c>
      <c r="G12" s="23">
        <v>14.45539665222168</v>
      </c>
      <c r="H12" s="21">
        <f t="shared" si="1"/>
        <v>4.8017425537109375</v>
      </c>
      <c r="I12" s="21">
        <f t="shared" si="3"/>
        <v>0.30597567558287508</v>
      </c>
      <c r="J12" s="22">
        <f t="shared" si="2"/>
        <v>0.80889498654072656</v>
      </c>
    </row>
    <row r="13" spans="1:256" ht="15" thickBot="1" x14ac:dyDescent="0.2">
      <c r="A13" s="50" t="s">
        <v>20</v>
      </c>
      <c r="B13" s="24">
        <v>18.891141891479492</v>
      </c>
      <c r="C13" s="24">
        <v>14.468744277954102</v>
      </c>
      <c r="D13" s="21">
        <f t="shared" si="0"/>
        <v>4.4223976135253906</v>
      </c>
      <c r="E13" s="50" t="s">
        <v>20</v>
      </c>
      <c r="F13" s="24">
        <v>19.429418563842773</v>
      </c>
      <c r="G13" s="24">
        <v>14.464958190917969</v>
      </c>
      <c r="H13" s="25">
        <f t="shared" si="1"/>
        <v>4.9644603729248047</v>
      </c>
      <c r="I13" s="21">
        <f t="shared" si="3"/>
        <v>0.46869349479674227</v>
      </c>
      <c r="J13" s="26">
        <f t="shared" si="2"/>
        <v>0.72261870532367156</v>
      </c>
    </row>
    <row r="14" spans="1:256" x14ac:dyDescent="0.15">
      <c r="A14" s="27" t="s">
        <v>3</v>
      </c>
      <c r="B14" s="28">
        <f>AVERAGE(B10:B13)</f>
        <v>18.975361347198486</v>
      </c>
      <c r="C14" s="28">
        <f>AVERAGE(C10:C13)</f>
        <v>14.479594469070424</v>
      </c>
      <c r="D14" s="28">
        <f>AVERAGE(D10:D13)</f>
        <v>4.4957668781280624</v>
      </c>
      <c r="E14" s="29" t="s">
        <v>3</v>
      </c>
      <c r="F14" s="28">
        <f>AVERAGE(F10:F13)</f>
        <v>19.365237236022949</v>
      </c>
      <c r="G14" s="28">
        <f>AVERAGE(G10:G13)</f>
        <v>14.45391845703125</v>
      </c>
      <c r="H14" s="28">
        <f>AVERAGE(H10:H13)</f>
        <v>4.9113187789916992</v>
      </c>
      <c r="I14" s="28">
        <f>AVERAGE(I10:I13)</f>
        <v>0.4155519008636368</v>
      </c>
      <c r="J14" s="56">
        <f>AVERAGE(J10:J13)</f>
        <v>0.75073190708799209</v>
      </c>
      <c r="K14" s="45"/>
    </row>
    <row r="15" spans="1:256" x14ac:dyDescent="0.15">
      <c r="A15" s="30" t="s">
        <v>4</v>
      </c>
      <c r="B15" s="21">
        <f>MEDIAN(B10:B13)</f>
        <v>18.895933151245117</v>
      </c>
      <c r="C15" s="21">
        <f>MEDIAN(C10:C13)</f>
        <v>14.474131107330301</v>
      </c>
      <c r="D15" s="21">
        <f>MEDIAN(D10:D13)</f>
        <v>4.4167513847351074</v>
      </c>
      <c r="E15" s="31" t="s">
        <v>4</v>
      </c>
      <c r="F15" s="21">
        <f>MEDIAN(F10:F13)</f>
        <v>19.387195587158203</v>
      </c>
      <c r="G15" s="21">
        <f>MEDIAN(G10:G13)</f>
        <v>14.457925319671631</v>
      </c>
      <c r="H15" s="21">
        <f>MEDIAN(H10:H13)</f>
        <v>4.9255108833312988</v>
      </c>
      <c r="I15" s="21">
        <f>MEDIAN(I10:I13)</f>
        <v>0.42974400520323641</v>
      </c>
      <c r="J15" s="32">
        <f>MEDIAN(J10:J13)</f>
        <v>0.74266407881459151</v>
      </c>
    </row>
    <row r="16" spans="1:256" ht="15" thickBot="1" x14ac:dyDescent="0.2">
      <c r="A16" s="33" t="s">
        <v>5</v>
      </c>
      <c r="B16" s="25">
        <f>STDEV(B10:B13)</f>
        <v>0.17071604355888231</v>
      </c>
      <c r="C16" s="25">
        <f>STDEV(C10:C13)</f>
        <v>1.6338640418205052E-2</v>
      </c>
      <c r="D16" s="25">
        <f>STDEV(D10:D13)</f>
        <v>0.17081534024140077</v>
      </c>
      <c r="E16" s="34" t="s">
        <v>5</v>
      </c>
      <c r="F16" s="25">
        <f>STDEV(F10:F13)</f>
        <v>8.1644888134973601E-2</v>
      </c>
      <c r="G16" s="25">
        <f>STDEV(G10:G13)</f>
        <v>1.3289196678995269E-2</v>
      </c>
      <c r="H16" s="25">
        <f>STDEV(H10:H13)</f>
        <v>8.570501703900818E-2</v>
      </c>
      <c r="I16" s="25">
        <f>STDEV(I10:I13)</f>
        <v>8.570501703900818E-2</v>
      </c>
      <c r="J16" s="35">
        <f>STDEV(J10:J13)</f>
        <v>4.5029848583720507E-2</v>
      </c>
    </row>
    <row r="17" spans="1:256" x14ac:dyDescent="0.15">
      <c r="A17" s="36"/>
      <c r="B17" s="37" t="s">
        <v>6</v>
      </c>
      <c r="C17" s="37"/>
      <c r="D17" s="37"/>
      <c r="E17" s="36"/>
      <c r="F17" s="38"/>
      <c r="G17" s="38"/>
      <c r="H17" s="38"/>
      <c r="I17" s="38"/>
      <c r="J17" s="38">
        <f>J16/(SQRT(4))</f>
        <v>2.2514924291860253E-2</v>
      </c>
    </row>
    <row r="18" spans="1:256" x14ac:dyDescent="0.15">
      <c r="A18" s="39" t="s">
        <v>38</v>
      </c>
      <c r="B18" s="40">
        <f>TTEST(B10:B13,F10:F13,2,2)</f>
        <v>6.2124191858669714E-3</v>
      </c>
      <c r="C18" s="37"/>
      <c r="D18" s="42"/>
      <c r="E18" s="43"/>
      <c r="F18" s="43"/>
    </row>
    <row r="19" spans="1:256" x14ac:dyDescent="0.15">
      <c r="A19" s="39" t="s">
        <v>0</v>
      </c>
      <c r="B19" s="40">
        <f>TTEST(C10:C13,G10:G13,2,2)</f>
        <v>5.0589499852790522E-2</v>
      </c>
      <c r="C19" s="37"/>
      <c r="D19" s="42"/>
      <c r="E19" s="43"/>
      <c r="F19" s="43"/>
      <c r="G19" s="45"/>
    </row>
    <row r="20" spans="1:256" x14ac:dyDescent="0.15">
      <c r="A20" s="39" t="s">
        <v>7</v>
      </c>
      <c r="B20" s="57">
        <f>TTEST(D10:D13,H10:H13,2,2)</f>
        <v>4.8288049477680116E-3</v>
      </c>
      <c r="C20" s="40"/>
      <c r="D20" s="41"/>
      <c r="E20" s="15"/>
      <c r="F20" s="44"/>
      <c r="G20" s="41"/>
      <c r="L20" s="8"/>
    </row>
    <row r="21" spans="1:256" x14ac:dyDescent="0.15">
      <c r="A21" s="47" t="s">
        <v>8</v>
      </c>
      <c r="B21" s="10">
        <f>POWER(-(-I14-I16),2)</f>
        <v>0.25125849774525894</v>
      </c>
      <c r="C21" s="10"/>
      <c r="D21" s="41"/>
      <c r="E21" s="51"/>
      <c r="F21" s="41"/>
      <c r="G21" s="41"/>
      <c r="L21" s="8"/>
    </row>
    <row r="22" spans="1:256" x14ac:dyDescent="0.15">
      <c r="A22" s="47" t="s">
        <v>9</v>
      </c>
      <c r="B22" s="10">
        <f>POWER(2,-I14)</f>
        <v>0.74973263066277329</v>
      </c>
      <c r="C22" s="10"/>
      <c r="D22" s="37"/>
      <c r="E22" s="36"/>
      <c r="F22" s="41"/>
      <c r="G22" s="41"/>
      <c r="H22" s="44"/>
      <c r="I22" s="44"/>
      <c r="L22" s="8"/>
    </row>
    <row r="23" spans="1:256" ht="15" thickBot="1" x14ac:dyDescent="0.2">
      <c r="A23" s="47"/>
      <c r="B23" s="10"/>
      <c r="C23" s="10"/>
      <c r="D23" s="37"/>
      <c r="E23" s="36"/>
      <c r="F23" s="41"/>
      <c r="G23" s="41"/>
      <c r="H23" s="44"/>
      <c r="I23" s="44"/>
    </row>
    <row r="24" spans="1:256" ht="15" thickBot="1" x14ac:dyDescent="0.2">
      <c r="A24" s="17" t="s">
        <v>29</v>
      </c>
      <c r="B24" s="18" t="s">
        <v>38</v>
      </c>
      <c r="C24" s="18" t="s">
        <v>0</v>
      </c>
      <c r="D24" s="18" t="s">
        <v>1</v>
      </c>
      <c r="E24" s="17" t="s">
        <v>30</v>
      </c>
      <c r="F24" s="18" t="s">
        <v>38</v>
      </c>
      <c r="G24" s="18" t="s">
        <v>0</v>
      </c>
      <c r="H24" s="18" t="s">
        <v>1</v>
      </c>
      <c r="I24" s="18" t="s">
        <v>2</v>
      </c>
      <c r="J24" s="19" t="s">
        <v>37</v>
      </c>
      <c r="K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x14ac:dyDescent="0.15">
      <c r="A25" s="49" t="s">
        <v>23</v>
      </c>
      <c r="B25" s="20">
        <v>19.180858612060547</v>
      </c>
      <c r="C25" s="20">
        <v>14.565913200378418</v>
      </c>
      <c r="D25" s="28">
        <f t="shared" ref="D25:D28" si="4">B25-C25</f>
        <v>4.6149454116821289</v>
      </c>
      <c r="E25" s="49" t="s">
        <v>23</v>
      </c>
      <c r="F25" s="20">
        <v>19.529413223266602</v>
      </c>
      <c r="G25" s="20">
        <v>14.451695442199707</v>
      </c>
      <c r="H25" s="21">
        <f t="shared" ref="H25:H28" si="5">F25-G25</f>
        <v>5.0777177810668945</v>
      </c>
      <c r="I25" s="21">
        <f>H25-$D$29</f>
        <v>7.8566312789916992E-2</v>
      </c>
      <c r="J25" s="22">
        <f t="shared" ref="J25:J28" si="6">POWER(2,-I25)</f>
        <v>0.94699826471759385</v>
      </c>
      <c r="L25" s="8"/>
    </row>
    <row r="26" spans="1:256" x14ac:dyDescent="0.15">
      <c r="A26" s="48" t="s">
        <v>24</v>
      </c>
      <c r="B26" s="23">
        <v>20.096456527709961</v>
      </c>
      <c r="C26" s="23">
        <v>14.686168670654297</v>
      </c>
      <c r="D26" s="21">
        <f t="shared" si="4"/>
        <v>5.4102878570556641</v>
      </c>
      <c r="E26" s="48" t="s">
        <v>24</v>
      </c>
      <c r="F26" s="23">
        <v>19.753763198852539</v>
      </c>
      <c r="G26" s="23">
        <v>14.472055435180664</v>
      </c>
      <c r="H26" s="21">
        <f t="shared" si="5"/>
        <v>5.281707763671875</v>
      </c>
      <c r="I26" s="21">
        <f t="shared" ref="I26:I28" si="7">H26-$D$29</f>
        <v>0.28255629539489746</v>
      </c>
      <c r="J26" s="22">
        <f t="shared" si="6"/>
        <v>0.82213299755431035</v>
      </c>
      <c r="L26" s="8"/>
    </row>
    <row r="27" spans="1:256" x14ac:dyDescent="0.15">
      <c r="A27" s="48" t="s">
        <v>21</v>
      </c>
      <c r="B27" s="23">
        <v>19.601230621337891</v>
      </c>
      <c r="C27" s="23">
        <v>14.621058464050293</v>
      </c>
      <c r="D27" s="21">
        <f t="shared" si="4"/>
        <v>4.9801721572875977</v>
      </c>
      <c r="E27" s="48" t="s">
        <v>21</v>
      </c>
      <c r="F27" s="23">
        <v>19.559310913085938</v>
      </c>
      <c r="G27" s="23">
        <v>14.509503364562988</v>
      </c>
      <c r="H27" s="21">
        <f t="shared" si="5"/>
        <v>5.0498075485229492</v>
      </c>
      <c r="I27" s="21">
        <f t="shared" si="7"/>
        <v>5.065608024597168E-2</v>
      </c>
      <c r="J27" s="22">
        <f t="shared" si="6"/>
        <v>0.96549715941903946</v>
      </c>
      <c r="L27" s="8"/>
    </row>
    <row r="28" spans="1:256" ht="15" thickBot="1" x14ac:dyDescent="0.2">
      <c r="A28" s="50" t="s">
        <v>22</v>
      </c>
      <c r="B28" s="24">
        <v>19.633224487304688</v>
      </c>
      <c r="C28" s="23">
        <v>14.642024040222168</v>
      </c>
      <c r="D28" s="21">
        <f t="shared" si="4"/>
        <v>4.9912004470825195</v>
      </c>
      <c r="E28" s="50" t="s">
        <v>22</v>
      </c>
      <c r="F28" s="24">
        <v>19.161003112792969</v>
      </c>
      <c r="G28" s="23">
        <v>14.450397491455078</v>
      </c>
      <c r="H28" s="25">
        <f t="shared" si="5"/>
        <v>4.7106056213378906</v>
      </c>
      <c r="I28" s="21">
        <f t="shared" si="7"/>
        <v>-0.28854584693908691</v>
      </c>
      <c r="J28" s="26">
        <f t="shared" si="6"/>
        <v>1.221408547950436</v>
      </c>
      <c r="L28" s="8"/>
    </row>
    <row r="29" spans="1:256" x14ac:dyDescent="0.15">
      <c r="A29" s="27" t="s">
        <v>3</v>
      </c>
      <c r="B29" s="28">
        <f>AVERAGE(B25:B28)</f>
        <v>19.627942562103271</v>
      </c>
      <c r="C29" s="28">
        <f>AVERAGE(C25:C28)</f>
        <v>14.628791093826294</v>
      </c>
      <c r="D29" s="28">
        <f>AVERAGE(D25:D28)</f>
        <v>4.9991514682769775</v>
      </c>
      <c r="E29" s="29" t="s">
        <v>3</v>
      </c>
      <c r="F29" s="28">
        <f>AVERAGE(F25:F28)</f>
        <v>19.500872611999512</v>
      </c>
      <c r="G29" s="28">
        <f>AVERAGE(G25:G28)</f>
        <v>14.470912933349609</v>
      </c>
      <c r="H29" s="28">
        <f>AVERAGE(H25:H28)</f>
        <v>5.0299596786499023</v>
      </c>
      <c r="I29" s="28">
        <f>AVERAGE(I25:I28)</f>
        <v>3.0808210372924805E-2</v>
      </c>
      <c r="J29" s="56">
        <f>AVERAGE(J25:J28)</f>
        <v>0.98900924241034494</v>
      </c>
      <c r="L29" s="8"/>
    </row>
    <row r="30" spans="1:256" x14ac:dyDescent="0.15">
      <c r="A30" s="30" t="s">
        <v>4</v>
      </c>
      <c r="B30" s="21">
        <f>MEDIAN(B25:B28)</f>
        <v>19.617227554321289</v>
      </c>
      <c r="C30" s="21">
        <f>MEDIAN(C25:C28)</f>
        <v>14.63154125213623</v>
      </c>
      <c r="D30" s="21">
        <f>MEDIAN(D25:D28)</f>
        <v>4.9856863021850586</v>
      </c>
      <c r="E30" s="31" t="s">
        <v>4</v>
      </c>
      <c r="F30" s="21">
        <f>MEDIAN(F25:F28)</f>
        <v>19.54436206817627</v>
      </c>
      <c r="G30" s="21">
        <f>MEDIAN(G25:G28)</f>
        <v>14.461875438690186</v>
      </c>
      <c r="H30" s="21">
        <f>MEDIAN(H25:H28)</f>
        <v>5.0637626647949219</v>
      </c>
      <c r="I30" s="21">
        <f>MEDIAN(I25:I28)</f>
        <v>6.4611196517944336E-2</v>
      </c>
      <c r="J30" s="32">
        <f>MEDIAN(J25:J28)</f>
        <v>0.9562477120683166</v>
      </c>
      <c r="L30" s="8"/>
    </row>
    <row r="31" spans="1:256" ht="15" thickBot="1" x14ac:dyDescent="0.2">
      <c r="A31" s="33" t="s">
        <v>5</v>
      </c>
      <c r="B31" s="25">
        <f>STDEV(B25:B28)</f>
        <v>0.37422400638637021</v>
      </c>
      <c r="C31" s="25">
        <f>STDEV(C25:C28)</f>
        <v>4.9935692781364963E-2</v>
      </c>
      <c r="D31" s="25">
        <f>STDEV(D25:D28)</f>
        <v>0.32510042401582606</v>
      </c>
      <c r="E31" s="34" t="s">
        <v>5</v>
      </c>
      <c r="F31" s="25">
        <f>STDEV(F25:F28)</f>
        <v>0.2474500130902817</v>
      </c>
      <c r="G31" s="25">
        <f>STDEV(G25:G28)</f>
        <v>2.7572462191426644E-2</v>
      </c>
      <c r="H31" s="25">
        <f>STDEV(H25:H28)</f>
        <v>0.23667057732837807</v>
      </c>
      <c r="I31" s="25">
        <f>STDEV(I25:I28)</f>
        <v>0.23667057732837807</v>
      </c>
      <c r="J31" s="35">
        <f>STDEV(J25:J28)</f>
        <v>0.16750607810470508</v>
      </c>
      <c r="L31" s="8"/>
    </row>
    <row r="32" spans="1:256" x14ac:dyDescent="0.15">
      <c r="A32" s="36"/>
      <c r="B32" s="37" t="s">
        <v>6</v>
      </c>
      <c r="C32" s="37"/>
      <c r="D32" s="37"/>
      <c r="E32" s="36"/>
      <c r="F32" s="38"/>
      <c r="G32" s="38"/>
      <c r="H32" s="38"/>
      <c r="I32" s="38"/>
      <c r="J32" s="38">
        <f>J31/(SQRT(4))</f>
        <v>8.375303905235254E-2</v>
      </c>
      <c r="L32" s="8"/>
    </row>
    <row r="33" spans="1:256" x14ac:dyDescent="0.15">
      <c r="A33" s="39" t="s">
        <v>38</v>
      </c>
      <c r="B33" s="40">
        <f>TTEST(B25:B28,F25:F28,2,2)</f>
        <v>0.59161600161241901</v>
      </c>
      <c r="C33" s="37"/>
      <c r="D33" s="42"/>
      <c r="E33" s="43"/>
      <c r="F33" s="43"/>
      <c r="G33" s="45"/>
      <c r="H33" s="44"/>
      <c r="L33" s="8"/>
    </row>
    <row r="34" spans="1:256" x14ac:dyDescent="0.15">
      <c r="A34" s="39" t="s">
        <v>0</v>
      </c>
      <c r="B34" s="40">
        <f>TTEST(C25:C28,G25:G28,2,2)</f>
        <v>1.4656894777926796E-3</v>
      </c>
      <c r="C34" s="37"/>
      <c r="D34" s="42"/>
      <c r="E34" s="43"/>
      <c r="F34" s="43"/>
      <c r="G34" s="44"/>
      <c r="H34" s="44"/>
      <c r="L34" s="8"/>
    </row>
    <row r="35" spans="1:256" x14ac:dyDescent="0.15">
      <c r="A35" s="39" t="s">
        <v>7</v>
      </c>
      <c r="B35" s="57">
        <f>TTEST(D25:D28,H25:H28,2,2)</f>
        <v>0.88324217817978323</v>
      </c>
      <c r="C35" s="40"/>
      <c r="D35" s="41"/>
      <c r="E35" s="15"/>
      <c r="F35" s="44"/>
      <c r="G35" s="41"/>
      <c r="H35" s="44"/>
      <c r="L35" s="8"/>
    </row>
    <row r="36" spans="1:256" x14ac:dyDescent="0.15">
      <c r="A36" s="47" t="s">
        <v>8</v>
      </c>
      <c r="B36" s="10">
        <f>POWER(-(-I29-I31),2)</f>
        <v>7.1544901870158634E-2</v>
      </c>
      <c r="C36" s="10"/>
      <c r="D36" s="37"/>
      <c r="E36" s="36"/>
      <c r="F36" s="41"/>
      <c r="G36" s="41"/>
      <c r="L36" s="8"/>
    </row>
    <row r="37" spans="1:256" x14ac:dyDescent="0.15">
      <c r="A37" s="47" t="s">
        <v>9</v>
      </c>
      <c r="B37" s="10">
        <f>POWER(2,-I29)</f>
        <v>0.97887177143373827</v>
      </c>
      <c r="C37" s="10"/>
      <c r="D37" s="37"/>
      <c r="E37" s="36"/>
      <c r="F37" s="41"/>
      <c r="G37" s="41"/>
      <c r="H37" s="44"/>
      <c r="I37" s="44"/>
      <c r="L37" s="8"/>
    </row>
    <row r="38" spans="1:256" ht="15" thickBot="1" x14ac:dyDescent="0.2"/>
    <row r="39" spans="1:256" ht="15" thickBot="1" x14ac:dyDescent="0.2">
      <c r="A39" s="17" t="s">
        <v>29</v>
      </c>
      <c r="B39" s="18" t="s">
        <v>38</v>
      </c>
      <c r="C39" s="18" t="s">
        <v>0</v>
      </c>
      <c r="D39" s="18" t="s">
        <v>1</v>
      </c>
      <c r="E39" s="17" t="s">
        <v>30</v>
      </c>
      <c r="F39" s="18" t="s">
        <v>38</v>
      </c>
      <c r="G39" s="18" t="s">
        <v>0</v>
      </c>
      <c r="H39" s="18" t="s">
        <v>1</v>
      </c>
      <c r="I39" s="18" t="s">
        <v>2</v>
      </c>
      <c r="J39" s="19" t="s">
        <v>37</v>
      </c>
      <c r="K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x14ac:dyDescent="0.15">
      <c r="A40" s="49" t="s">
        <v>13</v>
      </c>
      <c r="B40" s="20">
        <v>18.879220962524414</v>
      </c>
      <c r="C40" s="20">
        <v>14.576849937438965</v>
      </c>
      <c r="D40" s="28">
        <f t="shared" ref="D40:D43" si="8">B40-C40</f>
        <v>4.3023710250854492</v>
      </c>
      <c r="E40" s="49" t="s">
        <v>13</v>
      </c>
      <c r="F40" s="20">
        <v>19.741708755493164</v>
      </c>
      <c r="G40" s="20">
        <v>14.545917510986328</v>
      </c>
      <c r="H40" s="21">
        <f t="shared" ref="H40:H43" si="9">F40-G40</f>
        <v>5.1957912445068359</v>
      </c>
      <c r="I40" s="21">
        <f>H40-$D$44</f>
        <v>0.88280892372131348</v>
      </c>
      <c r="J40" s="22">
        <f t="shared" ref="J40:J43" si="10">POWER(2,-I40)</f>
        <v>0.54231052543176483</v>
      </c>
      <c r="L40" s="8"/>
    </row>
    <row r="41" spans="1:256" x14ac:dyDescent="0.15">
      <c r="A41" s="48" t="s">
        <v>14</v>
      </c>
      <c r="B41" s="23">
        <v>18.938192367553711</v>
      </c>
      <c r="C41" s="23">
        <v>14.585858345031738</v>
      </c>
      <c r="D41" s="21">
        <f t="shared" si="8"/>
        <v>4.3523340225219727</v>
      </c>
      <c r="E41" s="48" t="s">
        <v>14</v>
      </c>
      <c r="F41" s="23">
        <v>19.258344650268555</v>
      </c>
      <c r="G41" s="23">
        <v>14.50328540802002</v>
      </c>
      <c r="H41" s="21">
        <f t="shared" si="9"/>
        <v>4.7550592422485352</v>
      </c>
      <c r="I41" s="21">
        <f t="shared" ref="I41:I43" si="11">H41-$D$44</f>
        <v>0.4420769214630127</v>
      </c>
      <c r="J41" s="22">
        <f t="shared" si="10"/>
        <v>0.73607418411159886</v>
      </c>
      <c r="L41" s="8"/>
    </row>
    <row r="42" spans="1:256" x14ac:dyDescent="0.15">
      <c r="A42" s="48" t="s">
        <v>15</v>
      </c>
      <c r="B42" s="23">
        <v>18.795816421508789</v>
      </c>
      <c r="C42" s="23">
        <v>14.590715408325195</v>
      </c>
      <c r="D42" s="21">
        <f t="shared" si="8"/>
        <v>4.2051010131835938</v>
      </c>
      <c r="E42" s="48" t="s">
        <v>15</v>
      </c>
      <c r="F42" s="23">
        <v>19.309755325317383</v>
      </c>
      <c r="G42" s="23">
        <v>14.455275535583496</v>
      </c>
      <c r="H42" s="21">
        <f t="shared" si="9"/>
        <v>4.8544797897338867</v>
      </c>
      <c r="I42" s="21">
        <f t="shared" si="11"/>
        <v>0.54149746894836426</v>
      </c>
      <c r="J42" s="22">
        <f t="shared" si="10"/>
        <v>0.68705739635460017</v>
      </c>
      <c r="L42" s="8"/>
    </row>
    <row r="43" spans="1:256" ht="15" thickBot="1" x14ac:dyDescent="0.2">
      <c r="A43" s="50" t="s">
        <v>16</v>
      </c>
      <c r="B43" s="24">
        <v>19.006565093994141</v>
      </c>
      <c r="C43" s="24">
        <v>14.614441871643066</v>
      </c>
      <c r="D43" s="25">
        <f t="shared" si="8"/>
        <v>4.3921232223510742</v>
      </c>
      <c r="E43" s="50" t="s">
        <v>16</v>
      </c>
      <c r="F43" s="24">
        <v>19.089347839355469</v>
      </c>
      <c r="G43" s="24">
        <v>14.502851486206055</v>
      </c>
      <c r="H43" s="25">
        <f t="shared" si="9"/>
        <v>4.5864963531494141</v>
      </c>
      <c r="I43" s="21">
        <f t="shared" si="11"/>
        <v>0.2735140323638916</v>
      </c>
      <c r="J43" s="26">
        <f t="shared" si="10"/>
        <v>0.82730199578869301</v>
      </c>
      <c r="L43" s="8"/>
    </row>
    <row r="44" spans="1:256" x14ac:dyDescent="0.15">
      <c r="A44" s="27" t="s">
        <v>3</v>
      </c>
      <c r="B44" s="28">
        <f>AVERAGE(B40:B43)</f>
        <v>18.904948711395264</v>
      </c>
      <c r="C44" s="28">
        <f>AVERAGE(C40:C43)</f>
        <v>14.591966390609741</v>
      </c>
      <c r="D44" s="28">
        <f>AVERAGE(D40:D43)</f>
        <v>4.3129823207855225</v>
      </c>
      <c r="E44" s="29" t="s">
        <v>3</v>
      </c>
      <c r="F44" s="28">
        <f>AVERAGE(F40:F43)</f>
        <v>19.349789142608643</v>
      </c>
      <c r="G44" s="28">
        <f>AVERAGE(G40:G43)</f>
        <v>14.501832485198975</v>
      </c>
      <c r="H44" s="28">
        <f>AVERAGE(H40:H43)</f>
        <v>4.847956657409668</v>
      </c>
      <c r="I44" s="28">
        <f>AVERAGE(I40:I43)</f>
        <v>0.53497433662414551</v>
      </c>
      <c r="J44" s="56">
        <f>AVERAGE(J40:J43)</f>
        <v>0.69818602542166419</v>
      </c>
      <c r="L44" s="8"/>
    </row>
    <row r="45" spans="1:256" x14ac:dyDescent="0.15">
      <c r="A45" s="30" t="s">
        <v>4</v>
      </c>
      <c r="B45" s="21">
        <f>MEDIAN(B40:B43)</f>
        <v>18.908706665039062</v>
      </c>
      <c r="C45" s="21">
        <f>MEDIAN(C40:C43)</f>
        <v>14.588286876678467</v>
      </c>
      <c r="D45" s="21">
        <f>MEDIAN(D40:D43)</f>
        <v>4.3273525238037109</v>
      </c>
      <c r="E45" s="31" t="s">
        <v>4</v>
      </c>
      <c r="F45" s="21">
        <f>MEDIAN(F40:F43)</f>
        <v>19.284049987792969</v>
      </c>
      <c r="G45" s="21">
        <f>MEDIAN(G40:G43)</f>
        <v>14.503068447113037</v>
      </c>
      <c r="H45" s="21">
        <f>MEDIAN(H40:H43)</f>
        <v>4.8047695159912109</v>
      </c>
      <c r="I45" s="21">
        <f>MEDIAN(I40:I43)</f>
        <v>0.49178719520568848</v>
      </c>
      <c r="J45" s="32">
        <f>MEDIAN(J40:J43)</f>
        <v>0.71156579023309952</v>
      </c>
      <c r="L45" s="8"/>
    </row>
    <row r="46" spans="1:256" ht="15" thickBot="1" x14ac:dyDescent="0.2">
      <c r="A46" s="33" t="s">
        <v>5</v>
      </c>
      <c r="B46" s="25">
        <f>STDEV(B40:B43)</f>
        <v>8.9447943231597826E-2</v>
      </c>
      <c r="C46" s="25">
        <f>STDEV(C40:C43)</f>
        <v>1.6047093003644455E-2</v>
      </c>
      <c r="D46" s="25">
        <f>STDEV(D40:D43)</f>
        <v>8.0752326811676128E-2</v>
      </c>
      <c r="E46" s="34" t="s">
        <v>5</v>
      </c>
      <c r="F46" s="25">
        <f>STDEV(F40:F43)</f>
        <v>0.27772615835867964</v>
      </c>
      <c r="G46" s="25">
        <f>STDEV(G40:G43)</f>
        <v>3.7032366041730637E-2</v>
      </c>
      <c r="H46" s="25">
        <f>STDEV(H40:H43)</f>
        <v>0.25691948912961105</v>
      </c>
      <c r="I46" s="25">
        <f>STDEV(I40:I43)</f>
        <v>0.25691948912961105</v>
      </c>
      <c r="J46" s="35">
        <f>STDEV(J40:J43)</f>
        <v>0.11906225858032764</v>
      </c>
      <c r="L46" s="8"/>
    </row>
    <row r="47" spans="1:256" x14ac:dyDescent="0.15">
      <c r="A47" s="36"/>
      <c r="B47" s="37" t="s">
        <v>6</v>
      </c>
      <c r="C47" s="37"/>
      <c r="D47" s="37"/>
      <c r="E47" s="36"/>
      <c r="F47" s="38"/>
      <c r="G47" s="38"/>
      <c r="H47" s="38"/>
      <c r="I47" s="38"/>
      <c r="J47" s="38">
        <f>J46/(SQRT(4))</f>
        <v>5.9531129290163819E-2</v>
      </c>
      <c r="L47" s="8"/>
    </row>
    <row r="48" spans="1:256" x14ac:dyDescent="0.15">
      <c r="A48" s="39" t="s">
        <v>38</v>
      </c>
      <c r="B48" s="40">
        <f>TTEST(B40:B43,F40:F43,2,2)</f>
        <v>2.2535051368130665E-2</v>
      </c>
      <c r="C48" s="37"/>
      <c r="D48" s="42"/>
      <c r="E48" s="42"/>
      <c r="F48" s="43"/>
      <c r="G48" s="43"/>
      <c r="L48" s="8"/>
    </row>
    <row r="49" spans="1:12" x14ac:dyDescent="0.15">
      <c r="A49" s="39" t="s">
        <v>0</v>
      </c>
      <c r="B49" s="40">
        <f>TTEST(C40:C43,G40:G43,2,2)</f>
        <v>4.2531855655580696E-3</v>
      </c>
      <c r="C49" s="41"/>
      <c r="D49" s="42"/>
      <c r="E49" s="43"/>
      <c r="F49" s="43"/>
      <c r="G49" s="45"/>
      <c r="L49" s="8"/>
    </row>
    <row r="50" spans="1:12" x14ac:dyDescent="0.15">
      <c r="A50" s="39" t="s">
        <v>7</v>
      </c>
      <c r="B50" s="57">
        <f>TTEST(D40:D43,H40:H43,2,2)</f>
        <v>7.3425142053202552E-3</v>
      </c>
      <c r="C50" s="46"/>
      <c r="D50" s="41"/>
      <c r="E50" s="15"/>
      <c r="F50" s="44"/>
      <c r="G50" s="41"/>
      <c r="L50" s="8"/>
    </row>
    <row r="51" spans="1:12" x14ac:dyDescent="0.15">
      <c r="A51" s="47" t="s">
        <v>8</v>
      </c>
      <c r="B51" s="10">
        <f>POWER(-(-I44-I46),2)</f>
        <v>0.62709583126692092</v>
      </c>
      <c r="C51" s="10"/>
      <c r="D51" s="37"/>
      <c r="E51" s="36"/>
      <c r="F51" s="41"/>
      <c r="G51" s="41"/>
      <c r="L51" s="8"/>
    </row>
    <row r="52" spans="1:12" x14ac:dyDescent="0.15">
      <c r="A52" s="47" t="s">
        <v>9</v>
      </c>
      <c r="B52" s="10">
        <f>POWER(2,-I44)</f>
        <v>0.69017095369279469</v>
      </c>
      <c r="C52" s="10"/>
      <c r="D52" s="37"/>
      <c r="E52" s="36"/>
      <c r="F52" s="41"/>
      <c r="G52" s="41"/>
      <c r="H52" s="44"/>
      <c r="I52" s="44"/>
      <c r="L52" s="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V52"/>
  <sheetViews>
    <sheetView workbookViewId="0">
      <selection activeCell="E4" sqref="E4"/>
    </sheetView>
  </sheetViews>
  <sheetFormatPr baseColWidth="10" defaultColWidth="9.1640625" defaultRowHeight="14" x14ac:dyDescent="0.15"/>
  <cols>
    <col min="1" max="1" width="14.6640625" style="8" customWidth="1"/>
    <col min="2" max="4" width="10.33203125" style="16" customWidth="1"/>
    <col min="5" max="5" width="14.6640625" style="8" customWidth="1"/>
    <col min="6" max="10" width="10.33203125" style="16" customWidth="1"/>
    <col min="11" max="11" width="9.33203125" style="8" bestFit="1" customWidth="1"/>
    <col min="12" max="12" width="9.1640625" style="15"/>
    <col min="13" max="13" width="14" style="8" customWidth="1"/>
    <col min="14" max="16384" width="9.1640625" style="8"/>
  </cols>
  <sheetData>
    <row r="1" spans="1:256" s="59" customFormat="1" x14ac:dyDescent="0.15">
      <c r="A1" s="59" t="s">
        <v>55</v>
      </c>
      <c r="B1" s="60"/>
      <c r="C1" s="60"/>
      <c r="D1" s="60"/>
      <c r="F1" s="60"/>
      <c r="G1" s="60"/>
      <c r="H1" s="60"/>
      <c r="I1" s="60"/>
      <c r="J1" s="60"/>
      <c r="L1" s="61"/>
    </row>
    <row r="3" spans="1:256" s="1" customFormat="1" ht="16" x14ac:dyDescent="0.2">
      <c r="A3" s="1" t="s">
        <v>28</v>
      </c>
      <c r="B3" s="2"/>
      <c r="C3" s="2"/>
      <c r="D3" s="2"/>
      <c r="E3" s="3"/>
      <c r="F3" s="2"/>
      <c r="G3" s="2"/>
      <c r="H3" s="4" t="s">
        <v>12</v>
      </c>
      <c r="I3" s="5">
        <v>43927</v>
      </c>
      <c r="J3" s="5">
        <v>44305</v>
      </c>
      <c r="K3" s="52" t="s">
        <v>34</v>
      </c>
      <c r="L3" s="7"/>
    </row>
    <row r="4" spans="1:256" s="1" customFormat="1" ht="16" x14ac:dyDescent="0.2">
      <c r="A4" s="8" t="s">
        <v>33</v>
      </c>
      <c r="B4" s="2"/>
      <c r="C4" s="2"/>
      <c r="D4" s="2"/>
      <c r="E4" s="3"/>
      <c r="F4" s="2"/>
      <c r="G4" s="2"/>
      <c r="H4" s="4" t="s">
        <v>49</v>
      </c>
      <c r="I4" s="5">
        <v>43927</v>
      </c>
      <c r="J4" s="5">
        <v>44319</v>
      </c>
      <c r="K4" s="52" t="s">
        <v>34</v>
      </c>
      <c r="L4" s="7"/>
    </row>
    <row r="5" spans="1:256" s="1" customFormat="1" ht="16" x14ac:dyDescent="0.2">
      <c r="A5" s="8" t="s">
        <v>26</v>
      </c>
      <c r="B5" s="2"/>
      <c r="C5" s="2"/>
      <c r="D5" s="2"/>
      <c r="E5" s="3"/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ht="15" thickBot="1" x14ac:dyDescent="0.2">
      <c r="A8" s="15"/>
      <c r="B8" s="8"/>
      <c r="C8" s="8"/>
      <c r="D8" s="8"/>
      <c r="F8" s="8"/>
      <c r="G8" s="8"/>
      <c r="H8" s="8"/>
      <c r="I8" s="8"/>
      <c r="J8" s="8"/>
      <c r="L8" s="8"/>
    </row>
    <row r="9" spans="1:256" ht="15" thickBot="1" x14ac:dyDescent="0.2">
      <c r="A9" s="17" t="s">
        <v>29</v>
      </c>
      <c r="B9" s="18" t="s">
        <v>49</v>
      </c>
      <c r="C9" s="18" t="s">
        <v>0</v>
      </c>
      <c r="D9" s="18" t="s">
        <v>1</v>
      </c>
      <c r="E9" s="17" t="s">
        <v>30</v>
      </c>
      <c r="F9" s="18" t="s">
        <v>49</v>
      </c>
      <c r="G9" s="18" t="s">
        <v>0</v>
      </c>
      <c r="H9" s="18" t="s">
        <v>1</v>
      </c>
      <c r="I9" s="18" t="s">
        <v>2</v>
      </c>
      <c r="J9" s="19" t="s">
        <v>37</v>
      </c>
    </row>
    <row r="10" spans="1:256" x14ac:dyDescent="0.15">
      <c r="A10" s="48" t="s">
        <v>17</v>
      </c>
      <c r="B10" s="20">
        <v>19.580419540405273</v>
      </c>
      <c r="C10" s="23">
        <v>14.502713203430176</v>
      </c>
      <c r="D10" s="21">
        <f t="shared" ref="D10:D13" si="0">B10-C10</f>
        <v>5.0777063369750977</v>
      </c>
      <c r="E10" s="49" t="s">
        <v>17</v>
      </c>
      <c r="F10" s="20">
        <v>22.262348175048828</v>
      </c>
      <c r="G10" s="20">
        <v>14.43486499786377</v>
      </c>
      <c r="H10" s="21">
        <f t="shared" ref="H10:H13" si="1">F10-G10</f>
        <v>7.8274831771850586</v>
      </c>
      <c r="I10" s="21">
        <f>H10-$D$14</f>
        <v>2.7062661647796524</v>
      </c>
      <c r="J10" s="22">
        <f t="shared" ref="J10:J13" si="2">POWER(2,-I10)</f>
        <v>0.15322608600879759</v>
      </c>
    </row>
    <row r="11" spans="1:256" x14ac:dyDescent="0.15">
      <c r="A11" s="48" t="s">
        <v>18</v>
      </c>
      <c r="B11" s="23">
        <v>19.355117797851562</v>
      </c>
      <c r="C11" s="23">
        <v>14.4795179367065</v>
      </c>
      <c r="D11" s="21">
        <f t="shared" si="0"/>
        <v>4.8755998611450622</v>
      </c>
      <c r="E11" s="48" t="s">
        <v>18</v>
      </c>
      <c r="F11" s="23">
        <v>22.307168960571289</v>
      </c>
      <c r="G11" s="23">
        <v>14.460453987121582</v>
      </c>
      <c r="H11" s="21">
        <f t="shared" si="1"/>
        <v>7.846714973449707</v>
      </c>
      <c r="I11" s="21">
        <f t="shared" ref="I11:I13" si="3">H11-$D$14</f>
        <v>2.7254979610443009</v>
      </c>
      <c r="J11" s="22">
        <f t="shared" si="2"/>
        <v>0.15119706492153362</v>
      </c>
    </row>
    <row r="12" spans="1:256" x14ac:dyDescent="0.15">
      <c r="A12" s="48" t="s">
        <v>19</v>
      </c>
      <c r="B12" s="23">
        <v>19.582998275756836</v>
      </c>
      <c r="C12" s="23">
        <v>14.467402458190918</v>
      </c>
      <c r="D12" s="21">
        <f t="shared" si="0"/>
        <v>5.115595817565918</v>
      </c>
      <c r="E12" s="48" t="s">
        <v>19</v>
      </c>
      <c r="F12" s="23">
        <v>22.254680633544922</v>
      </c>
      <c r="G12" s="23">
        <v>14.45539665222168</v>
      </c>
      <c r="H12" s="21">
        <f t="shared" si="1"/>
        <v>7.7992839813232422</v>
      </c>
      <c r="I12" s="21">
        <f t="shared" si="3"/>
        <v>2.678066968917836</v>
      </c>
      <c r="J12" s="22">
        <f t="shared" si="2"/>
        <v>0.15625053461177543</v>
      </c>
    </row>
    <row r="13" spans="1:256" ht="15" thickBot="1" x14ac:dyDescent="0.2">
      <c r="A13" s="50" t="s">
        <v>20</v>
      </c>
      <c r="B13" s="24">
        <v>19.884710311889648</v>
      </c>
      <c r="C13" s="24">
        <v>14.468744277954102</v>
      </c>
      <c r="D13" s="21">
        <f t="shared" si="0"/>
        <v>5.4159660339355469</v>
      </c>
      <c r="E13" s="50" t="s">
        <v>20</v>
      </c>
      <c r="F13" s="24">
        <v>22.293756484985352</v>
      </c>
      <c r="G13" s="24">
        <v>14.464958190917969</v>
      </c>
      <c r="H13" s="25">
        <f t="shared" si="1"/>
        <v>7.8287982940673828</v>
      </c>
      <c r="I13" s="21">
        <f t="shared" si="3"/>
        <v>2.7075812816619766</v>
      </c>
      <c r="J13" s="26">
        <f t="shared" si="2"/>
        <v>0.15308647341609594</v>
      </c>
    </row>
    <row r="14" spans="1:256" x14ac:dyDescent="0.15">
      <c r="A14" s="27" t="s">
        <v>3</v>
      </c>
      <c r="B14" s="28">
        <f>AVERAGE(B10:B13)</f>
        <v>19.60081148147583</v>
      </c>
      <c r="C14" s="28">
        <f>AVERAGE(C10:C13)</f>
        <v>14.479594469070424</v>
      </c>
      <c r="D14" s="28">
        <f>AVERAGE(D10:D13)</f>
        <v>5.1212170124054062</v>
      </c>
      <c r="E14" s="29" t="s">
        <v>3</v>
      </c>
      <c r="F14" s="28">
        <f>AVERAGE(F10:F13)</f>
        <v>22.279488563537598</v>
      </c>
      <c r="G14" s="28">
        <f>AVERAGE(G10:G13)</f>
        <v>14.45391845703125</v>
      </c>
      <c r="H14" s="28">
        <f>AVERAGE(H10:H13)</f>
        <v>7.8255701065063477</v>
      </c>
      <c r="I14" s="28">
        <f>AVERAGE(I10:I13)</f>
        <v>2.7043530941009415</v>
      </c>
      <c r="J14" s="56">
        <f>AVERAGE(J10:J13)</f>
        <v>0.15344003973955064</v>
      </c>
      <c r="K14" s="45"/>
    </row>
    <row r="15" spans="1:256" x14ac:dyDescent="0.15">
      <c r="A15" s="30" t="s">
        <v>4</v>
      </c>
      <c r="B15" s="21">
        <f>MEDIAN(B10:B13)</f>
        <v>19.581708908081055</v>
      </c>
      <c r="C15" s="21">
        <f>MEDIAN(C10:C13)</f>
        <v>14.474131107330301</v>
      </c>
      <c r="D15" s="21">
        <f>MEDIAN(D10:D13)</f>
        <v>5.0966510772705078</v>
      </c>
      <c r="E15" s="31" t="s">
        <v>4</v>
      </c>
      <c r="F15" s="21">
        <f>MEDIAN(F10:F13)</f>
        <v>22.27805233001709</v>
      </c>
      <c r="G15" s="21">
        <f>MEDIAN(G10:G13)</f>
        <v>14.457925319671631</v>
      </c>
      <c r="H15" s="21">
        <f>MEDIAN(H10:H13)</f>
        <v>7.8281407356262207</v>
      </c>
      <c r="I15" s="21">
        <f>MEDIAN(I10:I13)</f>
        <v>2.7069237232208145</v>
      </c>
      <c r="J15" s="32">
        <f>MEDIAN(J10:J13)</f>
        <v>0.15315627971244677</v>
      </c>
    </row>
    <row r="16" spans="1:256" ht="15" thickBot="1" x14ac:dyDescent="0.2">
      <c r="A16" s="33" t="s">
        <v>5</v>
      </c>
      <c r="B16" s="25">
        <f>STDEV(B10:B13)</f>
        <v>0.21733006667417798</v>
      </c>
      <c r="C16" s="25">
        <f>STDEV(C10:C13)</f>
        <v>1.6338640418205052E-2</v>
      </c>
      <c r="D16" s="25">
        <f>STDEV(D10:D13)</f>
        <v>0.22295705669780685</v>
      </c>
      <c r="E16" s="34" t="s">
        <v>5</v>
      </c>
      <c r="F16" s="25">
        <f>STDEV(F10:F13)</f>
        <v>2.5026680898922744E-2</v>
      </c>
      <c r="G16" s="25">
        <f>STDEV(G10:G13)</f>
        <v>1.3289196678995269E-2</v>
      </c>
      <c r="H16" s="25">
        <f>STDEV(H10:H13)</f>
        <v>1.9597166543025457E-2</v>
      </c>
      <c r="I16" s="25">
        <f>STDEV(I10:I13)</f>
        <v>1.9597166543025457E-2</v>
      </c>
      <c r="J16" s="35">
        <f>STDEV(J10:J13)</f>
        <v>2.089705147067784E-3</v>
      </c>
    </row>
    <row r="17" spans="1:256" x14ac:dyDescent="0.15">
      <c r="A17" s="36"/>
      <c r="B17" s="37" t="s">
        <v>6</v>
      </c>
      <c r="C17" s="37"/>
      <c r="D17" s="37"/>
      <c r="E17" s="36"/>
      <c r="F17" s="38"/>
      <c r="G17" s="38"/>
      <c r="H17" s="38"/>
      <c r="I17" s="38"/>
      <c r="J17" s="38">
        <f>J16/(SQRT(4))</f>
        <v>1.044852573533892E-3</v>
      </c>
    </row>
    <row r="18" spans="1:256" x14ac:dyDescent="0.15">
      <c r="A18" s="39" t="s">
        <v>49</v>
      </c>
      <c r="B18" s="40">
        <f>TTEST(B10:B13,F10:F13,2,2)</f>
        <v>3.0488327766057229E-7</v>
      </c>
      <c r="C18" s="37"/>
      <c r="D18" s="42"/>
      <c r="E18" s="43"/>
      <c r="F18" s="43"/>
    </row>
    <row r="19" spans="1:256" x14ac:dyDescent="0.15">
      <c r="A19" s="39" t="s">
        <v>0</v>
      </c>
      <c r="B19" s="40">
        <f>TTEST(C10:C13,G10:G13,2,2)</f>
        <v>5.0589499852790522E-2</v>
      </c>
      <c r="C19" s="37"/>
      <c r="D19" s="42"/>
      <c r="E19" s="43"/>
      <c r="F19" s="43"/>
      <c r="G19" s="45"/>
    </row>
    <row r="20" spans="1:256" x14ac:dyDescent="0.15">
      <c r="A20" s="39" t="s">
        <v>7</v>
      </c>
      <c r="B20" s="57">
        <f>TTEST(D10:D13,H10:H13,2,2)</f>
        <v>3.2994634825428527E-7</v>
      </c>
      <c r="C20" s="40"/>
      <c r="D20" s="41"/>
      <c r="E20" s="15"/>
      <c r="F20" s="44"/>
      <c r="G20" s="41"/>
      <c r="L20" s="8"/>
    </row>
    <row r="21" spans="1:256" x14ac:dyDescent="0.15">
      <c r="A21" s="47" t="s">
        <v>8</v>
      </c>
      <c r="B21" s="10">
        <f>POWER(-(-I14-I16),2)</f>
        <v>7.4199050224623369</v>
      </c>
      <c r="C21" s="10"/>
      <c r="D21" s="41"/>
      <c r="E21" s="51"/>
      <c r="F21" s="41"/>
      <c r="G21" s="41"/>
      <c r="L21" s="8"/>
    </row>
    <row r="22" spans="1:256" x14ac:dyDescent="0.15">
      <c r="A22" s="47" t="s">
        <v>9</v>
      </c>
      <c r="B22" s="10">
        <f>POWER(2,-I14)</f>
        <v>0.15342940463297738</v>
      </c>
      <c r="C22" s="10"/>
      <c r="D22" s="37"/>
      <c r="E22" s="36"/>
      <c r="F22" s="41"/>
      <c r="G22" s="41"/>
      <c r="H22" s="44"/>
      <c r="I22" s="44"/>
      <c r="L22" s="8"/>
    </row>
    <row r="23" spans="1:256" ht="15" thickBot="1" x14ac:dyDescent="0.2">
      <c r="A23" s="47"/>
      <c r="B23" s="10"/>
      <c r="C23" s="10"/>
      <c r="D23" s="37"/>
      <c r="E23" s="36"/>
      <c r="F23" s="41"/>
      <c r="G23" s="41"/>
      <c r="H23" s="44"/>
      <c r="I23" s="44"/>
    </row>
    <row r="24" spans="1:256" ht="15" thickBot="1" x14ac:dyDescent="0.2">
      <c r="A24" s="17" t="s">
        <v>29</v>
      </c>
      <c r="B24" s="18" t="s">
        <v>49</v>
      </c>
      <c r="C24" s="18" t="s">
        <v>0</v>
      </c>
      <c r="D24" s="18" t="s">
        <v>1</v>
      </c>
      <c r="E24" s="17" t="s">
        <v>30</v>
      </c>
      <c r="F24" s="18" t="s">
        <v>49</v>
      </c>
      <c r="G24" s="18" t="s">
        <v>0</v>
      </c>
      <c r="H24" s="18" t="s">
        <v>1</v>
      </c>
      <c r="I24" s="18" t="s">
        <v>2</v>
      </c>
      <c r="J24" s="19" t="s">
        <v>37</v>
      </c>
      <c r="K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x14ac:dyDescent="0.15">
      <c r="A25" s="49" t="s">
        <v>23</v>
      </c>
      <c r="B25" s="20">
        <v>23.685466766357422</v>
      </c>
      <c r="C25" s="23">
        <v>14.516132354736328</v>
      </c>
      <c r="D25" s="28">
        <f t="shared" ref="D25:D28" si="4">B25-C25</f>
        <v>9.1693344116210938</v>
      </c>
      <c r="E25" s="49" t="s">
        <v>23</v>
      </c>
      <c r="F25" s="20">
        <v>25.641208648681641</v>
      </c>
      <c r="G25" s="20">
        <v>14.420702934265137</v>
      </c>
      <c r="H25" s="21">
        <f t="shared" ref="H25:H27" si="5">F25-G25</f>
        <v>11.220505714416504</v>
      </c>
      <c r="I25" s="21">
        <f>H25-$D$29</f>
        <v>1.981849193572998</v>
      </c>
      <c r="J25" s="22">
        <f t="shared" ref="J25:J27" si="6">POWER(2,-I25)</f>
        <v>0.25316516407488127</v>
      </c>
      <c r="L25" s="8"/>
    </row>
    <row r="26" spans="1:256" x14ac:dyDescent="0.15">
      <c r="A26" s="48" t="s">
        <v>24</v>
      </c>
      <c r="B26" s="23">
        <v>23.995573043823242</v>
      </c>
      <c r="C26" s="23">
        <v>14.643595695495605</v>
      </c>
      <c r="D26" s="21">
        <f t="shared" si="4"/>
        <v>9.3519773483276367</v>
      </c>
      <c r="E26" s="48" t="s">
        <v>24</v>
      </c>
      <c r="F26" s="23">
        <v>26.531164169311523</v>
      </c>
      <c r="G26" s="23">
        <v>14.450409889221191</v>
      </c>
      <c r="H26" s="21">
        <f t="shared" si="5"/>
        <v>12.080754280090332</v>
      </c>
      <c r="I26" s="21">
        <f t="shared" ref="I26:I27" si="7">H26-$D$29</f>
        <v>2.8420977592468262</v>
      </c>
      <c r="J26" s="22">
        <f t="shared" si="6"/>
        <v>0.13945796508308439</v>
      </c>
      <c r="L26" s="8"/>
    </row>
    <row r="27" spans="1:256" x14ac:dyDescent="0.15">
      <c r="A27" s="48" t="s">
        <v>21</v>
      </c>
      <c r="B27" s="23">
        <v>23.885730743408203</v>
      </c>
      <c r="C27" s="23">
        <v>14.452457427978516</v>
      </c>
      <c r="D27" s="21">
        <f t="shared" si="4"/>
        <v>9.4332733154296875</v>
      </c>
      <c r="E27" s="48" t="s">
        <v>21</v>
      </c>
      <c r="F27" s="23">
        <v>25.63673210144043</v>
      </c>
      <c r="G27" s="23">
        <v>14.447117805480957</v>
      </c>
      <c r="H27" s="21">
        <f t="shared" si="5"/>
        <v>11.189614295959473</v>
      </c>
      <c r="I27" s="21">
        <f t="shared" si="7"/>
        <v>1.9509577751159668</v>
      </c>
      <c r="J27" s="22">
        <f t="shared" si="6"/>
        <v>0.25864446529050067</v>
      </c>
      <c r="L27" s="8"/>
    </row>
    <row r="28" spans="1:256" ht="15" thickBot="1" x14ac:dyDescent="0.2">
      <c r="A28" s="50" t="s">
        <v>22</v>
      </c>
      <c r="B28" s="24">
        <v>23.404024124145508</v>
      </c>
      <c r="C28" s="24">
        <v>14.403983116149902</v>
      </c>
      <c r="D28" s="21">
        <f t="shared" si="4"/>
        <v>9.0000410079956055</v>
      </c>
      <c r="E28" s="50" t="s">
        <v>22</v>
      </c>
      <c r="F28" s="24"/>
      <c r="G28" s="23"/>
      <c r="H28" s="25"/>
      <c r="I28" s="21"/>
      <c r="J28" s="26"/>
      <c r="L28" s="8"/>
    </row>
    <row r="29" spans="1:256" x14ac:dyDescent="0.15">
      <c r="A29" s="27" t="s">
        <v>3</v>
      </c>
      <c r="B29" s="28">
        <f>AVERAGE(B25:B28)</f>
        <v>23.742698669433594</v>
      </c>
      <c r="C29" s="28">
        <f>AVERAGE(C25:C28)</f>
        <v>14.504042148590088</v>
      </c>
      <c r="D29" s="28">
        <f>AVERAGE(D25:D28)</f>
        <v>9.2386565208435059</v>
      </c>
      <c r="E29" s="29" t="s">
        <v>3</v>
      </c>
      <c r="F29" s="28">
        <f>AVERAGE(F25:F28)</f>
        <v>25.936368306477863</v>
      </c>
      <c r="G29" s="28">
        <f>AVERAGE(G25:G28)</f>
        <v>14.439410209655762</v>
      </c>
      <c r="H29" s="28">
        <f>AVERAGE(H25:H28)</f>
        <v>11.496958096822103</v>
      </c>
      <c r="I29" s="28">
        <f>AVERAGE(I25:I28)</f>
        <v>2.2583015759785972</v>
      </c>
      <c r="J29" s="56">
        <f>AVERAGE(J25:J28)</f>
        <v>0.21708919814948877</v>
      </c>
      <c r="L29" s="8"/>
    </row>
    <row r="30" spans="1:256" x14ac:dyDescent="0.15">
      <c r="A30" s="30" t="s">
        <v>4</v>
      </c>
      <c r="B30" s="21">
        <f>MEDIAN(B25:B28)</f>
        <v>23.785598754882812</v>
      </c>
      <c r="C30" s="21">
        <f>MEDIAN(C25:C28)</f>
        <v>14.484294891357422</v>
      </c>
      <c r="D30" s="21">
        <f>MEDIAN(D25:D28)</f>
        <v>9.2606558799743652</v>
      </c>
      <c r="E30" s="31" t="s">
        <v>4</v>
      </c>
      <c r="F30" s="21">
        <f>MEDIAN(F25:F28)</f>
        <v>25.641208648681641</v>
      </c>
      <c r="G30" s="21">
        <f>MEDIAN(G25:G28)</f>
        <v>14.447117805480957</v>
      </c>
      <c r="H30" s="21">
        <f>MEDIAN(H25:H28)</f>
        <v>11.220505714416504</v>
      </c>
      <c r="I30" s="21">
        <f>MEDIAN(I25:I28)</f>
        <v>1.981849193572998</v>
      </c>
      <c r="J30" s="32">
        <f>MEDIAN(J25:J28)</f>
        <v>0.25316516407488127</v>
      </c>
      <c r="L30" s="8"/>
    </row>
    <row r="31" spans="1:256" ht="15" thickBot="1" x14ac:dyDescent="0.2">
      <c r="A31" s="33" t="s">
        <v>5</v>
      </c>
      <c r="B31" s="25">
        <f>STDEV(B25:B28)</f>
        <v>0.2597303484797559</v>
      </c>
      <c r="C31" s="25">
        <f>STDEV(C25:C28)</f>
        <v>0.10375316687858922</v>
      </c>
      <c r="D31" s="25">
        <f>STDEV(D25:D28)</f>
        <v>0.19361493096298016</v>
      </c>
      <c r="E31" s="34" t="s">
        <v>5</v>
      </c>
      <c r="F31" s="25">
        <f>STDEV(F25:F28)</f>
        <v>0.51511319018428192</v>
      </c>
      <c r="G31" s="25">
        <f>STDEV(G25:G28)</f>
        <v>1.6284381113315042E-2</v>
      </c>
      <c r="H31" s="25">
        <f>STDEV(H25:H28)</f>
        <v>0.50581820611014561</v>
      </c>
      <c r="I31" s="25">
        <f>STDEV(I25:I28)</f>
        <v>0.50581820611014527</v>
      </c>
      <c r="J31" s="35">
        <f>STDEV(J25:J28)</f>
        <v>6.7286417247544722E-2</v>
      </c>
      <c r="L31" s="8"/>
    </row>
    <row r="32" spans="1:256" x14ac:dyDescent="0.15">
      <c r="A32" s="36"/>
      <c r="B32" s="37" t="s">
        <v>6</v>
      </c>
      <c r="C32" s="37"/>
      <c r="D32" s="37"/>
      <c r="E32" s="36"/>
      <c r="F32" s="38"/>
      <c r="G32" s="38"/>
      <c r="H32" s="38"/>
      <c r="I32" s="38"/>
      <c r="J32" s="38">
        <f>J31/(SQRT(4))</f>
        <v>3.3643208623772361E-2</v>
      </c>
      <c r="L32" s="8"/>
    </row>
    <row r="33" spans="1:256" x14ac:dyDescent="0.15">
      <c r="A33" s="39" t="s">
        <v>49</v>
      </c>
      <c r="B33" s="40">
        <f>TTEST(B25:B28,F25:F28,2,2)</f>
        <v>6.6578276541390746E-4</v>
      </c>
      <c r="C33" s="37"/>
      <c r="D33" s="42"/>
      <c r="E33" s="43"/>
      <c r="F33" s="43"/>
      <c r="G33" s="45"/>
      <c r="H33" s="44"/>
      <c r="L33" s="8"/>
    </row>
    <row r="34" spans="1:256" x14ac:dyDescent="0.15">
      <c r="A34" s="39" t="s">
        <v>0</v>
      </c>
      <c r="B34" s="40">
        <f>TTEST(C25:C28,G25:G28,2,2)</f>
        <v>0.34413290426961335</v>
      </c>
      <c r="C34" s="37"/>
      <c r="D34" s="42"/>
      <c r="E34" s="42"/>
      <c r="F34" s="43"/>
      <c r="G34" s="43"/>
      <c r="H34" s="44"/>
      <c r="L34" s="8"/>
    </row>
    <row r="35" spans="1:256" x14ac:dyDescent="0.15">
      <c r="A35" s="39" t="s">
        <v>7</v>
      </c>
      <c r="B35" s="57">
        <f>TTEST(D25:D28,H25:H28,2,2)</f>
        <v>3.9880675018893395E-4</v>
      </c>
      <c r="C35" s="40"/>
      <c r="D35" s="41"/>
      <c r="E35" s="15"/>
      <c r="F35" s="44"/>
      <c r="G35" s="41"/>
      <c r="H35" s="44"/>
      <c r="L35" s="8"/>
    </row>
    <row r="36" spans="1:256" x14ac:dyDescent="0.15">
      <c r="A36" s="47" t="s">
        <v>8</v>
      </c>
      <c r="B36" s="10">
        <f>POWER(-(-I29-I31),2)</f>
        <v>7.6403581697343155</v>
      </c>
      <c r="C36" s="10"/>
      <c r="D36" s="37"/>
      <c r="E36" s="36"/>
      <c r="F36" s="41"/>
      <c r="G36" s="41"/>
      <c r="L36" s="8"/>
    </row>
    <row r="37" spans="1:256" x14ac:dyDescent="0.15">
      <c r="A37" s="47" t="s">
        <v>9</v>
      </c>
      <c r="B37" s="10">
        <f>POWER(2,-I29)</f>
        <v>0.20901790303244627</v>
      </c>
      <c r="C37" s="10"/>
      <c r="D37" s="37"/>
      <c r="E37" s="36"/>
      <c r="F37" s="41"/>
      <c r="G37" s="41"/>
      <c r="H37" s="44"/>
      <c r="I37" s="44"/>
      <c r="L37" s="8"/>
    </row>
    <row r="38" spans="1:256" ht="15" thickBot="1" x14ac:dyDescent="0.2"/>
    <row r="39" spans="1:256" ht="15" thickBot="1" x14ac:dyDescent="0.2">
      <c r="A39" s="17" t="s">
        <v>29</v>
      </c>
      <c r="B39" s="18" t="s">
        <v>49</v>
      </c>
      <c r="C39" s="18" t="s">
        <v>0</v>
      </c>
      <c r="D39" s="18" t="s">
        <v>1</v>
      </c>
      <c r="E39" s="17" t="s">
        <v>30</v>
      </c>
      <c r="F39" s="18" t="s">
        <v>49</v>
      </c>
      <c r="G39" s="18" t="s">
        <v>0</v>
      </c>
      <c r="H39" s="18" t="s">
        <v>1</v>
      </c>
      <c r="I39" s="18" t="s">
        <v>2</v>
      </c>
      <c r="J39" s="19" t="s">
        <v>37</v>
      </c>
      <c r="K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x14ac:dyDescent="0.15">
      <c r="A40" s="49" t="s">
        <v>13</v>
      </c>
      <c r="B40" s="20"/>
      <c r="C40" s="23"/>
      <c r="D40" s="28"/>
      <c r="E40" s="49" t="s">
        <v>13</v>
      </c>
      <c r="F40" s="20">
        <v>28.128936767578125</v>
      </c>
      <c r="G40" s="20">
        <v>14.458940505981445</v>
      </c>
      <c r="H40" s="21">
        <f t="shared" ref="H40:H41" si="8">F40-G40</f>
        <v>13.66999626159668</v>
      </c>
      <c r="I40" s="21">
        <f>H40-$D$44</f>
        <v>0.19063091278076172</v>
      </c>
      <c r="J40" s="22">
        <f t="shared" ref="J40:J41" si="9">POWER(2,-I40)</f>
        <v>0.87622245193199555</v>
      </c>
      <c r="L40" s="8"/>
    </row>
    <row r="41" spans="1:256" x14ac:dyDescent="0.15">
      <c r="A41" s="48" t="s">
        <v>14</v>
      </c>
      <c r="B41" s="23">
        <v>27.967065811157227</v>
      </c>
      <c r="C41" s="23">
        <v>14.469812393188477</v>
      </c>
      <c r="D41" s="21">
        <f t="shared" ref="D41:D43" si="10">B41-C41</f>
        <v>13.49725341796875</v>
      </c>
      <c r="E41" s="48" t="s">
        <v>14</v>
      </c>
      <c r="F41" s="23">
        <v>27.754653930664062</v>
      </c>
      <c r="G41" s="23">
        <v>14.462580680847168</v>
      </c>
      <c r="H41" s="21">
        <f t="shared" si="8"/>
        <v>13.292073249816895</v>
      </c>
      <c r="I41" s="21">
        <f t="shared" ref="I41:I43" si="11">H41-$D$44</f>
        <v>-0.18729209899902344</v>
      </c>
      <c r="J41" s="22">
        <f t="shared" si="9"/>
        <v>1.1386245403138275</v>
      </c>
      <c r="L41" s="8"/>
    </row>
    <row r="42" spans="1:256" x14ac:dyDescent="0.15">
      <c r="A42" s="48" t="s">
        <v>15</v>
      </c>
      <c r="B42" s="23">
        <v>28.056035995483398</v>
      </c>
      <c r="C42" s="23">
        <v>14.484745025634766</v>
      </c>
      <c r="D42" s="21">
        <f t="shared" si="10"/>
        <v>13.571290969848633</v>
      </c>
      <c r="E42" s="48" t="s">
        <v>15</v>
      </c>
      <c r="F42" s="23"/>
      <c r="G42" s="23"/>
      <c r="H42" s="21"/>
      <c r="I42" s="21"/>
      <c r="J42" s="22"/>
      <c r="L42" s="8"/>
    </row>
    <row r="43" spans="1:256" ht="15" thickBot="1" x14ac:dyDescent="0.2">
      <c r="A43" s="50" t="s">
        <v>16</v>
      </c>
      <c r="B43" s="24">
        <v>27.965387344360352</v>
      </c>
      <c r="C43" s="24">
        <v>14.59583568572998</v>
      </c>
      <c r="D43" s="25">
        <f t="shared" si="10"/>
        <v>13.369551658630371</v>
      </c>
      <c r="E43" s="50" t="s">
        <v>16</v>
      </c>
      <c r="F43" s="24">
        <v>27.488609313964844</v>
      </c>
      <c r="G43" s="24">
        <v>14.416299819946289</v>
      </c>
      <c r="H43" s="25">
        <f t="shared" ref="H43" si="12">F43-G43</f>
        <v>13.072309494018555</v>
      </c>
      <c r="I43" s="21">
        <f t="shared" si="11"/>
        <v>-0.40705585479736328</v>
      </c>
      <c r="J43" s="26">
        <f t="shared" ref="J43" si="13">POWER(2,-I43)</f>
        <v>1.3259770952975349</v>
      </c>
      <c r="L43" s="8"/>
    </row>
    <row r="44" spans="1:256" x14ac:dyDescent="0.15">
      <c r="A44" s="27" t="s">
        <v>3</v>
      </c>
      <c r="B44" s="28">
        <f>AVERAGE(B40:B43)</f>
        <v>27.99616305033366</v>
      </c>
      <c r="C44" s="28">
        <f>AVERAGE(C40:C43)</f>
        <v>14.51679770151774</v>
      </c>
      <c r="D44" s="28">
        <f>AVERAGE(D40:D43)</f>
        <v>13.479365348815918</v>
      </c>
      <c r="E44" s="29" t="s">
        <v>3</v>
      </c>
      <c r="F44" s="28">
        <f>AVERAGE(F40:F43)</f>
        <v>27.790733337402344</v>
      </c>
      <c r="G44" s="28">
        <f>AVERAGE(G40:G43)</f>
        <v>14.445940335591635</v>
      </c>
      <c r="H44" s="28">
        <f>AVERAGE(H40:H43)</f>
        <v>13.344793001810709</v>
      </c>
      <c r="I44" s="28">
        <f>AVERAGE(I40:I43)</f>
        <v>-0.13457234700520834</v>
      </c>
      <c r="J44" s="56">
        <f>AVERAGE(J40:J43)</f>
        <v>1.1136080291811192</v>
      </c>
      <c r="L44" s="8"/>
    </row>
    <row r="45" spans="1:256" x14ac:dyDescent="0.15">
      <c r="A45" s="30" t="s">
        <v>4</v>
      </c>
      <c r="B45" s="21">
        <f>MEDIAN(B40:B43)</f>
        <v>27.967065811157227</v>
      </c>
      <c r="C45" s="21">
        <f>MEDIAN(C40:C43)</f>
        <v>14.484745025634766</v>
      </c>
      <c r="D45" s="21">
        <f>MEDIAN(D40:D43)</f>
        <v>13.49725341796875</v>
      </c>
      <c r="E45" s="31" t="s">
        <v>4</v>
      </c>
      <c r="F45" s="21">
        <f>MEDIAN(F40:F43)</f>
        <v>27.754653930664062</v>
      </c>
      <c r="G45" s="21">
        <f>MEDIAN(G40:G43)</f>
        <v>14.458940505981445</v>
      </c>
      <c r="H45" s="21">
        <f>MEDIAN(H40:H43)</f>
        <v>13.292073249816895</v>
      </c>
      <c r="I45" s="21">
        <f>MEDIAN(I40:I43)</f>
        <v>-0.18729209899902344</v>
      </c>
      <c r="J45" s="32">
        <f>MEDIAN(J40:J43)</f>
        <v>1.1386245403138275</v>
      </c>
      <c r="L45" s="8"/>
    </row>
    <row r="46" spans="1:256" ht="15" thickBot="1" x14ac:dyDescent="0.2">
      <c r="A46" s="33" t="s">
        <v>5</v>
      </c>
      <c r="B46" s="25">
        <f>STDEV(B40:B43)</f>
        <v>5.1858282688253821E-2</v>
      </c>
      <c r="C46" s="25">
        <f>STDEV(C40:C43)</f>
        <v>6.8854906064816229E-2</v>
      </c>
      <c r="D46" s="25">
        <f>STDEV(D40:D43)</f>
        <v>0.10205231347802479</v>
      </c>
      <c r="E46" s="34" t="s">
        <v>5</v>
      </c>
      <c r="F46" s="25">
        <f>STDEV(F40:F43)</f>
        <v>0.32168479083670859</v>
      </c>
      <c r="G46" s="25">
        <f>STDEV(G40:G43)</f>
        <v>2.5733885133316311E-2</v>
      </c>
      <c r="H46" s="25">
        <f>STDEV(H40:H43)</f>
        <v>0.30231092805622151</v>
      </c>
      <c r="I46" s="25">
        <f>STDEV(I40:I43)</f>
        <v>0.30231092805622151</v>
      </c>
      <c r="J46" s="35">
        <f>STDEV(J40:J43)</f>
        <v>0.22591852332014647</v>
      </c>
      <c r="L46" s="8"/>
    </row>
    <row r="47" spans="1:256" x14ac:dyDescent="0.15">
      <c r="A47" s="36"/>
      <c r="B47" s="37" t="s">
        <v>6</v>
      </c>
      <c r="C47" s="37"/>
      <c r="D47" s="37"/>
      <c r="E47" s="36"/>
      <c r="F47" s="38"/>
      <c r="G47" s="38"/>
      <c r="H47" s="38"/>
      <c r="I47" s="38"/>
      <c r="J47" s="38">
        <f>J46/(SQRT(4))</f>
        <v>0.11295926166007324</v>
      </c>
      <c r="L47" s="8"/>
    </row>
    <row r="48" spans="1:256" x14ac:dyDescent="0.15">
      <c r="A48" s="39" t="s">
        <v>49</v>
      </c>
      <c r="B48" s="40">
        <f>TTEST(B40:B43,F40:F43,2,2)</f>
        <v>0.33619609246585319</v>
      </c>
      <c r="C48" s="37"/>
      <c r="D48" s="42"/>
      <c r="E48" s="42"/>
      <c r="F48" s="43"/>
      <c r="G48" s="43"/>
      <c r="L48" s="8"/>
    </row>
    <row r="49" spans="1:12" x14ac:dyDescent="0.15">
      <c r="A49" s="39" t="s">
        <v>0</v>
      </c>
      <c r="B49" s="40">
        <f>TTEST(C40:C43,G40:G43,2,2)</f>
        <v>0.1703161996086322</v>
      </c>
      <c r="C49" s="41"/>
      <c r="D49" s="42"/>
      <c r="E49" s="42"/>
      <c r="F49" s="43"/>
      <c r="G49" s="43"/>
      <c r="L49" s="8"/>
    </row>
    <row r="50" spans="1:12" x14ac:dyDescent="0.15">
      <c r="A50" s="39" t="s">
        <v>7</v>
      </c>
      <c r="B50" s="57">
        <f>TTEST(D40:D43,H40:H43,2,2)</f>
        <v>0.50556139298574476</v>
      </c>
      <c r="C50" s="46"/>
      <c r="D50" s="41"/>
      <c r="E50" s="15"/>
      <c r="F50" s="44"/>
      <c r="G50" s="41"/>
      <c r="L50" s="8"/>
    </row>
    <row r="51" spans="1:12" x14ac:dyDescent="0.15">
      <c r="A51" s="47" t="s">
        <v>8</v>
      </c>
      <c r="B51" s="10">
        <f>POWER(-(-I44-I46),2)</f>
        <v>2.8136231573007313E-2</v>
      </c>
      <c r="C51" s="10"/>
      <c r="D51" s="37"/>
      <c r="E51" s="36"/>
      <c r="F51" s="41"/>
      <c r="G51" s="41"/>
      <c r="L51" s="8"/>
    </row>
    <row r="52" spans="1:12" x14ac:dyDescent="0.15">
      <c r="A52" s="47" t="s">
        <v>9</v>
      </c>
      <c r="B52" s="10">
        <f>POWER(2,-I44)</f>
        <v>1.0977673582523646</v>
      </c>
      <c r="C52" s="10"/>
      <c r="D52" s="37"/>
      <c r="E52" s="36"/>
      <c r="F52" s="41"/>
      <c r="G52" s="41"/>
      <c r="H52" s="44"/>
      <c r="I52" s="44"/>
      <c r="L52" s="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52"/>
  <sheetViews>
    <sheetView topLeftCell="A8" zoomScaleNormal="100" workbookViewId="0">
      <selection activeCell="E4" sqref="E4"/>
    </sheetView>
  </sheetViews>
  <sheetFormatPr baseColWidth="10" defaultColWidth="9.1640625" defaultRowHeight="14" x14ac:dyDescent="0.15"/>
  <cols>
    <col min="1" max="1" width="14.6640625" style="8" customWidth="1"/>
    <col min="2" max="4" width="10.33203125" style="16" customWidth="1"/>
    <col min="5" max="5" width="14.6640625" style="8" customWidth="1"/>
    <col min="6" max="10" width="10.33203125" style="16" customWidth="1"/>
    <col min="11" max="11" width="9.33203125" style="8" bestFit="1" customWidth="1"/>
    <col min="12" max="12" width="9.1640625" style="15"/>
    <col min="13" max="13" width="14" style="8" customWidth="1"/>
    <col min="14" max="16384" width="9.1640625" style="8"/>
  </cols>
  <sheetData>
    <row r="1" spans="1:256" s="59" customFormat="1" x14ac:dyDescent="0.15">
      <c r="A1" s="59" t="s">
        <v>55</v>
      </c>
      <c r="B1" s="60"/>
      <c r="C1" s="60"/>
      <c r="D1" s="60"/>
      <c r="F1" s="60"/>
      <c r="G1" s="60"/>
      <c r="H1" s="60"/>
      <c r="I1" s="60"/>
      <c r="J1" s="60"/>
      <c r="L1" s="61"/>
    </row>
    <row r="3" spans="1:256" s="1" customFormat="1" ht="16" x14ac:dyDescent="0.2">
      <c r="A3" s="1" t="s">
        <v>28</v>
      </c>
      <c r="B3" s="2"/>
      <c r="C3" s="2"/>
      <c r="D3" s="2"/>
      <c r="E3" s="3"/>
      <c r="F3" s="2"/>
      <c r="G3" s="2"/>
      <c r="H3" s="4" t="s">
        <v>12</v>
      </c>
      <c r="I3" s="5">
        <v>43662</v>
      </c>
      <c r="J3" s="6"/>
      <c r="L3" s="7"/>
    </row>
    <row r="4" spans="1:256" s="1" customFormat="1" ht="16" x14ac:dyDescent="0.2">
      <c r="A4" s="8" t="s">
        <v>33</v>
      </c>
      <c r="B4" s="2"/>
      <c r="C4" s="2"/>
      <c r="D4" s="2"/>
      <c r="E4" s="3"/>
      <c r="F4" s="2"/>
      <c r="G4" s="2"/>
      <c r="H4" s="4" t="s">
        <v>50</v>
      </c>
      <c r="I4" s="5">
        <v>43665</v>
      </c>
      <c r="J4" s="6"/>
      <c r="L4" s="7"/>
    </row>
    <row r="5" spans="1:256" s="1" customFormat="1" ht="16" x14ac:dyDescent="0.2">
      <c r="A5" s="8" t="s">
        <v>26</v>
      </c>
      <c r="B5" s="2"/>
      <c r="C5" s="2"/>
      <c r="D5" s="2"/>
      <c r="E5" s="3"/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ht="15" thickBot="1" x14ac:dyDescent="0.2">
      <c r="A8" s="15"/>
      <c r="B8" s="8"/>
      <c r="C8" s="8"/>
      <c r="D8" s="8"/>
      <c r="F8" s="8"/>
      <c r="G8" s="8"/>
      <c r="H8" s="8"/>
      <c r="I8" s="8"/>
      <c r="J8" s="8"/>
      <c r="L8" s="8"/>
    </row>
    <row r="9" spans="1:256" ht="15" thickBot="1" x14ac:dyDescent="0.2">
      <c r="A9" s="17" t="s">
        <v>25</v>
      </c>
      <c r="B9" s="18" t="s">
        <v>50</v>
      </c>
      <c r="C9" s="18" t="s">
        <v>0</v>
      </c>
      <c r="D9" s="18" t="s">
        <v>1</v>
      </c>
      <c r="E9" s="17" t="s">
        <v>30</v>
      </c>
      <c r="F9" s="18" t="s">
        <v>50</v>
      </c>
      <c r="G9" s="18" t="s">
        <v>0</v>
      </c>
      <c r="H9" s="18" t="s">
        <v>1</v>
      </c>
      <c r="I9" s="18" t="s">
        <v>2</v>
      </c>
      <c r="J9" s="19" t="s">
        <v>37</v>
      </c>
    </row>
    <row r="10" spans="1:256" x14ac:dyDescent="0.15">
      <c r="A10" s="49" t="s">
        <v>17</v>
      </c>
      <c r="B10" s="20">
        <v>23.893987655639648</v>
      </c>
      <c r="C10" s="20">
        <v>14.502959251403809</v>
      </c>
      <c r="D10" s="28">
        <f t="shared" ref="D10:D13" si="0">B10-C10</f>
        <v>9.3910284042358398</v>
      </c>
      <c r="E10" s="49" t="s">
        <v>17</v>
      </c>
      <c r="F10" s="20">
        <v>22.975006103515625</v>
      </c>
      <c r="G10" s="20">
        <v>14.511013984680176</v>
      </c>
      <c r="H10" s="21">
        <f t="shared" ref="H10:H13" si="1">F10-G10</f>
        <v>8.4639921188354492</v>
      </c>
      <c r="I10" s="21">
        <f>H10-$D$14</f>
        <v>-1.0335903167724716</v>
      </c>
      <c r="J10" s="22">
        <f t="shared" ref="J10:J13" si="2">POWER(2,-I10)</f>
        <v>2.0471123982177537</v>
      </c>
    </row>
    <row r="11" spans="1:256" x14ac:dyDescent="0.15">
      <c r="A11" s="48" t="s">
        <v>18</v>
      </c>
      <c r="B11" s="23">
        <v>24.294126510620117</v>
      </c>
      <c r="C11" s="23">
        <v>14.4795179367065</v>
      </c>
      <c r="D11" s="21">
        <f t="shared" si="0"/>
        <v>9.8146085739136169</v>
      </c>
      <c r="E11" s="48" t="s">
        <v>18</v>
      </c>
      <c r="F11" s="23">
        <v>23.268739700317383</v>
      </c>
      <c r="G11" s="23">
        <v>14.52616024017334</v>
      </c>
      <c r="H11" s="21">
        <f t="shared" si="1"/>
        <v>8.742579460144043</v>
      </c>
      <c r="I11" s="21">
        <f t="shared" ref="I11:I13" si="3">H11-$D$14</f>
        <v>-0.75500297546387785</v>
      </c>
      <c r="J11" s="22">
        <f t="shared" si="2"/>
        <v>1.6876350728930718</v>
      </c>
    </row>
    <row r="12" spans="1:256" x14ac:dyDescent="0.15">
      <c r="A12" s="48" t="s">
        <v>19</v>
      </c>
      <c r="B12" s="23">
        <v>23.613073348999023</v>
      </c>
      <c r="C12" s="23">
        <v>14.597875595092773</v>
      </c>
      <c r="D12" s="21">
        <f t="shared" si="0"/>
        <v>9.01519775390625</v>
      </c>
      <c r="E12" s="48" t="s">
        <v>19</v>
      </c>
      <c r="F12" s="23">
        <v>23.100858688354492</v>
      </c>
      <c r="G12" s="23">
        <v>14.557626724243164</v>
      </c>
      <c r="H12" s="21">
        <f t="shared" si="1"/>
        <v>8.5432319641113281</v>
      </c>
      <c r="I12" s="21">
        <f t="shared" si="3"/>
        <v>-0.95435047149659269</v>
      </c>
      <c r="J12" s="22">
        <f t="shared" si="2"/>
        <v>1.9377070452177958</v>
      </c>
    </row>
    <row r="13" spans="1:256" ht="15" thickBot="1" x14ac:dyDescent="0.2">
      <c r="A13" s="50" t="s">
        <v>20</v>
      </c>
      <c r="B13" s="24">
        <v>24.430120468139648</v>
      </c>
      <c r="C13" s="24">
        <v>14.660625457763672</v>
      </c>
      <c r="D13" s="21">
        <f t="shared" si="0"/>
        <v>9.7694950103759766</v>
      </c>
      <c r="E13" s="50" t="s">
        <v>20</v>
      </c>
      <c r="F13" s="24">
        <v>23.307771682739258</v>
      </c>
      <c r="G13" s="24">
        <v>14.551451683044434</v>
      </c>
      <c r="H13" s="25">
        <f t="shared" si="1"/>
        <v>8.7563199996948242</v>
      </c>
      <c r="I13" s="21">
        <f t="shared" si="3"/>
        <v>-0.7412624359130966</v>
      </c>
      <c r="J13" s="26">
        <f t="shared" si="2"/>
        <v>1.6716379723573698</v>
      </c>
    </row>
    <row r="14" spans="1:256" x14ac:dyDescent="0.15">
      <c r="A14" s="27" t="s">
        <v>3</v>
      </c>
      <c r="B14" s="28">
        <f>AVERAGE(B10:B13)</f>
        <v>24.057826995849609</v>
      </c>
      <c r="C14" s="28">
        <f>AVERAGE(C10:C13)</f>
        <v>14.560244560241689</v>
      </c>
      <c r="D14" s="28">
        <f>AVERAGE(D10:D13)</f>
        <v>9.4975824356079208</v>
      </c>
      <c r="E14" s="29" t="s">
        <v>3</v>
      </c>
      <c r="F14" s="28">
        <f>AVERAGE(F10:F13)</f>
        <v>23.163094043731689</v>
      </c>
      <c r="G14" s="28">
        <f>AVERAGE(G10:G13)</f>
        <v>14.536563158035278</v>
      </c>
      <c r="H14" s="28">
        <f>AVERAGE(H10:H13)</f>
        <v>8.6265308856964111</v>
      </c>
      <c r="I14" s="28">
        <f>AVERAGE(I10:I13)</f>
        <v>-0.87105154991150968</v>
      </c>
      <c r="J14" s="56">
        <f>AVERAGE(J10:J13)</f>
        <v>1.8360231221714978</v>
      </c>
      <c r="L14" s="8"/>
    </row>
    <row r="15" spans="1:256" x14ac:dyDescent="0.15">
      <c r="A15" s="30" t="s">
        <v>4</v>
      </c>
      <c r="B15" s="21">
        <f>MEDIAN(B10:B13)</f>
        <v>24.094057083129883</v>
      </c>
      <c r="C15" s="21">
        <f>MEDIAN(C10:C13)</f>
        <v>14.550417423248291</v>
      </c>
      <c r="D15" s="21">
        <f>MEDIAN(D10:D13)</f>
        <v>9.5802617073059082</v>
      </c>
      <c r="E15" s="31" t="s">
        <v>4</v>
      </c>
      <c r="F15" s="21">
        <f>MEDIAN(F10:F13)</f>
        <v>23.184799194335938</v>
      </c>
      <c r="G15" s="21">
        <f>MEDIAN(G10:G13)</f>
        <v>14.538805961608887</v>
      </c>
      <c r="H15" s="21">
        <f>MEDIAN(H10:H13)</f>
        <v>8.6429057121276855</v>
      </c>
      <c r="I15" s="21">
        <f>MEDIAN(I10:I13)</f>
        <v>-0.85467672348023527</v>
      </c>
      <c r="J15" s="32">
        <f>MEDIAN(J10:J13)</f>
        <v>1.8126710590554338</v>
      </c>
      <c r="L15" s="8"/>
    </row>
    <row r="16" spans="1:256" ht="15" thickBot="1" x14ac:dyDescent="0.2">
      <c r="A16" s="33" t="s">
        <v>5</v>
      </c>
      <c r="B16" s="25">
        <f>STDEV(B10:B13)</f>
        <v>0.37375973832480608</v>
      </c>
      <c r="C16" s="25">
        <f>STDEV(C10:C13)</f>
        <v>8.4243325605703578E-2</v>
      </c>
      <c r="D16" s="25">
        <f>STDEV(D10:D13)</f>
        <v>0.37349286625408723</v>
      </c>
      <c r="E16" s="34" t="s">
        <v>5</v>
      </c>
      <c r="F16" s="25">
        <f>STDEV(F10:F13)</f>
        <v>0.1542108261416541</v>
      </c>
      <c r="G16" s="25">
        <f>STDEV(G10:G13)</f>
        <v>2.1804609279641986E-2</v>
      </c>
      <c r="H16" s="25">
        <f>STDEV(H10:H13)</f>
        <v>0.14568235630272294</v>
      </c>
      <c r="I16" s="25">
        <f>STDEV(I10:I13)</f>
        <v>0.14568235630272344</v>
      </c>
      <c r="J16" s="35">
        <f>STDEV(J10:J13)</f>
        <v>0.18613596582058661</v>
      </c>
      <c r="L16" s="8"/>
    </row>
    <row r="17" spans="1:256" x14ac:dyDescent="0.15">
      <c r="A17" s="36"/>
      <c r="B17" s="37" t="s">
        <v>6</v>
      </c>
      <c r="C17" s="37"/>
      <c r="D17" s="37"/>
      <c r="E17" s="36"/>
      <c r="F17" s="38"/>
      <c r="G17" s="38"/>
      <c r="H17" s="38"/>
      <c r="I17" s="38"/>
      <c r="J17" s="38">
        <f>J16/(SQRT(4))</f>
        <v>9.3067982910293306E-2</v>
      </c>
    </row>
    <row r="18" spans="1:256" x14ac:dyDescent="0.15">
      <c r="A18" s="39" t="s">
        <v>50</v>
      </c>
      <c r="B18" s="40">
        <f>TTEST(B10:B13,F10:F13,2,2)</f>
        <v>4.4429835518918328E-3</v>
      </c>
      <c r="C18" s="37"/>
      <c r="D18" s="42"/>
      <c r="E18" s="43"/>
      <c r="F18" s="43"/>
      <c r="K18" s="15"/>
      <c r="M18" s="15"/>
    </row>
    <row r="19" spans="1:256" x14ac:dyDescent="0.15">
      <c r="A19" s="39" t="s">
        <v>0</v>
      </c>
      <c r="B19" s="40">
        <f>TTEST(C10:C13,G10:G13,2,2)</f>
        <v>0.60586979008313491</v>
      </c>
      <c r="C19" s="37"/>
      <c r="D19" s="42"/>
      <c r="E19" s="43"/>
      <c r="F19" s="43"/>
      <c r="G19" s="45"/>
      <c r="L19" s="8"/>
    </row>
    <row r="20" spans="1:256" x14ac:dyDescent="0.15">
      <c r="A20" s="39" t="s">
        <v>7</v>
      </c>
      <c r="B20" s="57">
        <f>TTEST(D10:D13,H10:H13,2,2)</f>
        <v>4.8462894230497499E-3</v>
      </c>
      <c r="C20" s="40"/>
      <c r="D20" s="41"/>
      <c r="E20" s="15"/>
      <c r="F20" s="44"/>
      <c r="G20" s="41"/>
      <c r="L20" s="8"/>
    </row>
    <row r="21" spans="1:256" x14ac:dyDescent="0.15">
      <c r="A21" s="47" t="s">
        <v>8</v>
      </c>
      <c r="B21" s="10">
        <f>POWER(-(-I14-I16),2)</f>
        <v>0.52616046703666086</v>
      </c>
      <c r="C21" s="10"/>
      <c r="D21" s="41"/>
      <c r="E21" s="51"/>
      <c r="F21" s="41"/>
      <c r="G21" s="41"/>
      <c r="L21" s="8"/>
      <c r="N21" s="15"/>
    </row>
    <row r="22" spans="1:256" x14ac:dyDescent="0.15">
      <c r="A22" s="47" t="s">
        <v>9</v>
      </c>
      <c r="B22" s="10">
        <f>POWER(2,-I14)</f>
        <v>1.828995530907618</v>
      </c>
      <c r="C22" s="10"/>
      <c r="D22" s="37"/>
      <c r="E22" s="36"/>
      <c r="F22" s="41"/>
      <c r="G22" s="41"/>
      <c r="H22" s="44"/>
      <c r="I22" s="44"/>
      <c r="L22" s="8"/>
    </row>
    <row r="23" spans="1:256" ht="15" thickBot="1" x14ac:dyDescent="0.2">
      <c r="A23" s="47"/>
      <c r="B23" s="10"/>
      <c r="C23" s="10"/>
      <c r="D23" s="37"/>
      <c r="E23" s="36"/>
      <c r="F23" s="41"/>
      <c r="G23" s="41"/>
      <c r="H23" s="44"/>
      <c r="I23" s="44"/>
      <c r="L23" s="8"/>
    </row>
    <row r="24" spans="1:256" ht="15" thickBot="1" x14ac:dyDescent="0.2">
      <c r="A24" s="17" t="s">
        <v>25</v>
      </c>
      <c r="B24" s="18" t="s">
        <v>50</v>
      </c>
      <c r="C24" s="18" t="s">
        <v>0</v>
      </c>
      <c r="D24" s="18" t="s">
        <v>1</v>
      </c>
      <c r="E24" s="17" t="s">
        <v>30</v>
      </c>
      <c r="F24" s="18" t="s">
        <v>50</v>
      </c>
      <c r="G24" s="18" t="s">
        <v>0</v>
      </c>
      <c r="H24" s="18" t="s">
        <v>1</v>
      </c>
      <c r="I24" s="18" t="s">
        <v>2</v>
      </c>
      <c r="J24" s="19" t="s">
        <v>37</v>
      </c>
      <c r="L24" s="8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x14ac:dyDescent="0.15">
      <c r="A25" s="49" t="s">
        <v>23</v>
      </c>
      <c r="B25" s="20">
        <v>22.33045768737793</v>
      </c>
      <c r="C25" s="20">
        <v>14.586251258850098</v>
      </c>
      <c r="D25" s="28">
        <f t="shared" ref="D25:D28" si="4">B25-C25</f>
        <v>7.744206428527832</v>
      </c>
      <c r="E25" s="49" t="s">
        <v>23</v>
      </c>
      <c r="F25" s="20">
        <v>23.161470413208008</v>
      </c>
      <c r="G25" s="20">
        <v>14.524840354919434</v>
      </c>
      <c r="H25" s="21">
        <f t="shared" ref="H25:H28" si="5">F25-G25</f>
        <v>8.6366300582885742</v>
      </c>
      <c r="I25" s="21">
        <f>H25-$D$29</f>
        <v>0.28429150581359863</v>
      </c>
      <c r="J25" s="22">
        <f t="shared" ref="J25:J28" si="6">POWER(2,-I25)</f>
        <v>0.82114476640625644</v>
      </c>
      <c r="L25" s="8"/>
    </row>
    <row r="26" spans="1:256" x14ac:dyDescent="0.15">
      <c r="A26" s="48" t="s">
        <v>24</v>
      </c>
      <c r="B26" s="23">
        <v>22.743692398071289</v>
      </c>
      <c r="C26" s="23">
        <v>14.68329906463623</v>
      </c>
      <c r="D26" s="21">
        <f t="shared" si="4"/>
        <v>8.0603933334350586</v>
      </c>
      <c r="E26" s="48" t="s">
        <v>24</v>
      </c>
      <c r="F26" s="23">
        <v>23.486001968383789</v>
      </c>
      <c r="G26" s="23">
        <v>14.551777839660645</v>
      </c>
      <c r="H26" s="21">
        <f t="shared" si="5"/>
        <v>8.9342241287231445</v>
      </c>
      <c r="I26" s="21">
        <f t="shared" ref="I26:I28" si="7">H26-$D$29</f>
        <v>0.58188557624816895</v>
      </c>
      <c r="J26" s="22">
        <f t="shared" si="6"/>
        <v>0.66809002498455927</v>
      </c>
      <c r="L26" s="8"/>
    </row>
    <row r="27" spans="1:256" x14ac:dyDescent="0.15">
      <c r="A27" s="48" t="s">
        <v>21</v>
      </c>
      <c r="B27" s="23">
        <v>22.724266052246094</v>
      </c>
      <c r="C27" s="23">
        <v>14.514561653137207</v>
      </c>
      <c r="D27" s="21">
        <f t="shared" si="4"/>
        <v>8.2097043991088867</v>
      </c>
      <c r="E27" s="48" t="s">
        <v>21</v>
      </c>
      <c r="F27" s="23">
        <v>23.260122299194336</v>
      </c>
      <c r="G27" s="23">
        <v>14.582581520080566</v>
      </c>
      <c r="H27" s="21">
        <f t="shared" si="5"/>
        <v>8.6775407791137695</v>
      </c>
      <c r="I27" s="21">
        <f t="shared" si="7"/>
        <v>0.32520222663879395</v>
      </c>
      <c r="J27" s="22">
        <f t="shared" si="6"/>
        <v>0.79818649445931411</v>
      </c>
      <c r="L27" s="8"/>
    </row>
    <row r="28" spans="1:256" ht="15" thickBot="1" x14ac:dyDescent="0.2">
      <c r="A28" s="50" t="s">
        <v>22</v>
      </c>
      <c r="B28" s="24">
        <v>23.970975875854492</v>
      </c>
      <c r="C28" s="24">
        <v>14.575925827026367</v>
      </c>
      <c r="D28" s="21">
        <f t="shared" si="4"/>
        <v>9.395050048828125</v>
      </c>
      <c r="E28" s="50" t="s">
        <v>22</v>
      </c>
      <c r="F28" s="24">
        <v>23.75636100769043</v>
      </c>
      <c r="G28" s="24">
        <v>14.614370346069336</v>
      </c>
      <c r="H28" s="25">
        <f t="shared" si="5"/>
        <v>9.1419906616210938</v>
      </c>
      <c r="I28" s="21">
        <f t="shared" si="7"/>
        <v>0.78965210914611816</v>
      </c>
      <c r="J28" s="26">
        <f t="shared" si="6"/>
        <v>0.57848357041132614</v>
      </c>
      <c r="L28" s="8"/>
    </row>
    <row r="29" spans="1:256" x14ac:dyDescent="0.15">
      <c r="A29" s="27" t="s">
        <v>3</v>
      </c>
      <c r="B29" s="28">
        <f>AVERAGE(B25:B28)</f>
        <v>22.942348003387451</v>
      </c>
      <c r="C29" s="28">
        <f>AVERAGE(C25:C28)</f>
        <v>14.590009450912476</v>
      </c>
      <c r="D29" s="28">
        <f>AVERAGE(D25:D28)</f>
        <v>8.3523385524749756</v>
      </c>
      <c r="E29" s="29" t="s">
        <v>3</v>
      </c>
      <c r="F29" s="28">
        <f>AVERAGE(F25:F28)</f>
        <v>23.415988922119141</v>
      </c>
      <c r="G29" s="28">
        <f>AVERAGE(G25:G28)</f>
        <v>14.568392515182495</v>
      </c>
      <c r="H29" s="28">
        <f>AVERAGE(H25:H28)</f>
        <v>8.8475964069366455</v>
      </c>
      <c r="I29" s="28">
        <f>AVERAGE(I25:I28)</f>
        <v>0.49525785446166992</v>
      </c>
      <c r="J29" s="56">
        <f>AVERAGE(J25:J28)</f>
        <v>0.71647621406536399</v>
      </c>
      <c r="L29" s="8"/>
    </row>
    <row r="30" spans="1:256" x14ac:dyDescent="0.15">
      <c r="A30" s="30" t="s">
        <v>4</v>
      </c>
      <c r="B30" s="21">
        <f>MEDIAN(B25:B28)</f>
        <v>22.733979225158691</v>
      </c>
      <c r="C30" s="21">
        <f>MEDIAN(C25:C28)</f>
        <v>14.581088542938232</v>
      </c>
      <c r="D30" s="21">
        <f>MEDIAN(D25:D28)</f>
        <v>8.1350488662719727</v>
      </c>
      <c r="E30" s="31" t="s">
        <v>4</v>
      </c>
      <c r="F30" s="21">
        <f>MEDIAN(F25:F28)</f>
        <v>23.373062133789062</v>
      </c>
      <c r="G30" s="21">
        <f>MEDIAN(G25:G28)</f>
        <v>14.567179679870605</v>
      </c>
      <c r="H30" s="21">
        <f>MEDIAN(H25:H28)</f>
        <v>8.805882453918457</v>
      </c>
      <c r="I30" s="21">
        <f>MEDIAN(I25:I28)</f>
        <v>0.45354390144348145</v>
      </c>
      <c r="J30" s="32">
        <f>MEDIAN(J25:J28)</f>
        <v>0.73313825972193669</v>
      </c>
      <c r="L30" s="8"/>
    </row>
    <row r="31" spans="1:256" ht="15" thickBot="1" x14ac:dyDescent="0.2">
      <c r="A31" s="33" t="s">
        <v>5</v>
      </c>
      <c r="B31" s="25">
        <f>STDEV(B25:B28)</f>
        <v>0.7116902054919344</v>
      </c>
      <c r="C31" s="25">
        <f>STDEV(C25:C28)</f>
        <v>6.978011819806626E-2</v>
      </c>
      <c r="D31" s="25">
        <f>STDEV(D25:D28)</f>
        <v>0.72172212044761708</v>
      </c>
      <c r="E31" s="34" t="s">
        <v>5</v>
      </c>
      <c r="F31" s="25">
        <f>STDEV(F25:F28)</f>
        <v>0.26446742635198911</v>
      </c>
      <c r="G31" s="25">
        <f>STDEV(G25:G28)</f>
        <v>3.8678706025116721E-2</v>
      </c>
      <c r="H31" s="25">
        <f>STDEV(H25:H28)</f>
        <v>0.23635993469654351</v>
      </c>
      <c r="I31" s="25">
        <f>STDEV(I25:I28)</f>
        <v>0.23635993469654351</v>
      </c>
      <c r="J31" s="35">
        <f>STDEV(J25:J28)</f>
        <v>0.114039859650898</v>
      </c>
      <c r="L31" s="8"/>
    </row>
    <row r="32" spans="1:256" x14ac:dyDescent="0.15">
      <c r="A32" s="36"/>
      <c r="B32" s="37" t="s">
        <v>6</v>
      </c>
      <c r="C32" s="37"/>
      <c r="D32" s="37"/>
      <c r="E32" s="36"/>
      <c r="F32" s="38"/>
      <c r="G32" s="38"/>
      <c r="H32" s="38"/>
      <c r="I32" s="38"/>
      <c r="J32" s="38">
        <f>J31/(SQRT(4))</f>
        <v>5.7019929825448998E-2</v>
      </c>
    </row>
    <row r="33" spans="1:256" x14ac:dyDescent="0.15">
      <c r="A33" s="39" t="s">
        <v>50</v>
      </c>
      <c r="B33" s="40">
        <f>TTEST(B25:B28,F25:F28,2,2)</f>
        <v>0.25863806863096456</v>
      </c>
      <c r="C33" s="37"/>
      <c r="D33" s="42"/>
      <c r="E33" s="43"/>
      <c r="F33" s="43"/>
      <c r="G33" s="45"/>
      <c r="H33" s="44"/>
    </row>
    <row r="34" spans="1:256" x14ac:dyDescent="0.15">
      <c r="A34" s="39" t="s">
        <v>0</v>
      </c>
      <c r="B34" s="40">
        <f>TTEST(C25:C28,G25:G28,2,2)</f>
        <v>0.60741281293008564</v>
      </c>
      <c r="C34" s="37"/>
      <c r="D34" s="42"/>
      <c r="E34" s="43"/>
      <c r="F34" s="43"/>
      <c r="G34" s="44"/>
      <c r="H34" s="44"/>
    </row>
    <row r="35" spans="1:256" x14ac:dyDescent="0.15">
      <c r="A35" s="39" t="s">
        <v>7</v>
      </c>
      <c r="B35" s="57">
        <f>TTEST(D25:D28,H25:H28,2,2)</f>
        <v>0.23993683117269018</v>
      </c>
      <c r="C35" s="40"/>
      <c r="D35" s="41"/>
      <c r="E35" s="15"/>
      <c r="F35" s="44"/>
      <c r="G35" s="41"/>
      <c r="H35" s="44"/>
    </row>
    <row r="36" spans="1:256" x14ac:dyDescent="0.15">
      <c r="A36" s="47" t="s">
        <v>8</v>
      </c>
      <c r="B36" s="10">
        <f>POWER(-(-I29-I31),2)</f>
        <v>0.53526458941275201</v>
      </c>
      <c r="C36" s="10"/>
      <c r="D36" s="37"/>
      <c r="E36" s="36"/>
      <c r="F36" s="41"/>
      <c r="G36" s="41"/>
    </row>
    <row r="37" spans="1:256" x14ac:dyDescent="0.15">
      <c r="A37" s="47" t="s">
        <v>9</v>
      </c>
      <c r="B37" s="10">
        <f>POWER(2,-I29)</f>
        <v>0.70943486869857064</v>
      </c>
      <c r="C37" s="10"/>
      <c r="D37" s="37"/>
      <c r="E37" s="36"/>
      <c r="F37" s="41"/>
      <c r="G37" s="41"/>
      <c r="H37" s="44"/>
      <c r="I37" s="44"/>
    </row>
    <row r="38" spans="1:256" ht="15" thickBot="1" x14ac:dyDescent="0.2"/>
    <row r="39" spans="1:256" ht="15" thickBot="1" x14ac:dyDescent="0.2">
      <c r="A39" s="17" t="s">
        <v>25</v>
      </c>
      <c r="B39" s="18" t="s">
        <v>50</v>
      </c>
      <c r="C39" s="18" t="s">
        <v>0</v>
      </c>
      <c r="D39" s="18" t="s">
        <v>1</v>
      </c>
      <c r="E39" s="17" t="s">
        <v>30</v>
      </c>
      <c r="F39" s="18" t="s">
        <v>50</v>
      </c>
      <c r="G39" s="18" t="s">
        <v>0</v>
      </c>
      <c r="H39" s="18" t="s">
        <v>1</v>
      </c>
      <c r="I39" s="18" t="s">
        <v>2</v>
      </c>
      <c r="J39" s="19" t="s">
        <v>37</v>
      </c>
      <c r="L39" s="8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x14ac:dyDescent="0.15">
      <c r="A40" s="49" t="s">
        <v>13</v>
      </c>
      <c r="B40" s="20">
        <v>22.659013748168945</v>
      </c>
      <c r="C40" s="20">
        <v>14.61928653717041</v>
      </c>
      <c r="D40" s="28">
        <f t="shared" ref="D40:D43" si="8">B40-C40</f>
        <v>8.0397272109985352</v>
      </c>
      <c r="E40" s="49" t="s">
        <v>13</v>
      </c>
      <c r="F40" s="20"/>
      <c r="G40" s="20"/>
      <c r="H40" s="21"/>
      <c r="I40" s="21"/>
      <c r="J40" s="22"/>
      <c r="L40" s="8"/>
    </row>
    <row r="41" spans="1:256" x14ac:dyDescent="0.15">
      <c r="A41" s="48" t="s">
        <v>14</v>
      </c>
      <c r="B41" s="23">
        <v>22.712602615356445</v>
      </c>
      <c r="C41" s="23">
        <v>14.640805244445801</v>
      </c>
      <c r="D41" s="21">
        <f t="shared" si="8"/>
        <v>8.0717973709106445</v>
      </c>
      <c r="E41" s="48" t="s">
        <v>14</v>
      </c>
      <c r="F41" s="23">
        <v>22.900226593017578</v>
      </c>
      <c r="G41" s="23">
        <v>14.576205253601074</v>
      </c>
      <c r="H41" s="21">
        <f t="shared" ref="H41:H43" si="9">F41-G41</f>
        <v>8.3240213394165039</v>
      </c>
      <c r="I41" s="21">
        <f t="shared" ref="I41:I43" si="10">H41-$D$44</f>
        <v>0.1604616641998291</v>
      </c>
      <c r="J41" s="22">
        <f t="shared" ref="J41:J43" si="11">POWER(2,-I41)</f>
        <v>0.89473870761755803</v>
      </c>
      <c r="L41" s="8"/>
    </row>
    <row r="42" spans="1:256" x14ac:dyDescent="0.15">
      <c r="A42" s="48" t="s">
        <v>15</v>
      </c>
      <c r="B42" s="23">
        <v>22.842803955078125</v>
      </c>
      <c r="C42" s="23">
        <v>14.61279296875</v>
      </c>
      <c r="D42" s="21">
        <f t="shared" si="8"/>
        <v>8.230010986328125</v>
      </c>
      <c r="E42" s="48" t="s">
        <v>15</v>
      </c>
      <c r="F42" s="23">
        <v>22.705432891845703</v>
      </c>
      <c r="G42" s="23">
        <v>14.502654075622559</v>
      </c>
      <c r="H42" s="21">
        <f t="shared" si="9"/>
        <v>8.2027788162231445</v>
      </c>
      <c r="I42" s="21">
        <f t="shared" si="10"/>
        <v>3.9219141006469727E-2</v>
      </c>
      <c r="J42" s="22">
        <f t="shared" si="11"/>
        <v>0.97318153960282761</v>
      </c>
      <c r="L42" s="8"/>
    </row>
    <row r="43" spans="1:256" ht="15" thickBot="1" x14ac:dyDescent="0.2">
      <c r="A43" s="50" t="s">
        <v>16</v>
      </c>
      <c r="B43" s="24">
        <v>22.920965194702148</v>
      </c>
      <c r="C43" s="24">
        <v>14.608262062072754</v>
      </c>
      <c r="D43" s="25">
        <f t="shared" si="8"/>
        <v>8.3127031326293945</v>
      </c>
      <c r="E43" s="50" t="s">
        <v>16</v>
      </c>
      <c r="F43" s="24">
        <v>23.203498840332031</v>
      </c>
      <c r="G43" s="24">
        <v>14.552652359008789</v>
      </c>
      <c r="H43" s="25">
        <f t="shared" si="9"/>
        <v>8.6508464813232422</v>
      </c>
      <c r="I43" s="21">
        <f t="shared" si="10"/>
        <v>0.48728680610656738</v>
      </c>
      <c r="J43" s="26">
        <f t="shared" si="11"/>
        <v>0.71336542254010815</v>
      </c>
      <c r="L43" s="8"/>
    </row>
    <row r="44" spans="1:256" x14ac:dyDescent="0.15">
      <c r="A44" s="27" t="s">
        <v>3</v>
      </c>
      <c r="B44" s="28">
        <f>AVERAGE(B40:B43)</f>
        <v>22.783846378326416</v>
      </c>
      <c r="C44" s="28">
        <f>AVERAGE(C40:C43)</f>
        <v>14.620286703109741</v>
      </c>
      <c r="D44" s="28">
        <f>AVERAGE(D40:D43)</f>
        <v>8.1635596752166748</v>
      </c>
      <c r="E44" s="29" t="s">
        <v>3</v>
      </c>
      <c r="F44" s="28">
        <f>AVERAGE(F40:F43)</f>
        <v>22.936386108398438</v>
      </c>
      <c r="G44" s="28">
        <f>AVERAGE(G40:G43)</f>
        <v>14.543837229410807</v>
      </c>
      <c r="H44" s="28">
        <f>AVERAGE(H40:H43)</f>
        <v>8.3925488789876308</v>
      </c>
      <c r="I44" s="28">
        <f>AVERAGE(I40:I43)</f>
        <v>0.22898920377095541</v>
      </c>
      <c r="J44" s="56">
        <f>AVERAGE(J40:J43)</f>
        <v>0.86042855658683137</v>
      </c>
      <c r="L44" s="8"/>
    </row>
    <row r="45" spans="1:256" x14ac:dyDescent="0.15">
      <c r="A45" s="30" t="s">
        <v>4</v>
      </c>
      <c r="B45" s="21">
        <f>MEDIAN(B40:B43)</f>
        <v>22.777703285217285</v>
      </c>
      <c r="C45" s="21">
        <f>MEDIAN(C40:C43)</f>
        <v>14.616039752960205</v>
      </c>
      <c r="D45" s="21">
        <f>MEDIAN(D40:D43)</f>
        <v>8.1509041786193848</v>
      </c>
      <c r="E45" s="31" t="s">
        <v>4</v>
      </c>
      <c r="F45" s="21">
        <f>MEDIAN(F40:F43)</f>
        <v>22.900226593017578</v>
      </c>
      <c r="G45" s="21">
        <f>MEDIAN(G40:G43)</f>
        <v>14.552652359008789</v>
      </c>
      <c r="H45" s="21">
        <f>MEDIAN(H40:H43)</f>
        <v>8.3240213394165039</v>
      </c>
      <c r="I45" s="21">
        <f>MEDIAN(I40:I43)</f>
        <v>0.1604616641998291</v>
      </c>
      <c r="J45" s="32">
        <f>MEDIAN(J40:J43)</f>
        <v>0.89473870761755803</v>
      </c>
      <c r="L45" s="8"/>
    </row>
    <row r="46" spans="1:256" ht="15" thickBot="1" x14ac:dyDescent="0.2">
      <c r="A46" s="33" t="s">
        <v>5</v>
      </c>
      <c r="B46" s="25">
        <f>STDEV(B40:B43)</f>
        <v>0.11963336348314199</v>
      </c>
      <c r="C46" s="25">
        <f>STDEV(C40:C43)</f>
        <v>1.440785569505456E-2</v>
      </c>
      <c r="D46" s="25">
        <f>STDEV(D40:D43)</f>
        <v>0.12963326132252198</v>
      </c>
      <c r="E46" s="34" t="s">
        <v>5</v>
      </c>
      <c r="F46" s="25">
        <f>STDEV(F40:F43)</f>
        <v>0.25099413374585144</v>
      </c>
      <c r="G46" s="25">
        <f>STDEV(G40:G43)</f>
        <v>3.7559603670416053E-2</v>
      </c>
      <c r="H46" s="25">
        <f>STDEV(H40:H43)</f>
        <v>0.23176103185569727</v>
      </c>
      <c r="I46" s="25">
        <f>STDEV(I40:I43)</f>
        <v>0.23176103185569727</v>
      </c>
      <c r="J46" s="35">
        <f>STDEV(J40:J43)</f>
        <v>0.13326287374659307</v>
      </c>
      <c r="L46" s="8"/>
    </row>
    <row r="47" spans="1:256" x14ac:dyDescent="0.15">
      <c r="A47" s="36"/>
      <c r="B47" s="37" t="s">
        <v>6</v>
      </c>
      <c r="C47" s="37"/>
      <c r="D47" s="37"/>
      <c r="E47" s="36"/>
      <c r="F47" s="38"/>
      <c r="G47" s="38"/>
      <c r="H47" s="38"/>
      <c r="I47" s="38"/>
      <c r="J47" s="38">
        <f>J46/(SQRT(4))</f>
        <v>6.6631436873296535E-2</v>
      </c>
      <c r="L47" s="8"/>
    </row>
    <row r="48" spans="1:256" x14ac:dyDescent="0.15">
      <c r="A48" s="39" t="s">
        <v>50</v>
      </c>
      <c r="B48" s="40">
        <f>TTEST(B40:B43,F40:F43,2,2)</f>
        <v>0.32681569910479435</v>
      </c>
      <c r="C48" s="37"/>
      <c r="D48" s="42"/>
      <c r="E48" s="42"/>
      <c r="F48" s="43"/>
      <c r="G48" s="43"/>
    </row>
    <row r="49" spans="1:9" x14ac:dyDescent="0.15">
      <c r="A49" s="39" t="s">
        <v>0</v>
      </c>
      <c r="B49" s="40">
        <f>TTEST(C40:C43,G40:G43,2,2)</f>
        <v>1.2451809351888225E-2</v>
      </c>
      <c r="C49" s="41"/>
      <c r="D49" s="42"/>
      <c r="E49" s="43"/>
      <c r="F49" s="43"/>
      <c r="G49" s="45"/>
    </row>
    <row r="50" spans="1:9" x14ac:dyDescent="0.15">
      <c r="A50" s="39" t="s">
        <v>7</v>
      </c>
      <c r="B50" s="57">
        <f>TTEST(D40:D43,H40:H43,2,2)</f>
        <v>0.15232049449901999</v>
      </c>
      <c r="C50" s="46"/>
      <c r="D50" s="41"/>
      <c r="E50" s="15"/>
      <c r="F50" s="44"/>
      <c r="G50" s="41"/>
    </row>
    <row r="51" spans="1:9" x14ac:dyDescent="0.15">
      <c r="A51" s="47" t="s">
        <v>8</v>
      </c>
      <c r="B51" s="10">
        <f>POWER(-(-I44-I46),2)</f>
        <v>0.21229077963001597</v>
      </c>
      <c r="C51" s="10"/>
      <c r="D51" s="37"/>
      <c r="E51" s="36"/>
      <c r="F51" s="41"/>
      <c r="G51" s="41"/>
    </row>
    <row r="52" spans="1:9" x14ac:dyDescent="0.15">
      <c r="A52" s="47" t="s">
        <v>9</v>
      </c>
      <c r="B52" s="10">
        <f>POWER(2,-I44)</f>
        <v>0.85323248314742706</v>
      </c>
      <c r="C52" s="10"/>
      <c r="D52" s="37"/>
      <c r="E52" s="36"/>
      <c r="F52" s="41"/>
      <c r="G52" s="41"/>
      <c r="H52" s="44"/>
      <c r="I52" s="4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V52"/>
  <sheetViews>
    <sheetView tabSelected="1" workbookViewId="0">
      <selection activeCell="E4" sqref="E4"/>
    </sheetView>
  </sheetViews>
  <sheetFormatPr baseColWidth="10" defaultColWidth="9.1640625" defaultRowHeight="14" x14ac:dyDescent="0.15"/>
  <cols>
    <col min="1" max="1" width="14.6640625" style="8" customWidth="1"/>
    <col min="2" max="4" width="10.33203125" style="16" customWidth="1"/>
    <col min="5" max="5" width="14.6640625" style="8" customWidth="1"/>
    <col min="6" max="10" width="10.33203125" style="16" customWidth="1"/>
    <col min="11" max="11" width="9.33203125" style="8" bestFit="1" customWidth="1"/>
    <col min="12" max="12" width="9.1640625" style="15"/>
    <col min="13" max="13" width="14" style="8" customWidth="1"/>
    <col min="14" max="16384" width="9.1640625" style="8"/>
  </cols>
  <sheetData>
    <row r="1" spans="1:256" s="59" customFormat="1" x14ac:dyDescent="0.15">
      <c r="A1" s="59" t="s">
        <v>55</v>
      </c>
      <c r="B1" s="60"/>
      <c r="C1" s="60"/>
      <c r="D1" s="60"/>
      <c r="F1" s="60"/>
      <c r="G1" s="60"/>
      <c r="H1" s="60"/>
      <c r="I1" s="60"/>
      <c r="J1" s="60"/>
      <c r="L1" s="61"/>
    </row>
    <row r="3" spans="1:256" s="1" customFormat="1" ht="16" x14ac:dyDescent="0.2">
      <c r="A3" s="1" t="s">
        <v>28</v>
      </c>
      <c r="B3" s="2"/>
      <c r="C3" s="2"/>
      <c r="D3" s="2"/>
      <c r="E3" s="3"/>
      <c r="F3" s="2"/>
      <c r="G3" s="2"/>
      <c r="H3" s="4" t="s">
        <v>12</v>
      </c>
      <c r="I3" s="5">
        <v>43927</v>
      </c>
      <c r="J3" s="5">
        <v>44309</v>
      </c>
      <c r="K3" s="52" t="s">
        <v>34</v>
      </c>
      <c r="L3" s="7"/>
    </row>
    <row r="4" spans="1:256" s="1" customFormat="1" ht="16" x14ac:dyDescent="0.2">
      <c r="A4" s="8" t="s">
        <v>33</v>
      </c>
      <c r="B4" s="2"/>
      <c r="C4" s="2"/>
      <c r="D4" s="2"/>
      <c r="E4" s="3"/>
      <c r="F4" s="2"/>
      <c r="G4" s="2"/>
      <c r="H4" s="4" t="s">
        <v>51</v>
      </c>
      <c r="I4" s="5">
        <v>43927</v>
      </c>
      <c r="J4" s="5">
        <v>44309</v>
      </c>
      <c r="K4" s="52" t="s">
        <v>34</v>
      </c>
      <c r="L4" s="7"/>
    </row>
    <row r="5" spans="1:256" s="1" customFormat="1" ht="16" x14ac:dyDescent="0.2">
      <c r="A5" s="8" t="s">
        <v>26</v>
      </c>
      <c r="B5" s="2"/>
      <c r="C5" s="2"/>
      <c r="D5" s="2"/>
      <c r="E5" s="3"/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ht="15" thickBot="1" x14ac:dyDescent="0.2">
      <c r="A8" s="15"/>
      <c r="B8" s="8"/>
      <c r="C8" s="8"/>
      <c r="D8" s="8"/>
      <c r="F8" s="8"/>
      <c r="G8" s="8"/>
      <c r="H8" s="8"/>
      <c r="I8" s="8"/>
      <c r="J8" s="8"/>
      <c r="L8" s="8"/>
    </row>
    <row r="9" spans="1:256" ht="15" thickBot="1" x14ac:dyDescent="0.2">
      <c r="A9" s="17" t="s">
        <v>29</v>
      </c>
      <c r="B9" s="18" t="s">
        <v>51</v>
      </c>
      <c r="C9" s="18" t="s">
        <v>0</v>
      </c>
      <c r="D9" s="18" t="s">
        <v>1</v>
      </c>
      <c r="E9" s="17" t="s">
        <v>30</v>
      </c>
      <c r="F9" s="18" t="s">
        <v>51</v>
      </c>
      <c r="G9" s="18" t="s">
        <v>0</v>
      </c>
      <c r="H9" s="18" t="s">
        <v>1</v>
      </c>
      <c r="I9" s="18" t="s">
        <v>2</v>
      </c>
      <c r="J9" s="19" t="s">
        <v>37</v>
      </c>
    </row>
    <row r="10" spans="1:256" x14ac:dyDescent="0.15">
      <c r="A10" s="48" t="s">
        <v>17</v>
      </c>
      <c r="B10" s="20">
        <v>19.184131622314453</v>
      </c>
      <c r="C10" s="23">
        <v>14.502713203430176</v>
      </c>
      <c r="D10" s="21">
        <f t="shared" ref="D10:D13" si="0">B10-C10</f>
        <v>4.6814184188842773</v>
      </c>
      <c r="E10" s="49" t="s">
        <v>17</v>
      </c>
      <c r="F10" s="20">
        <v>18.335308074951172</v>
      </c>
      <c r="G10" s="20">
        <v>14.43486499786377</v>
      </c>
      <c r="H10" s="21">
        <f t="shared" ref="H10:H13" si="1">F10-G10</f>
        <v>3.9004430770874023</v>
      </c>
      <c r="I10" s="21">
        <f>H10-$D$14</f>
        <v>-0.86640381813050382</v>
      </c>
      <c r="J10" s="22">
        <f t="shared" ref="J10:J13" si="2">POWER(2,-I10)</f>
        <v>1.8231127889751308</v>
      </c>
    </row>
    <row r="11" spans="1:256" x14ac:dyDescent="0.15">
      <c r="A11" s="48" t="s">
        <v>18</v>
      </c>
      <c r="B11" s="23">
        <v>19.231727600097656</v>
      </c>
      <c r="C11" s="23">
        <v>14.4795179367065</v>
      </c>
      <c r="D11" s="21">
        <f t="shared" si="0"/>
        <v>4.7522096633911559</v>
      </c>
      <c r="E11" s="48" t="s">
        <v>18</v>
      </c>
      <c r="F11" s="23">
        <v>18.554903030395508</v>
      </c>
      <c r="G11" s="23">
        <v>14.460453987121582</v>
      </c>
      <c r="H11" s="21">
        <f t="shared" si="1"/>
        <v>4.0944490432739258</v>
      </c>
      <c r="I11" s="21">
        <f t="shared" ref="I11:I13" si="3">H11-$D$14</f>
        <v>-0.67239785194398038</v>
      </c>
      <c r="J11" s="22">
        <f t="shared" si="2"/>
        <v>1.5937196319646909</v>
      </c>
    </row>
    <row r="12" spans="1:256" x14ac:dyDescent="0.15">
      <c r="A12" s="48" t="s">
        <v>19</v>
      </c>
      <c r="B12" s="23">
        <v>19.33204460144043</v>
      </c>
      <c r="C12" s="23">
        <v>14.467402458190918</v>
      </c>
      <c r="D12" s="21">
        <f t="shared" si="0"/>
        <v>4.8646421432495117</v>
      </c>
      <c r="E12" s="48" t="s">
        <v>19</v>
      </c>
      <c r="F12" s="23">
        <v>18.512264251708984</v>
      </c>
      <c r="G12" s="23">
        <v>14.45539665222168</v>
      </c>
      <c r="H12" s="21">
        <f t="shared" si="1"/>
        <v>4.0568675994873047</v>
      </c>
      <c r="I12" s="21">
        <f t="shared" si="3"/>
        <v>-0.70997929573060148</v>
      </c>
      <c r="J12" s="22">
        <f t="shared" si="2"/>
        <v>1.6357806416857987</v>
      </c>
    </row>
    <row r="13" spans="1:256" ht="15" thickBot="1" x14ac:dyDescent="0.2">
      <c r="A13" s="50" t="s">
        <v>20</v>
      </c>
      <c r="B13" s="24">
        <v>19.237861633300781</v>
      </c>
      <c r="C13" s="24">
        <v>14.468744277954102</v>
      </c>
      <c r="D13" s="21">
        <f t="shared" si="0"/>
        <v>4.7691173553466797</v>
      </c>
      <c r="E13" s="50" t="s">
        <v>20</v>
      </c>
      <c r="F13" s="24">
        <v>18.570499420166016</v>
      </c>
      <c r="G13" s="24">
        <v>14.464958190917969</v>
      </c>
      <c r="H13" s="25">
        <f t="shared" si="1"/>
        <v>4.1055412292480469</v>
      </c>
      <c r="I13" s="21">
        <f t="shared" si="3"/>
        <v>-0.66130566596985929</v>
      </c>
      <c r="J13" s="26">
        <f t="shared" si="2"/>
        <v>1.5815132753118331</v>
      </c>
    </row>
    <row r="14" spans="1:256" x14ac:dyDescent="0.15">
      <c r="A14" s="27" t="s">
        <v>3</v>
      </c>
      <c r="B14" s="28">
        <f>AVERAGE(B10:B13)</f>
        <v>19.24644136428833</v>
      </c>
      <c r="C14" s="28">
        <f>AVERAGE(C10:C13)</f>
        <v>14.479594469070424</v>
      </c>
      <c r="D14" s="28">
        <f>AVERAGE(D10:D13)</f>
        <v>4.7668468952179062</v>
      </c>
      <c r="E14" s="29" t="s">
        <v>3</v>
      </c>
      <c r="F14" s="28">
        <f>AVERAGE(F10:F13)</f>
        <v>18.49324369430542</v>
      </c>
      <c r="G14" s="28">
        <f>AVERAGE(G10:G13)</f>
        <v>14.45391845703125</v>
      </c>
      <c r="H14" s="28">
        <f>AVERAGE(H10:H13)</f>
        <v>4.0393252372741699</v>
      </c>
      <c r="I14" s="28">
        <f>AVERAGE(I10:I13)</f>
        <v>-0.72752165794373624</v>
      </c>
      <c r="J14" s="56">
        <f>AVERAGE(J10:J13)</f>
        <v>1.6585315844843636</v>
      </c>
      <c r="K14" s="45"/>
    </row>
    <row r="15" spans="1:256" x14ac:dyDescent="0.15">
      <c r="A15" s="30" t="s">
        <v>4</v>
      </c>
      <c r="B15" s="21">
        <f>MEDIAN(B10:B13)</f>
        <v>19.234794616699219</v>
      </c>
      <c r="C15" s="21">
        <f>MEDIAN(C10:C13)</f>
        <v>14.474131107330301</v>
      </c>
      <c r="D15" s="21">
        <f>MEDIAN(D10:D13)</f>
        <v>4.7606635093689178</v>
      </c>
      <c r="E15" s="31" t="s">
        <v>4</v>
      </c>
      <c r="F15" s="21">
        <f>MEDIAN(F10:F13)</f>
        <v>18.533583641052246</v>
      </c>
      <c r="G15" s="21">
        <f>MEDIAN(G10:G13)</f>
        <v>14.457925319671631</v>
      </c>
      <c r="H15" s="21">
        <f>MEDIAN(H10:H13)</f>
        <v>4.0756583213806152</v>
      </c>
      <c r="I15" s="21">
        <f>MEDIAN(I10:I13)</f>
        <v>-0.69118857383729093</v>
      </c>
      <c r="J15" s="32">
        <f>MEDIAN(J10:J13)</f>
        <v>1.6147501368252448</v>
      </c>
    </row>
    <row r="16" spans="1:256" ht="15" thickBot="1" x14ac:dyDescent="0.2">
      <c r="A16" s="33" t="s">
        <v>5</v>
      </c>
      <c r="B16" s="25">
        <f>STDEV(B10:B13)</f>
        <v>6.1915331424581187E-2</v>
      </c>
      <c r="C16" s="25">
        <f>STDEV(C10:C13)</f>
        <v>1.6338640418205052E-2</v>
      </c>
      <c r="D16" s="25">
        <f>STDEV(D10:D13)</f>
        <v>7.5457137172912081E-2</v>
      </c>
      <c r="E16" s="34" t="s">
        <v>5</v>
      </c>
      <c r="F16" s="25">
        <f>STDEV(F10:F13)</f>
        <v>0.10812918565319626</v>
      </c>
      <c r="G16" s="25">
        <f>STDEV(G10:G13)</f>
        <v>1.3289196678995269E-2</v>
      </c>
      <c r="H16" s="25">
        <f>STDEV(H10:H13)</f>
        <v>9.4902020475757076E-2</v>
      </c>
      <c r="I16" s="25">
        <f>STDEV(I10:I13)</f>
        <v>9.4902020475757076E-2</v>
      </c>
      <c r="J16" s="35">
        <f>STDEV(J10:J13)</f>
        <v>0.11215612244703529</v>
      </c>
    </row>
    <row r="17" spans="1:256" x14ac:dyDescent="0.15">
      <c r="A17" s="36"/>
      <c r="B17" s="37" t="s">
        <v>6</v>
      </c>
      <c r="C17" s="37"/>
      <c r="D17" s="37"/>
      <c r="E17" s="36"/>
      <c r="F17" s="38"/>
      <c r="G17" s="38"/>
      <c r="H17" s="38"/>
      <c r="I17" s="38"/>
      <c r="J17" s="38">
        <f>J16/(SQRT(4))</f>
        <v>5.6078061223517647E-2</v>
      </c>
    </row>
    <row r="18" spans="1:256" x14ac:dyDescent="0.15">
      <c r="A18" s="39" t="s">
        <v>51</v>
      </c>
      <c r="B18" s="40">
        <f>TTEST(B10:B13,F10:F13,2,2)</f>
        <v>1.9449765700315957E-5</v>
      </c>
      <c r="C18" s="37"/>
      <c r="D18" s="42"/>
      <c r="E18" s="43"/>
      <c r="F18" s="43"/>
    </row>
    <row r="19" spans="1:256" x14ac:dyDescent="0.15">
      <c r="A19" s="39" t="s">
        <v>0</v>
      </c>
      <c r="B19" s="40">
        <f>TTEST(C10:C13,G10:G13,2,2)</f>
        <v>5.0589499852790522E-2</v>
      </c>
      <c r="C19" s="37"/>
      <c r="D19" s="42"/>
      <c r="E19" s="43"/>
      <c r="F19" s="43"/>
      <c r="G19" s="45"/>
    </row>
    <row r="20" spans="1:256" x14ac:dyDescent="0.15">
      <c r="A20" s="39" t="s">
        <v>7</v>
      </c>
      <c r="B20" s="57">
        <f>TTEST(D10:D13,H10:H13,2,2)</f>
        <v>2.0298351624414665E-5</v>
      </c>
      <c r="C20" s="40"/>
      <c r="D20" s="41"/>
      <c r="E20" s="15"/>
      <c r="F20" s="44"/>
      <c r="G20" s="41"/>
      <c r="L20" s="8"/>
    </row>
    <row r="21" spans="1:256" x14ac:dyDescent="0.15">
      <c r="A21" s="47" t="s">
        <v>8</v>
      </c>
      <c r="B21" s="10">
        <f>POWER(-(-I14-I16),2)</f>
        <v>0.40020760571011732</v>
      </c>
      <c r="C21" s="10"/>
      <c r="D21" s="41"/>
      <c r="E21" s="51"/>
      <c r="F21" s="41"/>
      <c r="G21" s="41"/>
      <c r="L21" s="8"/>
    </row>
    <row r="22" spans="1:256" x14ac:dyDescent="0.15">
      <c r="A22" s="47" t="s">
        <v>9</v>
      </c>
      <c r="B22" s="10">
        <f>POWER(2,-I14)</f>
        <v>1.6557922347755758</v>
      </c>
      <c r="C22" s="10"/>
      <c r="D22" s="37"/>
      <c r="E22" s="36"/>
      <c r="F22" s="41"/>
      <c r="G22" s="41"/>
      <c r="H22" s="44"/>
      <c r="I22" s="44"/>
      <c r="L22" s="8"/>
    </row>
    <row r="23" spans="1:256" ht="15" thickBot="1" x14ac:dyDescent="0.2">
      <c r="A23" s="47"/>
      <c r="B23" s="10"/>
      <c r="C23" s="10"/>
      <c r="D23" s="37"/>
      <c r="E23" s="36"/>
      <c r="F23" s="41"/>
      <c r="G23" s="41"/>
      <c r="H23" s="44"/>
      <c r="I23" s="44"/>
    </row>
    <row r="24" spans="1:256" ht="15" thickBot="1" x14ac:dyDescent="0.2">
      <c r="A24" s="17" t="s">
        <v>29</v>
      </c>
      <c r="B24" s="18" t="s">
        <v>51</v>
      </c>
      <c r="C24" s="18" t="s">
        <v>0</v>
      </c>
      <c r="D24" s="18" t="s">
        <v>1</v>
      </c>
      <c r="E24" s="17" t="s">
        <v>30</v>
      </c>
      <c r="F24" s="18" t="s">
        <v>51</v>
      </c>
      <c r="G24" s="18" t="s">
        <v>0</v>
      </c>
      <c r="H24" s="18" t="s">
        <v>1</v>
      </c>
      <c r="I24" s="18" t="s">
        <v>2</v>
      </c>
      <c r="J24" s="19" t="s">
        <v>37</v>
      </c>
      <c r="K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x14ac:dyDescent="0.15">
      <c r="A25" s="49" t="s">
        <v>23</v>
      </c>
      <c r="B25" s="20">
        <v>18.330375671386719</v>
      </c>
      <c r="C25" s="20">
        <v>14.516132354736328</v>
      </c>
      <c r="D25" s="28">
        <f t="shared" ref="D25:D27" si="4">B25-C25</f>
        <v>3.8142433166503906</v>
      </c>
      <c r="E25" s="49" t="s">
        <v>23</v>
      </c>
      <c r="F25" s="20">
        <v>17.849720001220703</v>
      </c>
      <c r="G25" s="20">
        <v>14.420702934265137</v>
      </c>
      <c r="H25" s="21">
        <f t="shared" ref="H25:H27" si="5">F25-G25</f>
        <v>3.4290170669555664</v>
      </c>
      <c r="I25" s="21">
        <f>H25-$D$29</f>
        <v>-0.42354710896809911</v>
      </c>
      <c r="J25" s="22">
        <f t="shared" ref="J25:J27" si="6">POWER(2,-I25)</f>
        <v>1.3412211224644204</v>
      </c>
      <c r="L25" s="8"/>
    </row>
    <row r="26" spans="1:256" x14ac:dyDescent="0.15">
      <c r="A26" s="48" t="s">
        <v>24</v>
      </c>
      <c r="B26" s="23">
        <v>18.435264587402344</v>
      </c>
      <c r="C26" s="23">
        <v>14.643595695495605</v>
      </c>
      <c r="D26" s="21">
        <f t="shared" si="4"/>
        <v>3.7916688919067383</v>
      </c>
      <c r="E26" s="48" t="s">
        <v>24</v>
      </c>
      <c r="F26" s="23">
        <v>17.520530700683594</v>
      </c>
      <c r="G26" s="23">
        <v>14.450409889221191</v>
      </c>
      <c r="H26" s="21">
        <f t="shared" si="5"/>
        <v>3.0701208114624023</v>
      </c>
      <c r="I26" s="21">
        <f t="shared" ref="I26:I27" si="7">H26-$D$29</f>
        <v>-0.78244336446126317</v>
      </c>
      <c r="J26" s="22">
        <f t="shared" si="6"/>
        <v>1.7200414889623168</v>
      </c>
      <c r="L26" s="8"/>
    </row>
    <row r="27" spans="1:256" x14ac:dyDescent="0.15">
      <c r="A27" s="48" t="s">
        <v>21</v>
      </c>
      <c r="B27" s="23">
        <v>18.404237747192383</v>
      </c>
      <c r="C27" s="23">
        <v>14.452457427978516</v>
      </c>
      <c r="D27" s="21">
        <f t="shared" si="4"/>
        <v>3.9517803192138672</v>
      </c>
      <c r="E27" s="48" t="s">
        <v>21</v>
      </c>
      <c r="F27" s="23">
        <v>17.637418746948242</v>
      </c>
      <c r="G27" s="23">
        <v>14.447117805480957</v>
      </c>
      <c r="H27" s="21">
        <f t="shared" si="5"/>
        <v>3.1903009414672852</v>
      </c>
      <c r="I27" s="21">
        <f t="shared" si="7"/>
        <v>-0.66226323445638036</v>
      </c>
      <c r="J27" s="22">
        <f t="shared" si="6"/>
        <v>1.5825633308848854</v>
      </c>
      <c r="L27" s="8"/>
    </row>
    <row r="28" spans="1:256" ht="15" thickBot="1" x14ac:dyDescent="0.2">
      <c r="A28" s="50" t="s">
        <v>22</v>
      </c>
      <c r="B28" s="24"/>
      <c r="C28" s="23"/>
      <c r="D28" s="21"/>
      <c r="E28" s="50" t="s">
        <v>22</v>
      </c>
      <c r="F28" s="24">
        <v>17.887966156005859</v>
      </c>
      <c r="G28" s="24">
        <v>14.4793119430541</v>
      </c>
      <c r="H28" s="25">
        <f t="shared" ref="H28" si="8">F28-G28</f>
        <v>3.4086542129517596</v>
      </c>
      <c r="I28" s="21">
        <f t="shared" ref="I28" si="9">H28-$D$29</f>
        <v>-0.44390996297190588</v>
      </c>
      <c r="J28" s="26">
        <f t="shared" ref="J28" si="10">POWER(2,-I28)</f>
        <v>1.3602859557900895</v>
      </c>
      <c r="L28" s="8"/>
    </row>
    <row r="29" spans="1:256" x14ac:dyDescent="0.15">
      <c r="A29" s="27" t="s">
        <v>3</v>
      </c>
      <c r="B29" s="28">
        <f>AVERAGE(B25:B28)</f>
        <v>18.389959335327148</v>
      </c>
      <c r="C29" s="28">
        <f>AVERAGE(C25:C28)</f>
        <v>14.537395159403482</v>
      </c>
      <c r="D29" s="28">
        <f>AVERAGE(D25:D28)</f>
        <v>3.8525641759236655</v>
      </c>
      <c r="E29" s="29" t="s">
        <v>3</v>
      </c>
      <c r="F29" s="28">
        <f>AVERAGE(F25:F28)</f>
        <v>17.7239089012146</v>
      </c>
      <c r="G29" s="28">
        <f>AVERAGE(G25:G28)</f>
        <v>14.449385643005346</v>
      </c>
      <c r="H29" s="28">
        <f>AVERAGE(H25:H28)</f>
        <v>3.2745232582092534</v>
      </c>
      <c r="I29" s="28">
        <f>AVERAGE(I25:I28)</f>
        <v>-0.57804091771441213</v>
      </c>
      <c r="J29" s="56">
        <f>AVERAGE(J25:J28)</f>
        <v>1.501027974525428</v>
      </c>
      <c r="L29" s="8"/>
    </row>
    <row r="30" spans="1:256" x14ac:dyDescent="0.15">
      <c r="A30" s="30" t="s">
        <v>4</v>
      </c>
      <c r="B30" s="21">
        <f>MEDIAN(B25:B28)</f>
        <v>18.404237747192383</v>
      </c>
      <c r="C30" s="21">
        <f>MEDIAN(C25:C28)</f>
        <v>14.516132354736328</v>
      </c>
      <c r="D30" s="21">
        <f>MEDIAN(D25:D28)</f>
        <v>3.8142433166503906</v>
      </c>
      <c r="E30" s="31" t="s">
        <v>4</v>
      </c>
      <c r="F30" s="21">
        <f>MEDIAN(F25:F28)</f>
        <v>17.743569374084473</v>
      </c>
      <c r="G30" s="21">
        <f>MEDIAN(G25:G28)</f>
        <v>14.448763847351074</v>
      </c>
      <c r="H30" s="21">
        <f>MEDIAN(H25:H28)</f>
        <v>3.2994775772095224</v>
      </c>
      <c r="I30" s="21">
        <f>MEDIAN(I25:I28)</f>
        <v>-0.55308659871414312</v>
      </c>
      <c r="J30" s="32">
        <f>MEDIAN(J25:J28)</f>
        <v>1.4714246433374876</v>
      </c>
      <c r="L30" s="8"/>
    </row>
    <row r="31" spans="1:256" ht="15" thickBot="1" x14ac:dyDescent="0.2">
      <c r="A31" s="33" t="s">
        <v>5</v>
      </c>
      <c r="B31" s="25">
        <f>STDEV(B25:B28)</f>
        <v>5.3882519983554575E-2</v>
      </c>
      <c r="C31" s="25">
        <f>STDEV(C25:C28)</f>
        <v>9.7326971976394283E-2</v>
      </c>
      <c r="D31" s="25">
        <f>STDEV(D25:D28)</f>
        <v>8.6661891741197886E-2</v>
      </c>
      <c r="E31" s="34" t="s">
        <v>5</v>
      </c>
      <c r="F31" s="25">
        <f>STDEV(F25:F28)</f>
        <v>0.1747249791058684</v>
      </c>
      <c r="G31" s="25">
        <f>STDEV(G25:G28)</f>
        <v>2.3975497093431428E-2</v>
      </c>
      <c r="H31" s="25">
        <f>STDEV(H25:H28)</f>
        <v>0.17390918016267601</v>
      </c>
      <c r="I31" s="25">
        <f>STDEV(I25:I28)</f>
        <v>0.17390918016267595</v>
      </c>
      <c r="J31" s="35">
        <f>STDEV(J25:J28)</f>
        <v>0.18253901833672773</v>
      </c>
      <c r="L31" s="8"/>
    </row>
    <row r="32" spans="1:256" x14ac:dyDescent="0.15">
      <c r="A32" s="36"/>
      <c r="B32" s="37" t="s">
        <v>6</v>
      </c>
      <c r="C32" s="37"/>
      <c r="D32" s="37"/>
      <c r="E32" s="36"/>
      <c r="F32" s="38"/>
      <c r="G32" s="38"/>
      <c r="H32" s="38"/>
      <c r="I32" s="38"/>
      <c r="J32" s="38">
        <f>J31/(SQRT(4))</f>
        <v>9.1269509168363863E-2</v>
      </c>
      <c r="L32" s="8"/>
    </row>
    <row r="33" spans="1:256" x14ac:dyDescent="0.15">
      <c r="A33" s="39" t="s">
        <v>51</v>
      </c>
      <c r="B33" s="40">
        <f>TTEST(B25:B28,F25:F28,2,2)</f>
        <v>1.538491256221015E-3</v>
      </c>
      <c r="C33" s="37"/>
      <c r="D33" s="42"/>
      <c r="E33" s="42"/>
      <c r="F33" s="43"/>
      <c r="G33" s="43"/>
      <c r="H33" s="44"/>
      <c r="L33" s="8"/>
    </row>
    <row r="34" spans="1:256" x14ac:dyDescent="0.15">
      <c r="A34" s="39" t="s">
        <v>0</v>
      </c>
      <c r="B34" s="40">
        <f>TTEST(C25:C28,G25:G28,2,2)</f>
        <v>0.13308445719403636</v>
      </c>
      <c r="C34" s="37"/>
      <c r="D34" s="42"/>
      <c r="E34" s="43"/>
      <c r="F34" s="43"/>
      <c r="G34" s="44"/>
      <c r="H34" s="44"/>
      <c r="L34" s="8"/>
    </row>
    <row r="35" spans="1:256" x14ac:dyDescent="0.15">
      <c r="A35" s="39" t="s">
        <v>7</v>
      </c>
      <c r="B35" s="57">
        <f>TTEST(D25:D28,H25:H28,2,2)</f>
        <v>3.4555252832496235E-3</v>
      </c>
      <c r="C35" s="40"/>
      <c r="D35" s="41"/>
      <c r="E35" s="15"/>
      <c r="F35" s="44"/>
      <c r="G35" s="41"/>
      <c r="H35" s="44"/>
      <c r="L35" s="8"/>
    </row>
    <row r="36" spans="1:256" x14ac:dyDescent="0.15">
      <c r="A36" s="47" t="s">
        <v>8</v>
      </c>
      <c r="B36" s="10">
        <f>POWER(-(-I29-I31),2)</f>
        <v>0.16332246129658534</v>
      </c>
      <c r="C36" s="10"/>
      <c r="D36" s="37"/>
      <c r="E36" s="36"/>
      <c r="F36" s="41"/>
      <c r="G36" s="41"/>
      <c r="L36" s="8"/>
    </row>
    <row r="37" spans="1:256" x14ac:dyDescent="0.15">
      <c r="A37" s="47" t="s">
        <v>9</v>
      </c>
      <c r="B37" s="10">
        <f>POWER(2,-I29)</f>
        <v>1.4928207220754448</v>
      </c>
      <c r="C37" s="10"/>
      <c r="D37" s="37"/>
      <c r="E37" s="36"/>
      <c r="F37" s="41"/>
      <c r="G37" s="41"/>
      <c r="H37" s="44"/>
      <c r="I37" s="44"/>
      <c r="L37" s="8"/>
    </row>
    <row r="38" spans="1:256" ht="15" thickBot="1" x14ac:dyDescent="0.2"/>
    <row r="39" spans="1:256" ht="15" thickBot="1" x14ac:dyDescent="0.2">
      <c r="A39" s="17" t="s">
        <v>29</v>
      </c>
      <c r="B39" s="18" t="s">
        <v>51</v>
      </c>
      <c r="C39" s="18" t="s">
        <v>0</v>
      </c>
      <c r="D39" s="18" t="s">
        <v>1</v>
      </c>
      <c r="E39" s="17" t="s">
        <v>30</v>
      </c>
      <c r="F39" s="18" t="s">
        <v>51</v>
      </c>
      <c r="G39" s="18" t="s">
        <v>0</v>
      </c>
      <c r="H39" s="18" t="s">
        <v>1</v>
      </c>
      <c r="I39" s="18" t="s">
        <v>2</v>
      </c>
      <c r="J39" s="19" t="s">
        <v>37</v>
      </c>
      <c r="K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x14ac:dyDescent="0.15">
      <c r="A40" s="49" t="s">
        <v>13</v>
      </c>
      <c r="B40" s="20">
        <v>18.334297180175781</v>
      </c>
      <c r="C40" s="20">
        <v>14.479426383972168</v>
      </c>
      <c r="D40" s="28">
        <f t="shared" ref="D40:D43" si="11">B40-C40</f>
        <v>3.8548707962036133</v>
      </c>
      <c r="E40" s="49" t="s">
        <v>13</v>
      </c>
      <c r="F40" s="20">
        <v>17.520896911621094</v>
      </c>
      <c r="G40" s="20">
        <v>14.458940505981445</v>
      </c>
      <c r="H40" s="21">
        <f t="shared" ref="H40:H43" si="12">F40-G40</f>
        <v>3.0619564056396484</v>
      </c>
      <c r="I40" s="21">
        <f>H40-$D$44</f>
        <v>-0.75179529190063477</v>
      </c>
      <c r="J40" s="22">
        <f t="shared" ref="J40:J43" si="13">POWER(2,-I40)</f>
        <v>1.6838869587586569</v>
      </c>
      <c r="L40" s="8"/>
    </row>
    <row r="41" spans="1:256" x14ac:dyDescent="0.15">
      <c r="A41" s="48" t="s">
        <v>14</v>
      </c>
      <c r="B41" s="23">
        <v>18.30638313293457</v>
      </c>
      <c r="C41" s="23">
        <v>14.469812393188477</v>
      </c>
      <c r="D41" s="21">
        <f t="shared" si="11"/>
        <v>3.8365707397460938</v>
      </c>
      <c r="E41" s="48" t="s">
        <v>14</v>
      </c>
      <c r="F41" s="23">
        <v>17.757410049438477</v>
      </c>
      <c r="G41" s="23">
        <v>14.462580680847168</v>
      </c>
      <c r="H41" s="21">
        <f t="shared" si="12"/>
        <v>3.2948293685913086</v>
      </c>
      <c r="I41" s="21">
        <f t="shared" ref="I41:I43" si="14">H41-$D$44</f>
        <v>-0.51892232894897461</v>
      </c>
      <c r="J41" s="22">
        <f t="shared" si="13"/>
        <v>1.4328845054198578</v>
      </c>
      <c r="L41" s="8"/>
    </row>
    <row r="42" spans="1:256" x14ac:dyDescent="0.15">
      <c r="A42" s="48" t="s">
        <v>15</v>
      </c>
      <c r="B42" s="23">
        <v>18.248500823974609</v>
      </c>
      <c r="C42" s="23">
        <v>14.484745025634766</v>
      </c>
      <c r="D42" s="21">
        <f t="shared" si="11"/>
        <v>3.7637557983398438</v>
      </c>
      <c r="E42" s="48" t="s">
        <v>15</v>
      </c>
      <c r="F42" s="23">
        <v>17.404390335083008</v>
      </c>
      <c r="G42" s="23">
        <v>14.415504455566406</v>
      </c>
      <c r="H42" s="21">
        <f t="shared" si="12"/>
        <v>2.9888858795166016</v>
      </c>
      <c r="I42" s="21">
        <f t="shared" si="14"/>
        <v>-0.82486581802368164</v>
      </c>
      <c r="J42" s="22">
        <f t="shared" si="13"/>
        <v>1.7713702791865018</v>
      </c>
      <c r="L42" s="8"/>
    </row>
    <row r="43" spans="1:256" ht="15" thickBot="1" x14ac:dyDescent="0.2">
      <c r="A43" s="50" t="s">
        <v>16</v>
      </c>
      <c r="B43" s="24">
        <v>18.395645141601562</v>
      </c>
      <c r="C43" s="24">
        <v>14.59583568572998</v>
      </c>
      <c r="D43" s="25">
        <f t="shared" si="11"/>
        <v>3.799809455871582</v>
      </c>
      <c r="E43" s="50" t="s">
        <v>16</v>
      </c>
      <c r="F43" s="24">
        <v>17.532268524169922</v>
      </c>
      <c r="G43" s="24">
        <v>14.416299819946289</v>
      </c>
      <c r="H43" s="25">
        <f t="shared" si="12"/>
        <v>3.1159687042236328</v>
      </c>
      <c r="I43" s="21">
        <f t="shared" si="14"/>
        <v>-0.69778299331665039</v>
      </c>
      <c r="J43" s="26">
        <f t="shared" si="13"/>
        <v>1.6220103139526945</v>
      </c>
      <c r="L43" s="8"/>
    </row>
    <row r="44" spans="1:256" x14ac:dyDescent="0.15">
      <c r="A44" s="27" t="s">
        <v>3</v>
      </c>
      <c r="B44" s="28">
        <f>AVERAGE(B40:B43)</f>
        <v>18.321206569671631</v>
      </c>
      <c r="C44" s="28">
        <f>AVERAGE(C40:C43)</f>
        <v>14.507454872131348</v>
      </c>
      <c r="D44" s="28">
        <f>AVERAGE(D40:D43)</f>
        <v>3.8137516975402832</v>
      </c>
      <c r="E44" s="29" t="s">
        <v>3</v>
      </c>
      <c r="F44" s="28">
        <f>AVERAGE(F40:F43)</f>
        <v>17.553741455078125</v>
      </c>
      <c r="G44" s="28">
        <f>AVERAGE(G40:G43)</f>
        <v>14.438331365585327</v>
      </c>
      <c r="H44" s="28">
        <f>AVERAGE(H40:H43)</f>
        <v>3.1154100894927979</v>
      </c>
      <c r="I44" s="28">
        <f>AVERAGE(I40:I43)</f>
        <v>-0.69834160804748535</v>
      </c>
      <c r="J44" s="56">
        <f>AVERAGE(J40:J43)</f>
        <v>1.6275380143294278</v>
      </c>
      <c r="L44" s="8"/>
    </row>
    <row r="45" spans="1:256" x14ac:dyDescent="0.15">
      <c r="A45" s="30" t="s">
        <v>4</v>
      </c>
      <c r="B45" s="21">
        <f>MEDIAN(B40:B43)</f>
        <v>18.320340156555176</v>
      </c>
      <c r="C45" s="21">
        <f>MEDIAN(C40:C43)</f>
        <v>14.482085704803467</v>
      </c>
      <c r="D45" s="21">
        <f>MEDIAN(D40:D43)</f>
        <v>3.8181900978088379</v>
      </c>
      <c r="E45" s="31" t="s">
        <v>4</v>
      </c>
      <c r="F45" s="21">
        <f>MEDIAN(F40:F43)</f>
        <v>17.526582717895508</v>
      </c>
      <c r="G45" s="21">
        <f>MEDIAN(G40:G43)</f>
        <v>14.437620162963867</v>
      </c>
      <c r="H45" s="21">
        <f>MEDIAN(H40:H43)</f>
        <v>3.0889625549316406</v>
      </c>
      <c r="I45" s="21">
        <f>MEDIAN(I40:I43)</f>
        <v>-0.72478914260864258</v>
      </c>
      <c r="J45" s="32">
        <f>MEDIAN(J40:J43)</f>
        <v>1.6529486363556756</v>
      </c>
      <c r="L45" s="8"/>
    </row>
    <row r="46" spans="1:256" ht="15" thickBot="1" x14ac:dyDescent="0.2">
      <c r="A46" s="33" t="s">
        <v>5</v>
      </c>
      <c r="B46" s="25">
        <f>STDEV(B40:B43)</f>
        <v>6.1150973849962993E-2</v>
      </c>
      <c r="C46" s="25">
        <f>STDEV(C40:C43)</f>
        <v>5.9243727402734002E-2</v>
      </c>
      <c r="D46" s="25">
        <f>STDEV(D40:D43)</f>
        <v>4.0437049849876561E-2</v>
      </c>
      <c r="E46" s="34" t="s">
        <v>5</v>
      </c>
      <c r="F46" s="25">
        <f>STDEV(F40:F43)</f>
        <v>0.14756524451826566</v>
      </c>
      <c r="G46" s="25">
        <f>STDEV(G40:G43)</f>
        <v>2.5943674776921284E-2</v>
      </c>
      <c r="H46" s="25">
        <f>STDEV(H40:H43)</f>
        <v>0.13045722388356507</v>
      </c>
      <c r="I46" s="25">
        <f>STDEV(I40:I43)</f>
        <v>0.13045722388356507</v>
      </c>
      <c r="J46" s="35">
        <f>STDEV(J40:J43)</f>
        <v>0.14350780229017379</v>
      </c>
      <c r="L46" s="8"/>
    </row>
    <row r="47" spans="1:256" x14ac:dyDescent="0.15">
      <c r="A47" s="36"/>
      <c r="B47" s="37" t="s">
        <v>6</v>
      </c>
      <c r="C47" s="37"/>
      <c r="D47" s="37"/>
      <c r="E47" s="36"/>
      <c r="F47" s="38"/>
      <c r="G47" s="38"/>
      <c r="H47" s="38"/>
      <c r="I47" s="38"/>
      <c r="J47" s="38">
        <f>J46/(SQRT(4))</f>
        <v>7.1753901145086896E-2</v>
      </c>
      <c r="L47" s="8"/>
    </row>
    <row r="48" spans="1:256" x14ac:dyDescent="0.15">
      <c r="A48" s="39" t="s">
        <v>51</v>
      </c>
      <c r="B48" s="40">
        <f>TTEST(B40:B43,F40:F43,2,2)</f>
        <v>7.2665697226502387E-5</v>
      </c>
      <c r="C48" s="37"/>
      <c r="D48" s="42"/>
      <c r="E48" s="43"/>
      <c r="F48" s="43"/>
      <c r="L48" s="8"/>
    </row>
    <row r="49" spans="1:12" x14ac:dyDescent="0.15">
      <c r="A49" s="39" t="s">
        <v>0</v>
      </c>
      <c r="B49" s="40">
        <f>TTEST(C40:C43,G40:G43,2,2)</f>
        <v>7.6407883348154626E-2</v>
      </c>
      <c r="C49" s="41"/>
      <c r="D49" s="42"/>
      <c r="E49" s="43"/>
      <c r="F49" s="43"/>
      <c r="G49" s="45"/>
      <c r="L49" s="8"/>
    </row>
    <row r="50" spans="1:12" x14ac:dyDescent="0.15">
      <c r="A50" s="39" t="s">
        <v>7</v>
      </c>
      <c r="B50" s="57">
        <f>TTEST(D40:D43,H40:H43,2,2)</f>
        <v>5.0980239139106022E-5</v>
      </c>
      <c r="C50" s="46"/>
      <c r="D50" s="41"/>
      <c r="E50" s="15"/>
      <c r="F50" s="44"/>
      <c r="G50" s="41"/>
      <c r="L50" s="8"/>
    </row>
    <row r="51" spans="1:12" x14ac:dyDescent="0.15">
      <c r="A51" s="47" t="s">
        <v>8</v>
      </c>
      <c r="B51" s="10">
        <f>POWER(-(-I44-I46),2)</f>
        <v>0.32249267377723501</v>
      </c>
      <c r="C51" s="10"/>
      <c r="D51" s="37"/>
      <c r="E51" s="36"/>
      <c r="F51" s="41"/>
      <c r="G51" s="41"/>
      <c r="L51" s="8"/>
    </row>
    <row r="52" spans="1:12" x14ac:dyDescent="0.15">
      <c r="A52" s="47" t="s">
        <v>9</v>
      </c>
      <c r="B52" s="10">
        <f>POWER(2,-I44)</f>
        <v>1.6226384815624613</v>
      </c>
      <c r="C52" s="10"/>
      <c r="D52" s="37"/>
      <c r="E52" s="36"/>
      <c r="F52" s="41"/>
      <c r="G52" s="41"/>
      <c r="H52" s="44"/>
      <c r="I52" s="44"/>
      <c r="L52" s="8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52"/>
  <sheetViews>
    <sheetView zoomScaleNormal="100" workbookViewId="0">
      <selection activeCell="E4" sqref="E4"/>
    </sheetView>
  </sheetViews>
  <sheetFormatPr baseColWidth="10" defaultColWidth="9.1640625" defaultRowHeight="14" x14ac:dyDescent="0.15"/>
  <cols>
    <col min="1" max="1" width="14.6640625" style="8" customWidth="1"/>
    <col min="2" max="4" width="10.33203125" style="16" customWidth="1"/>
    <col min="5" max="5" width="14.6640625" style="8" customWidth="1"/>
    <col min="6" max="10" width="10.33203125" style="16" customWidth="1"/>
    <col min="11" max="11" width="9.33203125" style="8" bestFit="1" customWidth="1"/>
    <col min="12" max="12" width="9.1640625" style="15"/>
    <col min="13" max="13" width="14" style="8" customWidth="1"/>
    <col min="14" max="16384" width="9.1640625" style="8"/>
  </cols>
  <sheetData>
    <row r="1" spans="1:256" s="59" customFormat="1" x14ac:dyDescent="0.15">
      <c r="A1" s="59" t="s">
        <v>55</v>
      </c>
      <c r="B1" s="60"/>
      <c r="C1" s="60"/>
      <c r="D1" s="60"/>
      <c r="F1" s="60"/>
      <c r="G1" s="60"/>
      <c r="H1" s="60"/>
      <c r="I1" s="60"/>
      <c r="J1" s="60"/>
      <c r="L1" s="61"/>
    </row>
    <row r="3" spans="1:256" s="1" customFormat="1" ht="16" x14ac:dyDescent="0.2">
      <c r="A3" s="1" t="s">
        <v>28</v>
      </c>
      <c r="B3" s="2"/>
      <c r="C3" s="2"/>
      <c r="D3" s="2"/>
      <c r="E3" s="3"/>
      <c r="F3" s="2"/>
      <c r="G3" s="2"/>
      <c r="H3" s="4" t="s">
        <v>12</v>
      </c>
      <c r="I3" s="5">
        <v>43662</v>
      </c>
      <c r="J3" s="6"/>
      <c r="L3" s="7"/>
    </row>
    <row r="4" spans="1:256" s="1" customFormat="1" ht="16" x14ac:dyDescent="0.2">
      <c r="A4" s="8" t="s">
        <v>33</v>
      </c>
      <c r="B4" s="2"/>
      <c r="C4" s="2"/>
      <c r="D4" s="2"/>
      <c r="E4" s="3"/>
      <c r="F4" s="2"/>
      <c r="G4" s="2"/>
      <c r="H4" s="4" t="s">
        <v>52</v>
      </c>
      <c r="I4" s="5">
        <v>43700</v>
      </c>
      <c r="J4" s="6"/>
      <c r="L4" s="7"/>
    </row>
    <row r="5" spans="1:256" s="1" customFormat="1" ht="16" x14ac:dyDescent="0.2">
      <c r="A5" s="8" t="s">
        <v>26</v>
      </c>
      <c r="B5" s="2"/>
      <c r="C5" s="2"/>
      <c r="D5" s="2"/>
      <c r="E5" s="3"/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ht="15" thickBot="1" x14ac:dyDescent="0.2">
      <c r="A8" s="15"/>
      <c r="B8" s="8"/>
      <c r="C8" s="8"/>
      <c r="D8" s="8"/>
      <c r="F8" s="8"/>
      <c r="G8" s="8"/>
      <c r="H8" s="8"/>
      <c r="I8" s="8"/>
      <c r="J8" s="8"/>
      <c r="L8" s="8"/>
    </row>
    <row r="9" spans="1:256" ht="15" thickBot="1" x14ac:dyDescent="0.2">
      <c r="A9" s="17" t="s">
        <v>25</v>
      </c>
      <c r="B9" s="18" t="s">
        <v>52</v>
      </c>
      <c r="C9" s="18" t="s">
        <v>0</v>
      </c>
      <c r="D9" s="18" t="s">
        <v>1</v>
      </c>
      <c r="E9" s="17" t="s">
        <v>30</v>
      </c>
      <c r="F9" s="18" t="s">
        <v>52</v>
      </c>
      <c r="G9" s="18" t="s">
        <v>0</v>
      </c>
      <c r="H9" s="18" t="s">
        <v>1</v>
      </c>
      <c r="I9" s="18" t="s">
        <v>2</v>
      </c>
      <c r="J9" s="19" t="s">
        <v>37</v>
      </c>
    </row>
    <row r="10" spans="1:256" x14ac:dyDescent="0.15">
      <c r="A10" s="48" t="s">
        <v>17</v>
      </c>
      <c r="B10" s="20">
        <v>16.744342803955078</v>
      </c>
      <c r="C10" s="23">
        <v>14.502959251403809</v>
      </c>
      <c r="D10" s="21">
        <f t="shared" ref="D10:D13" si="0">B10-C10</f>
        <v>2.2413835525512695</v>
      </c>
      <c r="E10" s="49" t="s">
        <v>17</v>
      </c>
      <c r="F10" s="20">
        <v>18.61920166015625</v>
      </c>
      <c r="G10" s="20">
        <v>14.511013984680176</v>
      </c>
      <c r="H10" s="21">
        <f t="shared" ref="H10:H13" si="1">F10-G10</f>
        <v>4.1081876754760742</v>
      </c>
      <c r="I10" s="21">
        <f>H10-$D$14</f>
        <v>1.8798532485961807</v>
      </c>
      <c r="J10" s="22">
        <f t="shared" ref="J10:J13" si="2">POWER(2,-I10)</f>
        <v>0.27171135279210312</v>
      </c>
    </row>
    <row r="11" spans="1:256" x14ac:dyDescent="0.15">
      <c r="A11" s="48" t="s">
        <v>18</v>
      </c>
      <c r="B11" s="23">
        <v>16.645206451416016</v>
      </c>
      <c r="C11" s="23">
        <v>14.4795179367065</v>
      </c>
      <c r="D11" s="21">
        <f t="shared" si="0"/>
        <v>2.1656885147095153</v>
      </c>
      <c r="E11" s="48" t="s">
        <v>18</v>
      </c>
      <c r="F11" s="23">
        <v>18.243358612060547</v>
      </c>
      <c r="G11" s="23">
        <v>14.52616024017334</v>
      </c>
      <c r="H11" s="21">
        <f t="shared" si="1"/>
        <v>3.717198371887207</v>
      </c>
      <c r="I11" s="21">
        <f t="shared" ref="I11:I13" si="3">H11-$D$14</f>
        <v>1.4888639450073136</v>
      </c>
      <c r="J11" s="22">
        <f t="shared" si="2"/>
        <v>0.35629300256872454</v>
      </c>
    </row>
    <row r="12" spans="1:256" x14ac:dyDescent="0.15">
      <c r="A12" s="48" t="s">
        <v>19</v>
      </c>
      <c r="B12" s="23">
        <v>16.86817741394043</v>
      </c>
      <c r="C12" s="23">
        <v>14.597875595092773</v>
      </c>
      <c r="D12" s="21">
        <f t="shared" si="0"/>
        <v>2.2703018188476562</v>
      </c>
      <c r="E12" s="48" t="s">
        <v>19</v>
      </c>
      <c r="F12" s="23">
        <v>17.896728515625</v>
      </c>
      <c r="G12" s="23">
        <v>14.557626724243164</v>
      </c>
      <c r="H12" s="21">
        <f t="shared" si="1"/>
        <v>3.3391017913818359</v>
      </c>
      <c r="I12" s="21">
        <f t="shared" si="3"/>
        <v>1.1107673645019425</v>
      </c>
      <c r="J12" s="22">
        <f t="shared" si="2"/>
        <v>0.46304767197721719</v>
      </c>
    </row>
    <row r="13" spans="1:256" ht="15" thickBot="1" x14ac:dyDescent="0.2">
      <c r="A13" s="50" t="s">
        <v>20</v>
      </c>
      <c r="B13" s="24">
        <v>16.896589279174805</v>
      </c>
      <c r="C13" s="24">
        <v>14.660625457763672</v>
      </c>
      <c r="D13" s="21">
        <f t="shared" si="0"/>
        <v>2.2359638214111328</v>
      </c>
      <c r="E13" s="50" t="s">
        <v>20</v>
      </c>
      <c r="F13" s="24">
        <v>18.218084335327148</v>
      </c>
      <c r="G13" s="24">
        <v>14.551451683044434</v>
      </c>
      <c r="H13" s="25">
        <f t="shared" si="1"/>
        <v>3.6666326522827148</v>
      </c>
      <c r="I13" s="21">
        <f t="shared" si="3"/>
        <v>1.4382982254028214</v>
      </c>
      <c r="J13" s="26">
        <f t="shared" si="2"/>
        <v>0.36900231555579649</v>
      </c>
    </row>
    <row r="14" spans="1:256" x14ac:dyDescent="0.15">
      <c r="A14" s="27" t="s">
        <v>3</v>
      </c>
      <c r="B14" s="28">
        <f>AVERAGE(B10:B13)</f>
        <v>16.788578987121582</v>
      </c>
      <c r="C14" s="28">
        <f>AVERAGE(C10:C13)</f>
        <v>14.560244560241689</v>
      </c>
      <c r="D14" s="28">
        <f>AVERAGE(D10:D13)</f>
        <v>2.2283344268798935</v>
      </c>
      <c r="E14" s="29" t="s">
        <v>3</v>
      </c>
      <c r="F14" s="28">
        <f>AVERAGE(F10:F13)</f>
        <v>18.244343280792236</v>
      </c>
      <c r="G14" s="28">
        <f>AVERAGE(G10:G13)</f>
        <v>14.536563158035278</v>
      </c>
      <c r="H14" s="28">
        <f>AVERAGE(H10:H13)</f>
        <v>3.707780122756958</v>
      </c>
      <c r="I14" s="28">
        <f>AVERAGE(I10:I13)</f>
        <v>1.4794456958770645</v>
      </c>
      <c r="J14" s="56">
        <f>AVERAGE(J10:J13)</f>
        <v>0.36501358572346032</v>
      </c>
      <c r="K14" s="45"/>
    </row>
    <row r="15" spans="1:256" x14ac:dyDescent="0.15">
      <c r="A15" s="30" t="s">
        <v>4</v>
      </c>
      <c r="B15" s="21">
        <f>MEDIAN(B10:B13)</f>
        <v>16.806260108947754</v>
      </c>
      <c r="C15" s="21">
        <f>MEDIAN(C10:C13)</f>
        <v>14.550417423248291</v>
      </c>
      <c r="D15" s="21">
        <f>MEDIAN(D10:D13)</f>
        <v>2.2386736869812012</v>
      </c>
      <c r="E15" s="31" t="s">
        <v>4</v>
      </c>
      <c r="F15" s="21">
        <f>MEDIAN(F10:F13)</f>
        <v>18.230721473693848</v>
      </c>
      <c r="G15" s="21">
        <f>MEDIAN(G10:G13)</f>
        <v>14.538805961608887</v>
      </c>
      <c r="H15" s="21">
        <f>MEDIAN(H10:H13)</f>
        <v>3.6919155120849609</v>
      </c>
      <c r="I15" s="21">
        <f>MEDIAN(I10:I13)</f>
        <v>1.4635810852050675</v>
      </c>
      <c r="J15" s="32">
        <f>MEDIAN(J10:J13)</f>
        <v>0.36264765906226049</v>
      </c>
    </row>
    <row r="16" spans="1:256" ht="15" thickBot="1" x14ac:dyDescent="0.2">
      <c r="A16" s="33" t="s">
        <v>5</v>
      </c>
      <c r="B16" s="25">
        <f>STDEV(B10:B13)</f>
        <v>0.11621052252592032</v>
      </c>
      <c r="C16" s="25">
        <f>STDEV(C10:C13)</f>
        <v>8.4243325605703578E-2</v>
      </c>
      <c r="D16" s="25">
        <f>STDEV(D10:D13)</f>
        <v>4.4400674326468083E-2</v>
      </c>
      <c r="E16" s="34" t="s">
        <v>5</v>
      </c>
      <c r="F16" s="25">
        <f>STDEV(F10:F13)</f>
        <v>0.2955477013563898</v>
      </c>
      <c r="G16" s="25">
        <f>STDEV(G10:G13)</f>
        <v>2.1804609279641986E-2</v>
      </c>
      <c r="H16" s="25">
        <f>STDEV(H10:H13)</f>
        <v>0.31518869377097708</v>
      </c>
      <c r="I16" s="25">
        <f>STDEV(I10:I13)</f>
        <v>0.31518869377097708</v>
      </c>
      <c r="J16" s="35">
        <f>STDEV(J10:J13)</f>
        <v>7.8332511925807521E-2</v>
      </c>
    </row>
    <row r="17" spans="1:256" x14ac:dyDescent="0.15">
      <c r="A17" s="36"/>
      <c r="B17" s="37" t="s">
        <v>6</v>
      </c>
      <c r="C17" s="37"/>
      <c r="D17" s="37"/>
      <c r="E17" s="36"/>
      <c r="F17" s="38"/>
      <c r="G17" s="38"/>
      <c r="H17" s="38"/>
      <c r="I17" s="38"/>
      <c r="J17" s="38">
        <f>J16/(SQRT(4))</f>
        <v>3.9166255962903761E-2</v>
      </c>
    </row>
    <row r="18" spans="1:256" x14ac:dyDescent="0.15">
      <c r="A18" s="39" t="s">
        <v>52</v>
      </c>
      <c r="B18" s="40">
        <f>TTEST(B10:B13,F10:F13,2,2)</f>
        <v>9.4836219468047751E-5</v>
      </c>
      <c r="C18" s="37"/>
      <c r="D18" s="42"/>
      <c r="E18" s="43"/>
      <c r="F18" s="43"/>
    </row>
    <row r="19" spans="1:256" x14ac:dyDescent="0.15">
      <c r="A19" s="39" t="s">
        <v>0</v>
      </c>
      <c r="B19" s="40">
        <f>TTEST(C10:C13,G10:G13,2,2)</f>
        <v>0.60586979008313491</v>
      </c>
      <c r="C19" s="37"/>
      <c r="D19" s="42"/>
      <c r="E19" s="43"/>
      <c r="F19" s="43"/>
      <c r="G19" s="45"/>
    </row>
    <row r="20" spans="1:256" x14ac:dyDescent="0.15">
      <c r="A20" s="39" t="s">
        <v>7</v>
      </c>
      <c r="B20" s="57">
        <f>TTEST(D10:D13,H10:H13,2,2)</f>
        <v>8.7692410968353749E-5</v>
      </c>
      <c r="C20" s="40"/>
      <c r="D20" s="41"/>
      <c r="E20" s="15"/>
      <c r="F20" s="44"/>
      <c r="G20" s="41"/>
      <c r="L20" s="8"/>
    </row>
    <row r="21" spans="1:256" x14ac:dyDescent="0.15">
      <c r="A21" s="47" t="s">
        <v>8</v>
      </c>
      <c r="B21" s="10">
        <f>POWER(-(-I14-I16),2)</f>
        <v>3.2207125925073989</v>
      </c>
      <c r="C21" s="10"/>
      <c r="D21" s="41"/>
      <c r="E21" s="51"/>
      <c r="F21" s="41"/>
      <c r="G21" s="41"/>
      <c r="L21" s="8"/>
    </row>
    <row r="22" spans="1:256" x14ac:dyDescent="0.15">
      <c r="A22" s="47" t="s">
        <v>9</v>
      </c>
      <c r="B22" s="10">
        <f>POWER(2,-I14)</f>
        <v>0.35862657500981954</v>
      </c>
      <c r="C22" s="10"/>
      <c r="D22" s="37"/>
      <c r="E22" s="36"/>
      <c r="F22" s="41"/>
      <c r="G22" s="41"/>
      <c r="H22" s="44"/>
      <c r="I22" s="44"/>
      <c r="L22" s="8"/>
    </row>
    <row r="23" spans="1:256" ht="15" thickBot="1" x14ac:dyDescent="0.2">
      <c r="A23" s="47"/>
      <c r="B23" s="10"/>
      <c r="C23" s="10"/>
      <c r="D23" s="37"/>
      <c r="E23" s="36"/>
      <c r="F23" s="41"/>
      <c r="G23" s="41"/>
      <c r="H23" s="44"/>
      <c r="I23" s="44"/>
    </row>
    <row r="24" spans="1:256" ht="15" thickBot="1" x14ac:dyDescent="0.2">
      <c r="A24" s="17" t="s">
        <v>25</v>
      </c>
      <c r="B24" s="18" t="s">
        <v>52</v>
      </c>
      <c r="C24" s="18" t="s">
        <v>0</v>
      </c>
      <c r="D24" s="18" t="s">
        <v>1</v>
      </c>
      <c r="E24" s="17" t="s">
        <v>30</v>
      </c>
      <c r="F24" s="18" t="s">
        <v>52</v>
      </c>
      <c r="G24" s="18" t="s">
        <v>0</v>
      </c>
      <c r="H24" s="18" t="s">
        <v>1</v>
      </c>
      <c r="I24" s="18" t="s">
        <v>2</v>
      </c>
      <c r="J24" s="19" t="s">
        <v>37</v>
      </c>
      <c r="K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x14ac:dyDescent="0.15">
      <c r="A25" s="49" t="s">
        <v>23</v>
      </c>
      <c r="B25" s="20">
        <v>16.626344680786133</v>
      </c>
      <c r="C25" s="20">
        <v>14.586251258850098</v>
      </c>
      <c r="D25" s="28">
        <f t="shared" ref="D25:D28" si="4">B25-C25</f>
        <v>2.0400934219360352</v>
      </c>
      <c r="E25" s="49" t="s">
        <v>23</v>
      </c>
      <c r="F25" s="20">
        <v>17.79987907409668</v>
      </c>
      <c r="G25" s="20">
        <v>14.524840354919434</v>
      </c>
      <c r="H25" s="21">
        <f t="shared" ref="H25:H28" si="5">F25-G25</f>
        <v>3.2750387191772461</v>
      </c>
      <c r="I25" s="21">
        <f>H25-$D$29</f>
        <v>1.2697274684906006</v>
      </c>
      <c r="J25" s="22">
        <f t="shared" ref="J25:J28" si="6">POWER(2,-I25)</f>
        <v>0.41473811138147199</v>
      </c>
      <c r="L25" s="8"/>
    </row>
    <row r="26" spans="1:256" x14ac:dyDescent="0.15">
      <c r="A26" s="48" t="s">
        <v>24</v>
      </c>
      <c r="B26" s="23">
        <v>16.507621765136719</v>
      </c>
      <c r="C26" s="23">
        <v>14.68329906463623</v>
      </c>
      <c r="D26" s="21">
        <f t="shared" si="4"/>
        <v>1.8243227005004883</v>
      </c>
      <c r="E26" s="48" t="s">
        <v>24</v>
      </c>
      <c r="F26" s="23">
        <v>17.638372421264648</v>
      </c>
      <c r="G26" s="23">
        <v>14.551777839660645</v>
      </c>
      <c r="H26" s="21">
        <f t="shared" si="5"/>
        <v>3.0865945816040039</v>
      </c>
      <c r="I26" s="21">
        <f t="shared" ref="I26:I28" si="7">H26-$D$29</f>
        <v>1.0812833309173584</v>
      </c>
      <c r="J26" s="22">
        <f t="shared" si="6"/>
        <v>0.47260823371719252</v>
      </c>
      <c r="L26" s="8"/>
    </row>
    <row r="27" spans="1:256" x14ac:dyDescent="0.15">
      <c r="A27" s="48" t="s">
        <v>21</v>
      </c>
      <c r="B27" s="23">
        <v>16.578418731689453</v>
      </c>
      <c r="C27" s="23">
        <v>14.514561653137207</v>
      </c>
      <c r="D27" s="21">
        <f t="shared" si="4"/>
        <v>2.0638570785522461</v>
      </c>
      <c r="E27" s="48" t="s">
        <v>21</v>
      </c>
      <c r="F27" s="23">
        <v>17.860525131225586</v>
      </c>
      <c r="G27" s="23">
        <v>14.582581520080566</v>
      </c>
      <c r="H27" s="21">
        <f t="shared" si="5"/>
        <v>3.2779436111450195</v>
      </c>
      <c r="I27" s="21">
        <f t="shared" si="7"/>
        <v>1.272632360458374</v>
      </c>
      <c r="J27" s="22">
        <f t="shared" si="6"/>
        <v>0.41390386902547605</v>
      </c>
      <c r="L27" s="8"/>
    </row>
    <row r="28" spans="1:256" ht="15" thickBot="1" x14ac:dyDescent="0.2">
      <c r="A28" s="50" t="s">
        <v>22</v>
      </c>
      <c r="B28" s="24">
        <v>16.66889762878418</v>
      </c>
      <c r="C28" s="24">
        <v>14.575925827026367</v>
      </c>
      <c r="D28" s="21">
        <f t="shared" si="4"/>
        <v>2.0929718017578125</v>
      </c>
      <c r="E28" s="50" t="s">
        <v>22</v>
      </c>
      <c r="F28" s="24">
        <v>18.351999282836914</v>
      </c>
      <c r="G28" s="24">
        <v>14.614370346069336</v>
      </c>
      <c r="H28" s="25">
        <f t="shared" si="5"/>
        <v>3.7376289367675781</v>
      </c>
      <c r="I28" s="21">
        <f t="shared" si="7"/>
        <v>1.7323176860809326</v>
      </c>
      <c r="J28" s="26">
        <f t="shared" si="6"/>
        <v>0.30096806387626496</v>
      </c>
      <c r="L28" s="8"/>
    </row>
    <row r="29" spans="1:256" x14ac:dyDescent="0.15">
      <c r="A29" s="27" t="s">
        <v>3</v>
      </c>
      <c r="B29" s="28">
        <f>AVERAGE(B25:B28)</f>
        <v>16.595320701599121</v>
      </c>
      <c r="C29" s="28">
        <f>AVERAGE(C25:C28)</f>
        <v>14.590009450912476</v>
      </c>
      <c r="D29" s="28">
        <f>AVERAGE(D25:D28)</f>
        <v>2.0053112506866455</v>
      </c>
      <c r="E29" s="29" t="s">
        <v>3</v>
      </c>
      <c r="F29" s="28">
        <f>AVERAGE(F25:F28)</f>
        <v>17.912693977355957</v>
      </c>
      <c r="G29" s="28">
        <f>AVERAGE(G25:G28)</f>
        <v>14.568392515182495</v>
      </c>
      <c r="H29" s="28">
        <f>AVERAGE(H25:H28)</f>
        <v>3.3443014621734619</v>
      </c>
      <c r="I29" s="28">
        <f>AVERAGE(I25:I28)</f>
        <v>1.3389902114868164</v>
      </c>
      <c r="J29" s="56">
        <f>AVERAGE(J25:J28)</f>
        <v>0.40055456950010138</v>
      </c>
      <c r="L29" s="8"/>
    </row>
    <row r="30" spans="1:256" x14ac:dyDescent="0.15">
      <c r="A30" s="30" t="s">
        <v>4</v>
      </c>
      <c r="B30" s="21">
        <f>MEDIAN(B25:B28)</f>
        <v>16.602381706237793</v>
      </c>
      <c r="C30" s="21">
        <f>MEDIAN(C25:C28)</f>
        <v>14.581088542938232</v>
      </c>
      <c r="D30" s="21">
        <f>MEDIAN(D25:D28)</f>
        <v>2.0519752502441406</v>
      </c>
      <c r="E30" s="31" t="s">
        <v>4</v>
      </c>
      <c r="F30" s="21">
        <f>MEDIAN(F25:F28)</f>
        <v>17.830202102661133</v>
      </c>
      <c r="G30" s="21">
        <f>MEDIAN(G25:G28)</f>
        <v>14.567179679870605</v>
      </c>
      <c r="H30" s="21">
        <f>MEDIAN(H25:H28)</f>
        <v>3.2764911651611328</v>
      </c>
      <c r="I30" s="21">
        <f>MEDIAN(I25:I28)</f>
        <v>1.2711799144744873</v>
      </c>
      <c r="J30" s="32">
        <f>MEDIAN(J25:J28)</f>
        <v>0.41432099020347402</v>
      </c>
      <c r="L30" s="8"/>
    </row>
    <row r="31" spans="1:256" ht="15" thickBot="1" x14ac:dyDescent="0.2">
      <c r="A31" s="33" t="s">
        <v>5</v>
      </c>
      <c r="B31" s="25">
        <f>STDEV(B25:B28)</f>
        <v>6.9168469555752926E-2</v>
      </c>
      <c r="C31" s="25">
        <f>STDEV(C25:C28)</f>
        <v>6.978011819806626E-2</v>
      </c>
      <c r="D31" s="25">
        <f>STDEV(D25:D28)</f>
        <v>0.12258145714840429</v>
      </c>
      <c r="E31" s="34" t="s">
        <v>5</v>
      </c>
      <c r="F31" s="25">
        <f>STDEV(F25:F28)</f>
        <v>0.30751165748312065</v>
      </c>
      <c r="G31" s="25">
        <f>STDEV(G25:G28)</f>
        <v>3.8678706025116721E-2</v>
      </c>
      <c r="H31" s="25">
        <f>STDEV(H25:H28)</f>
        <v>0.27708003087188776</v>
      </c>
      <c r="I31" s="25">
        <f>STDEV(I25:I28)</f>
        <v>0.27708003087188776</v>
      </c>
      <c r="J31" s="35">
        <f>STDEV(J25:J28)</f>
        <v>7.1853042820269636E-2</v>
      </c>
      <c r="L31" s="8"/>
    </row>
    <row r="32" spans="1:256" x14ac:dyDescent="0.15">
      <c r="A32" s="36"/>
      <c r="B32" s="37" t="s">
        <v>6</v>
      </c>
      <c r="C32" s="37"/>
      <c r="D32" s="37"/>
      <c r="E32" s="36"/>
      <c r="F32" s="38"/>
      <c r="G32" s="38"/>
      <c r="H32" s="38"/>
      <c r="I32" s="38"/>
      <c r="J32" s="38">
        <f>J31/(SQRT(4))</f>
        <v>3.5926521410134818E-2</v>
      </c>
      <c r="L32" s="8"/>
    </row>
    <row r="33" spans="1:256" x14ac:dyDescent="0.15">
      <c r="A33" s="39" t="s">
        <v>52</v>
      </c>
      <c r="B33" s="40">
        <f>TTEST(B25:B28,F25:F28,2,2)</f>
        <v>1.5934264739050422E-4</v>
      </c>
      <c r="C33" s="37"/>
      <c r="D33" s="42"/>
      <c r="E33" s="43"/>
      <c r="F33" s="43"/>
      <c r="G33" s="45"/>
      <c r="H33" s="44"/>
      <c r="L33" s="8"/>
    </row>
    <row r="34" spans="1:256" x14ac:dyDescent="0.15">
      <c r="A34" s="39" t="s">
        <v>0</v>
      </c>
      <c r="B34" s="40">
        <f>TTEST(C25:C28,G25:G28,2,2)</f>
        <v>0.60741281293008564</v>
      </c>
      <c r="C34" s="37"/>
      <c r="D34" s="42"/>
      <c r="E34" s="43"/>
      <c r="F34" s="43"/>
      <c r="G34" s="44"/>
      <c r="H34" s="44"/>
      <c r="L34" s="8"/>
    </row>
    <row r="35" spans="1:256" x14ac:dyDescent="0.15">
      <c r="A35" s="39" t="s">
        <v>7</v>
      </c>
      <c r="B35" s="57">
        <f>TTEST(D25:D28,H25:H28,2,2)</f>
        <v>1.1655883057436135E-4</v>
      </c>
      <c r="C35" s="40"/>
      <c r="D35" s="41"/>
      <c r="E35" s="15"/>
      <c r="F35" s="44"/>
      <c r="G35" s="41"/>
      <c r="H35" s="44"/>
      <c r="L35" s="8"/>
    </row>
    <row r="36" spans="1:256" x14ac:dyDescent="0.15">
      <c r="A36" s="47" t="s">
        <v>8</v>
      </c>
      <c r="B36" s="10">
        <f>POWER(-(-I29-I31),2)</f>
        <v>2.6116830282373207</v>
      </c>
      <c r="C36" s="10"/>
      <c r="D36" s="37"/>
      <c r="E36" s="36"/>
      <c r="F36" s="41"/>
      <c r="G36" s="41"/>
      <c r="L36" s="8"/>
    </row>
    <row r="37" spans="1:256" x14ac:dyDescent="0.15">
      <c r="A37" s="47" t="s">
        <v>9</v>
      </c>
      <c r="B37" s="10">
        <f>POWER(2,-I29)</f>
        <v>0.39529724033733793</v>
      </c>
      <c r="C37" s="10"/>
      <c r="D37" s="37"/>
      <c r="E37" s="36"/>
      <c r="F37" s="41"/>
      <c r="G37" s="41"/>
      <c r="H37" s="44"/>
      <c r="I37" s="44"/>
      <c r="L37" s="8"/>
    </row>
    <row r="38" spans="1:256" ht="15" thickBot="1" x14ac:dyDescent="0.2"/>
    <row r="39" spans="1:256" ht="15" thickBot="1" x14ac:dyDescent="0.2">
      <c r="A39" s="17" t="s">
        <v>25</v>
      </c>
      <c r="B39" s="18" t="s">
        <v>52</v>
      </c>
      <c r="C39" s="18" t="s">
        <v>0</v>
      </c>
      <c r="D39" s="18" t="s">
        <v>1</v>
      </c>
      <c r="E39" s="17" t="s">
        <v>30</v>
      </c>
      <c r="F39" s="18" t="s">
        <v>52</v>
      </c>
      <c r="G39" s="18" t="s">
        <v>0</v>
      </c>
      <c r="H39" s="18" t="s">
        <v>1</v>
      </c>
      <c r="I39" s="18" t="s">
        <v>2</v>
      </c>
      <c r="J39" s="19" t="s">
        <v>37</v>
      </c>
      <c r="K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x14ac:dyDescent="0.15">
      <c r="A40" s="49" t="s">
        <v>13</v>
      </c>
      <c r="B40" s="20">
        <v>18.417348861694336</v>
      </c>
      <c r="C40" s="20">
        <v>14.61928653717041</v>
      </c>
      <c r="D40" s="28">
        <f t="shared" ref="D40:D43" si="8">B40-C40</f>
        <v>3.7980623245239258</v>
      </c>
      <c r="E40" s="49" t="s">
        <v>13</v>
      </c>
      <c r="F40" s="20">
        <v>19.151514053344727</v>
      </c>
      <c r="G40" s="20">
        <v>14.563932418823242</v>
      </c>
      <c r="H40" s="21">
        <f t="shared" ref="H40:H43" si="9">F40-G40</f>
        <v>4.5875816345214844</v>
      </c>
      <c r="I40" s="21">
        <f>H40-$D$44</f>
        <v>0.78677248954772949</v>
      </c>
      <c r="J40" s="22">
        <f t="shared" ref="J40:J43" si="10">POWER(2,-I40)</f>
        <v>0.57963937684807942</v>
      </c>
      <c r="L40" s="8"/>
    </row>
    <row r="41" spans="1:256" x14ac:dyDescent="0.15">
      <c r="A41" s="48" t="s">
        <v>14</v>
      </c>
      <c r="B41" s="23">
        <v>18.439329147338867</v>
      </c>
      <c r="C41" s="23">
        <v>14.640805244445801</v>
      </c>
      <c r="D41" s="21">
        <f t="shared" si="8"/>
        <v>3.7985239028930664</v>
      </c>
      <c r="E41" s="48" t="s">
        <v>14</v>
      </c>
      <c r="F41" s="23">
        <v>19.071674346923828</v>
      </c>
      <c r="G41" s="23">
        <v>14.576205253601074</v>
      </c>
      <c r="H41" s="21">
        <f t="shared" si="9"/>
        <v>4.4954690933227539</v>
      </c>
      <c r="I41" s="21">
        <f t="shared" ref="I41:I43" si="11">H41-$D$44</f>
        <v>0.69465994834899902</v>
      </c>
      <c r="J41" s="22">
        <f t="shared" si="10"/>
        <v>0.61785493341967168</v>
      </c>
      <c r="L41" s="8"/>
    </row>
    <row r="42" spans="1:256" x14ac:dyDescent="0.15">
      <c r="A42" s="48" t="s">
        <v>15</v>
      </c>
      <c r="B42" s="23">
        <v>18.512617111206055</v>
      </c>
      <c r="C42" s="23">
        <v>14.61279296875</v>
      </c>
      <c r="D42" s="21">
        <f t="shared" si="8"/>
        <v>3.8998241424560547</v>
      </c>
      <c r="E42" s="48" t="s">
        <v>15</v>
      </c>
      <c r="F42" s="23">
        <v>18.920886993408203</v>
      </c>
      <c r="G42" s="23">
        <v>14.502654075622559</v>
      </c>
      <c r="H42" s="21">
        <f t="shared" si="9"/>
        <v>4.4182329177856445</v>
      </c>
      <c r="I42" s="21">
        <f t="shared" si="11"/>
        <v>0.61742377281188965</v>
      </c>
      <c r="J42" s="22">
        <f t="shared" si="10"/>
        <v>0.65183387182573915</v>
      </c>
      <c r="L42" s="8"/>
    </row>
    <row r="43" spans="1:256" ht="15" thickBot="1" x14ac:dyDescent="0.2">
      <c r="A43" s="50" t="s">
        <v>16</v>
      </c>
      <c r="B43" s="24">
        <v>18.315088272094727</v>
      </c>
      <c r="C43" s="24">
        <v>14.608262062072754</v>
      </c>
      <c r="D43" s="25">
        <f t="shared" si="8"/>
        <v>3.7068262100219727</v>
      </c>
      <c r="E43" s="50" t="s">
        <v>16</v>
      </c>
      <c r="F43" s="24">
        <v>18.772676467895508</v>
      </c>
      <c r="G43" s="24">
        <v>14.552652359008789</v>
      </c>
      <c r="H43" s="25">
        <f t="shared" si="9"/>
        <v>4.2200241088867188</v>
      </c>
      <c r="I43" s="21">
        <f t="shared" si="11"/>
        <v>0.41921496391296387</v>
      </c>
      <c r="J43" s="26">
        <f t="shared" si="10"/>
        <v>0.74783144277521496</v>
      </c>
      <c r="L43" s="8"/>
    </row>
    <row r="44" spans="1:256" x14ac:dyDescent="0.15">
      <c r="A44" s="27" t="s">
        <v>3</v>
      </c>
      <c r="B44" s="28">
        <f>AVERAGE(B40:B43)</f>
        <v>18.421095848083496</v>
      </c>
      <c r="C44" s="28">
        <f>AVERAGE(C40:C43)</f>
        <v>14.620286703109741</v>
      </c>
      <c r="D44" s="28">
        <f>AVERAGE(D40:D43)</f>
        <v>3.8008091449737549</v>
      </c>
      <c r="E44" s="29" t="s">
        <v>3</v>
      </c>
      <c r="F44" s="28">
        <f>AVERAGE(F40:F43)</f>
        <v>18.979187965393066</v>
      </c>
      <c r="G44" s="28">
        <f>AVERAGE(G40:G43)</f>
        <v>14.548861026763916</v>
      </c>
      <c r="H44" s="28">
        <f>AVERAGE(H40:H43)</f>
        <v>4.4303269386291504</v>
      </c>
      <c r="I44" s="28">
        <f>AVERAGE(I40:I43)</f>
        <v>0.62951779365539551</v>
      </c>
      <c r="J44" s="56">
        <f>AVERAGE(J40:J43)</f>
        <v>0.6492899062171763</v>
      </c>
      <c r="L44" s="8"/>
    </row>
    <row r="45" spans="1:256" x14ac:dyDescent="0.15">
      <c r="A45" s="30" t="s">
        <v>4</v>
      </c>
      <c r="B45" s="21">
        <f>MEDIAN(B40:B43)</f>
        <v>18.428339004516602</v>
      </c>
      <c r="C45" s="21">
        <f>MEDIAN(C40:C43)</f>
        <v>14.616039752960205</v>
      </c>
      <c r="D45" s="21">
        <f>MEDIAN(D40:D43)</f>
        <v>3.7982931137084961</v>
      </c>
      <c r="E45" s="31" t="s">
        <v>4</v>
      </c>
      <c r="F45" s="21">
        <f>MEDIAN(F40:F43)</f>
        <v>18.996280670166016</v>
      </c>
      <c r="G45" s="21">
        <f>MEDIAN(G40:G43)</f>
        <v>14.558292388916016</v>
      </c>
      <c r="H45" s="21">
        <f>MEDIAN(H40:H43)</f>
        <v>4.4568510055541992</v>
      </c>
      <c r="I45" s="21">
        <f>MEDIAN(I40:I43)</f>
        <v>0.65604186058044434</v>
      </c>
      <c r="J45" s="32">
        <f>MEDIAN(J40:J43)</f>
        <v>0.63484440262270536</v>
      </c>
      <c r="L45" s="8"/>
    </row>
    <row r="46" spans="1:256" ht="15" thickBot="1" x14ac:dyDescent="0.2">
      <c r="A46" s="33" t="s">
        <v>5</v>
      </c>
      <c r="B46" s="25">
        <f>STDEV(B40:B43)</f>
        <v>8.1568459752733302E-2</v>
      </c>
      <c r="C46" s="25">
        <f>STDEV(C40:C43)</f>
        <v>1.440785569505456E-2</v>
      </c>
      <c r="D46" s="25">
        <f>STDEV(D40:D43)</f>
        <v>7.8844845831378893E-2</v>
      </c>
      <c r="E46" s="34" t="s">
        <v>5</v>
      </c>
      <c r="F46" s="25">
        <f>STDEV(F40:F43)</f>
        <v>0.1676265823096493</v>
      </c>
      <c r="G46" s="25">
        <f>STDEV(G40:G43)</f>
        <v>3.2271298568535528E-2</v>
      </c>
      <c r="H46" s="25">
        <f>STDEV(H40:H43)</f>
        <v>0.15636078497730088</v>
      </c>
      <c r="I46" s="25">
        <f>STDEV(I40:I43)</f>
        <v>0.15636078497730088</v>
      </c>
      <c r="J46" s="35">
        <f>STDEV(J40:J43)</f>
        <v>7.2009860307257229E-2</v>
      </c>
      <c r="L46" s="8"/>
    </row>
    <row r="47" spans="1:256" x14ac:dyDescent="0.15">
      <c r="A47" s="36"/>
      <c r="B47" s="37" t="s">
        <v>6</v>
      </c>
      <c r="C47" s="37"/>
      <c r="D47" s="37"/>
      <c r="E47" s="36"/>
      <c r="F47" s="38"/>
      <c r="G47" s="38"/>
      <c r="H47" s="38"/>
      <c r="I47" s="38"/>
      <c r="J47" s="38">
        <f>J46/(SQRT(4))</f>
        <v>3.6004930153628614E-2</v>
      </c>
      <c r="L47" s="8"/>
    </row>
    <row r="48" spans="1:256" x14ac:dyDescent="0.15">
      <c r="A48" s="39" t="s">
        <v>52</v>
      </c>
      <c r="B48" s="40">
        <f>TTEST(B40:B43,F40:F43,2,2)</f>
        <v>9.7514595382203488E-4</v>
      </c>
      <c r="C48" s="37"/>
      <c r="D48" s="42"/>
      <c r="E48" s="43"/>
      <c r="F48" s="43"/>
      <c r="L48" s="8"/>
    </row>
    <row r="49" spans="1:12" x14ac:dyDescent="0.15">
      <c r="A49" s="39" t="s">
        <v>0</v>
      </c>
      <c r="B49" s="40">
        <f>TTEST(C40:C43,G40:G43,2,2)</f>
        <v>6.7871200525834955E-3</v>
      </c>
      <c r="C49" s="41"/>
      <c r="D49" s="42"/>
      <c r="E49" s="43"/>
      <c r="F49" s="43"/>
      <c r="G49" s="45"/>
      <c r="L49" s="8"/>
    </row>
    <row r="50" spans="1:12" x14ac:dyDescent="0.15">
      <c r="A50" s="39" t="s">
        <v>7</v>
      </c>
      <c r="B50" s="57">
        <f>TTEST(D40:D43,H40:H43,2,2)</f>
        <v>3.6614206962026086E-4</v>
      </c>
      <c r="C50" s="46"/>
      <c r="D50" s="41"/>
      <c r="E50" s="15"/>
      <c r="F50" s="44"/>
      <c r="G50" s="41"/>
      <c r="L50" s="8"/>
    </row>
    <row r="51" spans="1:12" x14ac:dyDescent="0.15">
      <c r="A51" s="47" t="s">
        <v>8</v>
      </c>
      <c r="B51" s="10">
        <f>POWER(-(-I44-I46),2)</f>
        <v>0.61760514035374714</v>
      </c>
      <c r="C51" s="10"/>
      <c r="D51" s="37"/>
      <c r="E51" s="36"/>
      <c r="F51" s="41"/>
      <c r="G51" s="41"/>
      <c r="L51" s="8"/>
    </row>
    <row r="52" spans="1:12" x14ac:dyDescent="0.15">
      <c r="A52" s="47" t="s">
        <v>9</v>
      </c>
      <c r="B52" s="10">
        <f>POWER(2,-I44)</f>
        <v>0.64639242940151986</v>
      </c>
      <c r="C52" s="10"/>
      <c r="D52" s="37"/>
      <c r="E52" s="36"/>
      <c r="F52" s="41"/>
      <c r="G52" s="41"/>
      <c r="H52" s="44"/>
      <c r="I52" s="44"/>
      <c r="L52" s="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V52"/>
  <sheetViews>
    <sheetView topLeftCell="A5" workbookViewId="0">
      <selection activeCell="E4" sqref="E4"/>
    </sheetView>
  </sheetViews>
  <sheetFormatPr baseColWidth="10" defaultColWidth="9.1640625" defaultRowHeight="14" x14ac:dyDescent="0.15"/>
  <cols>
    <col min="1" max="1" width="14.6640625" style="8" customWidth="1"/>
    <col min="2" max="4" width="10.33203125" style="16" customWidth="1"/>
    <col min="5" max="5" width="14.6640625" style="8" customWidth="1"/>
    <col min="6" max="10" width="10.33203125" style="16" customWidth="1"/>
    <col min="11" max="11" width="9.33203125" style="8" bestFit="1" customWidth="1"/>
    <col min="12" max="12" width="9.1640625" style="15"/>
    <col min="13" max="13" width="14" style="8" customWidth="1"/>
    <col min="14" max="16384" width="9.1640625" style="8"/>
  </cols>
  <sheetData>
    <row r="1" spans="1:256" s="59" customFormat="1" x14ac:dyDescent="0.15">
      <c r="A1" s="59" t="s">
        <v>55</v>
      </c>
      <c r="B1" s="60"/>
      <c r="C1" s="60"/>
      <c r="D1" s="60"/>
      <c r="F1" s="60"/>
      <c r="G1" s="60"/>
      <c r="H1" s="60"/>
      <c r="I1" s="60"/>
      <c r="J1" s="60"/>
      <c r="L1" s="61"/>
    </row>
    <row r="3" spans="1:256" s="1" customFormat="1" ht="16" x14ac:dyDescent="0.2">
      <c r="A3" s="1" t="s">
        <v>28</v>
      </c>
      <c r="B3" s="2"/>
      <c r="C3" s="2"/>
      <c r="D3" s="2"/>
      <c r="E3" s="3"/>
      <c r="F3" s="2"/>
      <c r="G3" s="2"/>
      <c r="H3" s="4" t="s">
        <v>12</v>
      </c>
      <c r="I3" s="5">
        <v>43662</v>
      </c>
      <c r="J3" s="6"/>
      <c r="L3" s="7"/>
    </row>
    <row r="4" spans="1:256" s="1" customFormat="1" ht="16" x14ac:dyDescent="0.2">
      <c r="A4" s="8" t="s">
        <v>33</v>
      </c>
      <c r="B4" s="2"/>
      <c r="C4" s="2"/>
      <c r="D4" s="2"/>
      <c r="E4" s="3"/>
      <c r="F4" s="2"/>
      <c r="G4" s="2"/>
      <c r="H4" s="4" t="s">
        <v>53</v>
      </c>
      <c r="I4" s="5">
        <v>43703</v>
      </c>
      <c r="J4" s="6"/>
      <c r="L4" s="7"/>
    </row>
    <row r="5" spans="1:256" s="1" customFormat="1" ht="16" x14ac:dyDescent="0.2">
      <c r="A5" s="8" t="s">
        <v>26</v>
      </c>
      <c r="B5" s="2"/>
      <c r="C5" s="2"/>
      <c r="D5" s="2"/>
      <c r="E5" s="3"/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ht="15" thickBot="1" x14ac:dyDescent="0.2">
      <c r="A8" s="15"/>
      <c r="B8" s="8"/>
      <c r="C8" s="8"/>
      <c r="D8" s="8"/>
      <c r="F8" s="8"/>
      <c r="G8" s="8"/>
      <c r="H8" s="8"/>
      <c r="I8" s="8"/>
      <c r="J8" s="8"/>
      <c r="L8" s="8"/>
    </row>
    <row r="9" spans="1:256" ht="15" thickBot="1" x14ac:dyDescent="0.2">
      <c r="A9" s="17" t="s">
        <v>29</v>
      </c>
      <c r="B9" s="18" t="s">
        <v>53</v>
      </c>
      <c r="C9" s="18" t="s">
        <v>0</v>
      </c>
      <c r="D9" s="18" t="s">
        <v>1</v>
      </c>
      <c r="E9" s="17" t="s">
        <v>30</v>
      </c>
      <c r="F9" s="18" t="s">
        <v>53</v>
      </c>
      <c r="G9" s="18" t="s">
        <v>0</v>
      </c>
      <c r="H9" s="18" t="s">
        <v>1</v>
      </c>
      <c r="I9" s="18" t="s">
        <v>2</v>
      </c>
      <c r="J9" s="19" t="s">
        <v>37</v>
      </c>
    </row>
    <row r="10" spans="1:256" x14ac:dyDescent="0.15">
      <c r="A10" s="48" t="s">
        <v>17</v>
      </c>
      <c r="B10" s="20">
        <v>27.530481338500977</v>
      </c>
      <c r="C10" s="23">
        <v>14.502959251403809</v>
      </c>
      <c r="D10" s="21">
        <f t="shared" ref="D10:D13" si="0">B10-C10</f>
        <v>13.027522087097168</v>
      </c>
      <c r="E10" s="49" t="s">
        <v>17</v>
      </c>
      <c r="F10" s="20">
        <v>28.533439636230469</v>
      </c>
      <c r="G10" s="20">
        <v>14.511013984680176</v>
      </c>
      <c r="H10" s="21">
        <f t="shared" ref="H10:H13" si="1">F10-G10</f>
        <v>14.022425651550293</v>
      </c>
      <c r="I10" s="21">
        <f>H10-$D$14</f>
        <v>1.7132797241210831</v>
      </c>
      <c r="J10" s="22">
        <f t="shared" ref="J10:J13" si="2">POWER(2,-I10)</f>
        <v>0.30496599198346774</v>
      </c>
    </row>
    <row r="11" spans="1:256" x14ac:dyDescent="0.15">
      <c r="A11" s="48" t="s">
        <v>18</v>
      </c>
      <c r="B11" s="23">
        <v>26.593278884887695</v>
      </c>
      <c r="C11" s="23">
        <v>14.4795179367065</v>
      </c>
      <c r="D11" s="21">
        <f t="shared" si="0"/>
        <v>12.113760948181195</v>
      </c>
      <c r="E11" s="48" t="s">
        <v>18</v>
      </c>
      <c r="F11" s="23">
        <v>27.751253128051758</v>
      </c>
      <c r="G11" s="23">
        <v>14.52616024017334</v>
      </c>
      <c r="H11" s="21">
        <f t="shared" si="1"/>
        <v>13.225092887878418</v>
      </c>
      <c r="I11" s="21">
        <f t="shared" ref="I11:I13" si="3">H11-$D$14</f>
        <v>0.91594696044920809</v>
      </c>
      <c r="J11" s="22">
        <f t="shared" si="2"/>
        <v>0.52999587622286215</v>
      </c>
    </row>
    <row r="12" spans="1:256" x14ac:dyDescent="0.15">
      <c r="A12" s="48" t="s">
        <v>19</v>
      </c>
      <c r="B12" s="23">
        <v>26.816390991210938</v>
      </c>
      <c r="C12" s="23">
        <v>14.597875595092773</v>
      </c>
      <c r="D12" s="21">
        <f t="shared" si="0"/>
        <v>12.218515396118164</v>
      </c>
      <c r="E12" s="48" t="s">
        <v>19</v>
      </c>
      <c r="F12" s="23">
        <v>27.404550552368164</v>
      </c>
      <c r="G12" s="23">
        <v>14.557626724243164</v>
      </c>
      <c r="H12" s="21">
        <f t="shared" si="1"/>
        <v>12.846923828125</v>
      </c>
      <c r="I12" s="21">
        <f t="shared" si="3"/>
        <v>0.53777790069579012</v>
      </c>
      <c r="J12" s="22">
        <f t="shared" si="2"/>
        <v>0.68883105885331863</v>
      </c>
    </row>
    <row r="13" spans="1:256" ht="15" thickBot="1" x14ac:dyDescent="0.2">
      <c r="A13" s="50" t="s">
        <v>20</v>
      </c>
      <c r="B13" s="24">
        <v>26.537410736083984</v>
      </c>
      <c r="C13" s="24">
        <v>14.660625457763672</v>
      </c>
      <c r="D13" s="21">
        <f t="shared" si="0"/>
        <v>11.876785278320312</v>
      </c>
      <c r="E13" s="50" t="s">
        <v>20</v>
      </c>
      <c r="F13" s="24">
        <v>28.32867431640625</v>
      </c>
      <c r="G13" s="24">
        <v>14.551451683044434</v>
      </c>
      <c r="H13" s="25">
        <f t="shared" si="1"/>
        <v>13.777222633361816</v>
      </c>
      <c r="I13" s="21">
        <f t="shared" si="3"/>
        <v>1.4680767059326065</v>
      </c>
      <c r="J13" s="26">
        <f t="shared" si="2"/>
        <v>0.36146385463423147</v>
      </c>
    </row>
    <row r="14" spans="1:256" x14ac:dyDescent="0.15">
      <c r="A14" s="27" t="s">
        <v>3</v>
      </c>
      <c r="B14" s="28">
        <f>AVERAGE(B10:B13)</f>
        <v>26.869390487670898</v>
      </c>
      <c r="C14" s="28">
        <f>AVERAGE(C10:C13)</f>
        <v>14.560244560241689</v>
      </c>
      <c r="D14" s="28">
        <f>AVERAGE(D10:D13)</f>
        <v>12.30914592742921</v>
      </c>
      <c r="E14" s="29" t="s">
        <v>3</v>
      </c>
      <c r="F14" s="28">
        <f>AVERAGE(F10:F13)</f>
        <v>28.00447940826416</v>
      </c>
      <c r="G14" s="28">
        <f>AVERAGE(G10:G13)</f>
        <v>14.536563158035278</v>
      </c>
      <c r="H14" s="28">
        <f>AVERAGE(H10:H13)</f>
        <v>13.467916250228882</v>
      </c>
      <c r="I14" s="28">
        <f>AVERAGE(I10:I13)</f>
        <v>1.158770322799672</v>
      </c>
      <c r="J14" s="56">
        <f>AVERAGE(J10:J13)</f>
        <v>0.47131419542346997</v>
      </c>
      <c r="K14" s="45"/>
    </row>
    <row r="15" spans="1:256" x14ac:dyDescent="0.15">
      <c r="A15" s="30" t="s">
        <v>4</v>
      </c>
      <c r="B15" s="21">
        <f>MEDIAN(B10:B13)</f>
        <v>26.704834938049316</v>
      </c>
      <c r="C15" s="21">
        <f>MEDIAN(C10:C13)</f>
        <v>14.550417423248291</v>
      </c>
      <c r="D15" s="21">
        <f>MEDIAN(D10:D13)</f>
        <v>12.16613817214968</v>
      </c>
      <c r="E15" s="31" t="s">
        <v>4</v>
      </c>
      <c r="F15" s="21">
        <f>MEDIAN(F10:F13)</f>
        <v>28.039963722229004</v>
      </c>
      <c r="G15" s="21">
        <f>MEDIAN(G10:G13)</f>
        <v>14.538805961608887</v>
      </c>
      <c r="H15" s="21">
        <f>MEDIAN(H10:H13)</f>
        <v>13.501157760620117</v>
      </c>
      <c r="I15" s="21">
        <f>MEDIAN(I10:I13)</f>
        <v>1.1920118331909073</v>
      </c>
      <c r="J15" s="32">
        <f>MEDIAN(J10:J13)</f>
        <v>0.44572986542854681</v>
      </c>
    </row>
    <row r="16" spans="1:256" ht="15" thickBot="1" x14ac:dyDescent="0.2">
      <c r="A16" s="33" t="s">
        <v>5</v>
      </c>
      <c r="B16" s="25">
        <f>STDEV(B10:B13)</f>
        <v>0.45690926609538302</v>
      </c>
      <c r="C16" s="25">
        <f>STDEV(C10:C13)</f>
        <v>8.4243325605703578E-2</v>
      </c>
      <c r="D16" s="25">
        <f>STDEV(D10:D13)</f>
        <v>0.49979636553254375</v>
      </c>
      <c r="E16" s="34" t="s">
        <v>5</v>
      </c>
      <c r="F16" s="25">
        <f>STDEV(F10:F13)</f>
        <v>0.51927495682676506</v>
      </c>
      <c r="G16" s="25">
        <f>STDEV(G10:G13)</f>
        <v>2.1804609279641986E-2</v>
      </c>
      <c r="H16" s="25">
        <f>STDEV(H10:H13)</f>
        <v>0.53158438916577111</v>
      </c>
      <c r="I16" s="25">
        <f>STDEV(I10:I13)</f>
        <v>0.53158438916577111</v>
      </c>
      <c r="J16" s="35">
        <f>STDEV(J10:J13)</f>
        <v>0.17368165101417546</v>
      </c>
    </row>
    <row r="17" spans="1:256" x14ac:dyDescent="0.15">
      <c r="A17" s="36"/>
      <c r="B17" s="37" t="s">
        <v>6</v>
      </c>
      <c r="C17" s="37"/>
      <c r="D17" s="37"/>
      <c r="E17" s="36"/>
      <c r="F17" s="38"/>
      <c r="G17" s="38"/>
      <c r="H17" s="38"/>
      <c r="I17" s="38"/>
      <c r="J17" s="38">
        <f>J16/(SQRT(4))</f>
        <v>8.6840825507087729E-2</v>
      </c>
    </row>
    <row r="18" spans="1:256" x14ac:dyDescent="0.15">
      <c r="A18" s="39" t="s">
        <v>53</v>
      </c>
      <c r="B18" s="40">
        <f>TTEST(B10:B13,F10:F13,2,2)</f>
        <v>1.6777425439538415E-2</v>
      </c>
      <c r="C18" s="37"/>
      <c r="D18" s="42"/>
      <c r="E18" s="43"/>
      <c r="F18" s="43"/>
    </row>
    <row r="19" spans="1:256" x14ac:dyDescent="0.15">
      <c r="A19" s="39" t="s">
        <v>0</v>
      </c>
      <c r="B19" s="40">
        <f>TTEST(C10:C13,G10:G13,2,2)</f>
        <v>0.60586979008313491</v>
      </c>
      <c r="C19" s="37"/>
      <c r="D19" s="42"/>
      <c r="E19" s="43"/>
      <c r="F19" s="43"/>
      <c r="G19" s="45"/>
    </row>
    <row r="20" spans="1:256" x14ac:dyDescent="0.15">
      <c r="A20" s="39" t="s">
        <v>7</v>
      </c>
      <c r="B20" s="57">
        <f>TTEST(D10:D13,H10:H13,2,2)</f>
        <v>1.9166125825103891E-2</v>
      </c>
      <c r="C20" s="40"/>
      <c r="D20" s="41"/>
      <c r="E20" s="15"/>
      <c r="F20" s="44"/>
      <c r="G20" s="41"/>
      <c r="L20" s="8"/>
    </row>
    <row r="21" spans="1:256" x14ac:dyDescent="0.15">
      <c r="A21" s="47" t="s">
        <v>8</v>
      </c>
      <c r="B21" s="10">
        <f>POWER(-(-I14-I16),2)</f>
        <v>2.8572990522637762</v>
      </c>
      <c r="C21" s="10"/>
      <c r="D21" s="41"/>
      <c r="E21" s="51"/>
      <c r="F21" s="41"/>
      <c r="G21" s="41"/>
      <c r="L21" s="8"/>
    </row>
    <row r="22" spans="1:256" x14ac:dyDescent="0.15">
      <c r="A22" s="47" t="s">
        <v>9</v>
      </c>
      <c r="B22" s="10">
        <f>POWER(2,-I14)</f>
        <v>0.44789413416253149</v>
      </c>
      <c r="C22" s="10"/>
      <c r="D22" s="37"/>
      <c r="E22" s="36"/>
      <c r="F22" s="41"/>
      <c r="G22" s="41"/>
      <c r="H22" s="44"/>
      <c r="I22" s="44"/>
      <c r="L22" s="8"/>
    </row>
    <row r="23" spans="1:256" ht="15" thickBot="1" x14ac:dyDescent="0.2">
      <c r="A23" s="47"/>
      <c r="B23" s="10"/>
      <c r="C23" s="10"/>
      <c r="D23" s="37"/>
      <c r="E23" s="36"/>
      <c r="F23" s="41"/>
      <c r="G23" s="41"/>
      <c r="H23" s="44"/>
      <c r="I23" s="44"/>
    </row>
    <row r="24" spans="1:256" ht="15" thickBot="1" x14ac:dyDescent="0.2">
      <c r="A24" s="17" t="s">
        <v>29</v>
      </c>
      <c r="B24" s="18" t="s">
        <v>53</v>
      </c>
      <c r="C24" s="18" t="s">
        <v>0</v>
      </c>
      <c r="D24" s="18" t="s">
        <v>1</v>
      </c>
      <c r="E24" s="17" t="s">
        <v>30</v>
      </c>
      <c r="F24" s="18" t="s">
        <v>53</v>
      </c>
      <c r="G24" s="18" t="s">
        <v>0</v>
      </c>
      <c r="H24" s="18" t="s">
        <v>1</v>
      </c>
      <c r="I24" s="18" t="s">
        <v>2</v>
      </c>
      <c r="J24" s="19" t="s">
        <v>37</v>
      </c>
      <c r="K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x14ac:dyDescent="0.15">
      <c r="A25" s="49" t="s">
        <v>23</v>
      </c>
      <c r="B25" s="20">
        <v>25.554986953735352</v>
      </c>
      <c r="C25" s="20">
        <v>14.586251258850098</v>
      </c>
      <c r="D25" s="28">
        <f t="shared" ref="D25:D28" si="4">B25-C25</f>
        <v>10.968735694885254</v>
      </c>
      <c r="E25" s="49" t="s">
        <v>23</v>
      </c>
      <c r="F25" s="20">
        <v>27.689643859863281</v>
      </c>
      <c r="G25" s="20">
        <v>14.524840354919434</v>
      </c>
      <c r="H25" s="21">
        <f t="shared" ref="H25:H28" si="5">F25-G25</f>
        <v>13.164803504943848</v>
      </c>
      <c r="I25" s="21">
        <f>H25-$D$29</f>
        <v>1.6587173938751221</v>
      </c>
      <c r="J25" s="22">
        <f t="shared" ref="J25:J28" si="6">POWER(2,-I25)</f>
        <v>0.31672059900486166</v>
      </c>
      <c r="L25" s="8"/>
    </row>
    <row r="26" spans="1:256" x14ac:dyDescent="0.15">
      <c r="A26" s="48" t="s">
        <v>24</v>
      </c>
      <c r="B26" s="23">
        <v>26.428823471069336</v>
      </c>
      <c r="C26" s="23">
        <v>14.68329906463623</v>
      </c>
      <c r="D26" s="21">
        <f t="shared" si="4"/>
        <v>11.745524406433105</v>
      </c>
      <c r="E26" s="48" t="s">
        <v>24</v>
      </c>
      <c r="F26" s="23">
        <v>27.893234252929688</v>
      </c>
      <c r="G26" s="23">
        <v>14.551777839660645</v>
      </c>
      <c r="H26" s="21">
        <f t="shared" si="5"/>
        <v>13.341456413269043</v>
      </c>
      <c r="I26" s="21">
        <f t="shared" ref="I26:I28" si="7">H26-$D$29</f>
        <v>1.8353703022003174</v>
      </c>
      <c r="J26" s="22">
        <f t="shared" si="6"/>
        <v>0.2802195852145849</v>
      </c>
      <c r="L26" s="8"/>
    </row>
    <row r="27" spans="1:256" x14ac:dyDescent="0.15">
      <c r="A27" s="48" t="s">
        <v>21</v>
      </c>
      <c r="B27" s="23">
        <v>26.521369934082031</v>
      </c>
      <c r="C27" s="23">
        <v>14.514561653137207</v>
      </c>
      <c r="D27" s="21">
        <f t="shared" si="4"/>
        <v>12.006808280944824</v>
      </c>
      <c r="E27" s="48" t="s">
        <v>21</v>
      </c>
      <c r="F27" s="23">
        <v>27.273195266723633</v>
      </c>
      <c r="G27" s="23">
        <v>14.582581520080566</v>
      </c>
      <c r="H27" s="21">
        <f t="shared" si="5"/>
        <v>12.690613746643066</v>
      </c>
      <c r="I27" s="21">
        <f t="shared" si="7"/>
        <v>1.1845276355743408</v>
      </c>
      <c r="J27" s="22">
        <f t="shared" si="6"/>
        <v>0.43996856804024498</v>
      </c>
      <c r="L27" s="8"/>
    </row>
    <row r="28" spans="1:256" ht="15" thickBot="1" x14ac:dyDescent="0.2">
      <c r="A28" s="50" t="s">
        <v>22</v>
      </c>
      <c r="B28" s="24">
        <v>25.879201889038086</v>
      </c>
      <c r="C28" s="24">
        <v>14.575925827026367</v>
      </c>
      <c r="D28" s="21">
        <f t="shared" si="4"/>
        <v>11.303276062011719</v>
      </c>
      <c r="E28" s="50" t="s">
        <v>22</v>
      </c>
      <c r="F28" s="24">
        <v>27.751289367675781</v>
      </c>
      <c r="G28" s="24">
        <v>14.614370346069336</v>
      </c>
      <c r="H28" s="25">
        <f t="shared" si="5"/>
        <v>13.136919021606445</v>
      </c>
      <c r="I28" s="21">
        <f t="shared" si="7"/>
        <v>1.6308329105377197</v>
      </c>
      <c r="J28" s="26">
        <f t="shared" si="6"/>
        <v>0.32290173311044418</v>
      </c>
      <c r="L28" s="8"/>
    </row>
    <row r="29" spans="1:256" x14ac:dyDescent="0.15">
      <c r="A29" s="27" t="s">
        <v>3</v>
      </c>
      <c r="B29" s="28">
        <f>AVERAGE(B25:B28)</f>
        <v>26.096095561981201</v>
      </c>
      <c r="C29" s="28">
        <f>AVERAGE(C25:C28)</f>
        <v>14.590009450912476</v>
      </c>
      <c r="D29" s="28">
        <f>AVERAGE(D25:D28)</f>
        <v>11.506086111068726</v>
      </c>
      <c r="E29" s="29" t="s">
        <v>3</v>
      </c>
      <c r="F29" s="28">
        <f>AVERAGE(F25:F28)</f>
        <v>27.651840686798096</v>
      </c>
      <c r="G29" s="28">
        <f>AVERAGE(G25:G28)</f>
        <v>14.568392515182495</v>
      </c>
      <c r="H29" s="28">
        <f>AVERAGE(H25:H28)</f>
        <v>13.083448171615601</v>
      </c>
      <c r="I29" s="28">
        <f>AVERAGE(I25:I28)</f>
        <v>1.577362060546875</v>
      </c>
      <c r="J29" s="56">
        <f>AVERAGE(J25:J28)</f>
        <v>0.33995262134253396</v>
      </c>
      <c r="L29" s="8"/>
    </row>
    <row r="30" spans="1:256" x14ac:dyDescent="0.15">
      <c r="A30" s="30" t="s">
        <v>4</v>
      </c>
      <c r="B30" s="21">
        <f>MEDIAN(B25:B28)</f>
        <v>26.154012680053711</v>
      </c>
      <c r="C30" s="21">
        <f>MEDIAN(C25:C28)</f>
        <v>14.581088542938232</v>
      </c>
      <c r="D30" s="21">
        <f>MEDIAN(D25:D28)</f>
        <v>11.524400234222412</v>
      </c>
      <c r="E30" s="31" t="s">
        <v>4</v>
      </c>
      <c r="F30" s="21">
        <f>MEDIAN(F25:F28)</f>
        <v>27.720466613769531</v>
      </c>
      <c r="G30" s="21">
        <f>MEDIAN(G25:G28)</f>
        <v>14.567179679870605</v>
      </c>
      <c r="H30" s="21">
        <f>MEDIAN(H25:H28)</f>
        <v>13.150861263275146</v>
      </c>
      <c r="I30" s="21">
        <f>MEDIAN(I25:I28)</f>
        <v>1.6447751522064209</v>
      </c>
      <c r="J30" s="32">
        <f>MEDIAN(J25:J28)</f>
        <v>0.31981116605765292</v>
      </c>
      <c r="L30" s="8"/>
    </row>
    <row r="31" spans="1:256" ht="15" thickBot="1" x14ac:dyDescent="0.2">
      <c r="A31" s="33" t="s">
        <v>5</v>
      </c>
      <c r="B31" s="25">
        <f>STDEV(B25:B28)</f>
        <v>0.45876920280697164</v>
      </c>
      <c r="C31" s="25">
        <f>STDEV(C25:C28)</f>
        <v>6.978011819806626E-2</v>
      </c>
      <c r="D31" s="25">
        <f>STDEV(D25:D28)</f>
        <v>0.46113294339900301</v>
      </c>
      <c r="E31" s="34" t="s">
        <v>5</v>
      </c>
      <c r="F31" s="25">
        <f>STDEV(F25:F28)</f>
        <v>0.26643468739086368</v>
      </c>
      <c r="G31" s="25">
        <f>STDEV(G25:G28)</f>
        <v>3.8678706025116721E-2</v>
      </c>
      <c r="H31" s="25">
        <f>STDEV(H25:H28)</f>
        <v>0.27710705528387181</v>
      </c>
      <c r="I31" s="25">
        <f>STDEV(I25:I28)</f>
        <v>0.27710705528387181</v>
      </c>
      <c r="J31" s="35">
        <f>STDEV(J25:J28)</f>
        <v>6.9286085304105766E-2</v>
      </c>
      <c r="L31" s="8"/>
    </row>
    <row r="32" spans="1:256" x14ac:dyDescent="0.15">
      <c r="A32" s="36"/>
      <c r="B32" s="37" t="s">
        <v>6</v>
      </c>
      <c r="C32" s="37"/>
      <c r="D32" s="37"/>
      <c r="E32" s="36"/>
      <c r="F32" s="38"/>
      <c r="G32" s="38"/>
      <c r="H32" s="38"/>
      <c r="I32" s="38"/>
      <c r="J32" s="38">
        <f>J31/(SQRT(4))</f>
        <v>3.4643042652052883E-2</v>
      </c>
      <c r="L32" s="8"/>
    </row>
    <row r="33" spans="1:256" x14ac:dyDescent="0.15">
      <c r="A33" s="39" t="s">
        <v>53</v>
      </c>
      <c r="B33" s="40">
        <f>TTEST(B25:B28,F25:F28,2,2)</f>
        <v>1.0865664049615439E-3</v>
      </c>
      <c r="C33" s="37"/>
      <c r="D33" s="42"/>
      <c r="E33" s="43"/>
      <c r="F33" s="43"/>
      <c r="G33" s="45"/>
      <c r="H33" s="44"/>
      <c r="L33" s="8"/>
    </row>
    <row r="34" spans="1:256" x14ac:dyDescent="0.15">
      <c r="A34" s="39" t="s">
        <v>0</v>
      </c>
      <c r="B34" s="40">
        <f>TTEST(C25:C28,G25:G28,2,2)</f>
        <v>0.60741281293008564</v>
      </c>
      <c r="C34" s="37"/>
      <c r="D34" s="42"/>
      <c r="E34" s="43"/>
      <c r="F34" s="43"/>
      <c r="G34" s="44"/>
      <c r="H34" s="44"/>
      <c r="L34" s="8"/>
    </row>
    <row r="35" spans="1:256" x14ac:dyDescent="0.15">
      <c r="A35" s="39" t="s">
        <v>7</v>
      </c>
      <c r="B35" s="57">
        <f>TTEST(D25:D28,H25:H28,2,2)</f>
        <v>1.0875395944351762E-3</v>
      </c>
      <c r="C35" s="40"/>
      <c r="D35" s="41"/>
      <c r="E35" s="15"/>
      <c r="F35" s="44"/>
      <c r="G35" s="41"/>
      <c r="H35" s="44"/>
      <c r="L35" s="8"/>
    </row>
    <row r="36" spans="1:256" x14ac:dyDescent="0.15">
      <c r="A36" s="47" t="s">
        <v>8</v>
      </c>
      <c r="B36" s="10">
        <f>POWER(-(-I29-I31),2)</f>
        <v>3.4390557015700716</v>
      </c>
      <c r="C36" s="10"/>
      <c r="D36" s="37"/>
      <c r="E36" s="36"/>
      <c r="F36" s="41"/>
      <c r="G36" s="41"/>
      <c r="L36" s="8"/>
    </row>
    <row r="37" spans="1:256" x14ac:dyDescent="0.15">
      <c r="A37" s="47" t="s">
        <v>9</v>
      </c>
      <c r="B37" s="10">
        <f>POWER(2,-I29)</f>
        <v>0.3350940417231707</v>
      </c>
      <c r="C37" s="10"/>
      <c r="D37" s="37"/>
      <c r="E37" s="36"/>
      <c r="F37" s="41"/>
      <c r="G37" s="41"/>
      <c r="H37" s="44"/>
      <c r="I37" s="44"/>
      <c r="L37" s="8"/>
    </row>
    <row r="38" spans="1:256" ht="15" thickBot="1" x14ac:dyDescent="0.2"/>
    <row r="39" spans="1:256" ht="15" thickBot="1" x14ac:dyDescent="0.2">
      <c r="A39" s="17" t="s">
        <v>29</v>
      </c>
      <c r="B39" s="18" t="s">
        <v>53</v>
      </c>
      <c r="C39" s="18" t="s">
        <v>0</v>
      </c>
      <c r="D39" s="18" t="s">
        <v>1</v>
      </c>
      <c r="E39" s="17" t="s">
        <v>30</v>
      </c>
      <c r="F39" s="18" t="s">
        <v>53</v>
      </c>
      <c r="G39" s="18" t="s">
        <v>0</v>
      </c>
      <c r="H39" s="18" t="s">
        <v>1</v>
      </c>
      <c r="I39" s="18" t="s">
        <v>2</v>
      </c>
      <c r="J39" s="19" t="s">
        <v>37</v>
      </c>
      <c r="K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x14ac:dyDescent="0.15">
      <c r="A40" s="49" t="s">
        <v>13</v>
      </c>
      <c r="B40" s="20">
        <v>27.731212615966797</v>
      </c>
      <c r="C40" s="20">
        <v>14.61928653717041</v>
      </c>
      <c r="D40" s="28">
        <f t="shared" ref="D40:D43" si="8">B40-C40</f>
        <v>13.111926078796387</v>
      </c>
      <c r="E40" s="49" t="s">
        <v>13</v>
      </c>
      <c r="F40" s="20">
        <v>28.832302093505859</v>
      </c>
      <c r="G40" s="20">
        <v>14.563932418823242</v>
      </c>
      <c r="H40" s="21">
        <f t="shared" ref="H40:H43" si="9">F40-G40</f>
        <v>14.268369674682617</v>
      </c>
      <c r="I40" s="21">
        <f>H40-$D$44</f>
        <v>0.15182805061340332</v>
      </c>
      <c r="J40" s="22">
        <f t="shared" ref="J40:J43" si="10">POWER(2,-I40)</f>
        <v>0.90010920402546235</v>
      </c>
      <c r="L40" s="8"/>
    </row>
    <row r="41" spans="1:256" x14ac:dyDescent="0.15">
      <c r="A41" s="48" t="s">
        <v>14</v>
      </c>
      <c r="B41" s="23">
        <v>29.501445770263672</v>
      </c>
      <c r="C41" s="23">
        <v>14.640805244445801</v>
      </c>
      <c r="D41" s="21">
        <f t="shared" si="8"/>
        <v>14.860640525817871</v>
      </c>
      <c r="E41" s="48" t="s">
        <v>14</v>
      </c>
      <c r="F41" s="23">
        <v>28.14906120300293</v>
      </c>
      <c r="G41" s="23">
        <v>14.576205253601074</v>
      </c>
      <c r="H41" s="21">
        <f t="shared" si="9"/>
        <v>13.572855949401855</v>
      </c>
      <c r="I41" s="21">
        <f t="shared" ref="I41:I43" si="11">H41-$D$44</f>
        <v>-0.5436856746673584</v>
      </c>
      <c r="J41" s="22">
        <f t="shared" si="10"/>
        <v>1.457691751494772</v>
      </c>
      <c r="L41" s="8"/>
    </row>
    <row r="42" spans="1:256" x14ac:dyDescent="0.15">
      <c r="A42" s="48" t="s">
        <v>15</v>
      </c>
      <c r="B42" s="23">
        <v>28.785919189453125</v>
      </c>
      <c r="C42" s="23">
        <v>14.61279296875</v>
      </c>
      <c r="D42" s="21">
        <f t="shared" si="8"/>
        <v>14.173126220703125</v>
      </c>
      <c r="E42" s="48" t="s">
        <v>15</v>
      </c>
      <c r="F42" s="23">
        <v>29.286314010620117</v>
      </c>
      <c r="G42" s="23">
        <v>14.502654075622559</v>
      </c>
      <c r="H42" s="21">
        <f t="shared" si="9"/>
        <v>14.783659934997559</v>
      </c>
      <c r="I42" s="21">
        <f t="shared" si="11"/>
        <v>0.66711831092834473</v>
      </c>
      <c r="J42" s="22">
        <f t="shared" si="10"/>
        <v>0.6297633429250924</v>
      </c>
      <c r="L42" s="8"/>
    </row>
    <row r="43" spans="1:256" ht="15" thickBot="1" x14ac:dyDescent="0.2">
      <c r="A43" s="50" t="s">
        <v>16</v>
      </c>
      <c r="B43" s="24">
        <v>28.928735733032227</v>
      </c>
      <c r="C43" s="24">
        <v>14.608262062072754</v>
      </c>
      <c r="D43" s="25">
        <f t="shared" si="8"/>
        <v>14.320473670959473</v>
      </c>
      <c r="E43" s="50" t="s">
        <v>16</v>
      </c>
      <c r="F43" s="24">
        <v>28.301303863525391</v>
      </c>
      <c r="G43" s="24">
        <v>14.552652359008789</v>
      </c>
      <c r="H43" s="25">
        <f t="shared" si="9"/>
        <v>13.748651504516602</v>
      </c>
      <c r="I43" s="21">
        <f t="shared" si="11"/>
        <v>-0.3678901195526123</v>
      </c>
      <c r="J43" s="26">
        <f t="shared" si="10"/>
        <v>1.290464200667949</v>
      </c>
      <c r="L43" s="8"/>
    </row>
    <row r="44" spans="1:256" x14ac:dyDescent="0.15">
      <c r="A44" s="27" t="s">
        <v>3</v>
      </c>
      <c r="B44" s="28">
        <f>AVERAGE(B40:B43)</f>
        <v>28.736828327178955</v>
      </c>
      <c r="C44" s="28">
        <f>AVERAGE(C40:C43)</f>
        <v>14.620286703109741</v>
      </c>
      <c r="D44" s="28">
        <f>AVERAGE(D40:D43)</f>
        <v>14.116541624069214</v>
      </c>
      <c r="E44" s="29" t="s">
        <v>3</v>
      </c>
      <c r="F44" s="28">
        <f>AVERAGE(F40:F43)</f>
        <v>28.642245292663574</v>
      </c>
      <c r="G44" s="28">
        <f>AVERAGE(G40:G43)</f>
        <v>14.548861026763916</v>
      </c>
      <c r="H44" s="28">
        <f>AVERAGE(H40:H43)</f>
        <v>14.093384265899658</v>
      </c>
      <c r="I44" s="28">
        <f>AVERAGE(I40:I43)</f>
        <v>-2.3157358169555664E-2</v>
      </c>
      <c r="J44" s="56">
        <f>AVERAGE(J40:J43)</f>
        <v>1.069507124778319</v>
      </c>
      <c r="L44" s="8"/>
    </row>
    <row r="45" spans="1:256" x14ac:dyDescent="0.15">
      <c r="A45" s="30" t="s">
        <v>4</v>
      </c>
      <c r="B45" s="21">
        <f>MEDIAN(B40:B43)</f>
        <v>28.857327461242676</v>
      </c>
      <c r="C45" s="21">
        <f>MEDIAN(C40:C43)</f>
        <v>14.616039752960205</v>
      </c>
      <c r="D45" s="21">
        <f>MEDIAN(D40:D43)</f>
        <v>14.246799945831299</v>
      </c>
      <c r="E45" s="31" t="s">
        <v>4</v>
      </c>
      <c r="F45" s="21">
        <f>MEDIAN(F40:F43)</f>
        <v>28.566802978515625</v>
      </c>
      <c r="G45" s="21">
        <f>MEDIAN(G40:G43)</f>
        <v>14.558292388916016</v>
      </c>
      <c r="H45" s="21">
        <f>MEDIAN(H40:H43)</f>
        <v>14.008510589599609</v>
      </c>
      <c r="I45" s="21">
        <f>MEDIAN(I40:I43)</f>
        <v>-0.10803103446960449</v>
      </c>
      <c r="J45" s="32">
        <f>MEDIAN(J40:J43)</f>
        <v>1.0952867023467057</v>
      </c>
      <c r="L45" s="8"/>
    </row>
    <row r="46" spans="1:256" ht="15" thickBot="1" x14ac:dyDescent="0.2">
      <c r="A46" s="33" t="s">
        <v>5</v>
      </c>
      <c r="B46" s="25">
        <f>STDEV(B40:B43)</f>
        <v>0.73827302043040477</v>
      </c>
      <c r="C46" s="25">
        <f>STDEV(C40:C43)</f>
        <v>1.440785569505456E-2</v>
      </c>
      <c r="D46" s="25">
        <f>STDEV(D40:D43)</f>
        <v>0.73205775403139028</v>
      </c>
      <c r="E46" s="34" t="s">
        <v>5</v>
      </c>
      <c r="F46" s="25">
        <f>STDEV(F40:F43)</f>
        <v>0.51974920406986502</v>
      </c>
      <c r="G46" s="25">
        <f>STDEV(G40:G43)</f>
        <v>3.2271298568535528E-2</v>
      </c>
      <c r="H46" s="25">
        <f>STDEV(H40:H43)</f>
        <v>0.54677563883867319</v>
      </c>
      <c r="I46" s="25">
        <f>STDEV(I40:I43)</f>
        <v>0.54677563883867319</v>
      </c>
      <c r="J46" s="35">
        <f>STDEV(J40:J43)</f>
        <v>0.37486868057968242</v>
      </c>
      <c r="L46" s="8"/>
    </row>
    <row r="47" spans="1:256" x14ac:dyDescent="0.15">
      <c r="A47" s="36"/>
      <c r="B47" s="37" t="s">
        <v>6</v>
      </c>
      <c r="C47" s="37"/>
      <c r="D47" s="37"/>
      <c r="E47" s="36"/>
      <c r="F47" s="38"/>
      <c r="G47" s="38"/>
      <c r="H47" s="38"/>
      <c r="I47" s="38"/>
      <c r="J47" s="38">
        <f>J46/(SQRT(4))</f>
        <v>0.18743434028984121</v>
      </c>
      <c r="L47" s="8"/>
    </row>
    <row r="48" spans="1:256" x14ac:dyDescent="0.15">
      <c r="A48" s="39" t="s">
        <v>53</v>
      </c>
      <c r="B48" s="40">
        <f>TTEST(B40:B43,F40:F43,2,2)</f>
        <v>0.8409790918037563</v>
      </c>
      <c r="C48" s="37"/>
      <c r="D48" s="42"/>
      <c r="E48" s="43"/>
      <c r="F48" s="43"/>
      <c r="L48" s="8"/>
    </row>
    <row r="49" spans="1:12" x14ac:dyDescent="0.15">
      <c r="A49" s="39" t="s">
        <v>0</v>
      </c>
      <c r="B49" s="40">
        <f>TTEST(C40:C43,G40:G43,2,2)</f>
        <v>6.7871200525834955E-3</v>
      </c>
      <c r="C49" s="41"/>
      <c r="D49" s="42"/>
      <c r="E49" s="43"/>
      <c r="F49" s="43"/>
      <c r="G49" s="45"/>
      <c r="L49" s="8"/>
    </row>
    <row r="50" spans="1:12" x14ac:dyDescent="0.15">
      <c r="A50" s="39" t="s">
        <v>7</v>
      </c>
      <c r="B50" s="57">
        <f>TTEST(D40:D43,H40:H43,2,2)</f>
        <v>0.96121911020762929</v>
      </c>
      <c r="C50" s="46"/>
      <c r="D50" s="41"/>
      <c r="E50" s="15"/>
      <c r="F50" s="44"/>
      <c r="G50" s="41"/>
      <c r="L50" s="8"/>
    </row>
    <row r="51" spans="1:12" x14ac:dyDescent="0.15">
      <c r="A51" s="47" t="s">
        <v>8</v>
      </c>
      <c r="B51" s="10">
        <f>POWER(-(-I44-I46),2)</f>
        <v>0.27417610385088276</v>
      </c>
      <c r="C51" s="10"/>
      <c r="D51" s="37"/>
      <c r="E51" s="36"/>
      <c r="F51" s="41"/>
      <c r="G51" s="41"/>
      <c r="L51" s="8"/>
    </row>
    <row r="52" spans="1:12" x14ac:dyDescent="0.15">
      <c r="A52" s="47" t="s">
        <v>9</v>
      </c>
      <c r="B52" s="10">
        <f>POWER(2,-I44)</f>
        <v>1.0161809742180776</v>
      </c>
      <c r="C52" s="10"/>
      <c r="D52" s="37"/>
      <c r="E52" s="36"/>
      <c r="F52" s="41"/>
      <c r="G52" s="41"/>
      <c r="H52" s="44"/>
      <c r="I52" s="44"/>
      <c r="L52" s="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52"/>
  <sheetViews>
    <sheetView workbookViewId="0">
      <selection activeCell="E4" sqref="E4"/>
    </sheetView>
  </sheetViews>
  <sheetFormatPr baseColWidth="10" defaultColWidth="9.1640625" defaultRowHeight="14" x14ac:dyDescent="0.15"/>
  <cols>
    <col min="1" max="1" width="14.6640625" style="8" customWidth="1"/>
    <col min="2" max="4" width="10.33203125" style="16" customWidth="1"/>
    <col min="5" max="5" width="14.6640625" style="8" customWidth="1"/>
    <col min="6" max="10" width="10.33203125" style="16" customWidth="1"/>
    <col min="11" max="11" width="9.33203125" style="8" bestFit="1" customWidth="1"/>
    <col min="12" max="12" width="9.1640625" style="15"/>
    <col min="13" max="13" width="14" style="8" customWidth="1"/>
    <col min="14" max="16384" width="9.1640625" style="8"/>
  </cols>
  <sheetData>
    <row r="1" spans="1:256" s="59" customFormat="1" x14ac:dyDescent="0.15">
      <c r="A1" s="59" t="s">
        <v>55</v>
      </c>
      <c r="B1" s="60"/>
      <c r="C1" s="60"/>
      <c r="D1" s="60"/>
      <c r="F1" s="60"/>
      <c r="G1" s="60"/>
      <c r="H1" s="60"/>
      <c r="I1" s="60"/>
      <c r="J1" s="60"/>
      <c r="L1" s="61"/>
    </row>
    <row r="3" spans="1:256" s="1" customFormat="1" ht="16" x14ac:dyDescent="0.2">
      <c r="A3" s="1" t="s">
        <v>28</v>
      </c>
      <c r="B3" s="2"/>
      <c r="C3" s="2"/>
      <c r="D3" s="2"/>
      <c r="E3" s="3"/>
      <c r="F3" s="2"/>
      <c r="G3" s="2"/>
      <c r="H3" s="4" t="s">
        <v>12</v>
      </c>
      <c r="I3" s="5">
        <v>43906</v>
      </c>
      <c r="J3" s="5">
        <v>44305</v>
      </c>
      <c r="K3" s="52" t="s">
        <v>34</v>
      </c>
      <c r="L3" s="7"/>
    </row>
    <row r="4" spans="1:256" s="1" customFormat="1" ht="16" x14ac:dyDescent="0.2">
      <c r="A4" s="8" t="s">
        <v>33</v>
      </c>
      <c r="B4" s="2"/>
      <c r="C4" s="2"/>
      <c r="D4" s="2"/>
      <c r="E4" s="3"/>
      <c r="F4" s="2"/>
      <c r="G4" s="2"/>
      <c r="H4" s="4" t="s">
        <v>54</v>
      </c>
      <c r="I4" s="5">
        <v>43931</v>
      </c>
      <c r="J4" s="5">
        <v>44319</v>
      </c>
      <c r="K4" s="52" t="s">
        <v>34</v>
      </c>
      <c r="L4" s="7"/>
    </row>
    <row r="5" spans="1:256" s="1" customFormat="1" ht="16" x14ac:dyDescent="0.2">
      <c r="A5" s="8" t="s">
        <v>26</v>
      </c>
      <c r="B5" s="2"/>
      <c r="C5" s="2"/>
      <c r="D5" s="2"/>
      <c r="E5" s="3"/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ht="15" thickBot="1" x14ac:dyDescent="0.2">
      <c r="A8" s="15"/>
      <c r="B8" s="8"/>
      <c r="C8" s="8"/>
      <c r="D8" s="8"/>
      <c r="F8" s="8"/>
      <c r="G8" s="8"/>
      <c r="H8" s="8"/>
      <c r="I8" s="8"/>
      <c r="J8" s="8"/>
      <c r="L8" s="8"/>
    </row>
    <row r="9" spans="1:256" ht="15" thickBot="1" x14ac:dyDescent="0.2">
      <c r="A9" s="17" t="s">
        <v>29</v>
      </c>
      <c r="B9" s="18" t="s">
        <v>54</v>
      </c>
      <c r="C9" s="18" t="s">
        <v>0</v>
      </c>
      <c r="D9" s="18" t="s">
        <v>1</v>
      </c>
      <c r="E9" s="17" t="s">
        <v>30</v>
      </c>
      <c r="F9" s="18" t="s">
        <v>54</v>
      </c>
      <c r="G9" s="18" t="s">
        <v>0</v>
      </c>
      <c r="H9" s="18" t="s">
        <v>1</v>
      </c>
      <c r="I9" s="18" t="s">
        <v>2</v>
      </c>
      <c r="J9" s="19" t="s">
        <v>37</v>
      </c>
    </row>
    <row r="10" spans="1:256" x14ac:dyDescent="0.15">
      <c r="A10" s="48" t="s">
        <v>17</v>
      </c>
      <c r="B10" s="20">
        <v>23.527416229248047</v>
      </c>
      <c r="C10" s="23">
        <v>14.502713203430176</v>
      </c>
      <c r="D10" s="21">
        <f t="shared" ref="D10:D13" si="0">B10-C10</f>
        <v>9.0247030258178711</v>
      </c>
      <c r="E10" s="49" t="s">
        <v>17</v>
      </c>
      <c r="F10" s="20">
        <v>23.611778259277344</v>
      </c>
      <c r="G10" s="20">
        <v>14.43486499786377</v>
      </c>
      <c r="H10" s="21">
        <f t="shared" ref="H10:H13" si="1">F10-G10</f>
        <v>9.1769132614135742</v>
      </c>
      <c r="I10" s="21">
        <f>H10-$D$14</f>
        <v>0.24228930473326571</v>
      </c>
      <c r="J10" s="22">
        <f t="shared" ref="J10:J13" si="2">POWER(2,-I10)</f>
        <v>0.84540274112412439</v>
      </c>
    </row>
    <row r="11" spans="1:256" x14ac:dyDescent="0.15">
      <c r="A11" s="48" t="s">
        <v>18</v>
      </c>
      <c r="B11" s="23">
        <v>23.232507705688477</v>
      </c>
      <c r="C11" s="23">
        <v>14.4795179367065</v>
      </c>
      <c r="D11" s="21">
        <f t="shared" si="0"/>
        <v>8.7529897689819762</v>
      </c>
      <c r="E11" s="48" t="s">
        <v>18</v>
      </c>
      <c r="F11" s="23">
        <v>23.685096740722656</v>
      </c>
      <c r="G11" s="23">
        <v>14.460453987121582</v>
      </c>
      <c r="H11" s="21">
        <f t="shared" si="1"/>
        <v>9.2246427536010742</v>
      </c>
      <c r="I11" s="21">
        <f t="shared" ref="I11:I13" si="3">H11-$D$14</f>
        <v>0.29001879692076571</v>
      </c>
      <c r="J11" s="22">
        <f t="shared" si="2"/>
        <v>0.81789140215459188</v>
      </c>
    </row>
    <row r="12" spans="1:256" x14ac:dyDescent="0.15">
      <c r="A12" s="48" t="s">
        <v>19</v>
      </c>
      <c r="B12" s="23">
        <v>23.441583633422852</v>
      </c>
      <c r="C12" s="23">
        <v>14.467402458190918</v>
      </c>
      <c r="D12" s="21">
        <f t="shared" si="0"/>
        <v>8.9741811752319336</v>
      </c>
      <c r="E12" s="48" t="s">
        <v>19</v>
      </c>
      <c r="F12" s="23">
        <v>23.847553253173828</v>
      </c>
      <c r="G12" s="23">
        <v>14.45539665222168</v>
      </c>
      <c r="H12" s="21">
        <f t="shared" si="1"/>
        <v>9.3921566009521484</v>
      </c>
      <c r="I12" s="21">
        <f t="shared" si="3"/>
        <v>0.45753264427183993</v>
      </c>
      <c r="J12" s="22">
        <f t="shared" si="2"/>
        <v>0.72823064391946568</v>
      </c>
    </row>
    <row r="13" spans="1:256" ht="15" thickBot="1" x14ac:dyDescent="0.2">
      <c r="A13" s="50" t="s">
        <v>20</v>
      </c>
      <c r="B13" s="24">
        <v>23.455366134643555</v>
      </c>
      <c r="C13" s="24">
        <v>14.468744277954102</v>
      </c>
      <c r="D13" s="21">
        <f t="shared" si="0"/>
        <v>8.9866218566894531</v>
      </c>
      <c r="E13" s="50" t="s">
        <v>20</v>
      </c>
      <c r="F13" s="24">
        <v>23.853042602539062</v>
      </c>
      <c r="G13" s="24">
        <v>14.464958190917969</v>
      </c>
      <c r="H13" s="25">
        <f t="shared" si="1"/>
        <v>9.3880844116210938</v>
      </c>
      <c r="I13" s="21">
        <f t="shared" si="3"/>
        <v>0.45346045494078524</v>
      </c>
      <c r="J13" s="26">
        <f t="shared" si="2"/>
        <v>0.73028907079059557</v>
      </c>
    </row>
    <row r="14" spans="1:256" x14ac:dyDescent="0.15">
      <c r="A14" s="27" t="s">
        <v>3</v>
      </c>
      <c r="B14" s="28">
        <f>AVERAGE(B10:B13)</f>
        <v>23.414218425750732</v>
      </c>
      <c r="C14" s="28">
        <f>AVERAGE(C10:C13)</f>
        <v>14.479594469070424</v>
      </c>
      <c r="D14" s="28">
        <f>AVERAGE(D10:D13)</f>
        <v>8.9346239566803085</v>
      </c>
      <c r="E14" s="29" t="s">
        <v>3</v>
      </c>
      <c r="F14" s="28">
        <f>AVERAGE(F10:F13)</f>
        <v>23.749367713928223</v>
      </c>
      <c r="G14" s="28">
        <f>AVERAGE(G10:G13)</f>
        <v>14.45391845703125</v>
      </c>
      <c r="H14" s="28">
        <f>AVERAGE(H10:H13)</f>
        <v>9.2954492568969727</v>
      </c>
      <c r="I14" s="28">
        <f>AVERAGE(I10:I13)</f>
        <v>0.36082530021666415</v>
      </c>
      <c r="J14" s="56">
        <f>AVERAGE(J10:J13)</f>
        <v>0.78045346449719433</v>
      </c>
      <c r="K14" s="45"/>
    </row>
    <row r="15" spans="1:256" x14ac:dyDescent="0.15">
      <c r="A15" s="30" t="s">
        <v>4</v>
      </c>
      <c r="B15" s="21">
        <f>MEDIAN(B10:B13)</f>
        <v>23.448474884033203</v>
      </c>
      <c r="C15" s="21">
        <f>MEDIAN(C10:C13)</f>
        <v>14.474131107330301</v>
      </c>
      <c r="D15" s="21">
        <f>MEDIAN(D10:D13)</f>
        <v>8.9804015159606934</v>
      </c>
      <c r="E15" s="31" t="s">
        <v>4</v>
      </c>
      <c r="F15" s="21">
        <f>MEDIAN(F10:F13)</f>
        <v>23.766324996948242</v>
      </c>
      <c r="G15" s="21">
        <f>MEDIAN(G10:G13)</f>
        <v>14.457925319671631</v>
      </c>
      <c r="H15" s="21">
        <f>MEDIAN(H10:H13)</f>
        <v>9.306363582611084</v>
      </c>
      <c r="I15" s="21">
        <f>MEDIAN(I10:I13)</f>
        <v>0.37173962593077547</v>
      </c>
      <c r="J15" s="32">
        <f>MEDIAN(J10:J13)</f>
        <v>0.77409023647259367</v>
      </c>
    </row>
    <row r="16" spans="1:256" ht="15" thickBot="1" x14ac:dyDescent="0.2">
      <c r="A16" s="33" t="s">
        <v>5</v>
      </c>
      <c r="B16" s="25">
        <f>STDEV(B10:B13)</f>
        <v>0.12685229867872161</v>
      </c>
      <c r="C16" s="25">
        <f>STDEV(C10:C13)</f>
        <v>1.6338640418205052E-2</v>
      </c>
      <c r="D16" s="25">
        <f>STDEV(D10:D13)</f>
        <v>0.12298207455075828</v>
      </c>
      <c r="E16" s="34" t="s">
        <v>5</v>
      </c>
      <c r="F16" s="25">
        <f>STDEV(F10:F13)</f>
        <v>0.12034741192804727</v>
      </c>
      <c r="G16" s="25">
        <f>STDEV(G10:G13)</f>
        <v>1.3289196678995269E-2</v>
      </c>
      <c r="H16" s="25">
        <f>STDEV(H10:H13)</f>
        <v>0.11105242818777133</v>
      </c>
      <c r="I16" s="25">
        <f>STDEV(I10:I13)</f>
        <v>0.11105242818777133</v>
      </c>
      <c r="J16" s="35">
        <f>STDEV(J10:J13)</f>
        <v>6.0176676255409102E-2</v>
      </c>
    </row>
    <row r="17" spans="1:256" x14ac:dyDescent="0.15">
      <c r="A17" s="36"/>
      <c r="B17" s="37" t="s">
        <v>6</v>
      </c>
      <c r="C17" s="37"/>
      <c r="D17" s="37"/>
      <c r="E17" s="36"/>
      <c r="F17" s="38"/>
      <c r="G17" s="38"/>
      <c r="H17" s="38"/>
      <c r="I17" s="38"/>
      <c r="J17" s="38">
        <f>J16/(SQRT(4))</f>
        <v>3.0088338127704551E-2</v>
      </c>
    </row>
    <row r="18" spans="1:256" x14ac:dyDescent="0.15">
      <c r="A18" s="39" t="s">
        <v>54</v>
      </c>
      <c r="B18" s="40">
        <f>TTEST(B10:B13,F10:F13,2,2)</f>
        <v>8.6248544069993972E-3</v>
      </c>
      <c r="C18" s="37"/>
      <c r="D18" s="42"/>
      <c r="E18" s="43"/>
      <c r="F18" s="43"/>
      <c r="H18" s="37"/>
    </row>
    <row r="19" spans="1:256" x14ac:dyDescent="0.15">
      <c r="A19" s="39" t="s">
        <v>0</v>
      </c>
      <c r="B19" s="40">
        <f>TTEST(C10:C13,G10:G13,2,2)</f>
        <v>5.0589499852790522E-2</v>
      </c>
      <c r="C19" s="37"/>
      <c r="D19" s="42"/>
      <c r="E19" s="43"/>
      <c r="F19" s="43"/>
      <c r="H19" s="41"/>
    </row>
    <row r="20" spans="1:256" x14ac:dyDescent="0.15">
      <c r="A20" s="39" t="s">
        <v>7</v>
      </c>
      <c r="B20" s="57">
        <f>TTEST(D10:D13,H10:H13,2,2)</f>
        <v>4.7959083607190455E-3</v>
      </c>
      <c r="C20" s="40"/>
      <c r="D20" s="41"/>
      <c r="E20" s="15"/>
      <c r="F20" s="44"/>
      <c r="H20" s="41"/>
      <c r="L20" s="8"/>
    </row>
    <row r="21" spans="1:256" x14ac:dyDescent="0.15">
      <c r="A21" s="47" t="s">
        <v>8</v>
      </c>
      <c r="B21" s="10">
        <f>POWER(-(-I14-I16),2)</f>
        <v>0.22266859056413019</v>
      </c>
      <c r="C21" s="10"/>
      <c r="D21" s="41"/>
      <c r="E21" s="51"/>
      <c r="F21" s="41"/>
      <c r="H21" s="41"/>
      <c r="L21" s="8"/>
    </row>
    <row r="22" spans="1:256" x14ac:dyDescent="0.15">
      <c r="A22" s="47" t="s">
        <v>9</v>
      </c>
      <c r="B22" s="10">
        <f>POWER(2,-I14)</f>
        <v>0.77871898250729277</v>
      </c>
      <c r="C22" s="10"/>
      <c r="D22" s="37"/>
      <c r="E22" s="36"/>
      <c r="F22" s="41"/>
      <c r="G22" s="41"/>
      <c r="H22" s="44"/>
      <c r="I22" s="44"/>
      <c r="L22" s="8"/>
    </row>
    <row r="23" spans="1:256" ht="15" thickBot="1" x14ac:dyDescent="0.2">
      <c r="A23" s="47"/>
      <c r="B23" s="10"/>
      <c r="C23" s="10"/>
      <c r="D23" s="37"/>
      <c r="E23" s="36"/>
      <c r="F23" s="41"/>
      <c r="G23" s="41"/>
      <c r="H23" s="44"/>
      <c r="I23" s="44"/>
    </row>
    <row r="24" spans="1:256" ht="15" thickBot="1" x14ac:dyDescent="0.2">
      <c r="A24" s="17" t="s">
        <v>29</v>
      </c>
      <c r="B24" s="18" t="s">
        <v>54</v>
      </c>
      <c r="C24" s="18" t="s">
        <v>0</v>
      </c>
      <c r="D24" s="18" t="s">
        <v>1</v>
      </c>
      <c r="E24" s="17" t="s">
        <v>30</v>
      </c>
      <c r="F24" s="18" t="s">
        <v>54</v>
      </c>
      <c r="G24" s="18" t="s">
        <v>0</v>
      </c>
      <c r="H24" s="18" t="s">
        <v>1</v>
      </c>
      <c r="I24" s="18" t="s">
        <v>2</v>
      </c>
      <c r="J24" s="19" t="s">
        <v>37</v>
      </c>
      <c r="K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x14ac:dyDescent="0.15">
      <c r="A25" s="49" t="s">
        <v>23</v>
      </c>
      <c r="B25" s="20">
        <v>23.370908737182617</v>
      </c>
      <c r="C25" s="20">
        <v>14.565913200378418</v>
      </c>
      <c r="D25" s="28">
        <f t="shared" ref="D25:D28" si="4">B25-C25</f>
        <v>8.8049955368041992</v>
      </c>
      <c r="E25" s="49" t="s">
        <v>23</v>
      </c>
      <c r="F25" s="20">
        <v>23.549036026000977</v>
      </c>
      <c r="G25" s="20">
        <v>14.451695442199707</v>
      </c>
      <c r="H25" s="21">
        <f t="shared" ref="H25:H28" si="5">F25-G25</f>
        <v>9.0973405838012695</v>
      </c>
      <c r="I25" s="21">
        <f>H25-$D$29</f>
        <v>0.15938878059387207</v>
      </c>
      <c r="J25" s="22">
        <f t="shared" ref="J25:J28" si="6">POWER(2,-I25)</f>
        <v>0.89540434206814423</v>
      </c>
      <c r="L25" s="8"/>
    </row>
    <row r="26" spans="1:256" x14ac:dyDescent="0.15">
      <c r="A26" s="48" t="s">
        <v>24</v>
      </c>
      <c r="B26" s="23">
        <v>23.59632682800293</v>
      </c>
      <c r="C26" s="23">
        <v>14.686168670654297</v>
      </c>
      <c r="D26" s="21">
        <f t="shared" si="4"/>
        <v>8.9101581573486328</v>
      </c>
      <c r="E26" s="48" t="s">
        <v>24</v>
      </c>
      <c r="F26" s="23">
        <v>23.582229614257812</v>
      </c>
      <c r="G26" s="23">
        <v>14.472055435180664</v>
      </c>
      <c r="H26" s="21">
        <f t="shared" si="5"/>
        <v>9.1101741790771484</v>
      </c>
      <c r="I26" s="21">
        <f t="shared" ref="I26:I28" si="7">H26-$D$29</f>
        <v>0.17222237586975098</v>
      </c>
      <c r="J26" s="22">
        <f t="shared" si="6"/>
        <v>0.88747453210551108</v>
      </c>
      <c r="L26" s="8"/>
    </row>
    <row r="27" spans="1:256" x14ac:dyDescent="0.15">
      <c r="A27" s="48" t="s">
        <v>21</v>
      </c>
      <c r="B27" s="23">
        <v>23.485588073730469</v>
      </c>
      <c r="C27" s="23">
        <v>14.621058464050293</v>
      </c>
      <c r="D27" s="21">
        <f t="shared" si="4"/>
        <v>8.8645296096801758</v>
      </c>
      <c r="E27" s="48" t="s">
        <v>21</v>
      </c>
      <c r="F27" s="23">
        <v>23.813804626464844</v>
      </c>
      <c r="G27" s="23">
        <v>14.509503364562988</v>
      </c>
      <c r="H27" s="21">
        <f t="shared" si="5"/>
        <v>9.3043012619018555</v>
      </c>
      <c r="I27" s="21">
        <f t="shared" si="7"/>
        <v>0.36634945869445801</v>
      </c>
      <c r="J27" s="22">
        <f t="shared" si="6"/>
        <v>0.77574292616963658</v>
      </c>
      <c r="L27" s="8"/>
    </row>
    <row r="28" spans="1:256" ht="15" thickBot="1" x14ac:dyDescent="0.2">
      <c r="A28" s="50" t="s">
        <v>22</v>
      </c>
      <c r="B28" s="24">
        <v>23.81414794921875</v>
      </c>
      <c r="C28" s="23">
        <v>14.642024040222168</v>
      </c>
      <c r="D28" s="21">
        <f t="shared" si="4"/>
        <v>9.172123908996582</v>
      </c>
      <c r="E28" s="50" t="s">
        <v>22</v>
      </c>
      <c r="F28" s="24">
        <v>23.333761215209961</v>
      </c>
      <c r="G28" s="23">
        <v>14.450397491455078</v>
      </c>
      <c r="H28" s="25">
        <f t="shared" si="5"/>
        <v>8.8833637237548828</v>
      </c>
      <c r="I28" s="21">
        <f t="shared" si="7"/>
        <v>-5.4588079452514648E-2</v>
      </c>
      <c r="J28" s="26">
        <f t="shared" si="6"/>
        <v>1.0385625289607285</v>
      </c>
      <c r="L28" s="8"/>
    </row>
    <row r="29" spans="1:256" x14ac:dyDescent="0.15">
      <c r="A29" s="27" t="s">
        <v>3</v>
      </c>
      <c r="B29" s="28">
        <f>AVERAGE(B25:B28)</f>
        <v>23.566742897033691</v>
      </c>
      <c r="C29" s="28">
        <f>AVERAGE(C25:C28)</f>
        <v>14.628791093826294</v>
      </c>
      <c r="D29" s="28">
        <f>AVERAGE(D25:D28)</f>
        <v>8.9379518032073975</v>
      </c>
      <c r="E29" s="29" t="s">
        <v>3</v>
      </c>
      <c r="F29" s="28">
        <f>AVERAGE(F25:F28)</f>
        <v>23.569707870483398</v>
      </c>
      <c r="G29" s="28">
        <f>AVERAGE(G25:G28)</f>
        <v>14.470912933349609</v>
      </c>
      <c r="H29" s="28">
        <f>AVERAGE(H25:H28)</f>
        <v>9.0987949371337891</v>
      </c>
      <c r="I29" s="28">
        <f>AVERAGE(I25:I28)</f>
        <v>0.1608431339263916</v>
      </c>
      <c r="J29" s="56">
        <f>AVERAGE(J25:J28)</f>
        <v>0.89929608232600522</v>
      </c>
      <c r="L29" s="8"/>
    </row>
    <row r="30" spans="1:256" x14ac:dyDescent="0.15">
      <c r="A30" s="30" t="s">
        <v>4</v>
      </c>
      <c r="B30" s="21">
        <f>MEDIAN(B25:B28)</f>
        <v>23.540957450866699</v>
      </c>
      <c r="C30" s="21">
        <f>MEDIAN(C25:C28)</f>
        <v>14.63154125213623</v>
      </c>
      <c r="D30" s="21">
        <f>MEDIAN(D25:D28)</f>
        <v>8.8873438835144043</v>
      </c>
      <c r="E30" s="31" t="s">
        <v>4</v>
      </c>
      <c r="F30" s="21">
        <f>MEDIAN(F25:F28)</f>
        <v>23.565632820129395</v>
      </c>
      <c r="G30" s="21">
        <f>MEDIAN(G25:G28)</f>
        <v>14.461875438690186</v>
      </c>
      <c r="H30" s="21">
        <f>MEDIAN(H25:H28)</f>
        <v>9.103757381439209</v>
      </c>
      <c r="I30" s="21">
        <f>MEDIAN(I25:I28)</f>
        <v>0.16580557823181152</v>
      </c>
      <c r="J30" s="32">
        <f>MEDIAN(J25:J28)</f>
        <v>0.89143943708682771</v>
      </c>
      <c r="L30" s="8"/>
    </row>
    <row r="31" spans="1:256" ht="15" thickBot="1" x14ac:dyDescent="0.2">
      <c r="A31" s="33" t="s">
        <v>5</v>
      </c>
      <c r="B31" s="25">
        <f>STDEV(B25:B28)</f>
        <v>0.18887526071302332</v>
      </c>
      <c r="C31" s="25">
        <f>STDEV(C25:C28)</f>
        <v>4.9935692781364963E-2</v>
      </c>
      <c r="D31" s="25">
        <f>STDEV(D25:D28)</f>
        <v>0.1619436621772013</v>
      </c>
      <c r="E31" s="34" t="s">
        <v>5</v>
      </c>
      <c r="F31" s="25">
        <f>STDEV(F25:F28)</f>
        <v>0.19650120409880878</v>
      </c>
      <c r="G31" s="25">
        <f>STDEV(G25:G28)</f>
        <v>2.7572462191426644E-2</v>
      </c>
      <c r="H31" s="25">
        <f>STDEV(H25:H28)</f>
        <v>0.17202234303369543</v>
      </c>
      <c r="I31" s="25">
        <f>STDEV(I25:I28)</f>
        <v>0.17202234303369543</v>
      </c>
      <c r="J31" s="35">
        <f>STDEV(J25:J28)</f>
        <v>0.10772715573198735</v>
      </c>
      <c r="L31" s="8"/>
    </row>
    <row r="32" spans="1:256" x14ac:dyDescent="0.15">
      <c r="A32" s="36"/>
      <c r="B32" s="37" t="s">
        <v>6</v>
      </c>
      <c r="C32" s="37"/>
      <c r="D32" s="37"/>
      <c r="E32" s="36"/>
      <c r="F32" s="38"/>
      <c r="G32" s="38"/>
      <c r="H32" s="38"/>
      <c r="I32" s="38"/>
      <c r="J32" s="38">
        <f>J31/(SQRT(4))</f>
        <v>5.3863577865993675E-2</v>
      </c>
      <c r="L32" s="8"/>
    </row>
    <row r="33" spans="1:256" x14ac:dyDescent="0.15">
      <c r="A33" s="39" t="s">
        <v>54</v>
      </c>
      <c r="B33" s="40">
        <f>TTEST(B25:B28,F25:F28,2,2)</f>
        <v>0.98334742966990163</v>
      </c>
      <c r="C33" s="37"/>
      <c r="D33" s="42"/>
      <c r="E33" s="43"/>
      <c r="F33" s="43"/>
      <c r="G33" s="45"/>
      <c r="H33" s="44"/>
      <c r="L33" s="8"/>
    </row>
    <row r="34" spans="1:256" x14ac:dyDescent="0.15">
      <c r="A34" s="39" t="s">
        <v>0</v>
      </c>
      <c r="B34" s="40">
        <f>TTEST(C25:C28,G25:G28,2,2)</f>
        <v>1.4656894777926796E-3</v>
      </c>
      <c r="C34" s="37"/>
      <c r="D34" s="42"/>
      <c r="E34" s="43"/>
      <c r="F34" s="43"/>
      <c r="G34" s="44"/>
      <c r="H34" s="44"/>
      <c r="L34" s="8"/>
    </row>
    <row r="35" spans="1:256" x14ac:dyDescent="0.15">
      <c r="A35" s="39" t="s">
        <v>7</v>
      </c>
      <c r="B35" s="57">
        <f>TTEST(D25:D28,H25:H28,2,2)</f>
        <v>0.2222337058517877</v>
      </c>
      <c r="C35" s="40"/>
      <c r="D35" s="41"/>
      <c r="E35" s="15"/>
      <c r="F35" s="44"/>
      <c r="G35" s="41"/>
      <c r="H35" s="44"/>
      <c r="L35" s="8"/>
    </row>
    <row r="36" spans="1:256" x14ac:dyDescent="0.15">
      <c r="A36" s="47" t="s">
        <v>8</v>
      </c>
      <c r="B36" s="10">
        <f>POWER(-(-I29-I31),2)</f>
        <v>0.11079942575186624</v>
      </c>
      <c r="C36" s="10"/>
      <c r="D36" s="37"/>
      <c r="E36" s="36"/>
      <c r="F36" s="41"/>
      <c r="G36" s="41"/>
      <c r="L36" s="8"/>
    </row>
    <row r="37" spans="1:256" x14ac:dyDescent="0.15">
      <c r="A37" s="47" t="s">
        <v>9</v>
      </c>
      <c r="B37" s="10">
        <f>POWER(2,-I29)</f>
        <v>0.89450215685665446</v>
      </c>
      <c r="C37" s="10"/>
      <c r="D37" s="37"/>
      <c r="E37" s="36"/>
      <c r="F37" s="41"/>
      <c r="G37" s="41"/>
      <c r="H37" s="44"/>
      <c r="I37" s="44"/>
      <c r="L37" s="8"/>
    </row>
    <row r="38" spans="1:256" ht="15" thickBot="1" x14ac:dyDescent="0.2"/>
    <row r="39" spans="1:256" ht="15" thickBot="1" x14ac:dyDescent="0.2">
      <c r="A39" s="17" t="s">
        <v>29</v>
      </c>
      <c r="B39" s="18" t="s">
        <v>54</v>
      </c>
      <c r="C39" s="18" t="s">
        <v>0</v>
      </c>
      <c r="D39" s="18" t="s">
        <v>1</v>
      </c>
      <c r="E39" s="17" t="s">
        <v>30</v>
      </c>
      <c r="F39" s="18" t="s">
        <v>54</v>
      </c>
      <c r="G39" s="18" t="s">
        <v>0</v>
      </c>
      <c r="H39" s="18" t="s">
        <v>1</v>
      </c>
      <c r="I39" s="18" t="s">
        <v>2</v>
      </c>
      <c r="J39" s="19" t="s">
        <v>37</v>
      </c>
      <c r="K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x14ac:dyDescent="0.15">
      <c r="A40" s="49" t="s">
        <v>13</v>
      </c>
      <c r="B40" s="20">
        <v>23.71820068359375</v>
      </c>
      <c r="C40" s="20">
        <v>14.576849937438965</v>
      </c>
      <c r="D40" s="28">
        <f t="shared" ref="D40:D43" si="8">B40-C40</f>
        <v>9.1413507461547852</v>
      </c>
      <c r="E40" s="49" t="s">
        <v>13</v>
      </c>
      <c r="F40" s="20">
        <v>23.743837356567383</v>
      </c>
      <c r="G40" s="20">
        <v>14.545917510986328</v>
      </c>
      <c r="H40" s="21">
        <f t="shared" ref="H40:H41" si="9">F40-G40</f>
        <v>9.1979198455810547</v>
      </c>
      <c r="I40" s="21">
        <f>H40-$D$44</f>
        <v>0.11525797843933105</v>
      </c>
      <c r="J40" s="22">
        <f t="shared" ref="J40:J41" si="10">POWER(2,-I40)</f>
        <v>0.92321720901094406</v>
      </c>
      <c r="L40" s="8"/>
    </row>
    <row r="41" spans="1:256" x14ac:dyDescent="0.15">
      <c r="A41" s="48" t="s">
        <v>14</v>
      </c>
      <c r="B41" s="23">
        <v>23.659206390380859</v>
      </c>
      <c r="C41" s="23">
        <v>14.585858345031738</v>
      </c>
      <c r="D41" s="21">
        <f t="shared" si="8"/>
        <v>9.0733480453491211</v>
      </c>
      <c r="E41" s="48" t="s">
        <v>14</v>
      </c>
      <c r="F41" s="23">
        <v>23.7679443359375</v>
      </c>
      <c r="G41" s="23">
        <v>14.50328540802002</v>
      </c>
      <c r="H41" s="21">
        <f t="shared" si="9"/>
        <v>9.2646589279174805</v>
      </c>
      <c r="I41" s="21">
        <f t="shared" ref="I41:I43" si="11">H41-$D$44</f>
        <v>0.18199706077575684</v>
      </c>
      <c r="J41" s="22">
        <f t="shared" si="10"/>
        <v>0.88148195376174487</v>
      </c>
      <c r="L41" s="8"/>
    </row>
    <row r="42" spans="1:256" x14ac:dyDescent="0.15">
      <c r="A42" s="48" t="s">
        <v>15</v>
      </c>
      <c r="B42" s="23">
        <v>23.601339340209961</v>
      </c>
      <c r="C42" s="23">
        <v>14.590715408325195</v>
      </c>
      <c r="D42" s="21">
        <f t="shared" si="8"/>
        <v>9.0106239318847656</v>
      </c>
      <c r="E42" s="48" t="s">
        <v>15</v>
      </c>
      <c r="F42" s="23"/>
      <c r="G42" s="23"/>
      <c r="H42" s="21"/>
      <c r="I42" s="21"/>
      <c r="J42" s="22"/>
      <c r="L42" s="8"/>
    </row>
    <row r="43" spans="1:256" ht="15" thickBot="1" x14ac:dyDescent="0.2">
      <c r="A43" s="50" t="s">
        <v>16</v>
      </c>
      <c r="B43" s="24">
        <v>23.719766616821289</v>
      </c>
      <c r="C43" s="24">
        <v>14.614441871643066</v>
      </c>
      <c r="D43" s="25">
        <f t="shared" si="8"/>
        <v>9.1053247451782227</v>
      </c>
      <c r="E43" s="50" t="s">
        <v>16</v>
      </c>
      <c r="F43" s="24">
        <v>23.780757904052734</v>
      </c>
      <c r="G43" s="24">
        <v>14.502851486206055</v>
      </c>
      <c r="H43" s="25">
        <f t="shared" ref="H43" si="12">F43-G43</f>
        <v>9.2779064178466797</v>
      </c>
      <c r="I43" s="21">
        <f t="shared" si="11"/>
        <v>0.19524455070495605</v>
      </c>
      <c r="J43" s="26">
        <f t="shared" ref="J43" si="13">POWER(2,-I43)</f>
        <v>0.87342482944659405</v>
      </c>
      <c r="L43" s="8"/>
    </row>
    <row r="44" spans="1:256" x14ac:dyDescent="0.15">
      <c r="A44" s="27" t="s">
        <v>3</v>
      </c>
      <c r="B44" s="28">
        <f>AVERAGE(B40:B43)</f>
        <v>23.674628257751465</v>
      </c>
      <c r="C44" s="28">
        <f>AVERAGE(C40:C43)</f>
        <v>14.591966390609741</v>
      </c>
      <c r="D44" s="28">
        <f>AVERAGE(D40:D43)</f>
        <v>9.0826618671417236</v>
      </c>
      <c r="E44" s="29" t="s">
        <v>3</v>
      </c>
      <c r="F44" s="28">
        <f>AVERAGE(F40:F43)</f>
        <v>23.764179865519207</v>
      </c>
      <c r="G44" s="28">
        <f>AVERAGE(G40:G43)</f>
        <v>14.517351468404135</v>
      </c>
      <c r="H44" s="28">
        <f>AVERAGE(H40:H43)</f>
        <v>9.2468283971150722</v>
      </c>
      <c r="I44" s="28">
        <f>AVERAGE(I40:I43)</f>
        <v>0.16416652997334799</v>
      </c>
      <c r="J44" s="56">
        <f>AVERAGE(J40:J43)</f>
        <v>0.8927079974064277</v>
      </c>
      <c r="L44" s="8"/>
    </row>
    <row r="45" spans="1:256" x14ac:dyDescent="0.15">
      <c r="A45" s="30" t="s">
        <v>4</v>
      </c>
      <c r="B45" s="21">
        <f>MEDIAN(B40:B43)</f>
        <v>23.688703536987305</v>
      </c>
      <c r="C45" s="21">
        <f>MEDIAN(C40:C43)</f>
        <v>14.588286876678467</v>
      </c>
      <c r="D45" s="21">
        <f>MEDIAN(D40:D43)</f>
        <v>9.0893363952636719</v>
      </c>
      <c r="E45" s="31" t="s">
        <v>4</v>
      </c>
      <c r="F45" s="21">
        <f>MEDIAN(F40:F43)</f>
        <v>23.7679443359375</v>
      </c>
      <c r="G45" s="21">
        <f>MEDIAN(G40:G43)</f>
        <v>14.50328540802002</v>
      </c>
      <c r="H45" s="21">
        <f>MEDIAN(H40:H43)</f>
        <v>9.2646589279174805</v>
      </c>
      <c r="I45" s="21">
        <f>MEDIAN(I40:I43)</f>
        <v>0.18199706077575684</v>
      </c>
      <c r="J45" s="32">
        <f>MEDIAN(J40:J43)</f>
        <v>0.88148195376174487</v>
      </c>
      <c r="L45" s="8"/>
    </row>
    <row r="46" spans="1:256" ht="15" thickBot="1" x14ac:dyDescent="0.2">
      <c r="A46" s="33" t="s">
        <v>5</v>
      </c>
      <c r="B46" s="25">
        <f>STDEV(B40:B43)</f>
        <v>5.6406640214605133E-2</v>
      </c>
      <c r="C46" s="25">
        <f>STDEV(C40:C43)</f>
        <v>1.6047093003644455E-2</v>
      </c>
      <c r="D46" s="25">
        <f>STDEV(D40:D43)</f>
        <v>5.5480332711021825E-2</v>
      </c>
      <c r="E46" s="34" t="s">
        <v>5</v>
      </c>
      <c r="F46" s="25">
        <f>STDEV(F40:F43)</f>
        <v>1.8745936487734732E-2</v>
      </c>
      <c r="G46" s="25">
        <f>STDEV(G40:G43)</f>
        <v>2.4739869919644882E-2</v>
      </c>
      <c r="H46" s="25">
        <f>STDEV(H40:H43)</f>
        <v>4.2870838657795708E-2</v>
      </c>
      <c r="I46" s="25">
        <f>STDEV(I40:I43)</f>
        <v>4.2870838657795736E-2</v>
      </c>
      <c r="J46" s="35">
        <f>STDEV(J40:J43)</f>
        <v>2.6727108104026467E-2</v>
      </c>
      <c r="L46" s="8"/>
    </row>
    <row r="47" spans="1:256" x14ac:dyDescent="0.15">
      <c r="A47" s="36"/>
      <c r="B47" s="37" t="s">
        <v>6</v>
      </c>
      <c r="C47" s="37"/>
      <c r="D47" s="37"/>
      <c r="E47" s="36"/>
      <c r="F47" s="38"/>
      <c r="G47" s="38"/>
      <c r="H47" s="38"/>
      <c r="I47" s="38"/>
      <c r="J47" s="38">
        <f>J46/(SQRT(4))</f>
        <v>1.3363554052013234E-2</v>
      </c>
      <c r="L47" s="8"/>
    </row>
    <row r="48" spans="1:256" x14ac:dyDescent="0.15">
      <c r="A48" s="39" t="s">
        <v>54</v>
      </c>
      <c r="B48" s="40">
        <f>TTEST(B40:B43,F40:F43,2,2)</f>
        <v>4.8843280209460146E-2</v>
      </c>
      <c r="C48" s="37"/>
      <c r="D48" s="42"/>
      <c r="E48" s="42"/>
      <c r="F48" s="43"/>
      <c r="G48" s="43"/>
      <c r="L48" s="8"/>
    </row>
    <row r="49" spans="1:12" x14ac:dyDescent="0.15">
      <c r="A49" s="39" t="s">
        <v>0</v>
      </c>
      <c r="B49" s="40">
        <f>TTEST(C40:C43,G40:G43,2,2)</f>
        <v>4.5182889702142541E-3</v>
      </c>
      <c r="C49" s="41"/>
      <c r="D49" s="42"/>
      <c r="E49" s="43"/>
      <c r="F49" s="43"/>
      <c r="G49" s="45"/>
      <c r="L49" s="8"/>
    </row>
    <row r="50" spans="1:12" x14ac:dyDescent="0.15">
      <c r="A50" s="39" t="s">
        <v>7</v>
      </c>
      <c r="B50" s="57">
        <f>TTEST(D40:D43,H40:H43,2,2)</f>
        <v>8.2476954986861074E-3</v>
      </c>
      <c r="C50" s="46"/>
      <c r="D50" s="41"/>
      <c r="E50" s="15"/>
      <c r="F50" s="44"/>
      <c r="G50" s="41"/>
      <c r="L50" s="8"/>
    </row>
    <row r="51" spans="1:12" x14ac:dyDescent="0.15">
      <c r="A51" s="47" t="s">
        <v>8</v>
      </c>
      <c r="B51" s="10">
        <f>POWER(-(-I44-I46),2)</f>
        <v>4.2864472009708096E-2</v>
      </c>
      <c r="C51" s="10"/>
      <c r="D51" s="37"/>
      <c r="E51" s="36"/>
      <c r="F51" s="41"/>
      <c r="G51" s="41"/>
      <c r="L51" s="8"/>
    </row>
    <row r="52" spans="1:12" x14ac:dyDescent="0.15">
      <c r="A52" s="47" t="s">
        <v>9</v>
      </c>
      <c r="B52" s="10">
        <f>POWER(2,-I44)</f>
        <v>0.89244395091701134</v>
      </c>
      <c r="C52" s="10"/>
      <c r="D52" s="37"/>
      <c r="E52" s="36"/>
      <c r="F52" s="41"/>
      <c r="G52" s="41"/>
      <c r="H52" s="44"/>
      <c r="I52" s="44"/>
      <c r="L52" s="8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V52"/>
  <sheetViews>
    <sheetView topLeftCell="A8" workbookViewId="0">
      <selection activeCell="E4" sqref="E4"/>
    </sheetView>
  </sheetViews>
  <sheetFormatPr baseColWidth="10" defaultColWidth="9.1640625" defaultRowHeight="14" x14ac:dyDescent="0.15"/>
  <cols>
    <col min="1" max="1" width="14.6640625" style="8" customWidth="1"/>
    <col min="2" max="4" width="10.33203125" style="16" customWidth="1"/>
    <col min="5" max="5" width="14.6640625" style="8" customWidth="1"/>
    <col min="6" max="10" width="10.33203125" style="16" customWidth="1"/>
    <col min="11" max="11" width="9.33203125" style="8" bestFit="1" customWidth="1"/>
    <col min="12" max="12" width="9.1640625" style="15"/>
    <col min="13" max="13" width="14" style="8" customWidth="1"/>
    <col min="14" max="16384" width="9.1640625" style="8"/>
  </cols>
  <sheetData>
    <row r="1" spans="1:256" s="59" customFormat="1" x14ac:dyDescent="0.15">
      <c r="A1" s="59" t="s">
        <v>55</v>
      </c>
      <c r="B1" s="60"/>
      <c r="C1" s="60"/>
      <c r="D1" s="60"/>
      <c r="F1" s="60"/>
      <c r="G1" s="60"/>
      <c r="H1" s="60"/>
      <c r="I1" s="60"/>
      <c r="J1" s="60"/>
      <c r="L1" s="61"/>
    </row>
    <row r="3" spans="1:256" s="1" customFormat="1" ht="16" x14ac:dyDescent="0.2">
      <c r="A3" s="1" t="s">
        <v>28</v>
      </c>
      <c r="B3" s="2"/>
      <c r="C3" s="2"/>
      <c r="D3" s="2"/>
      <c r="E3" s="3"/>
      <c r="F3" s="2"/>
      <c r="G3" s="2"/>
      <c r="H3" s="4" t="s">
        <v>12</v>
      </c>
      <c r="I3" s="5">
        <v>43929</v>
      </c>
      <c r="J3" s="5">
        <v>44305</v>
      </c>
      <c r="K3" s="52" t="s">
        <v>34</v>
      </c>
      <c r="L3" s="7"/>
    </row>
    <row r="4" spans="1:256" s="1" customFormat="1" ht="16" x14ac:dyDescent="0.2">
      <c r="A4" s="8" t="s">
        <v>33</v>
      </c>
      <c r="B4" s="2"/>
      <c r="C4" s="2"/>
      <c r="D4" s="2"/>
      <c r="E4" s="3"/>
      <c r="F4" s="2"/>
      <c r="G4" s="2"/>
      <c r="H4" s="4" t="s">
        <v>32</v>
      </c>
      <c r="I4" s="5">
        <v>43931</v>
      </c>
      <c r="J4" s="5">
        <v>44309</v>
      </c>
      <c r="K4" s="52" t="s">
        <v>34</v>
      </c>
      <c r="L4" s="7"/>
    </row>
    <row r="5" spans="1:256" s="1" customFormat="1" ht="16" x14ac:dyDescent="0.2">
      <c r="A5" s="8" t="s">
        <v>26</v>
      </c>
      <c r="B5" s="2"/>
      <c r="C5" s="2"/>
      <c r="D5" s="2"/>
      <c r="E5" s="3"/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ht="15" thickBot="1" x14ac:dyDescent="0.2">
      <c r="A8" s="15"/>
      <c r="B8" s="8"/>
      <c r="C8" s="8"/>
      <c r="D8" s="8"/>
      <c r="F8" s="8"/>
      <c r="G8" s="8"/>
      <c r="H8" s="8"/>
      <c r="I8" s="8"/>
      <c r="J8" s="8"/>
      <c r="L8" s="8"/>
    </row>
    <row r="9" spans="1:256" ht="15" thickBot="1" x14ac:dyDescent="0.2">
      <c r="A9" s="17" t="s">
        <v>29</v>
      </c>
      <c r="B9" s="18" t="s">
        <v>32</v>
      </c>
      <c r="C9" s="18" t="s">
        <v>0</v>
      </c>
      <c r="D9" s="18" t="s">
        <v>1</v>
      </c>
      <c r="E9" s="17" t="s">
        <v>30</v>
      </c>
      <c r="F9" s="18" t="s">
        <v>32</v>
      </c>
      <c r="G9" s="18" t="s">
        <v>0</v>
      </c>
      <c r="H9" s="18" t="s">
        <v>1</v>
      </c>
      <c r="I9" s="18" t="s">
        <v>2</v>
      </c>
      <c r="J9" s="19" t="s">
        <v>37</v>
      </c>
    </row>
    <row r="10" spans="1:256" x14ac:dyDescent="0.15">
      <c r="A10" s="48" t="s">
        <v>17</v>
      </c>
      <c r="B10" s="20">
        <v>28.285396575927734</v>
      </c>
      <c r="C10" s="23">
        <v>14.502713203430176</v>
      </c>
      <c r="D10" s="21">
        <f t="shared" ref="D10:D13" si="0">B10-C10</f>
        <v>13.782683372497559</v>
      </c>
      <c r="E10" s="49" t="s">
        <v>17</v>
      </c>
      <c r="F10" s="20">
        <v>27.507829666137695</v>
      </c>
      <c r="G10" s="20">
        <v>14.43486499786377</v>
      </c>
      <c r="H10" s="21">
        <f t="shared" ref="H10:H13" si="1">F10-G10</f>
        <v>13.072964668273926</v>
      </c>
      <c r="I10" s="21">
        <f>H10-$D$14</f>
        <v>-0.38655591011048429</v>
      </c>
      <c r="J10" s="22">
        <f t="shared" ref="J10:J13" si="2">POWER(2,-I10)</f>
        <v>1.3072688835401134</v>
      </c>
    </row>
    <row r="11" spans="1:256" x14ac:dyDescent="0.15">
      <c r="A11" s="48" t="s">
        <v>18</v>
      </c>
      <c r="B11" s="23">
        <v>27.7159423828125</v>
      </c>
      <c r="C11" s="23">
        <v>14.4795179367065</v>
      </c>
      <c r="D11" s="21">
        <f t="shared" si="0"/>
        <v>13.236424446106</v>
      </c>
      <c r="E11" s="48" t="s">
        <v>18</v>
      </c>
      <c r="F11" s="23">
        <v>27.74656867980957</v>
      </c>
      <c r="G11" s="23">
        <v>14.460453987121582</v>
      </c>
      <c r="H11" s="21">
        <f t="shared" si="1"/>
        <v>13.286114692687988</v>
      </c>
      <c r="I11" s="21">
        <f t="shared" ref="I11:I13" si="3">H11-$D$14</f>
        <v>-0.17340588569642179</v>
      </c>
      <c r="J11" s="22">
        <f t="shared" si="2"/>
        <v>1.12771763793753</v>
      </c>
    </row>
    <row r="12" spans="1:256" x14ac:dyDescent="0.15">
      <c r="A12" s="48" t="s">
        <v>19</v>
      </c>
      <c r="B12" s="23">
        <v>27.804620742797852</v>
      </c>
      <c r="C12" s="23">
        <v>14.467402458190918</v>
      </c>
      <c r="D12" s="21">
        <f t="shared" si="0"/>
        <v>13.337218284606934</v>
      </c>
      <c r="E12" s="48" t="s">
        <v>19</v>
      </c>
      <c r="F12" s="23">
        <v>27.462419509887695</v>
      </c>
      <c r="G12" s="23">
        <v>14.45539665222168</v>
      </c>
      <c r="H12" s="21">
        <f t="shared" si="1"/>
        <v>13.007022857666016</v>
      </c>
      <c r="I12" s="21">
        <f t="shared" si="3"/>
        <v>-0.45249772071839445</v>
      </c>
      <c r="J12" s="22">
        <f t="shared" si="2"/>
        <v>1.3684073143973097</v>
      </c>
    </row>
    <row r="13" spans="1:256" ht="15" thickBot="1" x14ac:dyDescent="0.2">
      <c r="A13" s="50" t="s">
        <v>20</v>
      </c>
      <c r="B13" s="24">
        <v>27.95050048828125</v>
      </c>
      <c r="C13" s="24">
        <v>14.468744277954102</v>
      </c>
      <c r="D13" s="21">
        <f t="shared" si="0"/>
        <v>13.481756210327148</v>
      </c>
      <c r="E13" s="50" t="s">
        <v>20</v>
      </c>
      <c r="F13" s="24">
        <v>28.088382720947266</v>
      </c>
      <c r="G13" s="24">
        <v>14.464958190917969</v>
      </c>
      <c r="H13" s="25">
        <f t="shared" si="1"/>
        <v>13.623424530029297</v>
      </c>
      <c r="I13" s="21">
        <f t="shared" si="3"/>
        <v>0.1639039516448868</v>
      </c>
      <c r="J13" s="26">
        <f t="shared" si="2"/>
        <v>0.89260639534274278</v>
      </c>
    </row>
    <row r="14" spans="1:256" x14ac:dyDescent="0.15">
      <c r="A14" s="27" t="s">
        <v>3</v>
      </c>
      <c r="B14" s="28">
        <f>AVERAGE(B10:B13)</f>
        <v>27.939115047454834</v>
      </c>
      <c r="C14" s="28">
        <f>AVERAGE(C10:C13)</f>
        <v>14.479594469070424</v>
      </c>
      <c r="D14" s="28">
        <f>AVERAGE(D10:D13)</f>
        <v>13.45952057838441</v>
      </c>
      <c r="E14" s="29" t="s">
        <v>3</v>
      </c>
      <c r="F14" s="28">
        <f>AVERAGE(F10:F13)</f>
        <v>27.701300144195557</v>
      </c>
      <c r="G14" s="28">
        <f>AVERAGE(G10:G13)</f>
        <v>14.45391845703125</v>
      </c>
      <c r="H14" s="28">
        <f>AVERAGE(H10:H13)</f>
        <v>13.247381687164307</v>
      </c>
      <c r="I14" s="28">
        <f>AVERAGE(I10:I13)</f>
        <v>-0.21213889122010343</v>
      </c>
      <c r="J14" s="56">
        <f>AVERAGE(J10:J13)</f>
        <v>1.1740000578044238</v>
      </c>
      <c r="K14" s="45"/>
    </row>
    <row r="15" spans="1:256" x14ac:dyDescent="0.15">
      <c r="A15" s="30" t="s">
        <v>4</v>
      </c>
      <c r="B15" s="21">
        <f>MEDIAN(B10:B13)</f>
        <v>27.877560615539551</v>
      </c>
      <c r="C15" s="21">
        <f>MEDIAN(C10:C13)</f>
        <v>14.474131107330301</v>
      </c>
      <c r="D15" s="21">
        <f>MEDIAN(D10:D13)</f>
        <v>13.409487247467041</v>
      </c>
      <c r="E15" s="31" t="s">
        <v>4</v>
      </c>
      <c r="F15" s="21">
        <f>MEDIAN(F10:F13)</f>
        <v>27.627199172973633</v>
      </c>
      <c r="G15" s="21">
        <f>MEDIAN(G10:G13)</f>
        <v>14.457925319671631</v>
      </c>
      <c r="H15" s="21">
        <f>MEDIAN(H10:H13)</f>
        <v>13.179539680480957</v>
      </c>
      <c r="I15" s="21">
        <f>MEDIAN(I10:I13)</f>
        <v>-0.27998089790345304</v>
      </c>
      <c r="J15" s="32">
        <f>MEDIAN(J10:J13)</f>
        <v>1.2174932607388218</v>
      </c>
    </row>
    <row r="16" spans="1:256" ht="15" thickBot="1" x14ac:dyDescent="0.2">
      <c r="A16" s="33" t="s">
        <v>5</v>
      </c>
      <c r="B16" s="25">
        <f>STDEV(B10:B13)</f>
        <v>0.25029001941285689</v>
      </c>
      <c r="C16" s="25">
        <f>STDEV(C10:C13)</f>
        <v>1.6338640418205052E-2</v>
      </c>
      <c r="D16" s="25">
        <f>STDEV(D10:D13)</f>
        <v>0.23780829122616695</v>
      </c>
      <c r="E16" s="34" t="s">
        <v>5</v>
      </c>
      <c r="F16" s="25">
        <f>STDEV(F10:F13)</f>
        <v>0.28657572871677012</v>
      </c>
      <c r="G16" s="25">
        <f>STDEV(G10:G13)</f>
        <v>1.3289196678995269E-2</v>
      </c>
      <c r="H16" s="25">
        <f>STDEV(H10:H13)</f>
        <v>0.2775500728296772</v>
      </c>
      <c r="I16" s="25">
        <f>STDEV(I10:I13)</f>
        <v>0.2775500728296772</v>
      </c>
      <c r="J16" s="35">
        <f>STDEV(J10:J13)</f>
        <v>0.21360338401757281</v>
      </c>
    </row>
    <row r="17" spans="1:256" x14ac:dyDescent="0.15">
      <c r="A17" s="36"/>
      <c r="B17" s="37" t="s">
        <v>6</v>
      </c>
      <c r="C17" s="37"/>
      <c r="D17" s="37"/>
      <c r="E17" s="36"/>
      <c r="F17" s="38"/>
      <c r="G17" s="38"/>
      <c r="H17" s="38"/>
      <c r="I17" s="38"/>
      <c r="J17" s="38">
        <f>J16/(SQRT(4))</f>
        <v>0.10680169200878641</v>
      </c>
    </row>
    <row r="18" spans="1:256" x14ac:dyDescent="0.15">
      <c r="A18" s="39" t="s">
        <v>32</v>
      </c>
      <c r="B18" s="40">
        <f>TTEST(B10:B13,F10:F13,2,2)</f>
        <v>0.25782551108428436</v>
      </c>
      <c r="C18" s="37"/>
      <c r="D18" s="42"/>
      <c r="E18" s="43"/>
      <c r="F18" s="43"/>
    </row>
    <row r="19" spans="1:256" x14ac:dyDescent="0.15">
      <c r="A19" s="39" t="s">
        <v>0</v>
      </c>
      <c r="B19" s="40">
        <f>TTEST(C10:C13,G10:G13,2,2)</f>
        <v>5.0589499852790522E-2</v>
      </c>
      <c r="C19" s="37"/>
      <c r="D19" s="42"/>
      <c r="E19" s="43"/>
      <c r="F19" s="43"/>
      <c r="G19" s="45"/>
    </row>
    <row r="20" spans="1:256" x14ac:dyDescent="0.15">
      <c r="A20" s="39" t="s">
        <v>7</v>
      </c>
      <c r="B20" s="57">
        <f>TTEST(D10:D13,H10:H13,2,2)</f>
        <v>0.28980429376888356</v>
      </c>
      <c r="C20" s="40"/>
      <c r="D20" s="41"/>
      <c r="E20" s="15"/>
      <c r="F20" s="44"/>
      <c r="G20" s="41"/>
      <c r="L20" s="8"/>
    </row>
    <row r="21" spans="1:256" x14ac:dyDescent="0.15">
      <c r="A21" s="47" t="s">
        <v>8</v>
      </c>
      <c r="B21" s="10">
        <f>POWER(-(-I14-I16),2)</f>
        <v>4.2786226795606414E-3</v>
      </c>
      <c r="C21" s="10"/>
      <c r="D21" s="41"/>
      <c r="E21" s="51"/>
      <c r="F21" s="41"/>
      <c r="G21" s="41"/>
      <c r="L21" s="8"/>
    </row>
    <row r="22" spans="1:256" x14ac:dyDescent="0.15">
      <c r="A22" s="47" t="s">
        <v>9</v>
      </c>
      <c r="B22" s="10">
        <f>POWER(2,-I14)</f>
        <v>1.1584043227943013</v>
      </c>
      <c r="C22" s="10"/>
      <c r="D22" s="37"/>
      <c r="E22" s="36"/>
      <c r="F22" s="41"/>
      <c r="G22" s="41"/>
      <c r="H22" s="44"/>
      <c r="I22" s="44"/>
      <c r="L22" s="8"/>
    </row>
    <row r="23" spans="1:256" ht="15" thickBot="1" x14ac:dyDescent="0.2">
      <c r="A23" s="47"/>
      <c r="B23" s="10"/>
      <c r="C23" s="10"/>
      <c r="D23" s="37"/>
      <c r="E23" s="36"/>
      <c r="F23" s="41"/>
      <c r="G23" s="41"/>
      <c r="H23" s="44"/>
      <c r="I23" s="44"/>
    </row>
    <row r="24" spans="1:256" ht="15" thickBot="1" x14ac:dyDescent="0.2">
      <c r="A24" s="17" t="s">
        <v>29</v>
      </c>
      <c r="B24" s="18" t="s">
        <v>32</v>
      </c>
      <c r="C24" s="18" t="s">
        <v>0</v>
      </c>
      <c r="D24" s="18" t="s">
        <v>1</v>
      </c>
      <c r="E24" s="17" t="s">
        <v>30</v>
      </c>
      <c r="F24" s="18" t="s">
        <v>32</v>
      </c>
      <c r="G24" s="18" t="s">
        <v>0</v>
      </c>
      <c r="H24" s="18" t="s">
        <v>1</v>
      </c>
      <c r="I24" s="18" t="s">
        <v>2</v>
      </c>
      <c r="J24" s="19" t="s">
        <v>37</v>
      </c>
      <c r="K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x14ac:dyDescent="0.15">
      <c r="A25" s="49" t="s">
        <v>23</v>
      </c>
      <c r="B25" s="20">
        <v>28.256330490112305</v>
      </c>
      <c r="C25" s="20">
        <v>14.565913200378418</v>
      </c>
      <c r="D25" s="28">
        <f t="shared" ref="D25:D28" si="4">B25-C25</f>
        <v>13.690417289733887</v>
      </c>
      <c r="E25" s="49" t="s">
        <v>23</v>
      </c>
      <c r="F25" s="20"/>
      <c r="G25" s="20"/>
      <c r="H25" s="21"/>
      <c r="I25" s="21"/>
      <c r="J25" s="22"/>
      <c r="L25" s="8"/>
    </row>
    <row r="26" spans="1:256" x14ac:dyDescent="0.15">
      <c r="A26" s="48" t="s">
        <v>24</v>
      </c>
      <c r="B26" s="23"/>
      <c r="C26" s="23"/>
      <c r="D26" s="21"/>
      <c r="E26" s="48" t="s">
        <v>24</v>
      </c>
      <c r="F26" s="23">
        <v>26.897832870483398</v>
      </c>
      <c r="G26" s="23">
        <v>14.472055435180664</v>
      </c>
      <c r="H26" s="21">
        <f t="shared" ref="H26:H28" si="5">F26-G26</f>
        <v>12.425777435302734</v>
      </c>
      <c r="I26" s="21">
        <f t="shared" ref="I26:I28" si="6">H26-$D$29</f>
        <v>-1.5828650792439785</v>
      </c>
      <c r="J26" s="22">
        <f t="shared" ref="J26:J28" si="7">POWER(2,-I26)</f>
        <v>2.9956417035107727</v>
      </c>
      <c r="L26" s="8"/>
    </row>
    <row r="27" spans="1:256" x14ac:dyDescent="0.15">
      <c r="A27" s="48" t="s">
        <v>21</v>
      </c>
      <c r="B27" s="23">
        <v>28.367715835571289</v>
      </c>
      <c r="C27" s="23">
        <v>14.621058464050293</v>
      </c>
      <c r="D27" s="21">
        <f t="shared" si="4"/>
        <v>13.746657371520996</v>
      </c>
      <c r="E27" s="48" t="s">
        <v>21</v>
      </c>
      <c r="F27" s="23">
        <v>26.786518096923828</v>
      </c>
      <c r="G27" s="23">
        <v>14.509503364562988</v>
      </c>
      <c r="H27" s="21">
        <f t="shared" si="5"/>
        <v>12.27701473236084</v>
      </c>
      <c r="I27" s="21">
        <f t="shared" si="6"/>
        <v>-1.731627782185873</v>
      </c>
      <c r="J27" s="22">
        <f t="shared" si="7"/>
        <v>3.32102315610791</v>
      </c>
      <c r="L27" s="8"/>
    </row>
    <row r="28" spans="1:256" ht="15" thickBot="1" x14ac:dyDescent="0.2">
      <c r="A28" s="50" t="s">
        <v>22</v>
      </c>
      <c r="B28" s="24">
        <v>29.230876922607422</v>
      </c>
      <c r="C28" s="23">
        <v>14.642024040222168</v>
      </c>
      <c r="D28" s="21">
        <f t="shared" si="4"/>
        <v>14.588852882385254</v>
      </c>
      <c r="E28" s="50" t="s">
        <v>22</v>
      </c>
      <c r="F28" s="24">
        <v>27.532726287841797</v>
      </c>
      <c r="G28" s="23">
        <v>14.450397491455078</v>
      </c>
      <c r="H28" s="25">
        <f t="shared" si="5"/>
        <v>13.082328796386719</v>
      </c>
      <c r="I28" s="21">
        <f t="shared" si="6"/>
        <v>-0.92631371815999408</v>
      </c>
      <c r="J28" s="26">
        <f t="shared" si="7"/>
        <v>1.9004139712713908</v>
      </c>
      <c r="L28" s="8"/>
    </row>
    <row r="29" spans="1:256" x14ac:dyDescent="0.15">
      <c r="A29" s="27" t="s">
        <v>3</v>
      </c>
      <c r="B29" s="28">
        <f>AVERAGE(B25:B28)</f>
        <v>28.61830774943034</v>
      </c>
      <c r="C29" s="28">
        <f>AVERAGE(C25:C28)</f>
        <v>14.609665234883627</v>
      </c>
      <c r="D29" s="28">
        <f>AVERAGE(D25:D28)</f>
        <v>14.008642514546713</v>
      </c>
      <c r="E29" s="29" t="s">
        <v>3</v>
      </c>
      <c r="F29" s="28">
        <f>AVERAGE(F25:F28)</f>
        <v>27.072359085083008</v>
      </c>
      <c r="G29" s="28">
        <f>AVERAGE(G25:G28)</f>
        <v>14.47731876373291</v>
      </c>
      <c r="H29" s="28">
        <f>AVERAGE(H25:H28)</f>
        <v>12.595040321350098</v>
      </c>
      <c r="I29" s="28">
        <f>AVERAGE(I25:I28)</f>
        <v>-1.4136021931966152</v>
      </c>
      <c r="J29" s="56">
        <f>AVERAGE(J25:J28)</f>
        <v>2.739026276963358</v>
      </c>
      <c r="L29" s="8"/>
    </row>
    <row r="30" spans="1:256" x14ac:dyDescent="0.15">
      <c r="A30" s="30" t="s">
        <v>4</v>
      </c>
      <c r="B30" s="21">
        <f>MEDIAN(B25:B28)</f>
        <v>28.367715835571289</v>
      </c>
      <c r="C30" s="21">
        <f>MEDIAN(C25:C28)</f>
        <v>14.621058464050293</v>
      </c>
      <c r="D30" s="21">
        <f>MEDIAN(D25:D28)</f>
        <v>13.746657371520996</v>
      </c>
      <c r="E30" s="31" t="s">
        <v>4</v>
      </c>
      <c r="F30" s="21">
        <f>MEDIAN(F25:F28)</f>
        <v>26.897832870483398</v>
      </c>
      <c r="G30" s="21">
        <f>MEDIAN(G25:G28)</f>
        <v>14.472055435180664</v>
      </c>
      <c r="H30" s="21">
        <f>MEDIAN(H25:H28)</f>
        <v>12.425777435302734</v>
      </c>
      <c r="I30" s="21">
        <f>MEDIAN(I25:I28)</f>
        <v>-1.5828650792439785</v>
      </c>
      <c r="J30" s="32">
        <f>MEDIAN(J25:J28)</f>
        <v>2.9956417035107727</v>
      </c>
      <c r="L30" s="8"/>
    </row>
    <row r="31" spans="1:256" ht="15" thickBot="1" x14ac:dyDescent="0.2">
      <c r="A31" s="33" t="s">
        <v>5</v>
      </c>
      <c r="B31" s="25">
        <f>STDEV(B25:B28)</f>
        <v>0.53341580192275517</v>
      </c>
      <c r="C31" s="25">
        <f>STDEV(C25:C28)</f>
        <v>3.9313728372711979E-2</v>
      </c>
      <c r="D31" s="25">
        <f>STDEV(D25:D28)</f>
        <v>0.50326314181584675</v>
      </c>
      <c r="E31" s="34" t="s">
        <v>5</v>
      </c>
      <c r="F31" s="25">
        <f>STDEV(F25:F28)</f>
        <v>0.40255585418065726</v>
      </c>
      <c r="G31" s="25">
        <f>STDEV(G25:G28)</f>
        <v>2.9902391702818037E-2</v>
      </c>
      <c r="H31" s="25">
        <f>STDEV(H25:H28)</f>
        <v>0.42850919345363103</v>
      </c>
      <c r="I31" s="25">
        <f>STDEV(I25:I28)</f>
        <v>0.42850919345363103</v>
      </c>
      <c r="J31" s="35">
        <f>STDEV(J25:J28)</f>
        <v>0.74425884063748393</v>
      </c>
      <c r="L31" s="8"/>
    </row>
    <row r="32" spans="1:256" x14ac:dyDescent="0.15">
      <c r="A32" s="36"/>
      <c r="B32" s="37" t="s">
        <v>6</v>
      </c>
      <c r="C32" s="37"/>
      <c r="D32" s="37"/>
      <c r="E32" s="36"/>
      <c r="F32" s="38"/>
      <c r="G32" s="38"/>
      <c r="H32" s="38"/>
      <c r="I32" s="38"/>
      <c r="J32" s="38">
        <f>J31/(SQRT(4))</f>
        <v>0.37212942031874197</v>
      </c>
      <c r="L32" s="8"/>
    </row>
    <row r="33" spans="1:256" x14ac:dyDescent="0.15">
      <c r="A33" s="39" t="s">
        <v>32</v>
      </c>
      <c r="B33" s="40">
        <f>TTEST(B25:B28,F25:F28,2,2)</f>
        <v>1.6038352721970694E-2</v>
      </c>
      <c r="C33" s="37"/>
      <c r="D33" s="42"/>
      <c r="E33" s="43"/>
      <c r="F33" s="43"/>
      <c r="G33" s="45"/>
      <c r="H33" s="44"/>
      <c r="L33" s="8"/>
    </row>
    <row r="34" spans="1:256" x14ac:dyDescent="0.15">
      <c r="A34" s="39" t="s">
        <v>0</v>
      </c>
      <c r="B34" s="40">
        <f>TTEST(C25:C28,G25:G28,2,2)</f>
        <v>9.7274019980949297E-3</v>
      </c>
      <c r="C34" s="37"/>
      <c r="D34" s="42"/>
      <c r="E34" s="43"/>
      <c r="F34" s="43"/>
      <c r="G34" s="44"/>
      <c r="H34" s="44"/>
      <c r="L34" s="8"/>
    </row>
    <row r="35" spans="1:256" x14ac:dyDescent="0.15">
      <c r="A35" s="39" t="s">
        <v>7</v>
      </c>
      <c r="B35" s="57">
        <f>TTEST(D25:D28,H25:H28,2,2)</f>
        <v>2.0758175134936888E-2</v>
      </c>
      <c r="C35" s="40"/>
      <c r="D35" s="41"/>
      <c r="E35" s="15"/>
      <c r="F35" s="44"/>
      <c r="G35" s="41"/>
      <c r="H35" s="44"/>
      <c r="L35" s="8"/>
    </row>
    <row r="36" spans="1:256" x14ac:dyDescent="0.15">
      <c r="A36" s="47" t="s">
        <v>8</v>
      </c>
      <c r="B36" s="10">
        <f>POWER(-(-I29-I31),2)</f>
        <v>0.97040821814263101</v>
      </c>
      <c r="C36" s="10"/>
      <c r="D36" s="37"/>
      <c r="E36" s="36"/>
      <c r="F36" s="41"/>
      <c r="G36" s="41"/>
      <c r="L36" s="8"/>
    </row>
    <row r="37" spans="1:256" x14ac:dyDescent="0.15">
      <c r="A37" s="47" t="s">
        <v>9</v>
      </c>
      <c r="B37" s="10">
        <f>POWER(2,-I29)</f>
        <v>2.6640149769687045</v>
      </c>
      <c r="C37" s="10"/>
      <c r="D37" s="37"/>
      <c r="E37" s="36"/>
      <c r="F37" s="41"/>
      <c r="G37" s="41"/>
      <c r="H37" s="44"/>
      <c r="I37" s="44"/>
      <c r="L37" s="8"/>
    </row>
    <row r="38" spans="1:256" ht="15" thickBot="1" x14ac:dyDescent="0.2"/>
    <row r="39" spans="1:256" ht="15" thickBot="1" x14ac:dyDescent="0.2">
      <c r="A39" s="17" t="s">
        <v>29</v>
      </c>
      <c r="B39" s="18" t="s">
        <v>32</v>
      </c>
      <c r="C39" s="18" t="s">
        <v>0</v>
      </c>
      <c r="D39" s="18" t="s">
        <v>1</v>
      </c>
      <c r="E39" s="17" t="s">
        <v>30</v>
      </c>
      <c r="F39" s="18" t="s">
        <v>32</v>
      </c>
      <c r="G39" s="18" t="s">
        <v>0</v>
      </c>
      <c r="H39" s="18" t="s">
        <v>1</v>
      </c>
      <c r="I39" s="18" t="s">
        <v>2</v>
      </c>
      <c r="J39" s="19" t="s">
        <v>37</v>
      </c>
      <c r="K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x14ac:dyDescent="0.15">
      <c r="A40" s="49" t="s">
        <v>13</v>
      </c>
      <c r="B40" s="20">
        <v>27.626487731933594</v>
      </c>
      <c r="C40" s="20">
        <v>14.576849937438965</v>
      </c>
      <c r="D40" s="28">
        <f t="shared" ref="D40" si="8">B40-C40</f>
        <v>13.049637794494629</v>
      </c>
      <c r="E40" s="49" t="s">
        <v>13</v>
      </c>
      <c r="F40" s="20">
        <v>26.707958221435547</v>
      </c>
      <c r="G40" s="20">
        <v>14.545917510986328</v>
      </c>
      <c r="H40" s="21">
        <f t="shared" ref="H40:H43" si="9">F40-G40</f>
        <v>12.162040710449219</v>
      </c>
      <c r="I40" s="21">
        <f>H40-$D$44</f>
        <v>-0.70806121826171875</v>
      </c>
      <c r="J40" s="22">
        <f t="shared" ref="J40:J43" si="10">POWER(2,-I40)</f>
        <v>1.6336073000416449</v>
      </c>
      <c r="L40" s="8"/>
    </row>
    <row r="41" spans="1:256" x14ac:dyDescent="0.15">
      <c r="A41" s="48" t="s">
        <v>14</v>
      </c>
      <c r="B41" s="23"/>
      <c r="C41" s="23"/>
      <c r="D41" s="21"/>
      <c r="E41" s="48" t="s">
        <v>14</v>
      </c>
      <c r="F41" s="23">
        <v>26.669927597045898</v>
      </c>
      <c r="G41" s="23">
        <v>14.50328540802002</v>
      </c>
      <c r="H41" s="21">
        <f t="shared" si="9"/>
        <v>12.166642189025879</v>
      </c>
      <c r="I41" s="21">
        <f t="shared" ref="I41:I43" si="11">H41-$D$44</f>
        <v>-0.70345973968505859</v>
      </c>
      <c r="J41" s="22">
        <f t="shared" si="10"/>
        <v>1.628405206904354</v>
      </c>
      <c r="L41" s="8"/>
    </row>
    <row r="42" spans="1:256" x14ac:dyDescent="0.15">
      <c r="A42" s="48" t="s">
        <v>15</v>
      </c>
      <c r="B42" s="23">
        <v>27.264713287353516</v>
      </c>
      <c r="C42" s="23">
        <v>14.590715408325195</v>
      </c>
      <c r="D42" s="21">
        <f t="shared" ref="D42:D43" si="12">B42-C42</f>
        <v>12.67399787902832</v>
      </c>
      <c r="E42" s="48" t="s">
        <v>15</v>
      </c>
      <c r="F42" s="23">
        <v>26.897024154663086</v>
      </c>
      <c r="G42" s="23">
        <v>14.455275535583496</v>
      </c>
      <c r="H42" s="21">
        <f t="shared" si="9"/>
        <v>12.44174861907959</v>
      </c>
      <c r="I42" s="21">
        <f t="shared" si="11"/>
        <v>-0.42835330963134766</v>
      </c>
      <c r="J42" s="22">
        <f t="shared" si="10"/>
        <v>1.345696723344433</v>
      </c>
      <c r="L42" s="8"/>
    </row>
    <row r="43" spans="1:256" ht="15" thickBot="1" x14ac:dyDescent="0.2">
      <c r="A43" s="50" t="s">
        <v>16</v>
      </c>
      <c r="B43" s="24">
        <v>27.50111198425293</v>
      </c>
      <c r="C43" s="24">
        <v>14.614441871643066</v>
      </c>
      <c r="D43" s="25">
        <f t="shared" si="12"/>
        <v>12.886670112609863</v>
      </c>
      <c r="E43" s="50" t="s">
        <v>16</v>
      </c>
      <c r="F43" s="24">
        <v>26.791545867919922</v>
      </c>
      <c r="G43" s="24">
        <v>14.502851486206055</v>
      </c>
      <c r="H43" s="25">
        <f t="shared" si="9"/>
        <v>12.288694381713867</v>
      </c>
      <c r="I43" s="21">
        <f t="shared" si="11"/>
        <v>-0.58140754699707031</v>
      </c>
      <c r="J43" s="26">
        <f t="shared" si="10"/>
        <v>1.4963083908999366</v>
      </c>
      <c r="L43" s="8"/>
    </row>
    <row r="44" spans="1:256" x14ac:dyDescent="0.15">
      <c r="A44" s="27" t="s">
        <v>3</v>
      </c>
      <c r="B44" s="28">
        <f>AVERAGE(B40:B43)</f>
        <v>27.464104334513348</v>
      </c>
      <c r="C44" s="28">
        <f>AVERAGE(C40:C43)</f>
        <v>14.594002405802408</v>
      </c>
      <c r="D44" s="28">
        <f>AVERAGE(D40:D43)</f>
        <v>12.870101928710938</v>
      </c>
      <c r="E44" s="29" t="s">
        <v>3</v>
      </c>
      <c r="F44" s="28">
        <f>AVERAGE(F40:F43)</f>
        <v>26.766613960266113</v>
      </c>
      <c r="G44" s="28">
        <f>AVERAGE(G40:G43)</f>
        <v>14.501832485198975</v>
      </c>
      <c r="H44" s="28">
        <f>AVERAGE(H40:H43)</f>
        <v>12.264781475067139</v>
      </c>
      <c r="I44" s="28">
        <f>AVERAGE(I40:I43)</f>
        <v>-0.60532045364379883</v>
      </c>
      <c r="J44" s="56">
        <f>AVERAGE(J40:J43)</f>
        <v>1.5260044052975921</v>
      </c>
      <c r="L44" s="8"/>
    </row>
    <row r="45" spans="1:256" x14ac:dyDescent="0.15">
      <c r="A45" s="30" t="s">
        <v>4</v>
      </c>
      <c r="B45" s="21">
        <f>MEDIAN(B40:B43)</f>
        <v>27.50111198425293</v>
      </c>
      <c r="C45" s="21">
        <f>MEDIAN(C40:C43)</f>
        <v>14.590715408325195</v>
      </c>
      <c r="D45" s="21">
        <f>MEDIAN(D40:D43)</f>
        <v>12.886670112609863</v>
      </c>
      <c r="E45" s="31" t="s">
        <v>4</v>
      </c>
      <c r="F45" s="21">
        <f>MEDIAN(F40:F43)</f>
        <v>26.749752044677734</v>
      </c>
      <c r="G45" s="21">
        <f>MEDIAN(G40:G43)</f>
        <v>14.503068447113037</v>
      </c>
      <c r="H45" s="21">
        <f>MEDIAN(H40:H43)</f>
        <v>12.227668285369873</v>
      </c>
      <c r="I45" s="21">
        <f>MEDIAN(I40:I43)</f>
        <v>-0.64243364334106445</v>
      </c>
      <c r="J45" s="32">
        <f>MEDIAN(J40:J43)</f>
        <v>1.5623567989021452</v>
      </c>
      <c r="L45" s="8"/>
    </row>
    <row r="46" spans="1:256" ht="15" thickBot="1" x14ac:dyDescent="0.2">
      <c r="A46" s="33" t="s">
        <v>5</v>
      </c>
      <c r="B46" s="25">
        <f>STDEV(B40:B43)</f>
        <v>0.18370455027636567</v>
      </c>
      <c r="C46" s="25">
        <f>STDEV(C40:C43)</f>
        <v>1.9010303617059392E-2</v>
      </c>
      <c r="D46" s="25">
        <f>STDEV(D40:D43)</f>
        <v>0.18836723457428931</v>
      </c>
      <c r="E46" s="34" t="s">
        <v>5</v>
      </c>
      <c r="F46" s="25">
        <f>STDEV(F40:F43)</f>
        <v>0.10069287851750849</v>
      </c>
      <c r="G46" s="25">
        <f>STDEV(G40:G43)</f>
        <v>3.7032366041730637E-2</v>
      </c>
      <c r="H46" s="25">
        <f>STDEV(H40:H43)</f>
        <v>0.13175252223162159</v>
      </c>
      <c r="I46" s="25">
        <f>STDEV(I40:I43)</f>
        <v>0.13175252223162159</v>
      </c>
      <c r="J46" s="35">
        <f>STDEV(J40:J43)</f>
        <v>0.13596202971103666</v>
      </c>
      <c r="L46" s="8"/>
    </row>
    <row r="47" spans="1:256" x14ac:dyDescent="0.15">
      <c r="A47" s="36"/>
      <c r="B47" s="37" t="s">
        <v>6</v>
      </c>
      <c r="C47" s="37"/>
      <c r="D47" s="37"/>
      <c r="E47" s="36"/>
      <c r="F47" s="38"/>
      <c r="G47" s="38"/>
      <c r="H47" s="38"/>
      <c r="I47" s="38"/>
      <c r="J47" s="38">
        <f>J46/(SQRT(4))</f>
        <v>6.7981014855518329E-2</v>
      </c>
      <c r="L47" s="8"/>
    </row>
    <row r="48" spans="1:256" x14ac:dyDescent="0.15">
      <c r="A48" s="39" t="s">
        <v>32</v>
      </c>
      <c r="B48" s="40">
        <f>TTEST(B40:B43,F40:F43,2,2)</f>
        <v>1.26351095229647E-3</v>
      </c>
      <c r="C48" s="37"/>
      <c r="D48" s="42"/>
      <c r="E48" s="43"/>
      <c r="F48" s="43"/>
      <c r="G48" s="43"/>
      <c r="L48" s="8"/>
    </row>
    <row r="49" spans="1:12" x14ac:dyDescent="0.15">
      <c r="A49" s="39" t="s">
        <v>0</v>
      </c>
      <c r="B49" s="40">
        <f>TTEST(C40:C43,G40:G43,2,2)</f>
        <v>1.164219447055391E-2</v>
      </c>
      <c r="C49" s="41"/>
      <c r="D49" s="42"/>
      <c r="E49" s="43"/>
      <c r="F49" s="43"/>
      <c r="G49" s="45"/>
      <c r="L49" s="8"/>
    </row>
    <row r="50" spans="1:12" x14ac:dyDescent="0.15">
      <c r="A50" s="39" t="s">
        <v>7</v>
      </c>
      <c r="B50" s="57">
        <f>TTEST(D40:D43,H40:H43,2,2)</f>
        <v>3.9256565824461187E-3</v>
      </c>
      <c r="C50" s="46"/>
      <c r="D50" s="41"/>
      <c r="E50" s="15"/>
      <c r="F50" s="44"/>
      <c r="G50" s="41"/>
      <c r="L50" s="8"/>
    </row>
    <row r="51" spans="1:12" x14ac:dyDescent="0.15">
      <c r="A51" s="47" t="s">
        <v>8</v>
      </c>
      <c r="B51" s="10">
        <f>POWER(-(-I44-I46),2)</f>
        <v>0.22426658566200861</v>
      </c>
      <c r="C51" s="10"/>
      <c r="D51" s="37"/>
      <c r="E51" s="36"/>
      <c r="F51" s="41"/>
      <c r="G51" s="41"/>
      <c r="L51" s="8"/>
    </row>
    <row r="52" spans="1:12" x14ac:dyDescent="0.15">
      <c r="A52" s="47" t="s">
        <v>9</v>
      </c>
      <c r="B52" s="10">
        <f>POWER(2,-I44)</f>
        <v>1.5213166329073158</v>
      </c>
      <c r="C52" s="10"/>
      <c r="D52" s="37"/>
      <c r="E52" s="36"/>
      <c r="F52" s="41"/>
      <c r="G52" s="41"/>
      <c r="H52" s="44"/>
      <c r="I52" s="44"/>
      <c r="L52" s="8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52"/>
  <sheetViews>
    <sheetView zoomScaleNormal="100" workbookViewId="0">
      <selection activeCell="E4" sqref="E4"/>
    </sheetView>
  </sheetViews>
  <sheetFormatPr baseColWidth="10" defaultColWidth="9.1640625" defaultRowHeight="14" x14ac:dyDescent="0.15"/>
  <cols>
    <col min="1" max="1" width="14.6640625" style="8" customWidth="1"/>
    <col min="2" max="4" width="10.33203125" style="16" customWidth="1"/>
    <col min="5" max="5" width="14.6640625" style="8" customWidth="1"/>
    <col min="6" max="10" width="10.33203125" style="16" customWidth="1"/>
    <col min="11" max="11" width="9.33203125" style="8" bestFit="1" customWidth="1"/>
    <col min="12" max="12" width="9.1640625" style="15"/>
    <col min="13" max="13" width="14" style="8" customWidth="1"/>
    <col min="14" max="16384" width="9.1640625" style="8"/>
  </cols>
  <sheetData>
    <row r="1" spans="1:256" s="59" customFormat="1" x14ac:dyDescent="0.15">
      <c r="A1" s="59" t="s">
        <v>55</v>
      </c>
      <c r="B1" s="60"/>
      <c r="C1" s="60"/>
      <c r="D1" s="60"/>
      <c r="F1" s="60"/>
      <c r="G1" s="60"/>
      <c r="H1" s="60"/>
      <c r="I1" s="60"/>
      <c r="J1" s="60"/>
      <c r="L1" s="61"/>
    </row>
    <row r="3" spans="1:256" s="1" customFormat="1" ht="16" x14ac:dyDescent="0.2">
      <c r="A3" s="1" t="s">
        <v>28</v>
      </c>
      <c r="B3" s="2"/>
      <c r="C3" s="2"/>
      <c r="D3" s="2"/>
      <c r="E3" s="3"/>
      <c r="F3" s="2"/>
      <c r="G3" s="2"/>
      <c r="H3" s="4" t="s">
        <v>12</v>
      </c>
      <c r="I3" s="5">
        <v>43662</v>
      </c>
      <c r="J3" s="6"/>
      <c r="L3" s="7"/>
    </row>
    <row r="4" spans="1:256" s="1" customFormat="1" ht="16" x14ac:dyDescent="0.2">
      <c r="A4" s="8" t="s">
        <v>33</v>
      </c>
      <c r="B4" s="2"/>
      <c r="C4" s="2"/>
      <c r="D4" s="2"/>
      <c r="E4" s="3"/>
      <c r="F4" s="2"/>
      <c r="G4" s="2"/>
      <c r="H4" s="4" t="s">
        <v>31</v>
      </c>
      <c r="I4" s="5">
        <v>43700</v>
      </c>
      <c r="J4" s="6"/>
      <c r="L4" s="7"/>
    </row>
    <row r="5" spans="1:256" s="1" customFormat="1" ht="16" x14ac:dyDescent="0.2">
      <c r="A5" s="8" t="s">
        <v>26</v>
      </c>
      <c r="B5" s="2"/>
      <c r="C5" s="2"/>
      <c r="D5" s="2"/>
      <c r="E5" s="3"/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ht="15" thickBot="1" x14ac:dyDescent="0.2">
      <c r="A8" s="15"/>
      <c r="B8" s="8"/>
      <c r="C8" s="8"/>
      <c r="D8" s="8"/>
      <c r="F8" s="8"/>
      <c r="G8" s="8"/>
      <c r="H8" s="8"/>
      <c r="I8" s="8"/>
      <c r="J8" s="8"/>
      <c r="L8" s="8"/>
    </row>
    <row r="9" spans="1:256" ht="15" thickBot="1" x14ac:dyDescent="0.2">
      <c r="A9" s="17" t="s">
        <v>25</v>
      </c>
      <c r="B9" s="18" t="s">
        <v>31</v>
      </c>
      <c r="C9" s="18" t="s">
        <v>0</v>
      </c>
      <c r="D9" s="18" t="s">
        <v>1</v>
      </c>
      <c r="E9" s="17" t="s">
        <v>30</v>
      </c>
      <c r="F9" s="18" t="s">
        <v>31</v>
      </c>
      <c r="G9" s="18" t="s">
        <v>0</v>
      </c>
      <c r="H9" s="18" t="s">
        <v>1</v>
      </c>
      <c r="I9" s="18" t="s">
        <v>2</v>
      </c>
      <c r="J9" s="19" t="s">
        <v>37</v>
      </c>
    </row>
    <row r="10" spans="1:256" x14ac:dyDescent="0.15">
      <c r="A10" s="48" t="s">
        <v>17</v>
      </c>
      <c r="B10" s="23">
        <v>18.325563430786133</v>
      </c>
      <c r="C10" s="23">
        <v>14.502959251403809</v>
      </c>
      <c r="D10" s="21">
        <f t="shared" ref="D10:D13" si="0">B10-C10</f>
        <v>3.8226041793823242</v>
      </c>
      <c r="E10" s="49" t="s">
        <v>17</v>
      </c>
      <c r="F10" s="20">
        <v>18.7845458984375</v>
      </c>
      <c r="G10" s="20">
        <v>14.511013984680176</v>
      </c>
      <c r="H10" s="21">
        <f t="shared" ref="H10:H13" si="1">F10-G10</f>
        <v>4.2735319137573242</v>
      </c>
      <c r="I10" s="21">
        <f>H10-$D$14</f>
        <v>0.53697681427000887</v>
      </c>
      <c r="J10" s="22">
        <f t="shared" ref="J10:J13" si="2">POWER(2,-I10)</f>
        <v>0.68921365283645519</v>
      </c>
    </row>
    <row r="11" spans="1:256" x14ac:dyDescent="0.15">
      <c r="A11" s="48" t="s">
        <v>18</v>
      </c>
      <c r="B11" s="23">
        <v>18.034223556518555</v>
      </c>
      <c r="C11" s="23">
        <v>14.4795179367065</v>
      </c>
      <c r="D11" s="21">
        <f t="shared" si="0"/>
        <v>3.5547056198120544</v>
      </c>
      <c r="E11" s="48" t="s">
        <v>18</v>
      </c>
      <c r="F11" s="23">
        <v>18.850942611694336</v>
      </c>
      <c r="G11" s="23">
        <v>14.52616024017334</v>
      </c>
      <c r="H11" s="21">
        <f t="shared" si="1"/>
        <v>4.3247823715209961</v>
      </c>
      <c r="I11" s="21">
        <f t="shared" ref="I11:I13" si="3">H11-$D$14</f>
        <v>0.58822727203368075</v>
      </c>
      <c r="J11" s="22">
        <f t="shared" si="2"/>
        <v>0.66515972769938903</v>
      </c>
    </row>
    <row r="12" spans="1:256" x14ac:dyDescent="0.15">
      <c r="A12" s="48" t="s">
        <v>19</v>
      </c>
      <c r="B12" s="23">
        <v>18.286230087280273</v>
      </c>
      <c r="C12" s="23">
        <v>14.597875595092773</v>
      </c>
      <c r="D12" s="21">
        <f t="shared" si="0"/>
        <v>3.6883544921875</v>
      </c>
      <c r="E12" s="48" t="s">
        <v>19</v>
      </c>
      <c r="F12" s="23">
        <v>18.579599380493164</v>
      </c>
      <c r="G12" s="23">
        <v>14.557626724243164</v>
      </c>
      <c r="H12" s="21">
        <f t="shared" si="1"/>
        <v>4.02197265625</v>
      </c>
      <c r="I12" s="21">
        <f t="shared" si="3"/>
        <v>0.28541755676268465</v>
      </c>
      <c r="J12" s="22">
        <f t="shared" si="2"/>
        <v>0.82050409734077556</v>
      </c>
    </row>
    <row r="13" spans="1:256" ht="15" thickBot="1" x14ac:dyDescent="0.2">
      <c r="A13" s="50" t="s">
        <v>20</v>
      </c>
      <c r="B13" s="24">
        <v>18.541181564331055</v>
      </c>
      <c r="C13" s="24">
        <v>14.660625457763672</v>
      </c>
      <c r="D13" s="21">
        <f t="shared" si="0"/>
        <v>3.8805561065673828</v>
      </c>
      <c r="E13" s="50" t="s">
        <v>20</v>
      </c>
      <c r="F13" s="24">
        <v>18.728155136108398</v>
      </c>
      <c r="G13" s="24">
        <v>14.551451683044434</v>
      </c>
      <c r="H13" s="25">
        <f t="shared" si="1"/>
        <v>4.1767034530639648</v>
      </c>
      <c r="I13" s="21">
        <f t="shared" si="3"/>
        <v>0.4401483535766495</v>
      </c>
      <c r="J13" s="26">
        <f t="shared" si="2"/>
        <v>0.73705881235448167</v>
      </c>
    </row>
    <row r="14" spans="1:256" x14ac:dyDescent="0.15">
      <c r="A14" s="27" t="s">
        <v>3</v>
      </c>
      <c r="B14" s="28">
        <f>AVERAGE(B10:B13)</f>
        <v>18.296799659729004</v>
      </c>
      <c r="C14" s="28">
        <f>AVERAGE(C10:C13)</f>
        <v>14.560244560241689</v>
      </c>
      <c r="D14" s="28">
        <f>AVERAGE(D10:D13)</f>
        <v>3.7365550994873153</v>
      </c>
      <c r="E14" s="29" t="s">
        <v>3</v>
      </c>
      <c r="F14" s="28">
        <f>AVERAGE(F10:F13)</f>
        <v>18.73581075668335</v>
      </c>
      <c r="G14" s="28">
        <f>AVERAGE(G10:G13)</f>
        <v>14.536563158035278</v>
      </c>
      <c r="H14" s="28">
        <f>AVERAGE(H10:H13)</f>
        <v>4.1992475986480713</v>
      </c>
      <c r="I14" s="28">
        <f>AVERAGE(I10:I13)</f>
        <v>0.46269249916075594</v>
      </c>
      <c r="J14" s="56">
        <f>AVERAGE(J10:J13)</f>
        <v>0.72798407255777531</v>
      </c>
      <c r="K14" s="45"/>
    </row>
    <row r="15" spans="1:256" x14ac:dyDescent="0.15">
      <c r="A15" s="30" t="s">
        <v>4</v>
      </c>
      <c r="B15" s="21">
        <f>MEDIAN(B10:B13)</f>
        <v>18.305896759033203</v>
      </c>
      <c r="C15" s="21">
        <f>MEDIAN(C10:C13)</f>
        <v>14.550417423248291</v>
      </c>
      <c r="D15" s="21">
        <f>MEDIAN(D10:D13)</f>
        <v>3.7554793357849121</v>
      </c>
      <c r="E15" s="31" t="s">
        <v>4</v>
      </c>
      <c r="F15" s="21">
        <f>MEDIAN(F10:F13)</f>
        <v>18.756350517272949</v>
      </c>
      <c r="G15" s="21">
        <f>MEDIAN(G10:G13)</f>
        <v>14.538805961608887</v>
      </c>
      <c r="H15" s="21">
        <f>MEDIAN(H10:H13)</f>
        <v>4.2251176834106445</v>
      </c>
      <c r="I15" s="21">
        <f>MEDIAN(I10:I13)</f>
        <v>0.48856258392332919</v>
      </c>
      <c r="J15" s="32">
        <f>MEDIAN(J10:J13)</f>
        <v>0.71313623259546843</v>
      </c>
    </row>
    <row r="16" spans="1:256" ht="15" thickBot="1" x14ac:dyDescent="0.2">
      <c r="A16" s="33" t="s">
        <v>5</v>
      </c>
      <c r="B16" s="25">
        <f>STDEV(B10:B13)</f>
        <v>0.20785234796307228</v>
      </c>
      <c r="C16" s="25">
        <f>STDEV(C10:C13)</f>
        <v>8.4243325605703578E-2</v>
      </c>
      <c r="D16" s="25">
        <f>STDEV(D10:D13)</f>
        <v>0.14552578923004841</v>
      </c>
      <c r="E16" s="34" t="s">
        <v>5</v>
      </c>
      <c r="F16" s="25">
        <f>STDEV(F10:F13)</f>
        <v>0.11560141385768485</v>
      </c>
      <c r="G16" s="25">
        <f>STDEV(G10:G13)</f>
        <v>2.1804609279641986E-2</v>
      </c>
      <c r="H16" s="25">
        <f>STDEV(H10:H13)</f>
        <v>0.13318130796507505</v>
      </c>
      <c r="I16" s="25">
        <f>STDEV(I10:I13)</f>
        <v>0.13318130796507491</v>
      </c>
      <c r="J16" s="35">
        <f>STDEV(J10:J13)</f>
        <v>6.8537944820071944E-2</v>
      </c>
    </row>
    <row r="17" spans="1:256" x14ac:dyDescent="0.15">
      <c r="A17" s="36"/>
      <c r="B17" s="37" t="s">
        <v>6</v>
      </c>
      <c r="C17" s="37"/>
      <c r="D17" s="37"/>
      <c r="E17" s="36"/>
      <c r="F17" s="38"/>
      <c r="G17" s="38"/>
      <c r="H17" s="38"/>
      <c r="I17" s="38"/>
      <c r="J17" s="38">
        <f>J16/(SQRT(4))</f>
        <v>3.4268972410035972E-2</v>
      </c>
    </row>
    <row r="18" spans="1:256" x14ac:dyDescent="0.15">
      <c r="A18" s="39" t="s">
        <v>31</v>
      </c>
      <c r="B18" s="40">
        <f>TTEST(B10:B13,F10:F13,2,2)</f>
        <v>1.0188132763088125E-2</v>
      </c>
      <c r="C18" s="37"/>
      <c r="D18" s="42"/>
      <c r="E18" s="43"/>
      <c r="F18" s="43"/>
    </row>
    <row r="19" spans="1:256" x14ac:dyDescent="0.15">
      <c r="A19" s="39" t="s">
        <v>0</v>
      </c>
      <c r="B19" s="40">
        <f>TTEST(C10:C13,G10:G13,2,2)</f>
        <v>0.60586979008313491</v>
      </c>
      <c r="C19" s="37"/>
      <c r="D19" s="42"/>
      <c r="E19" s="43"/>
      <c r="F19" s="43"/>
      <c r="G19" s="45"/>
    </row>
    <row r="20" spans="1:256" x14ac:dyDescent="0.15">
      <c r="A20" s="39" t="s">
        <v>7</v>
      </c>
      <c r="B20" s="57">
        <f>TTEST(D10:D13,H10:H13,2,2)</f>
        <v>3.3574148545720923E-3</v>
      </c>
      <c r="C20" s="40"/>
      <c r="D20" s="41"/>
      <c r="E20" s="15"/>
      <c r="F20" s="44"/>
      <c r="G20" s="41"/>
      <c r="L20" s="8"/>
    </row>
    <row r="21" spans="1:256" x14ac:dyDescent="0.15">
      <c r="A21" s="47" t="s">
        <v>8</v>
      </c>
      <c r="B21" s="10">
        <f>POWER(-(-I14-I16),2)</f>
        <v>0.35506559401863186</v>
      </c>
      <c r="C21" s="10"/>
      <c r="D21" s="41"/>
      <c r="E21" s="51"/>
      <c r="F21" s="41"/>
      <c r="G21" s="41"/>
      <c r="L21" s="8"/>
    </row>
    <row r="22" spans="1:256" x14ac:dyDescent="0.15">
      <c r="A22" s="47" t="s">
        <v>9</v>
      </c>
      <c r="B22" s="10">
        <f>POWER(2,-I14)</f>
        <v>0.72563075079717188</v>
      </c>
      <c r="C22" s="10"/>
      <c r="D22" s="37"/>
      <c r="E22" s="36"/>
      <c r="F22" s="41"/>
      <c r="G22" s="41"/>
      <c r="H22" s="44"/>
      <c r="I22" s="44"/>
      <c r="L22" s="8"/>
    </row>
    <row r="23" spans="1:256" ht="15" thickBot="1" x14ac:dyDescent="0.2">
      <c r="A23" s="47"/>
      <c r="B23" s="10"/>
      <c r="C23" s="10"/>
      <c r="D23" s="37"/>
      <c r="E23" s="36"/>
      <c r="F23" s="41"/>
      <c r="G23" s="41"/>
      <c r="H23" s="44"/>
      <c r="I23" s="44"/>
    </row>
    <row r="24" spans="1:256" ht="15" thickBot="1" x14ac:dyDescent="0.2">
      <c r="A24" s="17" t="s">
        <v>25</v>
      </c>
      <c r="B24" s="18" t="s">
        <v>31</v>
      </c>
      <c r="C24" s="18" t="s">
        <v>0</v>
      </c>
      <c r="D24" s="18" t="s">
        <v>1</v>
      </c>
      <c r="E24" s="17" t="s">
        <v>30</v>
      </c>
      <c r="F24" s="18" t="s">
        <v>31</v>
      </c>
      <c r="G24" s="18" t="s">
        <v>0</v>
      </c>
      <c r="H24" s="18" t="s">
        <v>1</v>
      </c>
      <c r="I24" s="18" t="s">
        <v>2</v>
      </c>
      <c r="J24" s="19" t="s">
        <v>37</v>
      </c>
      <c r="K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x14ac:dyDescent="0.15">
      <c r="A25" s="49" t="s">
        <v>23</v>
      </c>
      <c r="B25" s="20">
        <v>17.253021240234375</v>
      </c>
      <c r="C25" s="20">
        <v>14.586251258850098</v>
      </c>
      <c r="D25" s="28">
        <f t="shared" ref="D25:D28" si="4">B25-C25</f>
        <v>2.6667699813842773</v>
      </c>
      <c r="E25" s="49" t="s">
        <v>23</v>
      </c>
      <c r="F25" s="20">
        <v>18.144514083862305</v>
      </c>
      <c r="G25" s="20">
        <v>14.524840354919434</v>
      </c>
      <c r="H25" s="21">
        <f t="shared" ref="H25:H28" si="5">F25-G25</f>
        <v>3.6196737289428711</v>
      </c>
      <c r="I25" s="21">
        <f>H25-$D$29</f>
        <v>0.97108674049377441</v>
      </c>
      <c r="J25" s="22">
        <f t="shared" ref="J25:J28" si="6">POWER(2,-I25)</f>
        <v>0.51012165818398936</v>
      </c>
      <c r="L25" s="8"/>
    </row>
    <row r="26" spans="1:256" x14ac:dyDescent="0.15">
      <c r="A26" s="48" t="s">
        <v>24</v>
      </c>
      <c r="B26" s="23">
        <v>17.500999450683594</v>
      </c>
      <c r="C26" s="23">
        <v>14.68329906463623</v>
      </c>
      <c r="D26" s="21">
        <f t="shared" si="4"/>
        <v>2.8177003860473633</v>
      </c>
      <c r="E26" s="48" t="s">
        <v>24</v>
      </c>
      <c r="F26" s="23">
        <v>17.892763137817383</v>
      </c>
      <c r="G26" s="23">
        <v>14.551777839660645</v>
      </c>
      <c r="H26" s="21">
        <f t="shared" si="5"/>
        <v>3.3409852981567383</v>
      </c>
      <c r="I26" s="21">
        <f t="shared" ref="I26:I28" si="7">H26-$D$29</f>
        <v>0.6923983097076416</v>
      </c>
      <c r="J26" s="22">
        <f t="shared" si="6"/>
        <v>0.61882427233976467</v>
      </c>
      <c r="L26" s="8"/>
    </row>
    <row r="27" spans="1:256" x14ac:dyDescent="0.15">
      <c r="A27" s="48" t="s">
        <v>21</v>
      </c>
      <c r="B27" s="23">
        <v>17.205293655395508</v>
      </c>
      <c r="C27" s="23">
        <v>14.514561653137207</v>
      </c>
      <c r="D27" s="21">
        <f t="shared" si="4"/>
        <v>2.6907320022583008</v>
      </c>
      <c r="E27" s="48" t="s">
        <v>21</v>
      </c>
      <c r="F27" s="23">
        <v>18.01776123046875</v>
      </c>
      <c r="G27" s="23">
        <v>14.582581520080566</v>
      </c>
      <c r="H27" s="21">
        <f t="shared" si="5"/>
        <v>3.4351797103881836</v>
      </c>
      <c r="I27" s="21">
        <f t="shared" si="7"/>
        <v>0.78659272193908691</v>
      </c>
      <c r="J27" s="22">
        <f t="shared" si="6"/>
        <v>0.57971160755098827</v>
      </c>
      <c r="L27" s="8"/>
    </row>
    <row r="28" spans="1:256" ht="15" thickBot="1" x14ac:dyDescent="0.2">
      <c r="A28" s="50" t="s">
        <v>22</v>
      </c>
      <c r="B28" s="24">
        <v>16.995071411132812</v>
      </c>
      <c r="C28" s="24">
        <v>14.575925827026367</v>
      </c>
      <c r="D28" s="21">
        <f t="shared" si="4"/>
        <v>2.4191455841064453</v>
      </c>
      <c r="E28" s="50" t="s">
        <v>22</v>
      </c>
      <c r="F28" s="24">
        <v>18.464731216430664</v>
      </c>
      <c r="G28" s="24">
        <v>14.614370346069336</v>
      </c>
      <c r="H28" s="25">
        <f t="shared" si="5"/>
        <v>3.8503608703613281</v>
      </c>
      <c r="I28" s="21">
        <f t="shared" si="7"/>
        <v>1.2017738819122314</v>
      </c>
      <c r="J28" s="26">
        <f t="shared" si="6"/>
        <v>0.43474041292467075</v>
      </c>
      <c r="L28" s="8"/>
    </row>
    <row r="29" spans="1:256" x14ac:dyDescent="0.15">
      <c r="A29" s="27" t="s">
        <v>3</v>
      </c>
      <c r="B29" s="28">
        <f>AVERAGE(B25:B28)</f>
        <v>17.238596439361572</v>
      </c>
      <c r="C29" s="28">
        <f>AVERAGE(C25:C28)</f>
        <v>14.590009450912476</v>
      </c>
      <c r="D29" s="28">
        <f>AVERAGE(D25:D28)</f>
        <v>2.6485869884490967</v>
      </c>
      <c r="E29" s="29" t="s">
        <v>3</v>
      </c>
      <c r="F29" s="28">
        <f>AVERAGE(F25:F28)</f>
        <v>18.129942417144775</v>
      </c>
      <c r="G29" s="28">
        <f>AVERAGE(G25:G28)</f>
        <v>14.568392515182495</v>
      </c>
      <c r="H29" s="28">
        <f>AVERAGE(H25:H28)</f>
        <v>3.5615499019622803</v>
      </c>
      <c r="I29" s="28">
        <f>AVERAGE(I25:I28)</f>
        <v>0.91296291351318359</v>
      </c>
      <c r="J29" s="56">
        <f>AVERAGE(J25:J28)</f>
        <v>0.53584948774985319</v>
      </c>
      <c r="L29" s="8"/>
    </row>
    <row r="30" spans="1:256" x14ac:dyDescent="0.15">
      <c r="A30" s="30" t="s">
        <v>4</v>
      </c>
      <c r="B30" s="21">
        <f>MEDIAN(B25:B28)</f>
        <v>17.229157447814941</v>
      </c>
      <c r="C30" s="21">
        <f>MEDIAN(C25:C28)</f>
        <v>14.581088542938232</v>
      </c>
      <c r="D30" s="21">
        <f>MEDIAN(D25:D28)</f>
        <v>2.6787509918212891</v>
      </c>
      <c r="E30" s="31" t="s">
        <v>4</v>
      </c>
      <c r="F30" s="21">
        <f>MEDIAN(F25:F28)</f>
        <v>18.081137657165527</v>
      </c>
      <c r="G30" s="21">
        <f>MEDIAN(G25:G28)</f>
        <v>14.567179679870605</v>
      </c>
      <c r="H30" s="21">
        <f>MEDIAN(H25:H28)</f>
        <v>3.5274267196655273</v>
      </c>
      <c r="I30" s="21">
        <f>MEDIAN(I25:I28)</f>
        <v>0.87883973121643066</v>
      </c>
      <c r="J30" s="32">
        <f>MEDIAN(J25:J28)</f>
        <v>0.54491663286748881</v>
      </c>
      <c r="L30" s="8"/>
    </row>
    <row r="31" spans="1:256" ht="15" thickBot="1" x14ac:dyDescent="0.2">
      <c r="A31" s="33" t="s">
        <v>5</v>
      </c>
      <c r="B31" s="25">
        <f>STDEV(B25:B28)</f>
        <v>0.20774738668616552</v>
      </c>
      <c r="C31" s="25">
        <f>STDEV(C25:C28)</f>
        <v>6.978011819806626E-2</v>
      </c>
      <c r="D31" s="25">
        <f>STDEV(D25:D28)</f>
        <v>0.16668285524213969</v>
      </c>
      <c r="E31" s="34" t="s">
        <v>5</v>
      </c>
      <c r="F31" s="25">
        <f>STDEV(F25:F28)</f>
        <v>0.24571969313597719</v>
      </c>
      <c r="G31" s="25">
        <f>STDEV(G25:G28)</f>
        <v>3.8678706025116721E-2</v>
      </c>
      <c r="H31" s="25">
        <f>STDEV(H25:H28)</f>
        <v>0.22465404848405995</v>
      </c>
      <c r="I31" s="25">
        <f>STDEV(I25:I28)</f>
        <v>0.22465404848405995</v>
      </c>
      <c r="J31" s="35">
        <f>STDEV(J25:J28)</f>
        <v>8.1021944881960142E-2</v>
      </c>
      <c r="L31" s="8"/>
    </row>
    <row r="32" spans="1:256" x14ac:dyDescent="0.15">
      <c r="A32" s="36"/>
      <c r="B32" s="37" t="s">
        <v>6</v>
      </c>
      <c r="C32" s="37"/>
      <c r="D32" s="37"/>
      <c r="E32" s="36"/>
      <c r="F32" s="38"/>
      <c r="G32" s="38"/>
      <c r="H32" s="38"/>
      <c r="I32" s="38"/>
      <c r="J32" s="38">
        <f>J31/(SQRT(4))</f>
        <v>4.0510972440980071E-2</v>
      </c>
      <c r="L32" s="8"/>
    </row>
    <row r="33" spans="1:256" x14ac:dyDescent="0.15">
      <c r="A33" s="39" t="s">
        <v>31</v>
      </c>
      <c r="B33" s="40">
        <f>TTEST(B25:B28,F25:F28,2,2)</f>
        <v>1.4592452500723858E-3</v>
      </c>
      <c r="C33" s="37"/>
      <c r="D33" s="42"/>
      <c r="E33" s="43"/>
      <c r="F33" s="43"/>
      <c r="G33" s="45"/>
      <c r="H33" s="44"/>
      <c r="L33" s="8"/>
    </row>
    <row r="34" spans="1:256" x14ac:dyDescent="0.15">
      <c r="A34" s="39" t="s">
        <v>0</v>
      </c>
      <c r="B34" s="40">
        <f>TTEST(C25:C28,G25:G28,2,2)</f>
        <v>0.60741281293008564</v>
      </c>
      <c r="C34" s="37"/>
      <c r="D34" s="42"/>
      <c r="E34" s="43"/>
      <c r="F34" s="43"/>
      <c r="G34" s="44"/>
      <c r="H34" s="44"/>
      <c r="L34" s="8"/>
    </row>
    <row r="35" spans="1:256" x14ac:dyDescent="0.15">
      <c r="A35" s="39" t="s">
        <v>7</v>
      </c>
      <c r="B35" s="57">
        <f>TTEST(D25:D28,H25:H28,2,2)</f>
        <v>6.1723460380820638E-4</v>
      </c>
      <c r="C35" s="40"/>
      <c r="D35" s="41"/>
      <c r="E35" s="15"/>
      <c r="F35" s="44"/>
      <c r="G35" s="41"/>
      <c r="H35" s="44"/>
      <c r="L35" s="8"/>
    </row>
    <row r="36" spans="1:256" x14ac:dyDescent="0.15">
      <c r="A36" s="47" t="s">
        <v>8</v>
      </c>
      <c r="B36" s="10">
        <f>POWER(-(-I29-I31),2)</f>
        <v>1.294172352223838</v>
      </c>
      <c r="C36" s="10"/>
      <c r="D36" s="37"/>
      <c r="E36" s="36"/>
      <c r="F36" s="41"/>
      <c r="G36" s="41"/>
      <c r="L36" s="8"/>
    </row>
    <row r="37" spans="1:256" x14ac:dyDescent="0.15">
      <c r="A37" s="47" t="s">
        <v>9</v>
      </c>
      <c r="B37" s="10">
        <f>POWER(2,-I29)</f>
        <v>0.53109324556431059</v>
      </c>
      <c r="C37" s="10"/>
      <c r="D37" s="37"/>
      <c r="E37" s="36"/>
      <c r="F37" s="41"/>
      <c r="G37" s="41"/>
      <c r="H37" s="44"/>
      <c r="I37" s="44"/>
      <c r="L37" s="8"/>
    </row>
    <row r="38" spans="1:256" ht="15" thickBot="1" x14ac:dyDescent="0.2"/>
    <row r="39" spans="1:256" ht="15" thickBot="1" x14ac:dyDescent="0.2">
      <c r="A39" s="17" t="s">
        <v>25</v>
      </c>
      <c r="B39" s="18" t="s">
        <v>31</v>
      </c>
      <c r="C39" s="18" t="s">
        <v>0</v>
      </c>
      <c r="D39" s="18" t="s">
        <v>1</v>
      </c>
      <c r="E39" s="17" t="s">
        <v>30</v>
      </c>
      <c r="F39" s="18" t="s">
        <v>31</v>
      </c>
      <c r="G39" s="18" t="s">
        <v>0</v>
      </c>
      <c r="H39" s="18" t="s">
        <v>1</v>
      </c>
      <c r="I39" s="18" t="s">
        <v>2</v>
      </c>
      <c r="J39" s="19" t="s">
        <v>37</v>
      </c>
      <c r="K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x14ac:dyDescent="0.15">
      <c r="A40" s="49" t="s">
        <v>13</v>
      </c>
      <c r="B40" s="20">
        <v>17.846878051757812</v>
      </c>
      <c r="C40" s="20">
        <v>14.61928653717041</v>
      </c>
      <c r="D40" s="28">
        <f t="shared" ref="D40:D43" si="8">B40-C40</f>
        <v>3.2275915145874023</v>
      </c>
      <c r="E40" s="49" t="s">
        <v>13</v>
      </c>
      <c r="F40" s="20">
        <v>18.965709686279297</v>
      </c>
      <c r="G40" s="20">
        <v>14.563932418823242</v>
      </c>
      <c r="H40" s="21">
        <f t="shared" ref="H40:H43" si="9">F40-G40</f>
        <v>4.4017772674560547</v>
      </c>
      <c r="I40" s="21">
        <f>H40-$D$44</f>
        <v>1.001115083694458</v>
      </c>
      <c r="J40" s="22">
        <f t="shared" ref="J40:J43" si="10">POWER(2,-I40)</f>
        <v>0.49961369075229617</v>
      </c>
      <c r="L40" s="8"/>
    </row>
    <row r="41" spans="1:256" x14ac:dyDescent="0.15">
      <c r="A41" s="48" t="s">
        <v>14</v>
      </c>
      <c r="B41" s="23">
        <v>17.977201461791992</v>
      </c>
      <c r="C41" s="23">
        <v>14.640805244445801</v>
      </c>
      <c r="D41" s="21">
        <f t="shared" si="8"/>
        <v>3.3363962173461914</v>
      </c>
      <c r="E41" s="48" t="s">
        <v>14</v>
      </c>
      <c r="F41" s="23">
        <v>18.849042892456055</v>
      </c>
      <c r="G41" s="23">
        <v>14.576205253601074</v>
      </c>
      <c r="H41" s="21">
        <f t="shared" si="9"/>
        <v>4.2728376388549805</v>
      </c>
      <c r="I41" s="21">
        <f t="shared" ref="I41:I43" si="11">H41-$D$44</f>
        <v>0.87217545509338379</v>
      </c>
      <c r="J41" s="22">
        <f t="shared" si="10"/>
        <v>0.54632242385115826</v>
      </c>
      <c r="L41" s="8"/>
    </row>
    <row r="42" spans="1:256" x14ac:dyDescent="0.15">
      <c r="A42" s="48" t="s">
        <v>15</v>
      </c>
      <c r="B42" s="23">
        <v>18.100948333740234</v>
      </c>
      <c r="C42" s="23">
        <v>14.61279296875</v>
      </c>
      <c r="D42" s="21">
        <f t="shared" si="8"/>
        <v>3.4881553649902344</v>
      </c>
      <c r="E42" s="48" t="s">
        <v>15</v>
      </c>
      <c r="F42" s="23">
        <v>18.620044708251953</v>
      </c>
      <c r="G42" s="23">
        <v>14.502654075622559</v>
      </c>
      <c r="H42" s="21">
        <f t="shared" si="9"/>
        <v>4.1173906326293945</v>
      </c>
      <c r="I42" s="21">
        <f t="shared" si="11"/>
        <v>0.71672844886779785</v>
      </c>
      <c r="J42" s="22">
        <f t="shared" si="10"/>
        <v>0.6084756988175597</v>
      </c>
      <c r="L42" s="8"/>
    </row>
    <row r="43" spans="1:256" ht="15" thickBot="1" x14ac:dyDescent="0.2">
      <c r="A43" s="50" t="s">
        <v>16</v>
      </c>
      <c r="B43" s="24">
        <v>18.158767700195312</v>
      </c>
      <c r="C43" s="24">
        <v>14.608262062072754</v>
      </c>
      <c r="D43" s="25">
        <f t="shared" si="8"/>
        <v>3.5505056381225586</v>
      </c>
      <c r="E43" s="50" t="s">
        <v>16</v>
      </c>
      <c r="F43" s="24">
        <v>18.871393203735352</v>
      </c>
      <c r="G43" s="24">
        <v>14.552652359008789</v>
      </c>
      <c r="H43" s="25">
        <f t="shared" si="9"/>
        <v>4.3187408447265625</v>
      </c>
      <c r="I43" s="21">
        <f t="shared" si="11"/>
        <v>0.91807866096496582</v>
      </c>
      <c r="J43" s="26">
        <f t="shared" si="10"/>
        <v>0.52921334202054238</v>
      </c>
      <c r="L43" s="8"/>
    </row>
    <row r="44" spans="1:256" x14ac:dyDescent="0.15">
      <c r="A44" s="27" t="s">
        <v>3</v>
      </c>
      <c r="B44" s="28">
        <f>AVERAGE(B40:B43)</f>
        <v>18.020948886871338</v>
      </c>
      <c r="C44" s="28">
        <f>AVERAGE(C40:C43)</f>
        <v>14.620286703109741</v>
      </c>
      <c r="D44" s="28">
        <f>AVERAGE(D40:D43)</f>
        <v>3.4006621837615967</v>
      </c>
      <c r="E44" s="29" t="s">
        <v>3</v>
      </c>
      <c r="F44" s="28">
        <f>AVERAGE(F40:F43)</f>
        <v>18.826547622680664</v>
      </c>
      <c r="G44" s="28">
        <f>AVERAGE(G40:G43)</f>
        <v>14.548861026763916</v>
      </c>
      <c r="H44" s="28">
        <f>AVERAGE(H40:H43)</f>
        <v>4.277686595916748</v>
      </c>
      <c r="I44" s="28">
        <f>AVERAGE(I40:I43)</f>
        <v>0.87702441215515137</v>
      </c>
      <c r="J44" s="56">
        <f>AVERAGE(J40:J43)</f>
        <v>0.54590628886038917</v>
      </c>
      <c r="L44" s="8"/>
    </row>
    <row r="45" spans="1:256" x14ac:dyDescent="0.15">
      <c r="A45" s="30" t="s">
        <v>4</v>
      </c>
      <c r="B45" s="21">
        <f>MEDIAN(B40:B43)</f>
        <v>18.039074897766113</v>
      </c>
      <c r="C45" s="21">
        <f>MEDIAN(C40:C43)</f>
        <v>14.616039752960205</v>
      </c>
      <c r="D45" s="21">
        <f>MEDIAN(D40:D43)</f>
        <v>3.4122757911682129</v>
      </c>
      <c r="E45" s="31" t="s">
        <v>4</v>
      </c>
      <c r="F45" s="21">
        <f>MEDIAN(F40:F43)</f>
        <v>18.860218048095703</v>
      </c>
      <c r="G45" s="21">
        <f>MEDIAN(G40:G43)</f>
        <v>14.558292388916016</v>
      </c>
      <c r="H45" s="21">
        <f>MEDIAN(H40:H43)</f>
        <v>4.2957892417907715</v>
      </c>
      <c r="I45" s="21">
        <f>MEDIAN(I40:I43)</f>
        <v>0.8951270580291748</v>
      </c>
      <c r="J45" s="32">
        <f>MEDIAN(J40:J43)</f>
        <v>0.53776788293585032</v>
      </c>
      <c r="L45" s="8"/>
    </row>
    <row r="46" spans="1:256" ht="15" thickBot="1" x14ac:dyDescent="0.2">
      <c r="A46" s="33" t="s">
        <v>5</v>
      </c>
      <c r="B46" s="25">
        <f>STDEV(B40:B43)</f>
        <v>0.13857420351993255</v>
      </c>
      <c r="C46" s="25">
        <f>STDEV(C40:C43)</f>
        <v>1.440785569505456E-2</v>
      </c>
      <c r="D46" s="25">
        <f>STDEV(D40:D43)</f>
        <v>0.14627791875290261</v>
      </c>
      <c r="E46" s="34" t="s">
        <v>5</v>
      </c>
      <c r="F46" s="25">
        <f>STDEV(F40:F43)</f>
        <v>0.14665912508828263</v>
      </c>
      <c r="G46" s="25">
        <f>STDEV(G40:G43)</f>
        <v>3.2271298568535528E-2</v>
      </c>
      <c r="H46" s="25">
        <f>STDEV(H40:H43)</f>
        <v>0.11944629803000968</v>
      </c>
      <c r="I46" s="25">
        <f>STDEV(I40:I43)</f>
        <v>0.11944629803000968</v>
      </c>
      <c r="J46" s="35">
        <f>STDEV(J40:J43)</f>
        <v>4.5959269447756232E-2</v>
      </c>
      <c r="L46" s="8"/>
    </row>
    <row r="47" spans="1:256" x14ac:dyDescent="0.15">
      <c r="A47" s="36"/>
      <c r="B47" s="37" t="s">
        <v>6</v>
      </c>
      <c r="C47" s="37"/>
      <c r="D47" s="37"/>
      <c r="E47" s="36"/>
      <c r="F47" s="38"/>
      <c r="G47" s="38"/>
      <c r="H47" s="38"/>
      <c r="I47" s="38"/>
      <c r="J47" s="38">
        <f>J46/(SQRT(4))</f>
        <v>2.2979634723878116E-2</v>
      </c>
      <c r="L47" s="8"/>
    </row>
    <row r="48" spans="1:256" x14ac:dyDescent="0.15">
      <c r="A48" s="39" t="s">
        <v>31</v>
      </c>
      <c r="B48" s="40">
        <f>TTEST(B40:B43,F40:F43,2,2)</f>
        <v>2.0555692577059394E-4</v>
      </c>
      <c r="C48" s="37"/>
      <c r="D48" s="42"/>
      <c r="E48" s="43"/>
      <c r="F48" s="43"/>
      <c r="L48" s="8"/>
    </row>
    <row r="49" spans="1:12" x14ac:dyDescent="0.15">
      <c r="A49" s="39" t="s">
        <v>0</v>
      </c>
      <c r="B49" s="40">
        <f>TTEST(C40:C43,G40:G43,2,2)</f>
        <v>6.7871200525834955E-3</v>
      </c>
      <c r="C49" s="41"/>
      <c r="D49" s="42"/>
      <c r="E49" s="43"/>
      <c r="F49" s="43"/>
      <c r="G49" s="45"/>
      <c r="L49" s="8"/>
    </row>
    <row r="50" spans="1:12" x14ac:dyDescent="0.15">
      <c r="A50" s="39" t="s">
        <v>7</v>
      </c>
      <c r="B50" s="57">
        <f>TTEST(D40:D43,H40:H43,2,2)</f>
        <v>8.8114703061212293E-5</v>
      </c>
      <c r="C50" s="46"/>
      <c r="D50" s="41"/>
      <c r="E50" s="15"/>
      <c r="F50" s="44"/>
      <c r="G50" s="41"/>
      <c r="L50" s="8"/>
    </row>
    <row r="51" spans="1:12" x14ac:dyDescent="0.15">
      <c r="A51" s="47" t="s">
        <v>8</v>
      </c>
      <c r="B51" s="10">
        <f>POWER(-(-I44-I46),2)</f>
        <v>0.99295387625691933</v>
      </c>
      <c r="C51" s="10"/>
      <c r="D51" s="37"/>
      <c r="E51" s="36"/>
      <c r="F51" s="41"/>
      <c r="G51" s="41"/>
      <c r="L51" s="8"/>
    </row>
    <row r="52" spans="1:12" x14ac:dyDescent="0.15">
      <c r="A52" s="47" t="s">
        <v>9</v>
      </c>
      <c r="B52" s="10">
        <f>POWER(2,-I44)</f>
        <v>0.54448929416886516</v>
      </c>
      <c r="C52" s="10"/>
      <c r="D52" s="37"/>
      <c r="E52" s="36"/>
      <c r="F52" s="41"/>
      <c r="G52" s="41"/>
      <c r="H52" s="44"/>
      <c r="I52" s="44"/>
      <c r="L52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V52"/>
  <sheetViews>
    <sheetView topLeftCell="A7" workbookViewId="0">
      <selection activeCell="E4" sqref="E4"/>
    </sheetView>
  </sheetViews>
  <sheetFormatPr baseColWidth="10" defaultColWidth="9.1640625" defaultRowHeight="14" x14ac:dyDescent="0.15"/>
  <cols>
    <col min="1" max="1" width="14.6640625" style="8" customWidth="1"/>
    <col min="2" max="4" width="10.33203125" style="16" customWidth="1"/>
    <col min="5" max="5" width="14.6640625" style="8" customWidth="1"/>
    <col min="6" max="10" width="10.33203125" style="16" customWidth="1"/>
    <col min="11" max="11" width="9.33203125" style="8" bestFit="1" customWidth="1"/>
    <col min="12" max="12" width="9.1640625" style="15"/>
    <col min="13" max="13" width="14" style="8" customWidth="1"/>
    <col min="14" max="16384" width="9.1640625" style="8"/>
  </cols>
  <sheetData>
    <row r="1" spans="1:256" s="59" customFormat="1" x14ac:dyDescent="0.15">
      <c r="A1" s="59" t="s">
        <v>55</v>
      </c>
      <c r="B1" s="60"/>
      <c r="C1" s="60"/>
      <c r="D1" s="60"/>
      <c r="F1" s="60"/>
      <c r="G1" s="60"/>
      <c r="H1" s="60"/>
      <c r="I1" s="60"/>
      <c r="J1" s="60"/>
      <c r="L1" s="61"/>
    </row>
    <row r="3" spans="1:256" s="1" customFormat="1" ht="16" x14ac:dyDescent="0.2">
      <c r="A3" s="1" t="s">
        <v>28</v>
      </c>
      <c r="B3" s="2"/>
      <c r="C3" s="2"/>
      <c r="D3" s="2"/>
      <c r="E3" s="3"/>
      <c r="F3" s="2"/>
      <c r="G3" s="2"/>
      <c r="H3" s="4" t="s">
        <v>12</v>
      </c>
      <c r="I3" s="5">
        <v>43927</v>
      </c>
      <c r="J3" s="5">
        <v>44307</v>
      </c>
      <c r="K3" s="52" t="s">
        <v>34</v>
      </c>
      <c r="L3" s="7"/>
    </row>
    <row r="4" spans="1:256" s="1" customFormat="1" ht="16" x14ac:dyDescent="0.2">
      <c r="A4" s="8" t="s">
        <v>33</v>
      </c>
      <c r="B4" s="2"/>
      <c r="C4" s="2"/>
      <c r="D4" s="2"/>
      <c r="E4" s="3"/>
      <c r="F4" s="2"/>
      <c r="G4" s="2"/>
      <c r="H4" s="4" t="s">
        <v>39</v>
      </c>
      <c r="I4" s="5">
        <v>43929</v>
      </c>
      <c r="J4" s="5">
        <v>44307</v>
      </c>
      <c r="K4" s="52" t="s">
        <v>34</v>
      </c>
      <c r="L4" s="7"/>
    </row>
    <row r="5" spans="1:256" s="1" customFormat="1" ht="16" x14ac:dyDescent="0.2">
      <c r="A5" s="8" t="s">
        <v>26</v>
      </c>
      <c r="B5" s="2"/>
      <c r="C5" s="2"/>
      <c r="D5" s="2"/>
      <c r="E5" s="53" t="s">
        <v>36</v>
      </c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ht="15" thickBot="1" x14ac:dyDescent="0.2">
      <c r="A8" s="15"/>
      <c r="B8" s="8"/>
      <c r="C8" s="8"/>
      <c r="D8" s="8"/>
      <c r="F8" s="8"/>
      <c r="G8" s="8"/>
      <c r="H8" s="8"/>
      <c r="I8" s="8"/>
      <c r="J8" s="8"/>
      <c r="L8" s="8"/>
    </row>
    <row r="9" spans="1:256" ht="15" thickBot="1" x14ac:dyDescent="0.2">
      <c r="A9" s="17" t="s">
        <v>29</v>
      </c>
      <c r="B9" s="18" t="s">
        <v>39</v>
      </c>
      <c r="C9" s="18" t="s">
        <v>0</v>
      </c>
      <c r="D9" s="18" t="s">
        <v>1</v>
      </c>
      <c r="E9" s="17" t="s">
        <v>30</v>
      </c>
      <c r="F9" s="18" t="s">
        <v>39</v>
      </c>
      <c r="G9" s="18" t="s">
        <v>0</v>
      </c>
      <c r="H9" s="18" t="s">
        <v>1</v>
      </c>
      <c r="I9" s="18" t="s">
        <v>2</v>
      </c>
      <c r="J9" s="19" t="s">
        <v>37</v>
      </c>
    </row>
    <row r="10" spans="1:256" x14ac:dyDescent="0.15">
      <c r="A10" s="48" t="s">
        <v>17</v>
      </c>
      <c r="B10" s="20">
        <v>18.283828735351562</v>
      </c>
      <c r="C10" s="23">
        <v>14.502713203430176</v>
      </c>
      <c r="D10" s="21">
        <f t="shared" ref="D10:D13" si="0">B10-C10</f>
        <v>3.7811155319213867</v>
      </c>
      <c r="E10" s="49" t="s">
        <v>17</v>
      </c>
      <c r="F10" s="20">
        <v>18.357820510864258</v>
      </c>
      <c r="G10" s="20">
        <v>14.43486499786377</v>
      </c>
      <c r="H10" s="21">
        <f t="shared" ref="H10:H13" si="1">F10-G10</f>
        <v>3.9229555130004883</v>
      </c>
      <c r="I10" s="21">
        <f>H10-$D$14</f>
        <v>0.65044331550597079</v>
      </c>
      <c r="J10" s="22">
        <f t="shared" ref="J10:J13" si="2">POWER(2,-I10)</f>
        <v>0.63708451840496494</v>
      </c>
    </row>
    <row r="11" spans="1:256" x14ac:dyDescent="0.15">
      <c r="A11" s="48" t="s">
        <v>18</v>
      </c>
      <c r="B11" s="23">
        <v>18.326839447021484</v>
      </c>
      <c r="C11" s="23">
        <v>14.4795179367065</v>
      </c>
      <c r="D11" s="21">
        <f t="shared" si="0"/>
        <v>3.847321510314984</v>
      </c>
      <c r="E11" s="48" t="s">
        <v>18</v>
      </c>
      <c r="F11" s="23">
        <v>18.164974212646484</v>
      </c>
      <c r="G11" s="23">
        <v>14.460453987121582</v>
      </c>
      <c r="H11" s="21">
        <f t="shared" si="1"/>
        <v>3.7045202255249023</v>
      </c>
      <c r="I11" s="21">
        <f t="shared" ref="I11:I13" si="3">H11-$D$14</f>
        <v>0.43200802803038485</v>
      </c>
      <c r="J11" s="22">
        <f t="shared" si="2"/>
        <v>0.74122938024002039</v>
      </c>
    </row>
    <row r="12" spans="1:256" x14ac:dyDescent="0.15">
      <c r="A12" s="48" t="s">
        <v>19</v>
      </c>
      <c r="B12" s="23">
        <v>17.871973037719727</v>
      </c>
      <c r="C12" s="23">
        <v>14.467402458190918</v>
      </c>
      <c r="D12" s="21">
        <f t="shared" si="0"/>
        <v>3.4045705795288086</v>
      </c>
      <c r="E12" s="48" t="s">
        <v>19</v>
      </c>
      <c r="F12" s="23">
        <v>18.273988723754883</v>
      </c>
      <c r="G12" s="23">
        <v>14.45539665222168</v>
      </c>
      <c r="H12" s="21">
        <f t="shared" si="1"/>
        <v>3.8185920715332031</v>
      </c>
      <c r="I12" s="21">
        <f t="shared" si="3"/>
        <v>0.54607987403868563</v>
      </c>
      <c r="J12" s="22">
        <f t="shared" si="2"/>
        <v>0.6848785709976325</v>
      </c>
    </row>
    <row r="13" spans="1:256" ht="15" thickBot="1" x14ac:dyDescent="0.2">
      <c r="A13" s="50" t="s">
        <v>20</v>
      </c>
      <c r="B13" s="24">
        <v>16.525785446166992</v>
      </c>
      <c r="C13" s="24">
        <v>14.468744277954102</v>
      </c>
      <c r="D13" s="21">
        <f t="shared" si="0"/>
        <v>2.0570411682128906</v>
      </c>
      <c r="E13" s="50" t="s">
        <v>20</v>
      </c>
      <c r="F13" s="24">
        <v>18.230047225952148</v>
      </c>
      <c r="G13" s="24">
        <v>14.464958190917969</v>
      </c>
      <c r="H13" s="25">
        <f t="shared" si="1"/>
        <v>3.7650890350341797</v>
      </c>
      <c r="I13" s="21">
        <f t="shared" si="3"/>
        <v>0.49257683753966219</v>
      </c>
      <c r="J13" s="26">
        <f t="shared" si="2"/>
        <v>0.71075446515965812</v>
      </c>
    </row>
    <row r="14" spans="1:256" x14ac:dyDescent="0.15">
      <c r="A14" s="27" t="s">
        <v>3</v>
      </c>
      <c r="B14" s="28">
        <f>AVERAGE(B10:B13)</f>
        <v>17.752106666564941</v>
      </c>
      <c r="C14" s="28">
        <f>AVERAGE(C10:C13)</f>
        <v>14.479594469070424</v>
      </c>
      <c r="D14" s="28">
        <f>AVERAGE(D10:D13)</f>
        <v>3.2725121974945175</v>
      </c>
      <c r="E14" s="29" t="s">
        <v>3</v>
      </c>
      <c r="F14" s="28">
        <f>AVERAGE(F10:F13)</f>
        <v>18.256707668304443</v>
      </c>
      <c r="G14" s="28">
        <f>AVERAGE(G10:G13)</f>
        <v>14.45391845703125</v>
      </c>
      <c r="H14" s="28">
        <f>AVERAGE(H10:H13)</f>
        <v>3.8027892112731934</v>
      </c>
      <c r="I14" s="28">
        <f>AVERAGE(I10:I13)</f>
        <v>0.53027701377867587</v>
      </c>
      <c r="J14" s="56">
        <f>AVERAGE(J10:J13)</f>
        <v>0.69348673370056901</v>
      </c>
      <c r="K14" s="45"/>
    </row>
    <row r="15" spans="1:256" x14ac:dyDescent="0.15">
      <c r="A15" s="30" t="s">
        <v>4</v>
      </c>
      <c r="B15" s="21">
        <f>MEDIAN(B10:B13)</f>
        <v>18.077900886535645</v>
      </c>
      <c r="C15" s="21">
        <f>MEDIAN(C10:C13)</f>
        <v>14.474131107330301</v>
      </c>
      <c r="D15" s="21">
        <f>MEDIAN(D10:D13)</f>
        <v>3.5928430557250977</v>
      </c>
      <c r="E15" s="31" t="s">
        <v>4</v>
      </c>
      <c r="F15" s="21">
        <f>MEDIAN(F10:F13)</f>
        <v>18.252017974853516</v>
      </c>
      <c r="G15" s="21">
        <f>MEDIAN(G10:G13)</f>
        <v>14.457925319671631</v>
      </c>
      <c r="H15" s="21">
        <f>MEDIAN(H10:H13)</f>
        <v>3.7918405532836914</v>
      </c>
      <c r="I15" s="21">
        <f>MEDIAN(I10:I13)</f>
        <v>0.51932835578917391</v>
      </c>
      <c r="J15" s="32">
        <f>MEDIAN(J10:J13)</f>
        <v>0.69781651807864531</v>
      </c>
    </row>
    <row r="16" spans="1:256" ht="15" thickBot="1" x14ac:dyDescent="0.2">
      <c r="A16" s="33" t="s">
        <v>5</v>
      </c>
      <c r="B16" s="25">
        <f>STDEV(B10:B13)</f>
        <v>0.84286768631424103</v>
      </c>
      <c r="C16" s="25">
        <f>STDEV(C10:C13)</f>
        <v>1.6338640418205052E-2</v>
      </c>
      <c r="D16" s="25">
        <f>STDEV(D10:D13)</f>
        <v>0.83344512660476933</v>
      </c>
      <c r="E16" s="34" t="s">
        <v>5</v>
      </c>
      <c r="F16" s="25">
        <f>STDEV(F10:F13)</f>
        <v>8.0928461992424219E-2</v>
      </c>
      <c r="G16" s="25">
        <f>STDEV(G10:G13)</f>
        <v>1.3289196678995269E-2</v>
      </c>
      <c r="H16" s="25">
        <f>STDEV(H10:H13)</f>
        <v>9.2678237847697534E-2</v>
      </c>
      <c r="I16" s="25">
        <f>STDEV(I10:I13)</f>
        <v>9.2678237847697534E-2</v>
      </c>
      <c r="J16" s="35">
        <f>STDEV(J10:J13)</f>
        <v>4.4094010189238877E-2</v>
      </c>
    </row>
    <row r="17" spans="1:256" x14ac:dyDescent="0.15">
      <c r="A17" s="36"/>
      <c r="B17" s="37" t="s">
        <v>6</v>
      </c>
      <c r="C17" s="37"/>
      <c r="D17" s="37"/>
      <c r="E17" s="36"/>
      <c r="F17" s="38"/>
      <c r="G17" s="38"/>
      <c r="H17" s="38"/>
      <c r="I17" s="38"/>
      <c r="J17" s="38">
        <f>J16/(SQRT(4))</f>
        <v>2.2047005094619439E-2</v>
      </c>
    </row>
    <row r="18" spans="1:256" x14ac:dyDescent="0.15">
      <c r="A18" s="39" t="s">
        <v>39</v>
      </c>
      <c r="B18" s="40">
        <f>TTEST(B10:B13,F10:F13,2,2)</f>
        <v>0.2783146964665919</v>
      </c>
      <c r="C18" s="37"/>
      <c r="D18" s="42"/>
      <c r="E18" s="43"/>
      <c r="F18" s="43"/>
    </row>
    <row r="19" spans="1:256" x14ac:dyDescent="0.15">
      <c r="A19" s="39" t="s">
        <v>0</v>
      </c>
      <c r="B19" s="40">
        <f>TTEST(C10:C13,G10:G13,2,2)</f>
        <v>5.0589499852790522E-2</v>
      </c>
      <c r="C19" s="37"/>
      <c r="D19" s="42"/>
      <c r="E19" s="43"/>
      <c r="F19" s="43"/>
      <c r="G19" s="45"/>
    </row>
    <row r="20" spans="1:256" x14ac:dyDescent="0.15">
      <c r="A20" s="39" t="s">
        <v>7</v>
      </c>
      <c r="B20" s="57">
        <f>TTEST(D10:D13,H10:H13,2,2)</f>
        <v>0.25288108740084109</v>
      </c>
      <c r="C20" s="40"/>
      <c r="D20" s="41"/>
      <c r="E20" s="15"/>
      <c r="F20" s="44"/>
      <c r="G20" s="41"/>
      <c r="L20" s="8"/>
    </row>
    <row r="21" spans="1:256" x14ac:dyDescent="0.15">
      <c r="A21" s="47" t="s">
        <v>8</v>
      </c>
      <c r="B21" s="10">
        <f>POWER(-(-I14-I16),2)</f>
        <v>0.38807324552887823</v>
      </c>
      <c r="C21" s="10"/>
      <c r="D21" s="41"/>
      <c r="E21" s="51"/>
      <c r="F21" s="41"/>
      <c r="G21" s="41"/>
      <c r="L21" s="8"/>
    </row>
    <row r="22" spans="1:256" x14ac:dyDescent="0.15">
      <c r="A22" s="47" t="s">
        <v>9</v>
      </c>
      <c r="B22" s="10">
        <f>POWER(2,-I14)</f>
        <v>0.69242176847289294</v>
      </c>
      <c r="C22" s="10"/>
      <c r="D22" s="37"/>
      <c r="E22" s="36"/>
      <c r="F22" s="41"/>
      <c r="G22" s="41"/>
      <c r="H22" s="44"/>
      <c r="I22" s="44"/>
      <c r="L22" s="8"/>
    </row>
    <row r="23" spans="1:256" ht="15" thickBot="1" x14ac:dyDescent="0.2">
      <c r="A23" s="47"/>
      <c r="B23" s="10"/>
      <c r="C23" s="10"/>
      <c r="D23" s="37"/>
      <c r="E23" s="36"/>
      <c r="F23" s="41"/>
      <c r="G23" s="41"/>
      <c r="H23" s="44"/>
      <c r="I23" s="44"/>
    </row>
    <row r="24" spans="1:256" ht="15" thickBot="1" x14ac:dyDescent="0.2">
      <c r="A24" s="17" t="s">
        <v>29</v>
      </c>
      <c r="B24" s="18" t="s">
        <v>39</v>
      </c>
      <c r="C24" s="18" t="s">
        <v>0</v>
      </c>
      <c r="D24" s="18" t="s">
        <v>1</v>
      </c>
      <c r="E24" s="17" t="s">
        <v>30</v>
      </c>
      <c r="F24" s="18" t="s">
        <v>39</v>
      </c>
      <c r="G24" s="18" t="s">
        <v>0</v>
      </c>
      <c r="H24" s="18" t="s">
        <v>1</v>
      </c>
      <c r="I24" s="18" t="s">
        <v>2</v>
      </c>
      <c r="J24" s="19" t="s">
        <v>37</v>
      </c>
      <c r="K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x14ac:dyDescent="0.15">
      <c r="A25" s="49" t="s">
        <v>23</v>
      </c>
      <c r="B25" s="20">
        <v>17.9158935546875</v>
      </c>
      <c r="C25" s="20">
        <v>14.516132354736328</v>
      </c>
      <c r="D25" s="28">
        <f t="shared" ref="D25:D28" si="4">B25-C25</f>
        <v>3.3997611999511719</v>
      </c>
      <c r="E25" s="49" t="s">
        <v>23</v>
      </c>
      <c r="F25" s="20">
        <v>17.740333557128906</v>
      </c>
      <c r="G25" s="20">
        <v>14.420702934265137</v>
      </c>
      <c r="H25" s="21">
        <f t="shared" ref="H25:H27" si="5">F25-G25</f>
        <v>3.3196306228637695</v>
      </c>
      <c r="I25" s="21">
        <f>H25-$D$29</f>
        <v>-2.2186279296875E-2</v>
      </c>
      <c r="J25" s="22">
        <f t="shared" ref="J25:J27" si="6">POWER(2,-I25)</f>
        <v>1.0154972123582715</v>
      </c>
      <c r="L25" s="8"/>
    </row>
    <row r="26" spans="1:256" x14ac:dyDescent="0.15">
      <c r="A26" s="48" t="s">
        <v>24</v>
      </c>
      <c r="B26" s="23">
        <v>17.995523452758789</v>
      </c>
      <c r="C26" s="23">
        <v>14.643595695495605</v>
      </c>
      <c r="D26" s="21">
        <f t="shared" si="4"/>
        <v>3.3519277572631836</v>
      </c>
      <c r="E26" s="48" t="s">
        <v>24</v>
      </c>
      <c r="F26" s="23">
        <v>17.939395904541016</v>
      </c>
      <c r="G26" s="23">
        <v>14.450409889221191</v>
      </c>
      <c r="H26" s="21">
        <f t="shared" si="5"/>
        <v>3.4889860153198242</v>
      </c>
      <c r="I26" s="21">
        <f t="shared" ref="I26:I27" si="7">H26-$D$29</f>
        <v>0.14716911315917969</v>
      </c>
      <c r="J26" s="22">
        <f t="shared" si="6"/>
        <v>0.90302065158730982</v>
      </c>
      <c r="L26" s="8"/>
    </row>
    <row r="27" spans="1:256" x14ac:dyDescent="0.15">
      <c r="A27" s="48" t="s">
        <v>21</v>
      </c>
      <c r="B27" s="23">
        <v>17.881256103515625</v>
      </c>
      <c r="C27" s="23">
        <v>14.452457427978516</v>
      </c>
      <c r="D27" s="21">
        <f t="shared" si="4"/>
        <v>3.4287986755371094</v>
      </c>
      <c r="E27" s="48" t="s">
        <v>21</v>
      </c>
      <c r="F27" s="23">
        <v>17.963718414306641</v>
      </c>
      <c r="G27" s="23">
        <v>14.447117805480957</v>
      </c>
      <c r="H27" s="21">
        <f t="shared" si="5"/>
        <v>3.5166006088256836</v>
      </c>
      <c r="I27" s="21">
        <f t="shared" si="7"/>
        <v>0.17478370666503906</v>
      </c>
      <c r="J27" s="22">
        <f t="shared" si="6"/>
        <v>0.88590032608342717</v>
      </c>
      <c r="L27" s="8"/>
    </row>
    <row r="28" spans="1:256" ht="15" thickBot="1" x14ac:dyDescent="0.2">
      <c r="A28" s="50" t="s">
        <v>22</v>
      </c>
      <c r="B28" s="24">
        <v>17.590763092041016</v>
      </c>
      <c r="C28" s="23">
        <v>14.403983116149902</v>
      </c>
      <c r="D28" s="21">
        <f t="shared" si="4"/>
        <v>3.1867799758911133</v>
      </c>
      <c r="E28" s="50" t="s">
        <v>22</v>
      </c>
      <c r="F28" s="24">
        <v>18.187700271606445</v>
      </c>
      <c r="G28" s="23">
        <v>14.4793119430541</v>
      </c>
      <c r="H28" s="25">
        <f t="shared" ref="H28" si="8">F28-G28</f>
        <v>3.7083883285523456</v>
      </c>
      <c r="I28" s="21">
        <f t="shared" ref="I28" si="9">H28-$D$29</f>
        <v>0.36657142639170104</v>
      </c>
      <c r="J28" s="26">
        <f t="shared" ref="J28" si="10">POWER(2,-I28)</f>
        <v>0.77562358242717744</v>
      </c>
      <c r="L28" s="8"/>
    </row>
    <row r="29" spans="1:256" x14ac:dyDescent="0.15">
      <c r="A29" s="27" t="s">
        <v>3</v>
      </c>
      <c r="B29" s="28">
        <f>AVERAGE(B25:B28)</f>
        <v>17.845859050750732</v>
      </c>
      <c r="C29" s="28">
        <f>AVERAGE(C25:C28)</f>
        <v>14.504042148590088</v>
      </c>
      <c r="D29" s="28">
        <f>AVERAGE(D25:D28)</f>
        <v>3.3418169021606445</v>
      </c>
      <c r="E29" s="29" t="s">
        <v>3</v>
      </c>
      <c r="F29" s="28">
        <f>AVERAGE(F25:F28)</f>
        <v>17.957787036895752</v>
      </c>
      <c r="G29" s="28">
        <f>AVERAGE(G25:G28)</f>
        <v>14.449385643005346</v>
      </c>
      <c r="H29" s="28">
        <f>AVERAGE(H25:H28)</f>
        <v>3.5084013938904057</v>
      </c>
      <c r="I29" s="28">
        <f>AVERAGE(I25:I28)</f>
        <v>0.1665844917297612</v>
      </c>
      <c r="J29" s="56">
        <f>AVERAGE(J25:J28)</f>
        <v>0.89501044311404654</v>
      </c>
      <c r="L29" s="8"/>
    </row>
    <row r="30" spans="1:256" x14ac:dyDescent="0.15">
      <c r="A30" s="30" t="s">
        <v>4</v>
      </c>
      <c r="B30" s="21">
        <f>MEDIAN(B25:B28)</f>
        <v>17.898574829101562</v>
      </c>
      <c r="C30" s="21">
        <f>MEDIAN(C25:C28)</f>
        <v>14.484294891357422</v>
      </c>
      <c r="D30" s="21">
        <f>MEDIAN(D25:D28)</f>
        <v>3.3758444786071777</v>
      </c>
      <c r="E30" s="31" t="s">
        <v>4</v>
      </c>
      <c r="F30" s="21">
        <f>MEDIAN(F25:F28)</f>
        <v>17.951557159423828</v>
      </c>
      <c r="G30" s="21">
        <f>MEDIAN(G25:G28)</f>
        <v>14.448763847351074</v>
      </c>
      <c r="H30" s="21">
        <f>MEDIAN(H25:H28)</f>
        <v>3.5027933120727539</v>
      </c>
      <c r="I30" s="21">
        <f>MEDIAN(I25:I28)</f>
        <v>0.16097640991210938</v>
      </c>
      <c r="J30" s="32">
        <f>MEDIAN(J25:J28)</f>
        <v>0.89446048883536844</v>
      </c>
      <c r="L30" s="8"/>
    </row>
    <row r="31" spans="1:256" ht="15" thickBot="1" x14ac:dyDescent="0.2">
      <c r="A31" s="33" t="s">
        <v>5</v>
      </c>
      <c r="B31" s="25">
        <f>STDEV(B25:B28)</f>
        <v>0.17666462055220944</v>
      </c>
      <c r="C31" s="25">
        <f>STDEV(C25:C28)</f>
        <v>0.10375316687858922</v>
      </c>
      <c r="D31" s="25">
        <f>STDEV(D25:D28)</f>
        <v>0.10810804540545015</v>
      </c>
      <c r="E31" s="34" t="s">
        <v>5</v>
      </c>
      <c r="F31" s="25">
        <f>STDEV(F25:F28)</f>
        <v>0.1830478319503076</v>
      </c>
      <c r="G31" s="25">
        <f>STDEV(G25:G28)</f>
        <v>2.3975497093431428E-2</v>
      </c>
      <c r="H31" s="25">
        <f>STDEV(H25:H28)</f>
        <v>0.15924128660627304</v>
      </c>
      <c r="I31" s="25">
        <f>STDEV(I25:I28)</f>
        <v>0.15924128660627307</v>
      </c>
      <c r="J31" s="35">
        <f>STDEV(J25:J28)</f>
        <v>9.817915892162607E-2</v>
      </c>
      <c r="L31" s="8"/>
    </row>
    <row r="32" spans="1:256" x14ac:dyDescent="0.15">
      <c r="A32" s="36"/>
      <c r="B32" s="37" t="s">
        <v>6</v>
      </c>
      <c r="C32" s="37"/>
      <c r="D32" s="37"/>
      <c r="E32" s="36"/>
      <c r="F32" s="38"/>
      <c r="G32" s="38"/>
      <c r="H32" s="38"/>
      <c r="I32" s="38"/>
      <c r="J32" s="38">
        <f>J31/(SQRT(4))</f>
        <v>4.9089579460813035E-2</v>
      </c>
      <c r="L32" s="8"/>
    </row>
    <row r="33" spans="1:256" x14ac:dyDescent="0.15">
      <c r="A33" s="39" t="s">
        <v>39</v>
      </c>
      <c r="B33" s="40">
        <f>TTEST(B25:B28,F25:F28,2,2)</f>
        <v>0.41273746071519768</v>
      </c>
      <c r="C33" s="37"/>
      <c r="D33" s="42"/>
      <c r="E33" s="43"/>
      <c r="F33" s="43"/>
      <c r="G33" s="45"/>
      <c r="H33" s="44"/>
      <c r="L33" s="8"/>
    </row>
    <row r="34" spans="1:256" x14ac:dyDescent="0.15">
      <c r="A34" s="39" t="s">
        <v>0</v>
      </c>
      <c r="B34" s="40">
        <f>TTEST(C25:C28,G25:G28,2,2)</f>
        <v>0.34423191721714552</v>
      </c>
      <c r="C34" s="37"/>
      <c r="D34" s="42"/>
      <c r="E34" s="43"/>
      <c r="F34" s="43"/>
      <c r="G34" s="44"/>
      <c r="H34" s="44"/>
      <c r="L34" s="8"/>
    </row>
    <row r="35" spans="1:256" x14ac:dyDescent="0.15">
      <c r="A35" s="39" t="s">
        <v>7</v>
      </c>
      <c r="B35" s="57">
        <f>TTEST(D25:D28,H25:H28,2,2)</f>
        <v>0.13416792791116688</v>
      </c>
      <c r="C35" s="40"/>
      <c r="D35" s="41"/>
      <c r="E35" s="15"/>
      <c r="F35" s="44"/>
      <c r="G35" s="41"/>
      <c r="H35" s="44"/>
      <c r="L35" s="8"/>
    </row>
    <row r="36" spans="1:256" x14ac:dyDescent="0.15">
      <c r="A36" s="47" t="s">
        <v>8</v>
      </c>
      <c r="B36" s="10">
        <f>POWER(-(-I29-I31),2)</f>
        <v>0.10616243782828254</v>
      </c>
      <c r="C36" s="10"/>
      <c r="D36" s="37"/>
      <c r="E36" s="36"/>
      <c r="F36" s="41"/>
      <c r="G36" s="41"/>
      <c r="L36" s="8"/>
    </row>
    <row r="37" spans="1:256" x14ac:dyDescent="0.15">
      <c r="A37" s="47" t="s">
        <v>9</v>
      </c>
      <c r="B37" s="10">
        <f>POWER(2,-I29)</f>
        <v>0.89094946457593382</v>
      </c>
      <c r="C37" s="10"/>
      <c r="D37" s="37"/>
      <c r="E37" s="36"/>
      <c r="F37" s="41"/>
      <c r="G37" s="41"/>
      <c r="H37" s="44"/>
      <c r="I37" s="44"/>
      <c r="L37" s="8"/>
    </row>
    <row r="38" spans="1:256" ht="15" thickBot="1" x14ac:dyDescent="0.2"/>
    <row r="39" spans="1:256" ht="15" thickBot="1" x14ac:dyDescent="0.2">
      <c r="A39" s="17" t="s">
        <v>29</v>
      </c>
      <c r="B39" s="18" t="s">
        <v>39</v>
      </c>
      <c r="C39" s="18" t="s">
        <v>0</v>
      </c>
      <c r="D39" s="18" t="s">
        <v>1</v>
      </c>
      <c r="E39" s="17" t="s">
        <v>30</v>
      </c>
      <c r="F39" s="18" t="s">
        <v>39</v>
      </c>
      <c r="G39" s="18" t="s">
        <v>0</v>
      </c>
      <c r="H39" s="18" t="s">
        <v>1</v>
      </c>
      <c r="I39" s="18" t="s">
        <v>2</v>
      </c>
      <c r="J39" s="19" t="s">
        <v>37</v>
      </c>
      <c r="K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x14ac:dyDescent="0.15">
      <c r="A40" s="49" t="s">
        <v>13</v>
      </c>
      <c r="B40" s="20">
        <v>17.95631217956543</v>
      </c>
      <c r="C40" s="20">
        <v>14.479426383972168</v>
      </c>
      <c r="D40" s="28">
        <f t="shared" ref="D40:D43" si="11">B40-C40</f>
        <v>3.4768857955932617</v>
      </c>
      <c r="E40" s="49" t="s">
        <v>13</v>
      </c>
      <c r="F40" s="20">
        <v>18.015218734741211</v>
      </c>
      <c r="G40" s="20">
        <v>14.458940505981445</v>
      </c>
      <c r="H40" s="21">
        <f t="shared" ref="H40:H43" si="12">F40-G40</f>
        <v>3.5562782287597656</v>
      </c>
      <c r="I40" s="21">
        <f>H40-$D$44</f>
        <v>0.15609025955200195</v>
      </c>
      <c r="J40" s="22">
        <f t="shared" ref="J40:J43" si="13">POWER(2,-I40)</f>
        <v>0.8974539013642121</v>
      </c>
      <c r="L40" s="8"/>
    </row>
    <row r="41" spans="1:256" x14ac:dyDescent="0.15">
      <c r="A41" s="48" t="s">
        <v>14</v>
      </c>
      <c r="B41" s="23">
        <v>17.885688781738281</v>
      </c>
      <c r="C41" s="23">
        <v>14.469812393188477</v>
      </c>
      <c r="D41" s="21">
        <f t="shared" si="11"/>
        <v>3.4158763885498047</v>
      </c>
      <c r="E41" s="48" t="s">
        <v>14</v>
      </c>
      <c r="F41" s="23">
        <v>17.875389099121094</v>
      </c>
      <c r="G41" s="23">
        <v>14.462580680847168</v>
      </c>
      <c r="H41" s="21">
        <f t="shared" si="12"/>
        <v>3.4128084182739258</v>
      </c>
      <c r="I41" s="21">
        <f t="shared" ref="I41:I43" si="14">H41-$D$44</f>
        <v>1.2620449066162109E-2</v>
      </c>
      <c r="J41" s="22">
        <f t="shared" si="13"/>
        <v>0.9912903222387911</v>
      </c>
      <c r="L41" s="8"/>
    </row>
    <row r="42" spans="1:256" x14ac:dyDescent="0.15">
      <c r="A42" s="48" t="s">
        <v>15</v>
      </c>
      <c r="B42" s="23">
        <v>17.911279678344727</v>
      </c>
      <c r="C42" s="23">
        <v>14.484745025634766</v>
      </c>
      <c r="D42" s="21">
        <f t="shared" si="11"/>
        <v>3.4265346527099609</v>
      </c>
      <c r="E42" s="48" t="s">
        <v>15</v>
      </c>
      <c r="F42" s="23">
        <v>17.747167587280273</v>
      </c>
      <c r="G42" s="23">
        <v>14.415504455566406</v>
      </c>
      <c r="H42" s="21">
        <f t="shared" si="12"/>
        <v>3.3316631317138672</v>
      </c>
      <c r="I42" s="21">
        <f t="shared" si="14"/>
        <v>-6.8524837493896484E-2</v>
      </c>
      <c r="J42" s="22">
        <f t="shared" si="13"/>
        <v>1.0486438919076024</v>
      </c>
      <c r="L42" s="8"/>
    </row>
    <row r="43" spans="1:256" ht="15" thickBot="1" x14ac:dyDescent="0.2">
      <c r="A43" s="50" t="s">
        <v>16</v>
      </c>
      <c r="B43" s="24">
        <v>17.877290725708008</v>
      </c>
      <c r="C43" s="24">
        <v>14.59583568572998</v>
      </c>
      <c r="D43" s="25">
        <f t="shared" si="11"/>
        <v>3.2814550399780273</v>
      </c>
      <c r="E43" s="50" t="s">
        <v>16</v>
      </c>
      <c r="F43" s="24">
        <v>17.839996337890625</v>
      </c>
      <c r="G43" s="24">
        <v>14.416299819946289</v>
      </c>
      <c r="H43" s="25">
        <f t="shared" si="12"/>
        <v>3.4236965179443359</v>
      </c>
      <c r="I43" s="21">
        <f t="shared" si="14"/>
        <v>2.3508548736572266E-2</v>
      </c>
      <c r="J43" s="26">
        <f t="shared" si="13"/>
        <v>0.9838371591672489</v>
      </c>
      <c r="L43" s="8"/>
    </row>
    <row r="44" spans="1:256" x14ac:dyDescent="0.15">
      <c r="A44" s="27" t="s">
        <v>3</v>
      </c>
      <c r="B44" s="28">
        <f>AVERAGE(B40:B43)</f>
        <v>17.907642841339111</v>
      </c>
      <c r="C44" s="28">
        <f>AVERAGE(C40:C43)</f>
        <v>14.507454872131348</v>
      </c>
      <c r="D44" s="28">
        <f>AVERAGE(D40:D43)</f>
        <v>3.4001879692077637</v>
      </c>
      <c r="E44" s="29" t="s">
        <v>3</v>
      </c>
      <c r="F44" s="28">
        <f>AVERAGE(F40:F43)</f>
        <v>17.869442939758301</v>
      </c>
      <c r="G44" s="28">
        <f>AVERAGE(G40:G43)</f>
        <v>14.438331365585327</v>
      </c>
      <c r="H44" s="28">
        <f>AVERAGE(H40:H43)</f>
        <v>3.4311115741729736</v>
      </c>
      <c r="I44" s="28">
        <f>AVERAGE(I40:I43)</f>
        <v>3.0923604965209961E-2</v>
      </c>
      <c r="J44" s="56">
        <f>AVERAGE(J40:J43)</f>
        <v>0.98030631866946372</v>
      </c>
      <c r="L44" s="8"/>
    </row>
    <row r="45" spans="1:256" x14ac:dyDescent="0.15">
      <c r="A45" s="30" t="s">
        <v>4</v>
      </c>
      <c r="B45" s="21">
        <f>MEDIAN(B40:B43)</f>
        <v>17.898484230041504</v>
      </c>
      <c r="C45" s="21">
        <f>MEDIAN(C40:C43)</f>
        <v>14.482085704803467</v>
      </c>
      <c r="D45" s="21">
        <f>MEDIAN(D40:D43)</f>
        <v>3.4212055206298828</v>
      </c>
      <c r="E45" s="31" t="s">
        <v>4</v>
      </c>
      <c r="F45" s="21">
        <f>MEDIAN(F40:F43)</f>
        <v>17.857692718505859</v>
      </c>
      <c r="G45" s="21">
        <f>MEDIAN(G40:G43)</f>
        <v>14.437620162963867</v>
      </c>
      <c r="H45" s="21">
        <f>MEDIAN(H40:H43)</f>
        <v>3.4182524681091309</v>
      </c>
      <c r="I45" s="21">
        <f>MEDIAN(I40:I43)</f>
        <v>1.8064498901367188E-2</v>
      </c>
      <c r="J45" s="32">
        <f>MEDIAN(J40:J43)</f>
        <v>0.98756374070302</v>
      </c>
      <c r="L45" s="8"/>
    </row>
    <row r="46" spans="1:256" ht="15" thickBot="1" x14ac:dyDescent="0.2">
      <c r="A46" s="33" t="s">
        <v>5</v>
      </c>
      <c r="B46" s="25">
        <f>STDEV(B40:B43)</f>
        <v>3.5520710968081064E-2</v>
      </c>
      <c r="C46" s="25">
        <f>STDEV(C40:C43)</f>
        <v>5.9243727402734002E-2</v>
      </c>
      <c r="D46" s="25">
        <f>STDEV(D40:D43)</f>
        <v>8.3507163941684781E-2</v>
      </c>
      <c r="E46" s="34" t="s">
        <v>5</v>
      </c>
      <c r="F46" s="25">
        <f>STDEV(F40:F43)</f>
        <v>0.11121196488275055</v>
      </c>
      <c r="G46" s="25">
        <f>STDEV(G40:G43)</f>
        <v>2.5943674776921284E-2</v>
      </c>
      <c r="H46" s="25">
        <f>STDEV(H40:H43)</f>
        <v>9.2999413443903348E-2</v>
      </c>
      <c r="I46" s="25">
        <f>STDEV(I40:I43)</f>
        <v>9.2999413443903348E-2</v>
      </c>
      <c r="J46" s="35">
        <f>STDEV(J40:J43)</f>
        <v>6.2363616899688466E-2</v>
      </c>
      <c r="L46" s="8"/>
    </row>
    <row r="47" spans="1:256" x14ac:dyDescent="0.15">
      <c r="A47" s="36"/>
      <c r="B47" s="37" t="s">
        <v>6</v>
      </c>
      <c r="C47" s="37"/>
      <c r="D47" s="37"/>
      <c r="E47" s="36"/>
      <c r="F47" s="38"/>
      <c r="G47" s="38"/>
      <c r="H47" s="38"/>
      <c r="I47" s="38"/>
      <c r="J47" s="38">
        <f>J46/(SQRT(4))</f>
        <v>3.1181808449844233E-2</v>
      </c>
      <c r="L47" s="8"/>
    </row>
    <row r="48" spans="1:256" x14ac:dyDescent="0.15">
      <c r="A48" s="39" t="s">
        <v>39</v>
      </c>
      <c r="B48" s="40">
        <f>TTEST(B40:B43,F40:F43,2,2)</f>
        <v>0.53711236314527322</v>
      </c>
      <c r="C48" s="37"/>
      <c r="D48" s="42"/>
      <c r="E48" s="43"/>
      <c r="F48" s="43"/>
      <c r="L48" s="8"/>
    </row>
    <row r="49" spans="1:12" x14ac:dyDescent="0.15">
      <c r="A49" s="39" t="s">
        <v>0</v>
      </c>
      <c r="B49" s="40">
        <f>TTEST(C40:C43,G40:G43,2,2)</f>
        <v>7.6407883348154626E-2</v>
      </c>
      <c r="C49" s="41"/>
      <c r="D49" s="42"/>
      <c r="E49" s="43"/>
      <c r="F49" s="43"/>
      <c r="G49" s="45"/>
      <c r="L49" s="8"/>
    </row>
    <row r="50" spans="1:12" x14ac:dyDescent="0.15">
      <c r="A50" s="39" t="s">
        <v>7</v>
      </c>
      <c r="B50" s="57">
        <f>TTEST(D40:D43,H40:H43,2,2)</f>
        <v>0.63832227837682509</v>
      </c>
      <c r="C50" s="46"/>
      <c r="D50" s="41"/>
      <c r="E50" s="15"/>
      <c r="F50" s="44"/>
      <c r="G50" s="41"/>
      <c r="L50" s="8"/>
    </row>
    <row r="51" spans="1:12" x14ac:dyDescent="0.15">
      <c r="A51" s="47" t="s">
        <v>8</v>
      </c>
      <c r="B51" s="10">
        <f>POWER(-(-I44-I46),2)</f>
        <v>1.5356914491625436E-2</v>
      </c>
      <c r="C51" s="10"/>
      <c r="D51" s="37"/>
      <c r="E51" s="36"/>
      <c r="F51" s="41"/>
      <c r="G51" s="41"/>
      <c r="L51" s="8"/>
    </row>
    <row r="52" spans="1:12" x14ac:dyDescent="0.15">
      <c r="A52" s="47" t="s">
        <v>9</v>
      </c>
      <c r="B52" s="10">
        <f>POWER(2,-I44)</f>
        <v>0.97879347907918968</v>
      </c>
      <c r="C52" s="10"/>
      <c r="D52" s="37"/>
      <c r="E52" s="36"/>
      <c r="F52" s="41"/>
      <c r="G52" s="41"/>
      <c r="H52" s="44"/>
      <c r="I52" s="44"/>
      <c r="L52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V52"/>
  <sheetViews>
    <sheetView workbookViewId="0">
      <selection activeCell="E4" sqref="E4"/>
    </sheetView>
  </sheetViews>
  <sheetFormatPr baseColWidth="10" defaultColWidth="9.1640625" defaultRowHeight="14" x14ac:dyDescent="0.15"/>
  <cols>
    <col min="1" max="1" width="14.6640625" style="8" customWidth="1"/>
    <col min="2" max="4" width="10.33203125" style="16" customWidth="1"/>
    <col min="5" max="5" width="14.6640625" style="8" customWidth="1"/>
    <col min="6" max="10" width="10.33203125" style="16" customWidth="1"/>
    <col min="11" max="11" width="11.33203125" style="8" customWidth="1"/>
    <col min="12" max="12" width="11.5" style="15" bestFit="1" customWidth="1"/>
    <col min="13" max="13" width="14" style="8" customWidth="1"/>
    <col min="14" max="16384" width="9.1640625" style="8"/>
  </cols>
  <sheetData>
    <row r="1" spans="1:256" s="14" customFormat="1" x14ac:dyDescent="0.15">
      <c r="A1" s="14" t="s">
        <v>55</v>
      </c>
      <c r="B1" s="58"/>
      <c r="C1" s="58"/>
      <c r="D1" s="58"/>
      <c r="F1" s="58"/>
      <c r="G1" s="58"/>
      <c r="H1" s="58"/>
      <c r="I1" s="58"/>
      <c r="J1" s="58"/>
      <c r="L1" s="13"/>
    </row>
    <row r="3" spans="1:256" s="1" customFormat="1" ht="16" x14ac:dyDescent="0.2">
      <c r="A3" s="1" t="s">
        <v>28</v>
      </c>
      <c r="B3" s="2"/>
      <c r="C3" s="2"/>
      <c r="D3" s="2"/>
      <c r="E3" s="3"/>
      <c r="F3" s="2"/>
      <c r="G3" s="2"/>
      <c r="H3" s="4" t="s">
        <v>12</v>
      </c>
      <c r="I3" s="5">
        <v>43927</v>
      </c>
      <c r="J3" s="4" t="s">
        <v>12</v>
      </c>
      <c r="K3" s="5">
        <v>44307</v>
      </c>
      <c r="L3" s="54"/>
    </row>
    <row r="4" spans="1:256" s="1" customFormat="1" ht="16" x14ac:dyDescent="0.2">
      <c r="A4" s="8" t="s">
        <v>33</v>
      </c>
      <c r="B4" s="2"/>
      <c r="C4" s="2"/>
      <c r="D4" s="2"/>
      <c r="E4" s="3"/>
      <c r="F4" s="2"/>
      <c r="G4" s="2"/>
      <c r="H4" s="4" t="s">
        <v>40</v>
      </c>
      <c r="I4" s="5">
        <v>43927</v>
      </c>
      <c r="J4" s="4" t="s">
        <v>40</v>
      </c>
      <c r="K4" s="5">
        <v>44307</v>
      </c>
      <c r="L4" s="7"/>
    </row>
    <row r="5" spans="1:256" s="1" customFormat="1" ht="16" x14ac:dyDescent="0.2">
      <c r="A5" s="8" t="s">
        <v>26</v>
      </c>
      <c r="B5" s="2"/>
      <c r="C5" s="2"/>
      <c r="D5" s="2"/>
      <c r="E5" s="3"/>
      <c r="F5" s="2"/>
      <c r="G5" s="2"/>
      <c r="J5" s="6"/>
      <c r="K5" s="1" t="s">
        <v>34</v>
      </c>
      <c r="L5" s="7"/>
    </row>
    <row r="6" spans="1:256" s="1" customFormat="1" ht="16" x14ac:dyDescent="0.2">
      <c r="A6" s="8" t="s">
        <v>10</v>
      </c>
      <c r="B6" s="2"/>
      <c r="C6" s="2"/>
      <c r="D6" s="2"/>
      <c r="E6" s="55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ht="15" thickBot="1" x14ac:dyDescent="0.2">
      <c r="A8" s="15"/>
      <c r="B8" s="8"/>
      <c r="C8" s="8"/>
      <c r="D8" s="8"/>
      <c r="F8" s="8"/>
      <c r="G8" s="8"/>
      <c r="H8" s="8"/>
      <c r="I8" s="8"/>
      <c r="J8" s="8"/>
      <c r="L8" s="8"/>
    </row>
    <row r="9" spans="1:256" ht="15" thickBot="1" x14ac:dyDescent="0.2">
      <c r="A9" s="17" t="s">
        <v>29</v>
      </c>
      <c r="B9" s="18" t="s">
        <v>40</v>
      </c>
      <c r="C9" s="18" t="s">
        <v>0</v>
      </c>
      <c r="D9" s="18" t="s">
        <v>1</v>
      </c>
      <c r="E9" s="17" t="s">
        <v>30</v>
      </c>
      <c r="F9" s="18" t="s">
        <v>40</v>
      </c>
      <c r="G9" s="18" t="s">
        <v>0</v>
      </c>
      <c r="H9" s="18" t="s">
        <v>1</v>
      </c>
      <c r="I9" s="18" t="s">
        <v>2</v>
      </c>
      <c r="J9" s="19" t="s">
        <v>37</v>
      </c>
    </row>
    <row r="10" spans="1:256" x14ac:dyDescent="0.15">
      <c r="A10" s="48" t="s">
        <v>17</v>
      </c>
      <c r="B10" s="20">
        <v>27.873374938964844</v>
      </c>
      <c r="C10" s="23">
        <v>14.502713203430176</v>
      </c>
      <c r="D10" s="21">
        <f t="shared" ref="D10:D13" si="0">B10-C10</f>
        <v>13.370661735534668</v>
      </c>
      <c r="E10" s="49" t="s">
        <v>17</v>
      </c>
      <c r="F10" s="20">
        <v>28.663923263549805</v>
      </c>
      <c r="G10" s="20">
        <v>14.43486499786377</v>
      </c>
      <c r="H10" s="21">
        <f t="shared" ref="H10:H13" si="1">F10-G10</f>
        <v>14.229058265686035</v>
      </c>
      <c r="I10" s="21">
        <f>H10-$D$14</f>
        <v>0.98127913475035555</v>
      </c>
      <c r="J10" s="22">
        <f t="shared" ref="J10:J13" si="2">POWER(2,-I10)</f>
        <v>0.50653043634693273</v>
      </c>
    </row>
    <row r="11" spans="1:256" x14ac:dyDescent="0.15">
      <c r="A11" s="48" t="s">
        <v>18</v>
      </c>
      <c r="B11" s="23">
        <v>27.780174255371094</v>
      </c>
      <c r="C11" s="23">
        <v>14.4795179367065</v>
      </c>
      <c r="D11" s="21">
        <f t="shared" si="0"/>
        <v>13.300656318664593</v>
      </c>
      <c r="E11" s="48" t="s">
        <v>18</v>
      </c>
      <c r="F11" s="23">
        <v>28.197965621948242</v>
      </c>
      <c r="G11" s="23">
        <v>14.460453987121582</v>
      </c>
      <c r="H11" s="21">
        <f t="shared" si="1"/>
        <v>13.73751163482666</v>
      </c>
      <c r="I11" s="21">
        <f t="shared" ref="I11:I13" si="3">H11-$D$14</f>
        <v>0.48973250389098055</v>
      </c>
      <c r="J11" s="22">
        <f t="shared" si="2"/>
        <v>0.71215712958365707</v>
      </c>
    </row>
    <row r="12" spans="1:256" x14ac:dyDescent="0.15">
      <c r="A12" s="48" t="s">
        <v>19</v>
      </c>
      <c r="B12" s="23">
        <v>27.318414688110352</v>
      </c>
      <c r="C12" s="23">
        <v>14.467402458190918</v>
      </c>
      <c r="D12" s="21">
        <f t="shared" si="0"/>
        <v>12.851012229919434</v>
      </c>
      <c r="E12" s="48" t="s">
        <v>19</v>
      </c>
      <c r="F12" s="23">
        <v>28.342782974243164</v>
      </c>
      <c r="G12" s="23">
        <v>14.45539665222168</v>
      </c>
      <c r="H12" s="21">
        <f t="shared" si="1"/>
        <v>13.887386322021484</v>
      </c>
      <c r="I12" s="21">
        <f t="shared" si="3"/>
        <v>0.63960719108580477</v>
      </c>
      <c r="J12" s="22">
        <f t="shared" si="2"/>
        <v>0.64188769457234029</v>
      </c>
    </row>
    <row r="13" spans="1:256" ht="15" thickBot="1" x14ac:dyDescent="0.2">
      <c r="A13" s="50" t="s">
        <v>20</v>
      </c>
      <c r="B13" s="24">
        <v>27.937530517578125</v>
      </c>
      <c r="C13" s="24">
        <v>14.468744277954102</v>
      </c>
      <c r="D13" s="21">
        <f t="shared" si="0"/>
        <v>13.468786239624023</v>
      </c>
      <c r="E13" s="50" t="s">
        <v>20</v>
      </c>
      <c r="F13" s="24">
        <v>28.80555534362793</v>
      </c>
      <c r="G13" s="24">
        <v>14.464958190917969</v>
      </c>
      <c r="H13" s="25">
        <f t="shared" si="1"/>
        <v>14.340597152709961</v>
      </c>
      <c r="I13" s="21">
        <f t="shared" si="3"/>
        <v>1.0928180217742813</v>
      </c>
      <c r="J13" s="26">
        <f t="shared" si="2"/>
        <v>0.46884468348614067</v>
      </c>
    </row>
    <row r="14" spans="1:256" x14ac:dyDescent="0.15">
      <c r="A14" s="27" t="s">
        <v>3</v>
      </c>
      <c r="B14" s="28">
        <f>AVERAGE(B10:B13)</f>
        <v>27.727373600006104</v>
      </c>
      <c r="C14" s="28">
        <f>AVERAGE(C10:C13)</f>
        <v>14.479594469070424</v>
      </c>
      <c r="D14" s="28">
        <f>AVERAGE(D10:D13)</f>
        <v>13.24777913093568</v>
      </c>
      <c r="E14" s="29" t="s">
        <v>3</v>
      </c>
      <c r="F14" s="28">
        <f>AVERAGE(F10:F13)</f>
        <v>28.502556800842285</v>
      </c>
      <c r="G14" s="28">
        <f>AVERAGE(G10:G13)</f>
        <v>14.45391845703125</v>
      </c>
      <c r="H14" s="28">
        <f>AVERAGE(H10:H13)</f>
        <v>14.048638343811035</v>
      </c>
      <c r="I14" s="28">
        <f>AVERAGE(I10:I13)</f>
        <v>0.80085921287535555</v>
      </c>
      <c r="J14" s="56">
        <f>AVERAGE(J10:J13)</f>
        <v>0.58235498599726776</v>
      </c>
      <c r="K14" s="45"/>
    </row>
    <row r="15" spans="1:256" x14ac:dyDescent="0.15">
      <c r="A15" s="30" t="s">
        <v>4</v>
      </c>
      <c r="B15" s="21">
        <f>MEDIAN(B10:B13)</f>
        <v>27.826774597167969</v>
      </c>
      <c r="C15" s="21">
        <f>MEDIAN(C10:C13)</f>
        <v>14.474131107330301</v>
      </c>
      <c r="D15" s="21">
        <f>MEDIAN(D10:D13)</f>
        <v>13.335659027099631</v>
      </c>
      <c r="E15" s="31" t="s">
        <v>4</v>
      </c>
      <c r="F15" s="21">
        <f>MEDIAN(F10:F13)</f>
        <v>28.503353118896484</v>
      </c>
      <c r="G15" s="21">
        <f>MEDIAN(G10:G13)</f>
        <v>14.457925319671631</v>
      </c>
      <c r="H15" s="21">
        <f>MEDIAN(H10:H13)</f>
        <v>14.05822229385376</v>
      </c>
      <c r="I15" s="21">
        <f>MEDIAN(I10:I13)</f>
        <v>0.81044316291808016</v>
      </c>
      <c r="J15" s="32">
        <f>MEDIAN(J10:J13)</f>
        <v>0.57420906545963657</v>
      </c>
    </row>
    <row r="16" spans="1:256" ht="15" thickBot="1" x14ac:dyDescent="0.2">
      <c r="A16" s="33" t="s">
        <v>5</v>
      </c>
      <c r="B16" s="25">
        <f>STDEV(B10:B13)</f>
        <v>0.28018899681408399</v>
      </c>
      <c r="C16" s="25">
        <f>STDEV(C10:C13)</f>
        <v>1.6338640418205052E-2</v>
      </c>
      <c r="D16" s="25">
        <f>STDEV(D10:D13)</f>
        <v>0.27335218268012607</v>
      </c>
      <c r="E16" s="34" t="s">
        <v>5</v>
      </c>
      <c r="F16" s="25">
        <f>STDEV(F10:F13)</f>
        <v>0.28056533056381611</v>
      </c>
      <c r="G16" s="25">
        <f>STDEV(G10:G13)</f>
        <v>1.3289196678995269E-2</v>
      </c>
      <c r="H16" s="25">
        <f>STDEV(H10:H13)</f>
        <v>0.28319212434772162</v>
      </c>
      <c r="I16" s="25">
        <f>STDEV(I10:I13)</f>
        <v>0.28319212434772162</v>
      </c>
      <c r="J16" s="35">
        <f>STDEV(J10:J13)</f>
        <v>0.11405655172727476</v>
      </c>
    </row>
    <row r="17" spans="1:256" x14ac:dyDescent="0.15">
      <c r="A17" s="36"/>
      <c r="B17" s="37" t="s">
        <v>6</v>
      </c>
      <c r="C17" s="37"/>
      <c r="D17" s="37"/>
      <c r="E17" s="36"/>
      <c r="F17" s="38"/>
      <c r="G17" s="38"/>
      <c r="H17" s="38"/>
      <c r="I17" s="38"/>
      <c r="J17" s="38">
        <f>J16/(SQRT(4))</f>
        <v>5.702827586363738E-2</v>
      </c>
    </row>
    <row r="18" spans="1:256" x14ac:dyDescent="0.15">
      <c r="A18" s="39" t="s">
        <v>40</v>
      </c>
      <c r="B18" s="40">
        <f>TTEST(B10:B13,F10:F13,2,2)</f>
        <v>7.8924105028777437E-3</v>
      </c>
      <c r="C18" s="37"/>
      <c r="D18" s="42"/>
      <c r="E18" s="43"/>
      <c r="F18" s="43"/>
    </row>
    <row r="19" spans="1:256" x14ac:dyDescent="0.15">
      <c r="A19" s="39" t="s">
        <v>0</v>
      </c>
      <c r="B19" s="40">
        <f>TTEST(C10:C13,G10:G13,2,2)</f>
        <v>5.0589499852790522E-2</v>
      </c>
      <c r="C19" s="37"/>
      <c r="D19" s="42"/>
      <c r="E19" s="43"/>
      <c r="F19" s="43"/>
      <c r="G19" s="45"/>
    </row>
    <row r="20" spans="1:256" x14ac:dyDescent="0.15">
      <c r="A20" s="39" t="s">
        <v>7</v>
      </c>
      <c r="B20" s="57">
        <f>TTEST(D10:D13,H10:H13,2,2)</f>
        <v>6.5800587135560517E-3</v>
      </c>
      <c r="C20" s="40"/>
      <c r="D20" s="41"/>
      <c r="E20" s="15"/>
      <c r="F20" s="44"/>
      <c r="G20" s="41"/>
      <c r="L20" s="8"/>
    </row>
    <row r="21" spans="1:256" x14ac:dyDescent="0.15">
      <c r="A21" s="47" t="s">
        <v>8</v>
      </c>
      <c r="B21" s="10">
        <f>POWER(-(-I14-I16),2)</f>
        <v>1.1751673017351416</v>
      </c>
      <c r="C21" s="10"/>
      <c r="D21" s="41"/>
      <c r="E21" s="51"/>
      <c r="F21" s="41"/>
      <c r="G21" s="41"/>
      <c r="L21" s="8"/>
    </row>
    <row r="22" spans="1:256" x14ac:dyDescent="0.15">
      <c r="A22" s="47" t="s">
        <v>9</v>
      </c>
      <c r="B22" s="10">
        <f>POWER(2,-I14)</f>
        <v>0.57400721937688981</v>
      </c>
      <c r="C22" s="10"/>
      <c r="D22" s="37"/>
      <c r="E22" s="36"/>
      <c r="F22" s="41"/>
      <c r="G22" s="41"/>
      <c r="H22" s="44"/>
      <c r="I22" s="44"/>
      <c r="L22" s="8"/>
    </row>
    <row r="23" spans="1:256" ht="15" thickBot="1" x14ac:dyDescent="0.2">
      <c r="A23" s="47"/>
      <c r="B23" s="10"/>
      <c r="C23" s="10"/>
      <c r="D23" s="37"/>
      <c r="E23" s="36"/>
      <c r="F23" s="41"/>
      <c r="G23" s="41"/>
      <c r="H23" s="44"/>
      <c r="I23" s="44"/>
    </row>
    <row r="24" spans="1:256" ht="15" thickBot="1" x14ac:dyDescent="0.2">
      <c r="A24" s="17" t="s">
        <v>29</v>
      </c>
      <c r="B24" s="18" t="s">
        <v>40</v>
      </c>
      <c r="C24" s="18" t="s">
        <v>0</v>
      </c>
      <c r="D24" s="18" t="s">
        <v>1</v>
      </c>
      <c r="E24" s="17" t="s">
        <v>30</v>
      </c>
      <c r="F24" s="18" t="s">
        <v>40</v>
      </c>
      <c r="G24" s="18" t="s">
        <v>0</v>
      </c>
      <c r="H24" s="18" t="s">
        <v>1</v>
      </c>
      <c r="I24" s="18" t="s">
        <v>2</v>
      </c>
      <c r="J24" s="19" t="s">
        <v>37</v>
      </c>
      <c r="K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x14ac:dyDescent="0.15">
      <c r="A25" s="49" t="s">
        <v>23</v>
      </c>
      <c r="B25" s="20">
        <v>26.292913436889648</v>
      </c>
      <c r="C25" s="20">
        <v>14.516132354736328</v>
      </c>
      <c r="D25" s="28">
        <f t="shared" ref="D25:D28" si="4">B25-C25</f>
        <v>11.77678108215332</v>
      </c>
      <c r="E25" s="49" t="s">
        <v>23</v>
      </c>
      <c r="F25" s="20">
        <v>25.503763198852539</v>
      </c>
      <c r="G25" s="20">
        <v>14.420702934265137</v>
      </c>
      <c r="H25" s="21">
        <f t="shared" ref="H25:H28" si="5">F25-G25</f>
        <v>11.083060264587402</v>
      </c>
      <c r="I25" s="21">
        <f>H25-$D$29</f>
        <v>-0.19797484079996686</v>
      </c>
      <c r="J25" s="22">
        <f t="shared" ref="J25:J28" si="6">POWER(2,-I25)</f>
        <v>1.1470870199684271</v>
      </c>
      <c r="L25" s="8"/>
    </row>
    <row r="26" spans="1:256" x14ac:dyDescent="0.15">
      <c r="A26" s="48" t="s">
        <v>24</v>
      </c>
      <c r="B26" s="23">
        <v>25.974178314208984</v>
      </c>
      <c r="C26" s="23">
        <v>14.643595695495605</v>
      </c>
      <c r="D26" s="21">
        <f t="shared" si="4"/>
        <v>11.330582618713379</v>
      </c>
      <c r="E26" s="48" t="s">
        <v>24</v>
      </c>
      <c r="F26" s="23"/>
      <c r="G26" s="23"/>
      <c r="H26" s="21"/>
      <c r="I26" s="21"/>
      <c r="J26" s="22"/>
      <c r="L26" s="8"/>
    </row>
    <row r="27" spans="1:256" x14ac:dyDescent="0.15">
      <c r="A27" s="48" t="s">
        <v>21</v>
      </c>
      <c r="B27" s="23"/>
      <c r="C27" s="23"/>
      <c r="D27" s="21"/>
      <c r="E27" s="48" t="s">
        <v>21</v>
      </c>
      <c r="F27" s="23">
        <v>25.489955902099609</v>
      </c>
      <c r="G27" s="23">
        <v>14.447117805480957</v>
      </c>
      <c r="H27" s="21">
        <f t="shared" si="5"/>
        <v>11.042838096618652</v>
      </c>
      <c r="I27" s="21">
        <f t="shared" ref="I27:I28" si="7">H27-$D$29</f>
        <v>-0.23819700876871686</v>
      </c>
      <c r="J27" s="22">
        <f t="shared" si="6"/>
        <v>1.179517651562191</v>
      </c>
      <c r="L27" s="8"/>
    </row>
    <row r="28" spans="1:256" ht="15" thickBot="1" x14ac:dyDescent="0.2">
      <c r="A28" s="50" t="s">
        <v>22</v>
      </c>
      <c r="B28" s="24">
        <v>25.139724731445312</v>
      </c>
      <c r="C28" s="24">
        <v>14.403983116149902</v>
      </c>
      <c r="D28" s="21">
        <f t="shared" si="4"/>
        <v>10.73574161529541</v>
      </c>
      <c r="E28" s="50" t="s">
        <v>22</v>
      </c>
      <c r="F28" s="24">
        <v>26.909339904785156</v>
      </c>
      <c r="G28" s="24">
        <v>14.4793119430541</v>
      </c>
      <c r="H28" s="25">
        <f t="shared" si="5"/>
        <v>12.430027961731057</v>
      </c>
      <c r="I28" s="21">
        <f t="shared" si="7"/>
        <v>1.1489928563436873</v>
      </c>
      <c r="J28" s="26">
        <f t="shared" si="6"/>
        <v>0.45093992206207401</v>
      </c>
      <c r="L28" s="8"/>
    </row>
    <row r="29" spans="1:256" x14ac:dyDescent="0.15">
      <c r="A29" s="27" t="s">
        <v>3</v>
      </c>
      <c r="B29" s="28">
        <f>AVERAGE(B25:B28)</f>
        <v>25.802272160847981</v>
      </c>
      <c r="C29" s="28">
        <f>AVERAGE(C25:C28)</f>
        <v>14.521237055460611</v>
      </c>
      <c r="D29" s="28">
        <f>AVERAGE(D25:D28)</f>
        <v>11.281035105387369</v>
      </c>
      <c r="E29" s="29" t="s">
        <v>3</v>
      </c>
      <c r="F29" s="28">
        <f>AVERAGE(F25:F28)</f>
        <v>25.967686335245769</v>
      </c>
      <c r="G29" s="28">
        <f>AVERAGE(G25:G28)</f>
        <v>14.449044227600064</v>
      </c>
      <c r="H29" s="28">
        <f>AVERAGE(H25:H28)</f>
        <v>11.518642107645704</v>
      </c>
      <c r="I29" s="28">
        <f>AVERAGE(I25:I28)</f>
        <v>0.23760700225833453</v>
      </c>
      <c r="J29" s="56">
        <f>AVERAGE(J25:J28)</f>
        <v>0.92584819786423067</v>
      </c>
      <c r="L29" s="8"/>
    </row>
    <row r="30" spans="1:256" x14ac:dyDescent="0.15">
      <c r="A30" s="30" t="s">
        <v>4</v>
      </c>
      <c r="B30" s="21">
        <f>MEDIAN(B25:B28)</f>
        <v>25.974178314208984</v>
      </c>
      <c r="C30" s="21">
        <f>MEDIAN(C25:C28)</f>
        <v>14.516132354736328</v>
      </c>
      <c r="D30" s="21">
        <f>MEDIAN(D25:D28)</f>
        <v>11.330582618713379</v>
      </c>
      <c r="E30" s="31" t="s">
        <v>4</v>
      </c>
      <c r="F30" s="21">
        <f>MEDIAN(F25:F28)</f>
        <v>25.503763198852539</v>
      </c>
      <c r="G30" s="21">
        <f>MEDIAN(G25:G28)</f>
        <v>14.447117805480957</v>
      </c>
      <c r="H30" s="21">
        <f>MEDIAN(H25:H28)</f>
        <v>11.083060264587402</v>
      </c>
      <c r="I30" s="21">
        <f>MEDIAN(I25:I28)</f>
        <v>-0.19797484079996686</v>
      </c>
      <c r="J30" s="32">
        <f>MEDIAN(J25:J28)</f>
        <v>1.1470870199684271</v>
      </c>
      <c r="L30" s="8"/>
    </row>
    <row r="31" spans="1:256" ht="15" thickBot="1" x14ac:dyDescent="0.2">
      <c r="A31" s="33" t="s">
        <v>5</v>
      </c>
      <c r="B31" s="25">
        <f>STDEV(B25:B28)</f>
        <v>0.59550385537259809</v>
      </c>
      <c r="C31" s="25">
        <f>STDEV(C25:C28)</f>
        <v>0.11988782474583728</v>
      </c>
      <c r="D31" s="25">
        <f>STDEV(D25:D28)</f>
        <v>0.52228537213533344</v>
      </c>
      <c r="E31" s="34" t="s">
        <v>5</v>
      </c>
      <c r="F31" s="25">
        <f>STDEV(F25:F28)</f>
        <v>0.81552513396621273</v>
      </c>
      <c r="G31" s="25">
        <f>STDEV(G25:G28)</f>
        <v>2.9351955717497363E-2</v>
      </c>
      <c r="H31" s="25">
        <f>STDEV(H25:H28)</f>
        <v>0.78953947777751587</v>
      </c>
      <c r="I31" s="25">
        <f>STDEV(I25:I28)</f>
        <v>0.78953947777751587</v>
      </c>
      <c r="J31" s="35">
        <f>STDEV(J25:J28)</f>
        <v>0.41160216141976924</v>
      </c>
      <c r="L31" s="8"/>
    </row>
    <row r="32" spans="1:256" x14ac:dyDescent="0.15">
      <c r="A32" s="36"/>
      <c r="B32" s="37" t="s">
        <v>6</v>
      </c>
      <c r="C32" s="37"/>
      <c r="D32" s="37"/>
      <c r="E32" s="36"/>
      <c r="F32" s="38"/>
      <c r="G32" s="38"/>
      <c r="H32" s="38"/>
      <c r="I32" s="38"/>
      <c r="J32" s="38">
        <f>J31/(SQRT(4))</f>
        <v>0.20580108070988462</v>
      </c>
      <c r="L32" s="8"/>
    </row>
    <row r="33" spans="1:256" x14ac:dyDescent="0.15">
      <c r="A33" s="39" t="s">
        <v>40</v>
      </c>
      <c r="B33" s="40">
        <f>TTEST(B25:B28,F25:F28,2,2)</f>
        <v>0.79070197440142631</v>
      </c>
      <c r="C33" s="37"/>
      <c r="D33" s="42"/>
      <c r="E33" s="43"/>
      <c r="F33" s="43"/>
      <c r="G33" s="45"/>
      <c r="H33" s="44"/>
      <c r="L33" s="8"/>
    </row>
    <row r="34" spans="1:256" x14ac:dyDescent="0.15">
      <c r="A34" s="39" t="s">
        <v>0</v>
      </c>
      <c r="B34" s="40">
        <f>TTEST(C25:C28,G25:G28,2,2)</f>
        <v>0.36832698285908566</v>
      </c>
      <c r="C34" s="37"/>
      <c r="D34" s="42"/>
      <c r="E34" s="42"/>
      <c r="F34" s="43"/>
      <c r="G34" s="43"/>
      <c r="H34" s="44"/>
      <c r="L34" s="8"/>
    </row>
    <row r="35" spans="1:256" x14ac:dyDescent="0.15">
      <c r="A35" s="39" t="s">
        <v>7</v>
      </c>
      <c r="B35" s="57">
        <f>TTEST(D25:D28,H25:H28,2,2)</f>
        <v>0.68617790127396905</v>
      </c>
      <c r="C35" s="40"/>
      <c r="D35" s="41"/>
      <c r="E35" s="42"/>
      <c r="F35" s="43"/>
      <c r="G35" s="43"/>
      <c r="H35" s="44"/>
      <c r="L35" s="8"/>
    </row>
    <row r="36" spans="1:256" x14ac:dyDescent="0.15">
      <c r="A36" s="47" t="s">
        <v>8</v>
      </c>
      <c r="B36" s="10">
        <f>POWER(-(-I29-I31),2)</f>
        <v>1.0550298914500373</v>
      </c>
      <c r="C36" s="10"/>
      <c r="D36" s="37"/>
      <c r="E36" s="36"/>
      <c r="F36" s="41"/>
      <c r="G36" s="41"/>
      <c r="L36" s="8"/>
    </row>
    <row r="37" spans="1:256" x14ac:dyDescent="0.15">
      <c r="A37" s="47" t="s">
        <v>9</v>
      </c>
      <c r="B37" s="10">
        <f>POWER(2,-I29)</f>
        <v>0.84815097396830241</v>
      </c>
      <c r="C37" s="10"/>
      <c r="D37" s="37"/>
      <c r="E37" s="36"/>
      <c r="F37" s="41"/>
      <c r="G37" s="41"/>
      <c r="H37" s="44"/>
      <c r="I37" s="44"/>
      <c r="L37" s="8"/>
    </row>
    <row r="38" spans="1:256" ht="15" thickBot="1" x14ac:dyDescent="0.2"/>
    <row r="39" spans="1:256" ht="15" thickBot="1" x14ac:dyDescent="0.2">
      <c r="A39" s="17" t="s">
        <v>29</v>
      </c>
      <c r="B39" s="18" t="s">
        <v>40</v>
      </c>
      <c r="C39" s="18" t="s">
        <v>0</v>
      </c>
      <c r="D39" s="18" t="s">
        <v>1</v>
      </c>
      <c r="E39" s="17" t="s">
        <v>30</v>
      </c>
      <c r="F39" s="18" t="s">
        <v>40</v>
      </c>
      <c r="G39" s="18" t="s">
        <v>0</v>
      </c>
      <c r="H39" s="18" t="s">
        <v>1</v>
      </c>
      <c r="I39" s="18" t="s">
        <v>2</v>
      </c>
      <c r="J39" s="19" t="s">
        <v>37</v>
      </c>
      <c r="K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x14ac:dyDescent="0.15">
      <c r="A40" s="49" t="s">
        <v>13</v>
      </c>
      <c r="B40" s="20">
        <v>27.021984100341797</v>
      </c>
      <c r="C40" s="20">
        <v>14.479426383972168</v>
      </c>
      <c r="D40" s="28">
        <f t="shared" ref="D40:D42" si="8">B40-C40</f>
        <v>12.542557716369629</v>
      </c>
      <c r="E40" s="49" t="s">
        <v>13</v>
      </c>
      <c r="F40" s="20">
        <v>25.97352409362793</v>
      </c>
      <c r="G40" s="20">
        <v>14.458940505981445</v>
      </c>
      <c r="H40" s="21">
        <f t="shared" ref="H40" si="9">F40-G40</f>
        <v>11.514583587646484</v>
      </c>
      <c r="I40" s="21">
        <f>H40-$D$44</f>
        <v>-1.222681363423666</v>
      </c>
      <c r="J40" s="22">
        <f t="shared" ref="J40" si="10">POWER(2,-I40)</f>
        <v>2.3338006987174995</v>
      </c>
      <c r="L40" s="8"/>
    </row>
    <row r="41" spans="1:256" x14ac:dyDescent="0.15">
      <c r="A41" s="48" t="s">
        <v>14</v>
      </c>
      <c r="B41" s="23">
        <v>27.359233856201172</v>
      </c>
      <c r="C41" s="23">
        <v>14.469812393188477</v>
      </c>
      <c r="D41" s="21">
        <f t="shared" si="8"/>
        <v>12.889421463012695</v>
      </c>
      <c r="E41" s="48" t="s">
        <v>14</v>
      </c>
      <c r="F41" s="23"/>
      <c r="G41" s="23"/>
      <c r="H41" s="21"/>
      <c r="I41" s="21"/>
      <c r="J41" s="22"/>
      <c r="L41" s="8"/>
    </row>
    <row r="42" spans="1:256" x14ac:dyDescent="0.15">
      <c r="A42" s="48" t="s">
        <v>15</v>
      </c>
      <c r="B42" s="23">
        <v>27.264560699462891</v>
      </c>
      <c r="C42" s="23">
        <v>14.484745025634766</v>
      </c>
      <c r="D42" s="21">
        <f t="shared" si="8"/>
        <v>12.779815673828125</v>
      </c>
      <c r="E42" s="48" t="s">
        <v>15</v>
      </c>
      <c r="F42" s="23">
        <v>26.372201919555664</v>
      </c>
      <c r="G42" s="23">
        <v>14.415504455566406</v>
      </c>
      <c r="H42" s="21">
        <f t="shared" ref="H42:H43" si="11">F42-G42</f>
        <v>11.956697463989258</v>
      </c>
      <c r="I42" s="21">
        <f t="shared" ref="I42:I43" si="12">H42-$D$44</f>
        <v>-0.78056748708089252</v>
      </c>
      <c r="J42" s="22">
        <f t="shared" ref="J42:J43" si="13">POWER(2,-I42)</f>
        <v>1.7178064427187159</v>
      </c>
      <c r="L42" s="8"/>
    </row>
    <row r="43" spans="1:256" ht="15" thickBot="1" x14ac:dyDescent="0.2">
      <c r="A43" s="50" t="s">
        <v>16</v>
      </c>
      <c r="B43" s="24"/>
      <c r="C43" s="24"/>
      <c r="D43" s="25"/>
      <c r="E43" s="50" t="s">
        <v>16</v>
      </c>
      <c r="F43" s="24">
        <v>26.554332733154297</v>
      </c>
      <c r="G43" s="24">
        <v>14.416299819946289</v>
      </c>
      <c r="H43" s="25">
        <f t="shared" si="11"/>
        <v>12.138032913208008</v>
      </c>
      <c r="I43" s="21">
        <f t="shared" si="12"/>
        <v>-0.59923203786214252</v>
      </c>
      <c r="J43" s="26">
        <f t="shared" si="13"/>
        <v>1.514909948931171</v>
      </c>
      <c r="L43" s="8"/>
    </row>
    <row r="44" spans="1:256" x14ac:dyDescent="0.15">
      <c r="A44" s="27" t="s">
        <v>3</v>
      </c>
      <c r="B44" s="28">
        <f>AVERAGE(B40:B43)</f>
        <v>27.215259552001953</v>
      </c>
      <c r="C44" s="28">
        <f>AVERAGE(C40:C43)</f>
        <v>14.477994600931803</v>
      </c>
      <c r="D44" s="28">
        <f>AVERAGE(D40:D43)</f>
        <v>12.73726495107015</v>
      </c>
      <c r="E44" s="29" t="s">
        <v>3</v>
      </c>
      <c r="F44" s="28">
        <f>AVERAGE(F40:F43)</f>
        <v>26.300019582112629</v>
      </c>
      <c r="G44" s="28">
        <f>AVERAGE(G40:G43)</f>
        <v>14.430248260498047</v>
      </c>
      <c r="H44" s="28">
        <f>AVERAGE(H40:H43)</f>
        <v>11.869771321614584</v>
      </c>
      <c r="I44" s="28">
        <f>AVERAGE(I40:I43)</f>
        <v>-0.86749362945556696</v>
      </c>
      <c r="J44" s="56">
        <f>AVERAGE(J40:J43)</f>
        <v>1.8555056967891288</v>
      </c>
      <c r="L44" s="8"/>
    </row>
    <row r="45" spans="1:256" x14ac:dyDescent="0.15">
      <c r="A45" s="30" t="s">
        <v>4</v>
      </c>
      <c r="B45" s="21">
        <f>MEDIAN(B40:B43)</f>
        <v>27.264560699462891</v>
      </c>
      <c r="C45" s="21">
        <f>MEDIAN(C40:C43)</f>
        <v>14.479426383972168</v>
      </c>
      <c r="D45" s="21">
        <f>MEDIAN(D40:D43)</f>
        <v>12.779815673828125</v>
      </c>
      <c r="E45" s="31" t="s">
        <v>4</v>
      </c>
      <c r="F45" s="21">
        <f>MEDIAN(F40:F43)</f>
        <v>26.372201919555664</v>
      </c>
      <c r="G45" s="21">
        <f>MEDIAN(G40:G43)</f>
        <v>14.416299819946289</v>
      </c>
      <c r="H45" s="21">
        <f>MEDIAN(H40:H43)</f>
        <v>11.956697463989258</v>
      </c>
      <c r="I45" s="21">
        <f>MEDIAN(I40:I43)</f>
        <v>-0.78056748708089252</v>
      </c>
      <c r="J45" s="32">
        <f>MEDIAN(J40:J43)</f>
        <v>1.7178064427187159</v>
      </c>
      <c r="L45" s="8"/>
    </row>
    <row r="46" spans="1:256" ht="15" thickBot="1" x14ac:dyDescent="0.2">
      <c r="A46" s="33" t="s">
        <v>5</v>
      </c>
      <c r="B46" s="25">
        <f>STDEV(B40:B43)</f>
        <v>0.17394626127780338</v>
      </c>
      <c r="C46" s="25">
        <f>STDEV(C40:C43)</f>
        <v>7.5685784629610569E-3</v>
      </c>
      <c r="D46" s="25">
        <f>STDEV(D40:D43)</f>
        <v>0.17730351854725246</v>
      </c>
      <c r="E46" s="34" t="s">
        <v>5</v>
      </c>
      <c r="F46" s="25">
        <f>STDEV(F40:F43)</f>
        <v>0.29705620060212917</v>
      </c>
      <c r="G46" s="25">
        <f>STDEV(G40:G43)</f>
        <v>2.4851395620445447E-2</v>
      </c>
      <c r="H46" s="25">
        <f>STDEV(H40:H43)</f>
        <v>0.32068579802804836</v>
      </c>
      <c r="I46" s="25">
        <f>STDEV(I40:I43)</f>
        <v>0.32068579802804864</v>
      </c>
      <c r="J46" s="35">
        <f>STDEV(J40:J43)</f>
        <v>0.42645788590441602</v>
      </c>
      <c r="L46" s="8"/>
    </row>
    <row r="47" spans="1:256" x14ac:dyDescent="0.15">
      <c r="A47" s="36"/>
      <c r="B47" s="37" t="s">
        <v>6</v>
      </c>
      <c r="C47" s="37"/>
      <c r="D47" s="37"/>
      <c r="E47" s="36"/>
      <c r="F47" s="38"/>
      <c r="G47" s="38"/>
      <c r="H47" s="38"/>
      <c r="I47" s="38"/>
      <c r="J47" s="38">
        <f>J46/(SQRT(4))</f>
        <v>0.21322894295220801</v>
      </c>
      <c r="L47" s="8"/>
    </row>
    <row r="48" spans="1:256" x14ac:dyDescent="0.15">
      <c r="A48" s="39" t="s">
        <v>40</v>
      </c>
      <c r="B48" s="40">
        <f>TTEST(B40:B43,F40:F43,2,2)</f>
        <v>9.9925992223407999E-3</v>
      </c>
      <c r="C48" s="37"/>
      <c r="D48" s="42"/>
      <c r="E48" s="42"/>
      <c r="F48" s="43"/>
      <c r="G48" s="43"/>
      <c r="L48" s="8"/>
    </row>
    <row r="49" spans="1:12" x14ac:dyDescent="0.15">
      <c r="A49" s="39" t="s">
        <v>0</v>
      </c>
      <c r="B49" s="40">
        <f>TTEST(C40:C43,G40:G43,2,2)</f>
        <v>3.3426873752396606E-2</v>
      </c>
      <c r="C49" s="41"/>
      <c r="D49" s="42"/>
      <c r="E49" s="42"/>
      <c r="F49" s="43"/>
      <c r="G49" s="43"/>
      <c r="L49" s="8"/>
    </row>
    <row r="50" spans="1:12" x14ac:dyDescent="0.15">
      <c r="A50" s="39" t="s">
        <v>7</v>
      </c>
      <c r="B50" s="57">
        <f>TTEST(D40:D43,H40:H43,2,2)</f>
        <v>1.4847994165632315E-2</v>
      </c>
      <c r="C50" s="46"/>
      <c r="D50" s="41"/>
      <c r="E50" s="15"/>
      <c r="F50" s="44"/>
      <c r="G50" s="41"/>
      <c r="L50" s="8"/>
    </row>
    <row r="51" spans="1:12" x14ac:dyDescent="0.15">
      <c r="A51" s="47" t="s">
        <v>8</v>
      </c>
      <c r="B51" s="10">
        <f>POWER(-(-I44-I46),2)</f>
        <v>0.29899880451046529</v>
      </c>
      <c r="C51" s="10"/>
      <c r="D51" s="37"/>
      <c r="E51" s="36"/>
      <c r="F51" s="41"/>
      <c r="G51" s="41"/>
      <c r="L51" s="8"/>
    </row>
    <row r="52" spans="1:12" x14ac:dyDescent="0.15">
      <c r="A52" s="47" t="s">
        <v>9</v>
      </c>
      <c r="B52" s="10">
        <f>POWER(2,-I44)</f>
        <v>1.8244904880241037</v>
      </c>
      <c r="C52" s="10"/>
      <c r="D52" s="37"/>
      <c r="E52" s="36"/>
      <c r="F52" s="41"/>
      <c r="G52" s="41"/>
      <c r="H52" s="44"/>
      <c r="I52" s="44"/>
      <c r="L52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52"/>
  <sheetViews>
    <sheetView zoomScaleNormal="100" workbookViewId="0">
      <selection activeCell="E4" sqref="E4"/>
    </sheetView>
  </sheetViews>
  <sheetFormatPr baseColWidth="10" defaultColWidth="9.1640625" defaultRowHeight="14" x14ac:dyDescent="0.15"/>
  <cols>
    <col min="1" max="1" width="14.6640625" style="8" customWidth="1"/>
    <col min="2" max="4" width="10.33203125" style="16" customWidth="1"/>
    <col min="5" max="5" width="14.6640625" style="8" customWidth="1"/>
    <col min="6" max="10" width="10.33203125" style="16" customWidth="1"/>
    <col min="11" max="11" width="9.33203125" style="8" bestFit="1" customWidth="1"/>
    <col min="12" max="12" width="9.1640625" style="15"/>
    <col min="13" max="13" width="14" style="8" customWidth="1"/>
    <col min="14" max="16384" width="9.1640625" style="8"/>
  </cols>
  <sheetData>
    <row r="1" spans="1:256" s="59" customFormat="1" x14ac:dyDescent="0.15">
      <c r="A1" s="59" t="s">
        <v>55</v>
      </c>
      <c r="B1" s="60"/>
      <c r="C1" s="60"/>
      <c r="D1" s="60"/>
      <c r="F1" s="60"/>
      <c r="G1" s="60"/>
      <c r="H1" s="60"/>
      <c r="I1" s="60"/>
      <c r="J1" s="60"/>
      <c r="L1" s="61"/>
    </row>
    <row r="3" spans="1:256" s="1" customFormat="1" ht="16" x14ac:dyDescent="0.2">
      <c r="A3" s="1" t="s">
        <v>41</v>
      </c>
      <c r="B3" s="2"/>
      <c r="C3" s="2"/>
      <c r="D3" s="2"/>
      <c r="E3" s="3"/>
      <c r="F3" s="2"/>
      <c r="G3" s="2"/>
      <c r="H3" s="4" t="s">
        <v>12</v>
      </c>
      <c r="I3" s="5">
        <v>43662</v>
      </c>
      <c r="J3" s="6"/>
      <c r="L3" s="7"/>
    </row>
    <row r="4" spans="1:256" s="1" customFormat="1" ht="16" x14ac:dyDescent="0.2">
      <c r="A4" s="8" t="s">
        <v>33</v>
      </c>
      <c r="B4" s="2"/>
      <c r="C4" s="2"/>
      <c r="D4" s="2"/>
      <c r="E4" s="3"/>
      <c r="F4" s="2"/>
      <c r="G4" s="2"/>
      <c r="H4" s="4" t="s">
        <v>42</v>
      </c>
      <c r="I4" s="5">
        <v>43662</v>
      </c>
      <c r="J4" s="6"/>
      <c r="L4" s="7"/>
    </row>
    <row r="5" spans="1:256" s="1" customFormat="1" ht="16" x14ac:dyDescent="0.2">
      <c r="A5" s="8" t="s">
        <v>26</v>
      </c>
      <c r="B5" s="2"/>
      <c r="C5" s="2"/>
      <c r="D5" s="2"/>
      <c r="E5" s="3"/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ht="15" thickBot="1" x14ac:dyDescent="0.2">
      <c r="A8" s="15"/>
      <c r="B8" s="8"/>
      <c r="C8" s="8"/>
      <c r="D8" s="8"/>
      <c r="F8" s="8"/>
      <c r="G8" s="8"/>
      <c r="H8" s="8"/>
      <c r="I8" s="8"/>
      <c r="J8" s="8"/>
      <c r="L8" s="8"/>
    </row>
    <row r="9" spans="1:256" ht="15" thickBot="1" x14ac:dyDescent="0.2">
      <c r="A9" s="17" t="s">
        <v>27</v>
      </c>
      <c r="B9" s="18" t="s">
        <v>42</v>
      </c>
      <c r="C9" s="18" t="s">
        <v>0</v>
      </c>
      <c r="D9" s="18" t="s">
        <v>1</v>
      </c>
      <c r="E9" s="17" t="s">
        <v>42</v>
      </c>
      <c r="F9" s="18" t="s">
        <v>42</v>
      </c>
      <c r="G9" s="18" t="s">
        <v>0</v>
      </c>
      <c r="H9" s="18" t="s">
        <v>1</v>
      </c>
      <c r="I9" s="18" t="s">
        <v>2</v>
      </c>
      <c r="J9" s="19" t="s">
        <v>37</v>
      </c>
    </row>
    <row r="10" spans="1:256" x14ac:dyDescent="0.15">
      <c r="A10" s="49" t="s">
        <v>17</v>
      </c>
      <c r="B10" s="20">
        <v>20.167909622192383</v>
      </c>
      <c r="C10" s="20">
        <v>14.502959251403809</v>
      </c>
      <c r="D10" s="28">
        <f t="shared" ref="D10:D13" si="0">B10-C10</f>
        <v>5.6649503707885742</v>
      </c>
      <c r="E10" s="49" t="s">
        <v>17</v>
      </c>
      <c r="F10" s="20">
        <v>22.214637756347656</v>
      </c>
      <c r="G10" s="20">
        <v>14.511013984680176</v>
      </c>
      <c r="H10" s="21">
        <f t="shared" ref="H10:H13" si="1">F10-G10</f>
        <v>7.7036237716674805</v>
      </c>
      <c r="I10" s="21">
        <f>H10-$D$14</f>
        <v>1.8967523574828995</v>
      </c>
      <c r="J10" s="22">
        <f t="shared" ref="J10:J13" si="2">POWER(2,-I10)</f>
        <v>0.26854721080610539</v>
      </c>
    </row>
    <row r="11" spans="1:256" x14ac:dyDescent="0.15">
      <c r="A11" s="48" t="s">
        <v>18</v>
      </c>
      <c r="B11" s="23">
        <v>20.272842407226562</v>
      </c>
      <c r="C11" s="23">
        <v>14.4795179367065</v>
      </c>
      <c r="D11" s="21">
        <f t="shared" si="0"/>
        <v>5.7933244705200622</v>
      </c>
      <c r="E11" s="48" t="s">
        <v>18</v>
      </c>
      <c r="F11" s="23">
        <v>22.136468887329102</v>
      </c>
      <c r="G11" s="23">
        <v>14.52616024017334</v>
      </c>
      <c r="H11" s="21">
        <f t="shared" si="1"/>
        <v>7.6103086471557617</v>
      </c>
      <c r="I11" s="21">
        <f t="shared" ref="I11:I13" si="3">H11-$D$14</f>
        <v>1.8034372329711807</v>
      </c>
      <c r="J11" s="22">
        <f t="shared" si="2"/>
        <v>0.28649120729995559</v>
      </c>
    </row>
    <row r="12" spans="1:256" x14ac:dyDescent="0.15">
      <c r="A12" s="48" t="s">
        <v>19</v>
      </c>
      <c r="B12" s="23">
        <v>20.329030990600586</v>
      </c>
      <c r="C12" s="23">
        <v>14.597875595092773</v>
      </c>
      <c r="D12" s="21">
        <f t="shared" si="0"/>
        <v>5.7311553955078125</v>
      </c>
      <c r="E12" s="48" t="s">
        <v>19</v>
      </c>
      <c r="F12" s="23">
        <v>21.938966751098633</v>
      </c>
      <c r="G12" s="23">
        <v>14.557626724243164</v>
      </c>
      <c r="H12" s="21">
        <f t="shared" si="1"/>
        <v>7.3813400268554688</v>
      </c>
      <c r="I12" s="21">
        <f t="shared" si="3"/>
        <v>1.5744686126708878</v>
      </c>
      <c r="J12" s="22">
        <f t="shared" si="2"/>
        <v>0.33576677577361175</v>
      </c>
    </row>
    <row r="13" spans="1:256" ht="15" thickBot="1" x14ac:dyDescent="0.2">
      <c r="A13" s="50" t="s">
        <v>20</v>
      </c>
      <c r="B13" s="24">
        <v>20.698680877685547</v>
      </c>
      <c r="C13" s="24">
        <v>14.660625457763672</v>
      </c>
      <c r="D13" s="21">
        <f t="shared" si="0"/>
        <v>6.038055419921875</v>
      </c>
      <c r="E13" s="50" t="s">
        <v>20</v>
      </c>
      <c r="F13" s="24">
        <v>22.488256454467773</v>
      </c>
      <c r="G13" s="24">
        <v>14.551451683044434</v>
      </c>
      <c r="H13" s="25">
        <f t="shared" si="1"/>
        <v>7.9368047714233398</v>
      </c>
      <c r="I13" s="21">
        <f t="shared" si="3"/>
        <v>2.1299333572387589</v>
      </c>
      <c r="J13" s="26">
        <f t="shared" si="2"/>
        <v>0.22846841601044279</v>
      </c>
    </row>
    <row r="14" spans="1:256" x14ac:dyDescent="0.15">
      <c r="A14" s="27" t="s">
        <v>3</v>
      </c>
      <c r="B14" s="28">
        <f>AVERAGE(B10:B13)</f>
        <v>20.36711597442627</v>
      </c>
      <c r="C14" s="28">
        <f>AVERAGE(C10:C13)</f>
        <v>14.560244560241689</v>
      </c>
      <c r="D14" s="28">
        <f>AVERAGE(D10:D13)</f>
        <v>5.806871414184581</v>
      </c>
      <c r="E14" s="29" t="s">
        <v>3</v>
      </c>
      <c r="F14" s="28">
        <f>AVERAGE(F10:F13)</f>
        <v>22.194582462310791</v>
      </c>
      <c r="G14" s="28">
        <f>AVERAGE(G10:G13)</f>
        <v>14.536563158035278</v>
      </c>
      <c r="H14" s="28">
        <f>AVERAGE(H10:H13)</f>
        <v>7.6580193042755127</v>
      </c>
      <c r="I14" s="28">
        <f>AVERAGE(I10:I13)</f>
        <v>1.8511478900909317</v>
      </c>
      <c r="J14" s="56">
        <f>AVERAGE(J10:J13)</f>
        <v>0.27981840247252893</v>
      </c>
      <c r="L14" s="8"/>
    </row>
    <row r="15" spans="1:256" x14ac:dyDescent="0.15">
      <c r="A15" s="30" t="s">
        <v>4</v>
      </c>
      <c r="B15" s="21">
        <f>MEDIAN(B10:B13)</f>
        <v>20.300936698913574</v>
      </c>
      <c r="C15" s="21">
        <f>MEDIAN(C10:C13)</f>
        <v>14.550417423248291</v>
      </c>
      <c r="D15" s="21">
        <f>MEDIAN(D10:D13)</f>
        <v>5.7622399330139373</v>
      </c>
      <c r="E15" s="31" t="s">
        <v>4</v>
      </c>
      <c r="F15" s="21">
        <f>MEDIAN(F10:F13)</f>
        <v>22.175553321838379</v>
      </c>
      <c r="G15" s="21">
        <f>MEDIAN(G10:G13)</f>
        <v>14.538805961608887</v>
      </c>
      <c r="H15" s="21">
        <f>MEDIAN(H10:H13)</f>
        <v>7.6569662094116211</v>
      </c>
      <c r="I15" s="21">
        <f>MEDIAN(I10:I13)</f>
        <v>1.8500947952270401</v>
      </c>
      <c r="J15" s="32">
        <f>MEDIAN(J10:J13)</f>
        <v>0.27751920905303051</v>
      </c>
      <c r="L15" s="8"/>
    </row>
    <row r="16" spans="1:256" ht="15" thickBot="1" x14ac:dyDescent="0.2">
      <c r="A16" s="33" t="s">
        <v>5</v>
      </c>
      <c r="B16" s="25">
        <f>STDEV(B10:B13)</f>
        <v>0.23090865965371499</v>
      </c>
      <c r="C16" s="25">
        <f>STDEV(C10:C13)</f>
        <v>8.4243325605703578E-2</v>
      </c>
      <c r="D16" s="25">
        <f>STDEV(D10:D13)</f>
        <v>0.16279236492565494</v>
      </c>
      <c r="E16" s="34" t="s">
        <v>5</v>
      </c>
      <c r="F16" s="25">
        <f>STDEV(F10:F13)</f>
        <v>0.22756918940838952</v>
      </c>
      <c r="G16" s="25">
        <f>STDEV(G10:G13)</f>
        <v>2.1804609279641986E-2</v>
      </c>
      <c r="H16" s="25">
        <f>STDEV(H10:H13)</f>
        <v>0.22994842428641352</v>
      </c>
      <c r="I16" s="25">
        <f>STDEV(I10:I13)</f>
        <v>0.22994842428641221</v>
      </c>
      <c r="J16" s="35">
        <f>STDEV(J10:J13)</f>
        <v>4.4491975570657046E-2</v>
      </c>
      <c r="L16" s="8"/>
    </row>
    <row r="17" spans="1:256" x14ac:dyDescent="0.15">
      <c r="A17" s="36"/>
      <c r="B17" s="37" t="s">
        <v>6</v>
      </c>
      <c r="C17" s="37"/>
      <c r="D17" s="37"/>
      <c r="E17" s="36"/>
      <c r="F17" s="38"/>
      <c r="G17" s="38"/>
      <c r="H17" s="38"/>
      <c r="I17" s="38"/>
      <c r="J17" s="38">
        <f>J16/(SQRT(4))</f>
        <v>2.2245987785328523E-2</v>
      </c>
    </row>
    <row r="18" spans="1:256" x14ac:dyDescent="0.15">
      <c r="A18" s="39" t="s">
        <v>42</v>
      </c>
      <c r="B18" s="40">
        <f>TTEST(B10:B13,F10:F13,2,2)</f>
        <v>2.912720675184447E-5</v>
      </c>
      <c r="C18" s="37"/>
      <c r="D18" s="42"/>
      <c r="E18" s="43"/>
      <c r="F18" s="43"/>
      <c r="K18" s="15"/>
      <c r="M18" s="15"/>
    </row>
    <row r="19" spans="1:256" x14ac:dyDescent="0.15">
      <c r="A19" s="39" t="s">
        <v>0</v>
      </c>
      <c r="B19" s="40">
        <f>TTEST(C10:C13,G10:G13,2,2)</f>
        <v>0.60586979008313491</v>
      </c>
      <c r="C19" s="37"/>
      <c r="D19" s="42"/>
      <c r="E19" s="43"/>
      <c r="F19" s="43"/>
      <c r="G19" s="45"/>
      <c r="L19" s="8"/>
    </row>
    <row r="20" spans="1:256" x14ac:dyDescent="0.15">
      <c r="A20" s="39" t="s">
        <v>7</v>
      </c>
      <c r="B20" s="57">
        <f>TTEST(D10:D13,H10:H13,2,2)</f>
        <v>1.1984392563816487E-5</v>
      </c>
      <c r="C20" s="40"/>
      <c r="D20" s="41"/>
      <c r="E20" s="15"/>
      <c r="F20" s="44"/>
      <c r="G20" s="41"/>
      <c r="L20" s="8"/>
    </row>
    <row r="21" spans="1:256" x14ac:dyDescent="0.15">
      <c r="A21" s="47" t="s">
        <v>8</v>
      </c>
      <c r="B21" s="10">
        <f>POWER(-(-I14-I16),2)</f>
        <v>4.3309618697149643</v>
      </c>
      <c r="C21" s="10"/>
      <c r="D21" s="41"/>
      <c r="E21" s="51"/>
      <c r="F21" s="41"/>
      <c r="G21" s="41"/>
      <c r="L21" s="8"/>
      <c r="N21" s="15"/>
    </row>
    <row r="22" spans="1:256" x14ac:dyDescent="0.15">
      <c r="A22" s="47" t="s">
        <v>9</v>
      </c>
      <c r="B22" s="10">
        <f>POWER(2,-I14)</f>
        <v>0.27717174667966499</v>
      </c>
      <c r="C22" s="10"/>
      <c r="D22" s="37"/>
      <c r="E22" s="36"/>
      <c r="F22" s="41"/>
      <c r="G22" s="41"/>
      <c r="H22" s="44"/>
      <c r="I22" s="44"/>
      <c r="L22" s="8"/>
    </row>
    <row r="23" spans="1:256" ht="15" thickBot="1" x14ac:dyDescent="0.2">
      <c r="A23" s="47"/>
      <c r="B23" s="10"/>
      <c r="C23" s="10"/>
      <c r="D23" s="37"/>
      <c r="E23" s="36"/>
      <c r="F23" s="41"/>
      <c r="G23" s="41"/>
      <c r="H23" s="44"/>
      <c r="I23" s="44"/>
      <c r="L23" s="8"/>
    </row>
    <row r="24" spans="1:256" ht="15" thickBot="1" x14ac:dyDescent="0.2">
      <c r="A24" s="17" t="s">
        <v>27</v>
      </c>
      <c r="B24" s="18" t="s">
        <v>42</v>
      </c>
      <c r="C24" s="18" t="s">
        <v>0</v>
      </c>
      <c r="D24" s="18" t="s">
        <v>1</v>
      </c>
      <c r="E24" s="17" t="s">
        <v>42</v>
      </c>
      <c r="F24" s="18" t="s">
        <v>42</v>
      </c>
      <c r="G24" s="18" t="s">
        <v>0</v>
      </c>
      <c r="H24" s="18" t="s">
        <v>1</v>
      </c>
      <c r="I24" s="18" t="s">
        <v>2</v>
      </c>
      <c r="J24" s="19" t="s">
        <v>37</v>
      </c>
      <c r="L24" s="8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x14ac:dyDescent="0.15">
      <c r="A25" s="49" t="s">
        <v>23</v>
      </c>
      <c r="B25" s="20">
        <v>19.848434448242188</v>
      </c>
      <c r="C25" s="20">
        <v>14.586251258850098</v>
      </c>
      <c r="D25" s="28">
        <f t="shared" ref="D25:D28" si="4">B25-C25</f>
        <v>5.2621831893920898</v>
      </c>
      <c r="E25" s="49" t="s">
        <v>23</v>
      </c>
      <c r="F25" s="20">
        <v>21.949222564697266</v>
      </c>
      <c r="G25" s="20">
        <v>14.524840354919434</v>
      </c>
      <c r="H25" s="21">
        <f t="shared" ref="H25:H28" si="5">F25-G25</f>
        <v>7.424382209777832</v>
      </c>
      <c r="I25" s="21">
        <f>H25-$D$29</f>
        <v>1.9395682811737061</v>
      </c>
      <c r="J25" s="22">
        <f t="shared" ref="J25:J28" si="6">POWER(2,-I25)</f>
        <v>0.26069443996534486</v>
      </c>
      <c r="L25" s="8"/>
    </row>
    <row r="26" spans="1:256" x14ac:dyDescent="0.15">
      <c r="A26" s="48" t="s">
        <v>24</v>
      </c>
      <c r="B26" s="23">
        <v>20.305393218994141</v>
      </c>
      <c r="C26" s="23">
        <v>14.68329906463623</v>
      </c>
      <c r="D26" s="21">
        <f t="shared" si="4"/>
        <v>5.6220941543579102</v>
      </c>
      <c r="E26" s="48" t="s">
        <v>24</v>
      </c>
      <c r="F26" s="23">
        <v>22.735843658447266</v>
      </c>
      <c r="G26" s="23">
        <v>14.551777839660645</v>
      </c>
      <c r="H26" s="21">
        <f t="shared" si="5"/>
        <v>8.1840658187866211</v>
      </c>
      <c r="I26" s="21">
        <f t="shared" ref="I26:I28" si="7">H26-$D$29</f>
        <v>2.6992518901824951</v>
      </c>
      <c r="J26" s="22">
        <f t="shared" si="6"/>
        <v>0.15397287363655104</v>
      </c>
      <c r="L26" s="8"/>
    </row>
    <row r="27" spans="1:256" x14ac:dyDescent="0.15">
      <c r="A27" s="48" t="s">
        <v>21</v>
      </c>
      <c r="B27" s="23">
        <v>19.913824081420898</v>
      </c>
      <c r="C27" s="23">
        <v>14.514561653137207</v>
      </c>
      <c r="D27" s="21">
        <f t="shared" si="4"/>
        <v>5.3992624282836914</v>
      </c>
      <c r="E27" s="48" t="s">
        <v>21</v>
      </c>
      <c r="F27" s="23">
        <v>22.557306289672852</v>
      </c>
      <c r="G27" s="23">
        <v>14.582581520080566</v>
      </c>
      <c r="H27" s="21">
        <f t="shared" si="5"/>
        <v>7.9747247695922852</v>
      </c>
      <c r="I27" s="21">
        <f t="shared" si="7"/>
        <v>2.4899108409881592</v>
      </c>
      <c r="J27" s="22">
        <f t="shared" si="6"/>
        <v>0.17801727563387865</v>
      </c>
      <c r="L27" s="8"/>
    </row>
    <row r="28" spans="1:256" ht="15" thickBot="1" x14ac:dyDescent="0.2">
      <c r="A28" s="50" t="s">
        <v>22</v>
      </c>
      <c r="B28" s="24">
        <v>20.23164176940918</v>
      </c>
      <c r="C28" s="24">
        <v>14.575925827026367</v>
      </c>
      <c r="D28" s="21">
        <f t="shared" si="4"/>
        <v>5.6557159423828125</v>
      </c>
      <c r="E28" s="50" t="s">
        <v>22</v>
      </c>
      <c r="F28" s="24">
        <v>22.465875625610352</v>
      </c>
      <c r="G28" s="24">
        <v>14.614370346069336</v>
      </c>
      <c r="H28" s="25">
        <f t="shared" si="5"/>
        <v>7.8515052795410156</v>
      </c>
      <c r="I28" s="21">
        <f t="shared" si="7"/>
        <v>2.3666913509368896</v>
      </c>
      <c r="J28" s="26">
        <f t="shared" si="6"/>
        <v>0.19388977777925212</v>
      </c>
      <c r="L28" s="8"/>
    </row>
    <row r="29" spans="1:256" x14ac:dyDescent="0.15">
      <c r="A29" s="27" t="s">
        <v>3</v>
      </c>
      <c r="B29" s="28">
        <f>AVERAGE(B25:B28)</f>
        <v>20.074823379516602</v>
      </c>
      <c r="C29" s="28">
        <f>AVERAGE(C25:C28)</f>
        <v>14.590009450912476</v>
      </c>
      <c r="D29" s="28">
        <f>AVERAGE(D25:D28)</f>
        <v>5.484813928604126</v>
      </c>
      <c r="E29" s="29" t="s">
        <v>3</v>
      </c>
      <c r="F29" s="28">
        <f>AVERAGE(F25:F28)</f>
        <v>22.427062034606934</v>
      </c>
      <c r="G29" s="28">
        <f>AVERAGE(G25:G28)</f>
        <v>14.568392515182495</v>
      </c>
      <c r="H29" s="28">
        <f>AVERAGE(H25:H28)</f>
        <v>7.8586695194244385</v>
      </c>
      <c r="I29" s="28">
        <f>AVERAGE(I25:I28)</f>
        <v>2.3738555908203125</v>
      </c>
      <c r="J29" s="56">
        <f>AVERAGE(J25:J28)</f>
        <v>0.19664359175375667</v>
      </c>
      <c r="L29" s="8"/>
    </row>
    <row r="30" spans="1:256" x14ac:dyDescent="0.15">
      <c r="A30" s="30" t="s">
        <v>4</v>
      </c>
      <c r="B30" s="21">
        <f>MEDIAN(B25:B28)</f>
        <v>20.072732925415039</v>
      </c>
      <c r="C30" s="21">
        <f>MEDIAN(C25:C28)</f>
        <v>14.581088542938232</v>
      </c>
      <c r="D30" s="21">
        <f>MEDIAN(D25:D28)</f>
        <v>5.5106782913208008</v>
      </c>
      <c r="E30" s="31" t="s">
        <v>4</v>
      </c>
      <c r="F30" s="21">
        <f>MEDIAN(F25:F28)</f>
        <v>22.511590957641602</v>
      </c>
      <c r="G30" s="21">
        <f>MEDIAN(G25:G28)</f>
        <v>14.567179679870605</v>
      </c>
      <c r="H30" s="21">
        <f>MEDIAN(H25:H28)</f>
        <v>7.9131150245666504</v>
      </c>
      <c r="I30" s="21">
        <f>MEDIAN(I25:I28)</f>
        <v>2.4283010959625244</v>
      </c>
      <c r="J30" s="32">
        <f>MEDIAN(J25:J28)</f>
        <v>0.1859535267065654</v>
      </c>
      <c r="L30" s="8"/>
    </row>
    <row r="31" spans="1:256" ht="15" thickBot="1" x14ac:dyDescent="0.2">
      <c r="A31" s="33" t="s">
        <v>5</v>
      </c>
      <c r="B31" s="25">
        <f>STDEV(B25:B28)</f>
        <v>0.22724962814496838</v>
      </c>
      <c r="C31" s="25">
        <f>STDEV(C25:C28)</f>
        <v>6.978011819806626E-2</v>
      </c>
      <c r="D31" s="25">
        <f>STDEV(D25:D28)</f>
        <v>0.18702661481350302</v>
      </c>
      <c r="E31" s="34" t="s">
        <v>5</v>
      </c>
      <c r="F31" s="25">
        <f>STDEV(F25:F28)</f>
        <v>0.337711272662157</v>
      </c>
      <c r="G31" s="25">
        <f>STDEV(G25:G28)</f>
        <v>3.8678706025116721E-2</v>
      </c>
      <c r="H31" s="25">
        <f>STDEV(H25:H28)</f>
        <v>0.32042074755094502</v>
      </c>
      <c r="I31" s="25">
        <f>STDEV(I25:I28)</f>
        <v>0.32042074755094502</v>
      </c>
      <c r="J31" s="35">
        <f>STDEV(J25:J28)</f>
        <v>4.5745034283754843E-2</v>
      </c>
      <c r="L31" s="8"/>
    </row>
    <row r="32" spans="1:256" x14ac:dyDescent="0.15">
      <c r="A32" s="36"/>
      <c r="B32" s="37" t="s">
        <v>6</v>
      </c>
      <c r="C32" s="37"/>
      <c r="D32" s="37"/>
      <c r="E32" s="36"/>
      <c r="F32" s="38"/>
      <c r="G32" s="38"/>
      <c r="H32" s="38"/>
      <c r="I32" s="38"/>
      <c r="J32" s="38">
        <f>J31/(SQRT(4))</f>
        <v>2.2872517141877421E-2</v>
      </c>
    </row>
    <row r="33" spans="1:256" x14ac:dyDescent="0.15">
      <c r="A33" s="39" t="s">
        <v>42</v>
      </c>
      <c r="B33" s="40">
        <f>TTEST(B25:B28,F25:F28,2,2)</f>
        <v>2.5235696997416351E-5</v>
      </c>
      <c r="C33" s="37"/>
      <c r="D33" s="42"/>
      <c r="E33" s="43"/>
      <c r="F33" s="43"/>
      <c r="G33" s="45"/>
      <c r="H33" s="44"/>
    </row>
    <row r="34" spans="1:256" x14ac:dyDescent="0.15">
      <c r="A34" s="39" t="s">
        <v>0</v>
      </c>
      <c r="B34" s="40">
        <f>TTEST(C25:C28,G25:G28,2,2)</f>
        <v>0.60741281293008564</v>
      </c>
      <c r="C34" s="37"/>
      <c r="D34" s="42"/>
      <c r="E34" s="43"/>
      <c r="F34" s="43"/>
      <c r="G34" s="44"/>
      <c r="H34" s="44"/>
    </row>
    <row r="35" spans="1:256" x14ac:dyDescent="0.15">
      <c r="A35" s="39" t="s">
        <v>7</v>
      </c>
      <c r="B35" s="57">
        <f>TTEST(D25:D28,H25:H28,2,2)</f>
        <v>1.3985237973522673E-5</v>
      </c>
      <c r="C35" s="40"/>
      <c r="D35" s="41"/>
      <c r="E35" s="15"/>
      <c r="F35" s="44"/>
      <c r="G35" s="41"/>
      <c r="H35" s="44"/>
    </row>
    <row r="36" spans="1:256" x14ac:dyDescent="0.15">
      <c r="A36" s="47" t="s">
        <v>8</v>
      </c>
      <c r="B36" s="10">
        <f>POWER(-(-I29-I31),2)</f>
        <v>7.2591249875072315</v>
      </c>
      <c r="C36" s="10"/>
      <c r="D36" s="37"/>
      <c r="E36" s="36"/>
      <c r="F36" s="41"/>
      <c r="G36" s="41"/>
    </row>
    <row r="37" spans="1:256" x14ac:dyDescent="0.15">
      <c r="A37" s="47" t="s">
        <v>9</v>
      </c>
      <c r="B37" s="10">
        <f>POWER(2,-I29)</f>
        <v>0.192929332527734</v>
      </c>
      <c r="C37" s="10"/>
      <c r="D37" s="37"/>
      <c r="E37" s="36"/>
      <c r="F37" s="41"/>
      <c r="G37" s="41"/>
      <c r="H37" s="44"/>
      <c r="I37" s="44"/>
    </row>
    <row r="38" spans="1:256" ht="15" thickBot="1" x14ac:dyDescent="0.2"/>
    <row r="39" spans="1:256" ht="15" thickBot="1" x14ac:dyDescent="0.2">
      <c r="A39" s="17" t="s">
        <v>27</v>
      </c>
      <c r="B39" s="18" t="s">
        <v>42</v>
      </c>
      <c r="C39" s="18" t="s">
        <v>0</v>
      </c>
      <c r="D39" s="18" t="s">
        <v>1</v>
      </c>
      <c r="E39" s="17" t="s">
        <v>42</v>
      </c>
      <c r="F39" s="18" t="s">
        <v>42</v>
      </c>
      <c r="G39" s="18" t="s">
        <v>0</v>
      </c>
      <c r="H39" s="18" t="s">
        <v>1</v>
      </c>
      <c r="I39" s="18" t="s">
        <v>2</v>
      </c>
      <c r="J39" s="19" t="s">
        <v>37</v>
      </c>
      <c r="L39" s="8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x14ac:dyDescent="0.15">
      <c r="A40" s="49" t="s">
        <v>13</v>
      </c>
      <c r="B40" s="20">
        <v>20.47001838684082</v>
      </c>
      <c r="C40" s="20">
        <v>14.61928653717041</v>
      </c>
      <c r="D40" s="28">
        <f t="shared" ref="D40:D43" si="8">B40-C40</f>
        <v>5.8507318496704102</v>
      </c>
      <c r="E40" s="49" t="s">
        <v>13</v>
      </c>
      <c r="F40" s="20">
        <v>22.780294418334961</v>
      </c>
      <c r="G40" s="20">
        <v>14.563932418823242</v>
      </c>
      <c r="H40" s="21">
        <f t="shared" ref="H40:H43" si="9">F40-G40</f>
        <v>8.2163619995117188</v>
      </c>
      <c r="I40" s="21">
        <f>H40-$D$44</f>
        <v>2.2902023792266846</v>
      </c>
      <c r="J40" s="22">
        <f t="shared" ref="J40:J43" si="10">POWER(2,-I40)</f>
        <v>0.2044468331142334</v>
      </c>
      <c r="L40" s="8"/>
    </row>
    <row r="41" spans="1:256" x14ac:dyDescent="0.15">
      <c r="A41" s="48" t="s">
        <v>14</v>
      </c>
      <c r="B41" s="23">
        <v>20.636142730712891</v>
      </c>
      <c r="C41" s="23">
        <v>14.640805244445801</v>
      </c>
      <c r="D41" s="21">
        <f t="shared" si="8"/>
        <v>5.9953374862670898</v>
      </c>
      <c r="E41" s="48" t="s">
        <v>14</v>
      </c>
      <c r="F41" s="23">
        <v>22.664796829223633</v>
      </c>
      <c r="G41" s="23">
        <v>14.576205253601074</v>
      </c>
      <c r="H41" s="21">
        <f t="shared" si="9"/>
        <v>8.0885915756225586</v>
      </c>
      <c r="I41" s="21">
        <f t="shared" ref="I41:I43" si="11">H41-$D$44</f>
        <v>2.1624319553375244</v>
      </c>
      <c r="J41" s="22">
        <f t="shared" si="10"/>
        <v>0.2233793988571996</v>
      </c>
      <c r="L41" s="8"/>
    </row>
    <row r="42" spans="1:256" x14ac:dyDescent="0.15">
      <c r="A42" s="48" t="s">
        <v>15</v>
      </c>
      <c r="B42" s="23">
        <v>20.425008773803711</v>
      </c>
      <c r="C42" s="23">
        <v>14.61279296875</v>
      </c>
      <c r="D42" s="21">
        <f t="shared" si="8"/>
        <v>5.8122158050537109</v>
      </c>
      <c r="E42" s="48" t="s">
        <v>15</v>
      </c>
      <c r="F42" s="23">
        <v>22.357345581054688</v>
      </c>
      <c r="G42" s="23">
        <v>14.502654075622559</v>
      </c>
      <c r="H42" s="21">
        <f t="shared" si="9"/>
        <v>7.8546915054321289</v>
      </c>
      <c r="I42" s="21">
        <f t="shared" si="11"/>
        <v>1.9285318851470947</v>
      </c>
      <c r="J42" s="22">
        <f t="shared" si="10"/>
        <v>0.26269635991767243</v>
      </c>
      <c r="L42" s="8"/>
    </row>
    <row r="43" spans="1:256" ht="15" thickBot="1" x14ac:dyDescent="0.2">
      <c r="A43" s="50" t="s">
        <v>16</v>
      </c>
      <c r="B43" s="24">
        <v>20.65461540222168</v>
      </c>
      <c r="C43" s="24">
        <v>14.608262062072754</v>
      </c>
      <c r="D43" s="25">
        <f t="shared" si="8"/>
        <v>6.0463533401489258</v>
      </c>
      <c r="E43" s="50" t="s">
        <v>16</v>
      </c>
      <c r="F43" s="24">
        <v>22.47016716003418</v>
      </c>
      <c r="G43" s="24">
        <v>14.552652359008789</v>
      </c>
      <c r="H43" s="25">
        <f t="shared" si="9"/>
        <v>7.9175148010253906</v>
      </c>
      <c r="I43" s="21">
        <f t="shared" si="11"/>
        <v>1.9913551807403564</v>
      </c>
      <c r="J43" s="26">
        <f t="shared" si="10"/>
        <v>0.2515025302080367</v>
      </c>
      <c r="L43" s="8"/>
    </row>
    <row r="44" spans="1:256" x14ac:dyDescent="0.15">
      <c r="A44" s="27" t="s">
        <v>3</v>
      </c>
      <c r="B44" s="28">
        <f>AVERAGE(B40:B43)</f>
        <v>20.546446323394775</v>
      </c>
      <c r="C44" s="28">
        <f>AVERAGE(C40:C43)</f>
        <v>14.620286703109741</v>
      </c>
      <c r="D44" s="28">
        <f>AVERAGE(D40:D43)</f>
        <v>5.9261596202850342</v>
      </c>
      <c r="E44" s="29" t="s">
        <v>3</v>
      </c>
      <c r="F44" s="28">
        <f>AVERAGE(F40:F43)</f>
        <v>22.568150997161865</v>
      </c>
      <c r="G44" s="28">
        <f>AVERAGE(G40:G43)</f>
        <v>14.548861026763916</v>
      </c>
      <c r="H44" s="28">
        <f>AVERAGE(H40:H43)</f>
        <v>8.0192899703979492</v>
      </c>
      <c r="I44" s="28">
        <f>AVERAGE(I40:I43)</f>
        <v>2.093130350112915</v>
      </c>
      <c r="J44" s="56">
        <f>AVERAGE(J40:J43)</f>
        <v>0.23550628052428552</v>
      </c>
      <c r="L44" s="8"/>
    </row>
    <row r="45" spans="1:256" x14ac:dyDescent="0.15">
      <c r="A45" s="30" t="s">
        <v>4</v>
      </c>
      <c r="B45" s="21">
        <f>MEDIAN(B40:B43)</f>
        <v>20.553080558776855</v>
      </c>
      <c r="C45" s="21">
        <f>MEDIAN(C40:C43)</f>
        <v>14.616039752960205</v>
      </c>
      <c r="D45" s="21">
        <f>MEDIAN(D40:D43)</f>
        <v>5.92303466796875</v>
      </c>
      <c r="E45" s="31" t="s">
        <v>4</v>
      </c>
      <c r="F45" s="21">
        <f>MEDIAN(F40:F43)</f>
        <v>22.567481994628906</v>
      </c>
      <c r="G45" s="21">
        <f>MEDIAN(G40:G43)</f>
        <v>14.558292388916016</v>
      </c>
      <c r="H45" s="21">
        <f>MEDIAN(H40:H43)</f>
        <v>8.0030531883239746</v>
      </c>
      <c r="I45" s="21">
        <f>MEDIAN(I40:I43)</f>
        <v>2.0768935680389404</v>
      </c>
      <c r="J45" s="32">
        <f>MEDIAN(J40:J43)</f>
        <v>0.23744096453261815</v>
      </c>
      <c r="L45" s="8"/>
    </row>
    <row r="46" spans="1:256" ht="15" thickBot="1" x14ac:dyDescent="0.2">
      <c r="A46" s="33" t="s">
        <v>5</v>
      </c>
      <c r="B46" s="25">
        <f>STDEV(B40:B43)</f>
        <v>0.11595157471492987</v>
      </c>
      <c r="C46" s="25">
        <f>STDEV(C40:C43)</f>
        <v>1.440785569505456E-2</v>
      </c>
      <c r="D46" s="25">
        <f>STDEV(D40:D43)</f>
        <v>0.1124049955086712</v>
      </c>
      <c r="E46" s="34" t="s">
        <v>5</v>
      </c>
      <c r="F46" s="25">
        <f>STDEV(F40:F43)</f>
        <v>0.19007455011154792</v>
      </c>
      <c r="G46" s="25">
        <f>STDEV(G40:G43)</f>
        <v>3.2271298568535528E-2</v>
      </c>
      <c r="H46" s="25">
        <f>STDEV(H40:H43)</f>
        <v>0.16440897878526728</v>
      </c>
      <c r="I46" s="25">
        <f>STDEV(I40:I43)</f>
        <v>0.16440897878526728</v>
      </c>
      <c r="J46" s="35">
        <f>STDEV(J40:J43)</f>
        <v>2.6501138049455482E-2</v>
      </c>
      <c r="L46" s="8"/>
    </row>
    <row r="47" spans="1:256" x14ac:dyDescent="0.15">
      <c r="A47" s="36"/>
      <c r="B47" s="37" t="s">
        <v>6</v>
      </c>
      <c r="C47" s="37"/>
      <c r="D47" s="37"/>
      <c r="E47" s="36"/>
      <c r="F47" s="38"/>
      <c r="G47" s="38"/>
      <c r="H47" s="38"/>
      <c r="I47" s="38"/>
      <c r="J47" s="38">
        <f>J46/(SQRT(4))</f>
        <v>1.3250569024727741E-2</v>
      </c>
      <c r="L47" s="8"/>
    </row>
    <row r="48" spans="1:256" x14ac:dyDescent="0.15">
      <c r="A48" s="39" t="s">
        <v>42</v>
      </c>
      <c r="B48" s="40">
        <f>TTEST(B40:B43,F40:F43,2,2)</f>
        <v>1.7947222383043901E-6</v>
      </c>
      <c r="C48" s="37"/>
      <c r="D48" s="42"/>
      <c r="E48" s="43"/>
      <c r="F48" s="43"/>
    </row>
    <row r="49" spans="1:9" x14ac:dyDescent="0.15">
      <c r="A49" s="39" t="s">
        <v>0</v>
      </c>
      <c r="B49" s="40">
        <f>TTEST(C40:C43,G40:G43,2,2)</f>
        <v>6.7871200525834955E-3</v>
      </c>
      <c r="C49" s="41"/>
      <c r="D49" s="42"/>
      <c r="E49" s="43"/>
      <c r="F49" s="43"/>
      <c r="G49" s="45"/>
    </row>
    <row r="50" spans="1:9" x14ac:dyDescent="0.15">
      <c r="A50" s="39" t="s">
        <v>7</v>
      </c>
      <c r="B50" s="57">
        <f>TTEST(D40:D43,H40:H43,2,2)</f>
        <v>7.554308380610255E-7</v>
      </c>
      <c r="C50" s="46"/>
      <c r="D50" s="41"/>
      <c r="E50" s="15"/>
      <c r="F50" s="44"/>
      <c r="G50" s="41"/>
    </row>
    <row r="51" spans="1:9" x14ac:dyDescent="0.15">
      <c r="A51" s="47" t="s">
        <v>8</v>
      </c>
      <c r="B51" s="10">
        <f>POWER(-(-I44-I46),2)</f>
        <v>5.0964838215220558</v>
      </c>
      <c r="C51" s="10"/>
      <c r="D51" s="37"/>
      <c r="E51" s="36"/>
      <c r="F51" s="41"/>
      <c r="G51" s="41"/>
    </row>
    <row r="52" spans="1:9" x14ac:dyDescent="0.15">
      <c r="A52" s="47" t="s">
        <v>9</v>
      </c>
      <c r="B52" s="10">
        <f>POWER(2,-I44)</f>
        <v>0.23437159725882098</v>
      </c>
      <c r="C52" s="10"/>
      <c r="D52" s="37"/>
      <c r="E52" s="36"/>
      <c r="F52" s="41"/>
      <c r="G52" s="41"/>
      <c r="H52" s="44"/>
      <c r="I52" s="4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V52"/>
  <sheetViews>
    <sheetView topLeftCell="A6" workbookViewId="0">
      <selection activeCell="E4" sqref="E4"/>
    </sheetView>
  </sheetViews>
  <sheetFormatPr baseColWidth="10" defaultColWidth="9.1640625" defaultRowHeight="14" x14ac:dyDescent="0.15"/>
  <cols>
    <col min="1" max="1" width="14.6640625" style="8" customWidth="1"/>
    <col min="2" max="4" width="10.33203125" style="16" customWidth="1"/>
    <col min="5" max="5" width="14.6640625" style="8" customWidth="1"/>
    <col min="6" max="10" width="10.33203125" style="16" customWidth="1"/>
    <col min="11" max="11" width="9.33203125" style="8" bestFit="1" customWidth="1"/>
    <col min="12" max="12" width="9.1640625" style="15"/>
    <col min="13" max="13" width="14" style="8" customWidth="1"/>
    <col min="14" max="16384" width="9.1640625" style="8"/>
  </cols>
  <sheetData>
    <row r="1" spans="1:256" s="59" customFormat="1" x14ac:dyDescent="0.15">
      <c r="A1" s="59" t="s">
        <v>55</v>
      </c>
      <c r="B1" s="60"/>
      <c r="C1" s="60"/>
      <c r="D1" s="60"/>
      <c r="F1" s="60"/>
      <c r="G1" s="60"/>
      <c r="H1" s="60"/>
      <c r="I1" s="60"/>
      <c r="J1" s="60"/>
      <c r="L1" s="61"/>
    </row>
    <row r="3" spans="1:256" s="1" customFormat="1" ht="16" x14ac:dyDescent="0.2">
      <c r="A3" s="1" t="s">
        <v>28</v>
      </c>
      <c r="B3" s="2"/>
      <c r="C3" s="2"/>
      <c r="D3" s="2"/>
      <c r="E3" s="3"/>
      <c r="F3" s="2"/>
      <c r="G3" s="2"/>
      <c r="H3" s="4" t="s">
        <v>12</v>
      </c>
      <c r="I3" s="5">
        <v>44307</v>
      </c>
      <c r="J3" s="6" t="s">
        <v>34</v>
      </c>
      <c r="L3" s="7"/>
    </row>
    <row r="4" spans="1:256" s="1" customFormat="1" ht="16" x14ac:dyDescent="0.2">
      <c r="A4" s="8" t="s">
        <v>33</v>
      </c>
      <c r="B4" s="2"/>
      <c r="C4" s="2"/>
      <c r="D4" s="2"/>
      <c r="E4" s="3"/>
      <c r="F4" s="2"/>
      <c r="G4" s="2"/>
      <c r="H4" s="4" t="s">
        <v>43</v>
      </c>
      <c r="I4" s="5">
        <v>44307</v>
      </c>
      <c r="J4" s="6" t="s">
        <v>34</v>
      </c>
      <c r="L4" s="7"/>
    </row>
    <row r="5" spans="1:256" s="1" customFormat="1" ht="16" x14ac:dyDescent="0.2">
      <c r="A5" s="8" t="s">
        <v>26</v>
      </c>
      <c r="B5" s="2"/>
      <c r="C5" s="2"/>
      <c r="D5" s="2"/>
      <c r="E5" s="36" t="s">
        <v>35</v>
      </c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ht="15" thickBot="1" x14ac:dyDescent="0.2">
      <c r="A8" s="15"/>
      <c r="B8" s="8"/>
      <c r="C8" s="8"/>
      <c r="D8" s="8"/>
      <c r="F8" s="8"/>
      <c r="G8" s="8"/>
      <c r="H8" s="8"/>
      <c r="I8" s="8"/>
      <c r="J8" s="8"/>
      <c r="L8" s="8"/>
    </row>
    <row r="9" spans="1:256" ht="15" thickBot="1" x14ac:dyDescent="0.2">
      <c r="A9" s="17" t="s">
        <v>29</v>
      </c>
      <c r="B9" s="18" t="s">
        <v>44</v>
      </c>
      <c r="C9" s="18" t="s">
        <v>0</v>
      </c>
      <c r="D9" s="18" t="s">
        <v>1</v>
      </c>
      <c r="E9" s="17" t="s">
        <v>30</v>
      </c>
      <c r="F9" s="18" t="s">
        <v>44</v>
      </c>
      <c r="G9" s="18" t="s">
        <v>0</v>
      </c>
      <c r="H9" s="18" t="s">
        <v>1</v>
      </c>
      <c r="I9" s="18" t="s">
        <v>2</v>
      </c>
      <c r="J9" s="19" t="s">
        <v>37</v>
      </c>
    </row>
    <row r="10" spans="1:256" x14ac:dyDescent="0.15">
      <c r="A10" s="48" t="s">
        <v>17</v>
      </c>
      <c r="B10" s="20">
        <v>20.684228897094727</v>
      </c>
      <c r="C10" s="23">
        <v>14.502713203430176</v>
      </c>
      <c r="D10" s="21">
        <f t="shared" ref="D10:D13" si="0">B10-C10</f>
        <v>6.1815156936645508</v>
      </c>
      <c r="E10" s="49" t="s">
        <v>17</v>
      </c>
      <c r="F10" s="20">
        <v>20.706348419189453</v>
      </c>
      <c r="G10" s="20">
        <v>14.43486499786377</v>
      </c>
      <c r="H10" s="21">
        <f t="shared" ref="H10:H13" si="1">F10-G10</f>
        <v>6.2714834213256836</v>
      </c>
      <c r="I10" s="21">
        <f>H10-$D$14</f>
        <v>6.3465356826771568E-2</v>
      </c>
      <c r="J10" s="22">
        <f t="shared" ref="J10:J13" si="2">POWER(2,-I10)</f>
        <v>0.95696272976883268</v>
      </c>
    </row>
    <row r="11" spans="1:256" x14ac:dyDescent="0.15">
      <c r="A11" s="48" t="s">
        <v>18</v>
      </c>
      <c r="B11" s="23">
        <v>20.71832275390625</v>
      </c>
      <c r="C11" s="23">
        <v>14.4795179367065</v>
      </c>
      <c r="D11" s="21">
        <f t="shared" si="0"/>
        <v>6.2388048171997497</v>
      </c>
      <c r="E11" s="48" t="s">
        <v>18</v>
      </c>
      <c r="F11" s="23">
        <v>20.955205917358398</v>
      </c>
      <c r="G11" s="23">
        <v>14.460453987121582</v>
      </c>
      <c r="H11" s="21">
        <f t="shared" si="1"/>
        <v>6.4947519302368164</v>
      </c>
      <c r="I11" s="21">
        <f t="shared" ref="I11:I13" si="3">H11-$D$14</f>
        <v>0.28673386573790438</v>
      </c>
      <c r="J11" s="22">
        <f t="shared" si="2"/>
        <v>0.81975581422053612</v>
      </c>
    </row>
    <row r="12" spans="1:256" x14ac:dyDescent="0.15">
      <c r="A12" s="48" t="s">
        <v>19</v>
      </c>
      <c r="B12" s="23">
        <v>20.521999359130859</v>
      </c>
      <c r="C12" s="23">
        <v>14.467402458190918</v>
      </c>
      <c r="D12" s="21">
        <f t="shared" si="0"/>
        <v>6.0545969009399414</v>
      </c>
      <c r="E12" s="48" t="s">
        <v>19</v>
      </c>
      <c r="F12" s="23">
        <v>20.789497375488281</v>
      </c>
      <c r="G12" s="23">
        <v>14.45539665222168</v>
      </c>
      <c r="H12" s="21">
        <f t="shared" si="1"/>
        <v>6.3341007232666016</v>
      </c>
      <c r="I12" s="21">
        <f t="shared" si="3"/>
        <v>0.12608265876768954</v>
      </c>
      <c r="J12" s="22">
        <f t="shared" si="2"/>
        <v>0.91631614312034915</v>
      </c>
    </row>
    <row r="13" spans="1:256" ht="15" thickBot="1" x14ac:dyDescent="0.2">
      <c r="A13" s="50" t="s">
        <v>20</v>
      </c>
      <c r="B13" s="24">
        <v>20.825899124145508</v>
      </c>
      <c r="C13" s="24">
        <v>14.468744277954102</v>
      </c>
      <c r="D13" s="21">
        <f t="shared" si="0"/>
        <v>6.3571548461914062</v>
      </c>
      <c r="E13" s="50" t="s">
        <v>20</v>
      </c>
      <c r="F13" s="24">
        <v>20.973461151123047</v>
      </c>
      <c r="G13" s="24">
        <v>14.464958190917969</v>
      </c>
      <c r="H13" s="25">
        <f t="shared" si="1"/>
        <v>6.5085029602050781</v>
      </c>
      <c r="I13" s="21">
        <f t="shared" si="3"/>
        <v>0.3004848957061661</v>
      </c>
      <c r="J13" s="26">
        <f t="shared" si="2"/>
        <v>0.81197944087570906</v>
      </c>
    </row>
    <row r="14" spans="1:256" x14ac:dyDescent="0.15">
      <c r="A14" s="27" t="s">
        <v>3</v>
      </c>
      <c r="B14" s="28">
        <f>AVERAGE(B10:B13)</f>
        <v>20.687612533569336</v>
      </c>
      <c r="C14" s="28">
        <f>AVERAGE(C10:C13)</f>
        <v>14.479594469070424</v>
      </c>
      <c r="D14" s="28">
        <f>AVERAGE(D10:D13)</f>
        <v>6.208018064498912</v>
      </c>
      <c r="E14" s="29" t="s">
        <v>3</v>
      </c>
      <c r="F14" s="28">
        <f>AVERAGE(F10:F13)</f>
        <v>20.856128215789795</v>
      </c>
      <c r="G14" s="28">
        <f>AVERAGE(G10:G13)</f>
        <v>14.45391845703125</v>
      </c>
      <c r="H14" s="28">
        <f>AVERAGE(H10:H13)</f>
        <v>6.4022097587585449</v>
      </c>
      <c r="I14" s="28">
        <f>AVERAGE(I10:I13)</f>
        <v>0.1941916942596329</v>
      </c>
      <c r="J14" s="56">
        <f>AVERAGE(J10:J13)</f>
        <v>0.87625353199635669</v>
      </c>
      <c r="K14" s="45"/>
    </row>
    <row r="15" spans="1:256" x14ac:dyDescent="0.15">
      <c r="A15" s="30" t="s">
        <v>4</v>
      </c>
      <c r="B15" s="21">
        <f>MEDIAN(B10:B13)</f>
        <v>20.701275825500488</v>
      </c>
      <c r="C15" s="21">
        <f>MEDIAN(C10:C13)</f>
        <v>14.474131107330301</v>
      </c>
      <c r="D15" s="21">
        <f>MEDIAN(D10:D13)</f>
        <v>6.2101602554321502</v>
      </c>
      <c r="E15" s="31" t="s">
        <v>4</v>
      </c>
      <c r="F15" s="21">
        <f>MEDIAN(F10:F13)</f>
        <v>20.87235164642334</v>
      </c>
      <c r="G15" s="21">
        <f>MEDIAN(G10:G13)</f>
        <v>14.457925319671631</v>
      </c>
      <c r="H15" s="21">
        <f>MEDIAN(H10:H13)</f>
        <v>6.414426326751709</v>
      </c>
      <c r="I15" s="21">
        <f>MEDIAN(I10:I13)</f>
        <v>0.20640826225279696</v>
      </c>
      <c r="J15" s="32">
        <f>MEDIAN(J10:J13)</f>
        <v>0.86803597867044258</v>
      </c>
    </row>
    <row r="16" spans="1:256" ht="15" thickBot="1" x14ac:dyDescent="0.2">
      <c r="A16" s="33" t="s">
        <v>5</v>
      </c>
      <c r="B16" s="25">
        <f>STDEV(B10:B13)</f>
        <v>0.12583782063924603</v>
      </c>
      <c r="C16" s="25">
        <f>STDEV(C10:C13)</f>
        <v>1.6338640418205052E-2</v>
      </c>
      <c r="D16" s="25">
        <f>STDEV(D10:D13)</f>
        <v>0.12573786605883372</v>
      </c>
      <c r="E16" s="34" t="s">
        <v>5</v>
      </c>
      <c r="F16" s="25">
        <f>STDEV(F10:F13)</f>
        <v>0.12968817089588383</v>
      </c>
      <c r="G16" s="25">
        <f>STDEV(G10:G13)</f>
        <v>1.3289196678995269E-2</v>
      </c>
      <c r="H16" s="25">
        <f>STDEV(H10:H13)</f>
        <v>0.11774338507947445</v>
      </c>
      <c r="I16" s="25">
        <f>STDEV(I10:I13)</f>
        <v>0.11774338507947445</v>
      </c>
      <c r="J16" s="35">
        <f>STDEV(J10:J13)</f>
        <v>7.1745239838404321E-2</v>
      </c>
    </row>
    <row r="17" spans="1:256" x14ac:dyDescent="0.15">
      <c r="A17" s="36"/>
      <c r="B17" s="37" t="s">
        <v>6</v>
      </c>
      <c r="C17" s="37"/>
      <c r="D17" s="37"/>
      <c r="E17" s="36"/>
      <c r="F17" s="38"/>
      <c r="G17" s="38"/>
      <c r="H17" s="38"/>
      <c r="I17" s="38"/>
      <c r="J17" s="38">
        <f>J16/(SQRT(4))</f>
        <v>3.587261991920216E-2</v>
      </c>
    </row>
    <row r="18" spans="1:256" x14ac:dyDescent="0.15">
      <c r="A18" s="39" t="s">
        <v>44</v>
      </c>
      <c r="B18" s="40">
        <f>TTEST(B10:B13,F10:F13,2,2)</f>
        <v>0.11143396898849903</v>
      </c>
      <c r="C18" s="37"/>
      <c r="D18" s="42"/>
      <c r="E18" s="43"/>
      <c r="F18" s="43"/>
    </row>
    <row r="19" spans="1:256" x14ac:dyDescent="0.15">
      <c r="A19" s="39" t="s">
        <v>0</v>
      </c>
      <c r="B19" s="40">
        <f>TTEST(C10:C13,G10:G13,2,2)</f>
        <v>5.0589499852790522E-2</v>
      </c>
      <c r="C19" s="37"/>
      <c r="D19" s="42"/>
      <c r="E19" s="43"/>
      <c r="F19" s="43"/>
      <c r="G19" s="45"/>
    </row>
    <row r="20" spans="1:256" x14ac:dyDescent="0.15">
      <c r="A20" s="39" t="s">
        <v>7</v>
      </c>
      <c r="B20" s="57">
        <f>TTEST(D10:D13,H10:H13,2,2)</f>
        <v>6.5025734679141689E-2</v>
      </c>
      <c r="C20" s="40"/>
      <c r="D20" s="41"/>
      <c r="E20" s="15"/>
      <c r="F20" s="44"/>
      <c r="G20" s="41"/>
      <c r="L20" s="8"/>
    </row>
    <row r="21" spans="1:256" x14ac:dyDescent="0.15">
      <c r="A21" s="47" t="s">
        <v>8</v>
      </c>
      <c r="B21" s="10">
        <f>POWER(-(-I14-I16),2)</f>
        <v>9.7303493722295201E-2</v>
      </c>
      <c r="C21" s="10"/>
      <c r="D21" s="41"/>
      <c r="E21" s="51"/>
      <c r="F21" s="41"/>
      <c r="G21" s="41"/>
      <c r="L21" s="8"/>
    </row>
    <row r="22" spans="1:256" x14ac:dyDescent="0.15">
      <c r="A22" s="47" t="s">
        <v>9</v>
      </c>
      <c r="B22" s="10">
        <f>POWER(2,-I14)</f>
        <v>0.874062473971848</v>
      </c>
      <c r="C22" s="10"/>
      <c r="D22" s="37"/>
      <c r="E22" s="36"/>
      <c r="F22" s="41"/>
      <c r="G22" s="41"/>
      <c r="H22" s="44"/>
      <c r="I22" s="44"/>
      <c r="L22" s="8"/>
    </row>
    <row r="23" spans="1:256" ht="15" thickBot="1" x14ac:dyDescent="0.2">
      <c r="A23" s="47"/>
      <c r="B23" s="10"/>
      <c r="C23" s="10"/>
      <c r="D23" s="37"/>
      <c r="E23" s="36"/>
      <c r="F23" s="41"/>
      <c r="G23" s="41"/>
      <c r="H23" s="44"/>
      <c r="I23" s="44"/>
    </row>
    <row r="24" spans="1:256" ht="15" thickBot="1" x14ac:dyDescent="0.2">
      <c r="A24" s="17" t="s">
        <v>29</v>
      </c>
      <c r="B24" s="18" t="s">
        <v>43</v>
      </c>
      <c r="C24" s="18" t="s">
        <v>0</v>
      </c>
      <c r="D24" s="18" t="s">
        <v>1</v>
      </c>
      <c r="E24" s="17" t="s">
        <v>30</v>
      </c>
      <c r="F24" s="18" t="s">
        <v>43</v>
      </c>
      <c r="G24" s="18" t="s">
        <v>0</v>
      </c>
      <c r="H24" s="18" t="s">
        <v>1</v>
      </c>
      <c r="I24" s="18" t="s">
        <v>2</v>
      </c>
      <c r="J24" s="19" t="s">
        <v>37</v>
      </c>
      <c r="K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x14ac:dyDescent="0.15">
      <c r="A25" s="49" t="s">
        <v>23</v>
      </c>
      <c r="B25" s="20">
        <v>19.744611740112305</v>
      </c>
      <c r="C25" s="20">
        <v>14.516132354736328</v>
      </c>
      <c r="D25" s="28">
        <f t="shared" ref="D25:D28" si="4">B25-C25</f>
        <v>5.2284793853759766</v>
      </c>
      <c r="E25" s="49" t="s">
        <v>23</v>
      </c>
      <c r="F25" s="20">
        <v>19.955808639526367</v>
      </c>
      <c r="G25" s="20">
        <v>14.420702934265137</v>
      </c>
      <c r="H25" s="21">
        <f t="shared" ref="H25:H28" si="5">F25-G25</f>
        <v>5.5351057052612305</v>
      </c>
      <c r="I25" s="21">
        <f>H25-$D$29</f>
        <v>0.29995536804199219</v>
      </c>
      <c r="J25" s="22">
        <f t="shared" ref="J25:J28" si="6">POWER(2,-I25)</f>
        <v>0.8122775250040688</v>
      </c>
      <c r="L25" s="8"/>
    </row>
    <row r="26" spans="1:256" x14ac:dyDescent="0.15">
      <c r="A26" s="48" t="s">
        <v>24</v>
      </c>
      <c r="B26" s="23">
        <v>19.819770812988281</v>
      </c>
      <c r="C26" s="23">
        <v>14.643595695495605</v>
      </c>
      <c r="D26" s="21">
        <f t="shared" si="4"/>
        <v>5.1761751174926758</v>
      </c>
      <c r="E26" s="48" t="s">
        <v>24</v>
      </c>
      <c r="F26" s="23">
        <v>19.811796188354492</v>
      </c>
      <c r="G26" s="23">
        <v>14.450409889221191</v>
      </c>
      <c r="H26" s="21">
        <f t="shared" si="5"/>
        <v>5.3613862991333008</v>
      </c>
      <c r="I26" s="21">
        <f t="shared" ref="I26:I28" si="7">H26-$D$29</f>
        <v>0.1262359619140625</v>
      </c>
      <c r="J26" s="22">
        <f t="shared" si="6"/>
        <v>0.91621877903397686</v>
      </c>
      <c r="L26" s="8"/>
    </row>
    <row r="27" spans="1:256" x14ac:dyDescent="0.15">
      <c r="A27" s="48" t="s">
        <v>21</v>
      </c>
      <c r="B27" s="23">
        <v>19.76161003112793</v>
      </c>
      <c r="C27" s="23">
        <v>14.452457427978516</v>
      </c>
      <c r="D27" s="21">
        <f t="shared" si="4"/>
        <v>5.3091526031494141</v>
      </c>
      <c r="E27" s="48" t="s">
        <v>21</v>
      </c>
      <c r="F27" s="23">
        <v>19.589443206787109</v>
      </c>
      <c r="G27" s="23">
        <v>14.447117805480957</v>
      </c>
      <c r="H27" s="21">
        <f t="shared" si="5"/>
        <v>5.1423254013061523</v>
      </c>
      <c r="I27" s="21">
        <f t="shared" si="7"/>
        <v>-9.2824935913085938E-2</v>
      </c>
      <c r="J27" s="22">
        <f t="shared" si="6"/>
        <v>1.0664563636422928</v>
      </c>
      <c r="L27" s="8"/>
    </row>
    <row r="28" spans="1:256" ht="15" thickBot="1" x14ac:dyDescent="0.2">
      <c r="A28" s="50" t="s">
        <v>22</v>
      </c>
      <c r="B28" s="24">
        <v>19.630777359008789</v>
      </c>
      <c r="C28" s="23">
        <v>14.403983116149902</v>
      </c>
      <c r="D28" s="21">
        <f t="shared" si="4"/>
        <v>5.2267942428588867</v>
      </c>
      <c r="E28" s="50" t="s">
        <v>22</v>
      </c>
      <c r="F28" s="24">
        <v>20.232332229614258</v>
      </c>
      <c r="G28" s="23">
        <v>14.4793119430541</v>
      </c>
      <c r="H28" s="25">
        <f t="shared" si="5"/>
        <v>5.7530202865601581</v>
      </c>
      <c r="I28" s="21">
        <f t="shared" si="7"/>
        <v>0.51786994934091979</v>
      </c>
      <c r="J28" s="26">
        <f t="shared" si="6"/>
        <v>0.69840222033890542</v>
      </c>
      <c r="L28" s="8"/>
    </row>
    <row r="29" spans="1:256" x14ac:dyDescent="0.15">
      <c r="A29" s="27" t="s">
        <v>3</v>
      </c>
      <c r="B29" s="28">
        <f>AVERAGE(B25:B28)</f>
        <v>19.739192485809326</v>
      </c>
      <c r="C29" s="28">
        <f>AVERAGE(C25:C28)</f>
        <v>14.504042148590088</v>
      </c>
      <c r="D29" s="28">
        <f>AVERAGE(D25:D28)</f>
        <v>5.2351503372192383</v>
      </c>
      <c r="E29" s="29" t="s">
        <v>3</v>
      </c>
      <c r="F29" s="28">
        <f>AVERAGE(F25:F28)</f>
        <v>19.897345066070557</v>
      </c>
      <c r="G29" s="28">
        <f>AVERAGE(G25:G28)</f>
        <v>14.449385643005346</v>
      </c>
      <c r="H29" s="28">
        <f>AVERAGE(H25:H28)</f>
        <v>5.4479594230652104</v>
      </c>
      <c r="I29" s="28">
        <f>AVERAGE(I25:I28)</f>
        <v>0.21280908584597213</v>
      </c>
      <c r="J29" s="56">
        <f>AVERAGE(J25:J28)</f>
        <v>0.873338722004811</v>
      </c>
      <c r="L29" s="8"/>
    </row>
    <row r="30" spans="1:256" x14ac:dyDescent="0.15">
      <c r="A30" s="30" t="s">
        <v>4</v>
      </c>
      <c r="B30" s="21">
        <f>MEDIAN(B25:B28)</f>
        <v>19.753110885620117</v>
      </c>
      <c r="C30" s="21">
        <f>MEDIAN(C25:C28)</f>
        <v>14.484294891357422</v>
      </c>
      <c r="D30" s="21">
        <f>MEDIAN(D25:D28)</f>
        <v>5.2276368141174316</v>
      </c>
      <c r="E30" s="31" t="s">
        <v>4</v>
      </c>
      <c r="F30" s="21">
        <f>MEDIAN(F25:F28)</f>
        <v>19.88380241394043</v>
      </c>
      <c r="G30" s="21">
        <f>MEDIAN(G25:G28)</f>
        <v>14.448763847351074</v>
      </c>
      <c r="H30" s="21">
        <f>MEDIAN(H25:H28)</f>
        <v>5.4482460021972656</v>
      </c>
      <c r="I30" s="21">
        <f>MEDIAN(I25:I28)</f>
        <v>0.21309566497802734</v>
      </c>
      <c r="J30" s="32">
        <f>MEDIAN(J25:J28)</f>
        <v>0.86424815201902283</v>
      </c>
      <c r="L30" s="8"/>
    </row>
    <row r="31" spans="1:256" ht="15" thickBot="1" x14ac:dyDescent="0.2">
      <c r="A31" s="33" t="s">
        <v>5</v>
      </c>
      <c r="B31" s="25">
        <f>STDEV(B25:B28)</f>
        <v>7.9117257252442008E-2</v>
      </c>
      <c r="C31" s="25">
        <f>STDEV(C25:C28)</f>
        <v>0.10375316687858922</v>
      </c>
      <c r="D31" s="25">
        <f>STDEV(D25:D28)</f>
        <v>5.4981020410231861E-2</v>
      </c>
      <c r="E31" s="34" t="s">
        <v>5</v>
      </c>
      <c r="F31" s="25">
        <f>STDEV(F25:F28)</f>
        <v>0.26941699685862391</v>
      </c>
      <c r="G31" s="25">
        <f>STDEV(G25:G28)</f>
        <v>2.3975497093431428E-2</v>
      </c>
      <c r="H31" s="25">
        <f>STDEV(H25:H28)</f>
        <v>0.25920626663001906</v>
      </c>
      <c r="I31" s="25">
        <f>STDEV(I25:I28)</f>
        <v>0.25920626663001911</v>
      </c>
      <c r="J31" s="35">
        <f>STDEV(J25:J28)</f>
        <v>0.1564868175456707</v>
      </c>
      <c r="L31" s="8"/>
    </row>
    <row r="32" spans="1:256" x14ac:dyDescent="0.15">
      <c r="A32" s="36"/>
      <c r="B32" s="37" t="s">
        <v>6</v>
      </c>
      <c r="C32" s="37"/>
      <c r="D32" s="37"/>
      <c r="E32" s="36"/>
      <c r="F32" s="38"/>
      <c r="G32" s="38"/>
      <c r="H32" s="38"/>
      <c r="I32" s="38"/>
      <c r="J32" s="38">
        <f>J31/(SQRT(4))</f>
        <v>7.8243408772835352E-2</v>
      </c>
      <c r="L32" s="8"/>
    </row>
    <row r="33" spans="1:256" x14ac:dyDescent="0.15">
      <c r="A33" s="39" t="s">
        <v>43</v>
      </c>
      <c r="B33" s="40">
        <f>TTEST(B25:B28,F25:F28,2,2)</f>
        <v>0.30299457633028781</v>
      </c>
      <c r="C33" s="37"/>
      <c r="D33" s="42"/>
      <c r="E33" s="43"/>
      <c r="F33" s="43"/>
      <c r="G33" s="45"/>
      <c r="H33" s="44"/>
      <c r="L33" s="8"/>
    </row>
    <row r="34" spans="1:256" x14ac:dyDescent="0.15">
      <c r="A34" s="39" t="s">
        <v>0</v>
      </c>
      <c r="B34" s="40">
        <f>TTEST(C25:C28,G25:G28,2,2)</f>
        <v>0.34423191721714552</v>
      </c>
      <c r="C34" s="37"/>
      <c r="D34" s="42"/>
      <c r="E34" s="43"/>
      <c r="F34" s="43"/>
      <c r="G34" s="44"/>
      <c r="H34" s="44"/>
      <c r="L34" s="8"/>
    </row>
    <row r="35" spans="1:256" x14ac:dyDescent="0.15">
      <c r="A35" s="39" t="s">
        <v>7</v>
      </c>
      <c r="B35" s="57">
        <f>TTEST(D25:D28,H25:H28,2,2)</f>
        <v>0.15933819504703081</v>
      </c>
      <c r="C35" s="40"/>
      <c r="D35" s="41"/>
      <c r="E35" s="15"/>
      <c r="F35" s="44"/>
      <c r="G35" s="41"/>
      <c r="H35" s="44"/>
      <c r="L35" s="8"/>
    </row>
    <row r="36" spans="1:256" x14ac:dyDescent="0.15">
      <c r="A36" s="47" t="s">
        <v>8</v>
      </c>
      <c r="B36" s="10">
        <f>POWER(-(-I29-I31),2)</f>
        <v>0.22279849297303425</v>
      </c>
      <c r="C36" s="10"/>
      <c r="D36" s="37"/>
      <c r="E36" s="36"/>
      <c r="F36" s="41"/>
      <c r="G36" s="41"/>
      <c r="L36" s="8"/>
    </row>
    <row r="37" spans="1:256" x14ac:dyDescent="0.15">
      <c r="A37" s="47" t="s">
        <v>9</v>
      </c>
      <c r="B37" s="10">
        <f>POWER(2,-I29)</f>
        <v>0.86285552004606403</v>
      </c>
      <c r="C37" s="10"/>
      <c r="D37" s="37"/>
      <c r="E37" s="36"/>
      <c r="F37" s="41"/>
      <c r="G37" s="41"/>
      <c r="H37" s="44"/>
      <c r="I37" s="44"/>
      <c r="L37" s="8"/>
    </row>
    <row r="38" spans="1:256" ht="15" thickBot="1" x14ac:dyDescent="0.2"/>
    <row r="39" spans="1:256" ht="15" thickBot="1" x14ac:dyDescent="0.2">
      <c r="A39" s="17" t="s">
        <v>29</v>
      </c>
      <c r="B39" s="18" t="s">
        <v>43</v>
      </c>
      <c r="C39" s="18" t="s">
        <v>0</v>
      </c>
      <c r="D39" s="18" t="s">
        <v>1</v>
      </c>
      <c r="E39" s="17" t="s">
        <v>30</v>
      </c>
      <c r="F39" s="18" t="s">
        <v>43</v>
      </c>
      <c r="G39" s="18" t="s">
        <v>0</v>
      </c>
      <c r="H39" s="18" t="s">
        <v>1</v>
      </c>
      <c r="I39" s="18" t="s">
        <v>2</v>
      </c>
      <c r="J39" s="19" t="s">
        <v>37</v>
      </c>
      <c r="K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x14ac:dyDescent="0.15">
      <c r="A40" s="49" t="s">
        <v>13</v>
      </c>
      <c r="B40" s="20">
        <v>20.214773178100586</v>
      </c>
      <c r="C40" s="20">
        <v>14.479426383972168</v>
      </c>
      <c r="D40" s="28">
        <f t="shared" ref="D40:D43" si="8">B40-C40</f>
        <v>5.735346794128418</v>
      </c>
      <c r="E40" s="49" t="s">
        <v>13</v>
      </c>
      <c r="F40" s="20">
        <v>19.986606597900391</v>
      </c>
      <c r="G40" s="20">
        <v>14.458940505981445</v>
      </c>
      <c r="H40" s="21">
        <f t="shared" ref="H40:H43" si="9">F40-G40</f>
        <v>5.5276660919189453</v>
      </c>
      <c r="I40" s="21">
        <f>H40-$D$44</f>
        <v>6.331634521484375E-2</v>
      </c>
      <c r="J40" s="22">
        <f t="shared" ref="J40:J43" si="10">POWER(2,-I40)</f>
        <v>0.95706157666260894</v>
      </c>
      <c r="L40" s="8"/>
    </row>
    <row r="41" spans="1:256" x14ac:dyDescent="0.15">
      <c r="A41" s="48" t="s">
        <v>14</v>
      </c>
      <c r="B41" s="23">
        <v>20.117206573486328</v>
      </c>
      <c r="C41" s="23">
        <v>14.469812393188477</v>
      </c>
      <c r="D41" s="21">
        <f t="shared" si="8"/>
        <v>5.6473941802978516</v>
      </c>
      <c r="E41" s="48" t="s">
        <v>14</v>
      </c>
      <c r="F41" s="23">
        <v>20.013025283813477</v>
      </c>
      <c r="G41" s="23">
        <v>14.462580680847168</v>
      </c>
      <c r="H41" s="21">
        <f t="shared" si="9"/>
        <v>5.5504446029663086</v>
      </c>
      <c r="I41" s="21">
        <f t="shared" ref="I41:I43" si="11">H41-$D$44</f>
        <v>8.6094856262207031E-2</v>
      </c>
      <c r="J41" s="22">
        <f t="shared" si="10"/>
        <v>0.94206933142162996</v>
      </c>
      <c r="L41" s="8"/>
    </row>
    <row r="42" spans="1:256" x14ac:dyDescent="0.15">
      <c r="A42" s="48" t="s">
        <v>15</v>
      </c>
      <c r="B42" s="23">
        <v>19.732446670532227</v>
      </c>
      <c r="C42" s="23">
        <v>14.484745025634766</v>
      </c>
      <c r="D42" s="21">
        <f t="shared" si="8"/>
        <v>5.2477016448974609</v>
      </c>
      <c r="E42" s="48" t="s">
        <v>15</v>
      </c>
      <c r="F42" s="23">
        <v>19.865653991699219</v>
      </c>
      <c r="G42" s="23">
        <v>14.415504455566406</v>
      </c>
      <c r="H42" s="21">
        <f t="shared" si="9"/>
        <v>5.4501495361328125</v>
      </c>
      <c r="I42" s="21">
        <f t="shared" si="11"/>
        <v>-1.4200210571289062E-2</v>
      </c>
      <c r="J42" s="22">
        <f t="shared" si="10"/>
        <v>1.0098914359535023</v>
      </c>
      <c r="L42" s="8"/>
    </row>
    <row r="43" spans="1:256" ht="15" thickBot="1" x14ac:dyDescent="0.2">
      <c r="A43" s="50" t="s">
        <v>16</v>
      </c>
      <c r="B43" s="24">
        <v>19.822792053222656</v>
      </c>
      <c r="C43" s="24">
        <v>14.59583568572998</v>
      </c>
      <c r="D43" s="25">
        <f t="shared" si="8"/>
        <v>5.2269563674926758</v>
      </c>
      <c r="E43" s="50" t="s">
        <v>16</v>
      </c>
      <c r="F43" s="24">
        <v>19.813430786132812</v>
      </c>
      <c r="G43" s="24">
        <v>14.416299819946289</v>
      </c>
      <c r="H43" s="25">
        <f t="shared" si="9"/>
        <v>5.3971309661865234</v>
      </c>
      <c r="I43" s="21">
        <f t="shared" si="11"/>
        <v>-6.7218780517578125E-2</v>
      </c>
      <c r="J43" s="26">
        <f t="shared" si="10"/>
        <v>1.0476949949601073</v>
      </c>
      <c r="L43" s="8"/>
    </row>
    <row r="44" spans="1:256" x14ac:dyDescent="0.15">
      <c r="A44" s="27" t="s">
        <v>3</v>
      </c>
      <c r="B44" s="28">
        <f>AVERAGE(B40:B43)</f>
        <v>19.971804618835449</v>
      </c>
      <c r="C44" s="28">
        <f>AVERAGE(C40:C43)</f>
        <v>14.507454872131348</v>
      </c>
      <c r="D44" s="28">
        <f>AVERAGE(D40:D43)</f>
        <v>5.4643497467041016</v>
      </c>
      <c r="E44" s="29" t="s">
        <v>3</v>
      </c>
      <c r="F44" s="28">
        <f>AVERAGE(F40:F43)</f>
        <v>19.919679164886475</v>
      </c>
      <c r="G44" s="28">
        <f>AVERAGE(G40:G43)</f>
        <v>14.438331365585327</v>
      </c>
      <c r="H44" s="28">
        <f>AVERAGE(H40:H43)</f>
        <v>5.4813477993011475</v>
      </c>
      <c r="I44" s="28">
        <f>AVERAGE(I40:I43)</f>
        <v>1.6998052597045898E-2</v>
      </c>
      <c r="J44" s="56">
        <f>AVERAGE(J40:J43)</f>
        <v>0.98917933474946218</v>
      </c>
      <c r="L44" s="8"/>
    </row>
    <row r="45" spans="1:256" x14ac:dyDescent="0.15">
      <c r="A45" s="30" t="s">
        <v>4</v>
      </c>
      <c r="B45" s="21">
        <f>MEDIAN(B40:B43)</f>
        <v>19.969999313354492</v>
      </c>
      <c r="C45" s="21">
        <f>MEDIAN(C40:C43)</f>
        <v>14.482085704803467</v>
      </c>
      <c r="D45" s="21">
        <f>MEDIAN(D40:D43)</f>
        <v>5.4475479125976562</v>
      </c>
      <c r="E45" s="31" t="s">
        <v>4</v>
      </c>
      <c r="F45" s="21">
        <f>MEDIAN(F40:F43)</f>
        <v>19.926130294799805</v>
      </c>
      <c r="G45" s="21">
        <f>MEDIAN(G40:G43)</f>
        <v>14.437620162963867</v>
      </c>
      <c r="H45" s="21">
        <f>MEDIAN(H40:H43)</f>
        <v>5.4889078140258789</v>
      </c>
      <c r="I45" s="21">
        <f>MEDIAN(I40:I43)</f>
        <v>2.4558067321777344E-2</v>
      </c>
      <c r="J45" s="32">
        <f>MEDIAN(J40:J43)</f>
        <v>0.98347650630805561</v>
      </c>
      <c r="L45" s="8"/>
    </row>
    <row r="46" spans="1:256" ht="15" thickBot="1" x14ac:dyDescent="0.2">
      <c r="A46" s="33" t="s">
        <v>5</v>
      </c>
      <c r="B46" s="25">
        <f>STDEV(B40:B43)</f>
        <v>0.23070357700890237</v>
      </c>
      <c r="C46" s="25">
        <f>STDEV(C40:C43)</f>
        <v>5.9243727402734002E-2</v>
      </c>
      <c r="D46" s="25">
        <f>STDEV(D40:D43)</f>
        <v>0.2647241840684969</v>
      </c>
      <c r="E46" s="34" t="s">
        <v>5</v>
      </c>
      <c r="F46" s="25">
        <f>STDEV(F40:F43)</f>
        <v>9.5568852203112065E-2</v>
      </c>
      <c r="G46" s="25">
        <f>STDEV(G40:G43)</f>
        <v>2.5943674776921284E-2</v>
      </c>
      <c r="H46" s="25">
        <f>STDEV(H40:H43)</f>
        <v>7.0676632423894506E-2</v>
      </c>
      <c r="I46" s="25">
        <f>STDEV(I40:I43)</f>
        <v>7.0676632423894506E-2</v>
      </c>
      <c r="J46" s="35">
        <f>STDEV(J40:J43)</f>
        <v>4.8662019495865794E-2</v>
      </c>
      <c r="L46" s="8"/>
    </row>
    <row r="47" spans="1:256" x14ac:dyDescent="0.15">
      <c r="A47" s="36"/>
      <c r="B47" s="37" t="s">
        <v>6</v>
      </c>
      <c r="C47" s="37"/>
      <c r="D47" s="37"/>
      <c r="E47" s="36"/>
      <c r="F47" s="38"/>
      <c r="G47" s="38"/>
      <c r="H47" s="38"/>
      <c r="I47" s="38"/>
      <c r="J47" s="38">
        <f>J46/(SQRT(4))</f>
        <v>2.4331009747932897E-2</v>
      </c>
      <c r="L47" s="8"/>
    </row>
    <row r="48" spans="1:256" x14ac:dyDescent="0.15">
      <c r="A48" s="39" t="s">
        <v>43</v>
      </c>
      <c r="B48" s="40">
        <f>TTEST(B40:B43,F40:F43,2,2)</f>
        <v>0.69085454522203993</v>
      </c>
      <c r="C48" s="37"/>
      <c r="D48" s="42"/>
      <c r="E48" s="43"/>
      <c r="F48" s="43"/>
      <c r="L48" s="8"/>
    </row>
    <row r="49" spans="1:12" x14ac:dyDescent="0.15">
      <c r="A49" s="39" t="s">
        <v>0</v>
      </c>
      <c r="B49" s="40">
        <f>TTEST(C40:C43,G40:G43,2,2)</f>
        <v>7.6407883348154626E-2</v>
      </c>
      <c r="C49" s="41"/>
      <c r="D49" s="42"/>
      <c r="E49" s="43"/>
      <c r="F49" s="43"/>
      <c r="G49" s="45"/>
      <c r="L49" s="8"/>
    </row>
    <row r="50" spans="1:12" x14ac:dyDescent="0.15">
      <c r="A50" s="39" t="s">
        <v>7</v>
      </c>
      <c r="B50" s="57">
        <f>TTEST(D40:D43,H40:H43,2,2)</f>
        <v>0.90530820718560512</v>
      </c>
      <c r="C50" s="46"/>
      <c r="D50" s="41"/>
      <c r="E50" s="15"/>
      <c r="F50" s="44"/>
      <c r="G50" s="41"/>
      <c r="L50" s="8"/>
    </row>
    <row r="51" spans="1:12" x14ac:dyDescent="0.15">
      <c r="A51" s="47" t="s">
        <v>8</v>
      </c>
      <c r="B51" s="10">
        <f>POWER(-(-I44-I46),2)</f>
        <v>7.6868503935211118E-3</v>
      </c>
      <c r="C51" s="10"/>
      <c r="D51" s="37"/>
      <c r="E51" s="36"/>
      <c r="F51" s="41"/>
      <c r="G51" s="41"/>
      <c r="L51" s="8"/>
    </row>
    <row r="52" spans="1:12" x14ac:dyDescent="0.15">
      <c r="A52" s="47" t="s">
        <v>9</v>
      </c>
      <c r="B52" s="10">
        <f>POWER(2,-I44)</f>
        <v>0.98828698552604044</v>
      </c>
      <c r="C52" s="10"/>
      <c r="D52" s="37"/>
      <c r="E52" s="36"/>
      <c r="F52" s="41"/>
      <c r="G52" s="41"/>
      <c r="H52" s="44"/>
      <c r="I52" s="44"/>
      <c r="L52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V52"/>
  <sheetViews>
    <sheetView topLeftCell="V5" workbookViewId="0">
      <selection activeCell="E4" sqref="E4"/>
    </sheetView>
  </sheetViews>
  <sheetFormatPr baseColWidth="10" defaultColWidth="9.1640625" defaultRowHeight="14" x14ac:dyDescent="0.15"/>
  <cols>
    <col min="1" max="1" width="14.6640625" style="8" customWidth="1"/>
    <col min="2" max="4" width="10.33203125" style="16" customWidth="1"/>
    <col min="5" max="5" width="14.6640625" style="8" customWidth="1"/>
    <col min="6" max="10" width="10.33203125" style="16" customWidth="1"/>
    <col min="11" max="11" width="9.33203125" style="8" bestFit="1" customWidth="1"/>
    <col min="12" max="12" width="9.1640625" style="15"/>
    <col min="13" max="13" width="14" style="8" customWidth="1"/>
    <col min="14" max="16384" width="9.1640625" style="8"/>
  </cols>
  <sheetData>
    <row r="1" spans="1:256" s="59" customFormat="1" x14ac:dyDescent="0.15">
      <c r="A1" s="59" t="s">
        <v>55</v>
      </c>
      <c r="B1" s="60"/>
      <c r="C1" s="60"/>
      <c r="D1" s="60"/>
      <c r="F1" s="60"/>
      <c r="G1" s="60"/>
      <c r="H1" s="60"/>
      <c r="I1" s="60"/>
      <c r="J1" s="60"/>
      <c r="L1" s="61"/>
    </row>
    <row r="3" spans="1:256" s="1" customFormat="1" ht="16" x14ac:dyDescent="0.2">
      <c r="A3" s="1" t="s">
        <v>28</v>
      </c>
      <c r="B3" s="2"/>
      <c r="C3" s="2"/>
      <c r="D3" s="2"/>
      <c r="E3" s="3"/>
      <c r="F3" s="2"/>
      <c r="G3" s="2"/>
      <c r="H3" s="4" t="s">
        <v>12</v>
      </c>
      <c r="I3" s="5">
        <v>43927</v>
      </c>
      <c r="J3" s="5">
        <v>44307</v>
      </c>
      <c r="K3" s="52" t="s">
        <v>34</v>
      </c>
      <c r="L3" s="7"/>
    </row>
    <row r="4" spans="1:256" s="1" customFormat="1" ht="16" x14ac:dyDescent="0.2">
      <c r="A4" s="8" t="s">
        <v>33</v>
      </c>
      <c r="B4" s="2"/>
      <c r="C4" s="2"/>
      <c r="D4" s="2"/>
      <c r="E4" s="3"/>
      <c r="F4" s="2"/>
      <c r="G4" s="2"/>
      <c r="H4" s="4" t="s">
        <v>45</v>
      </c>
      <c r="I4" s="5">
        <v>43927</v>
      </c>
      <c r="J4" s="5">
        <v>44307</v>
      </c>
      <c r="K4" s="52" t="s">
        <v>34</v>
      </c>
      <c r="L4" s="7"/>
    </row>
    <row r="5" spans="1:256" s="1" customFormat="1" ht="16" x14ac:dyDescent="0.2">
      <c r="A5" s="8" t="s">
        <v>26</v>
      </c>
      <c r="B5" s="2"/>
      <c r="C5" s="2"/>
      <c r="D5" s="2"/>
      <c r="E5" s="53" t="s">
        <v>36</v>
      </c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ht="15" thickBot="1" x14ac:dyDescent="0.2">
      <c r="A8" s="15"/>
      <c r="B8" s="8"/>
      <c r="C8" s="8"/>
      <c r="D8" s="8"/>
      <c r="F8" s="8"/>
      <c r="G8" s="8"/>
      <c r="H8" s="8"/>
      <c r="I8" s="8"/>
      <c r="J8" s="8"/>
      <c r="L8" s="8"/>
    </row>
    <row r="9" spans="1:256" ht="15" thickBot="1" x14ac:dyDescent="0.2">
      <c r="A9" s="17" t="s">
        <v>29</v>
      </c>
      <c r="B9" s="18" t="s">
        <v>45</v>
      </c>
      <c r="C9" s="18" t="s">
        <v>0</v>
      </c>
      <c r="D9" s="18" t="s">
        <v>1</v>
      </c>
      <c r="E9" s="17" t="s">
        <v>30</v>
      </c>
      <c r="F9" s="18" t="s">
        <v>45</v>
      </c>
      <c r="G9" s="18" t="s">
        <v>0</v>
      </c>
      <c r="H9" s="18" t="s">
        <v>1</v>
      </c>
      <c r="I9" s="18" t="s">
        <v>2</v>
      </c>
      <c r="J9" s="19" t="s">
        <v>37</v>
      </c>
    </row>
    <row r="10" spans="1:256" x14ac:dyDescent="0.15">
      <c r="A10" s="48" t="s">
        <v>17</v>
      </c>
      <c r="B10" s="20">
        <v>20.836549758911133</v>
      </c>
      <c r="C10" s="23">
        <v>14.502713203430176</v>
      </c>
      <c r="D10" s="21">
        <f t="shared" ref="D10:D13" si="0">B10-C10</f>
        <v>6.333836555480957</v>
      </c>
      <c r="E10" s="49" t="s">
        <v>17</v>
      </c>
      <c r="F10" s="20">
        <v>20.795215606689453</v>
      </c>
      <c r="G10" s="20">
        <v>14.43486499786377</v>
      </c>
      <c r="H10" s="21">
        <f t="shared" ref="H10:H13" si="1">F10-G10</f>
        <v>6.3603506088256836</v>
      </c>
      <c r="I10" s="21">
        <f>H10-$D$14</f>
        <v>8.16891193389786E-2</v>
      </c>
      <c r="J10" s="22">
        <f t="shared" ref="J10:J13" si="2">POWER(2,-I10)</f>
        <v>0.94495064274467488</v>
      </c>
    </row>
    <row r="11" spans="1:256" x14ac:dyDescent="0.15">
      <c r="A11" s="48" t="s">
        <v>18</v>
      </c>
      <c r="B11" s="23">
        <v>20.685192108154297</v>
      </c>
      <c r="C11" s="23">
        <v>14.4795179367065</v>
      </c>
      <c r="D11" s="21">
        <f t="shared" si="0"/>
        <v>6.2056741714477965</v>
      </c>
      <c r="E11" s="48" t="s">
        <v>18</v>
      </c>
      <c r="F11" s="23">
        <v>20.896976470947266</v>
      </c>
      <c r="G11" s="23">
        <v>14.460453987121582</v>
      </c>
      <c r="H11" s="21">
        <f t="shared" si="1"/>
        <v>6.4365224838256836</v>
      </c>
      <c r="I11" s="21">
        <f t="shared" ref="I11:I13" si="3">H11-$D$14</f>
        <v>0.1578609943389786</v>
      </c>
      <c r="J11" s="22">
        <f t="shared" si="2"/>
        <v>0.89635306026498518</v>
      </c>
    </row>
    <row r="12" spans="1:256" x14ac:dyDescent="0.15">
      <c r="A12" s="48" t="s">
        <v>19</v>
      </c>
      <c r="B12" s="23">
        <v>20.781564712524414</v>
      </c>
      <c r="C12" s="23">
        <v>14.467402458190918</v>
      </c>
      <c r="D12" s="21">
        <f t="shared" si="0"/>
        <v>6.3141622543334961</v>
      </c>
      <c r="E12" s="48" t="s">
        <v>19</v>
      </c>
      <c r="F12" s="23">
        <v>20.746194839477539</v>
      </c>
      <c r="G12" s="23">
        <v>14.45539665222168</v>
      </c>
      <c r="H12" s="21">
        <f t="shared" si="1"/>
        <v>6.2907981872558594</v>
      </c>
      <c r="I12" s="21">
        <f t="shared" si="3"/>
        <v>1.2136697769154381E-2</v>
      </c>
      <c r="J12" s="22">
        <f t="shared" si="2"/>
        <v>0.99162276837025376</v>
      </c>
    </row>
    <row r="13" spans="1:256" ht="15" thickBot="1" x14ac:dyDescent="0.2">
      <c r="A13" s="50" t="s">
        <v>20</v>
      </c>
      <c r="B13" s="24">
        <v>20.729717254638672</v>
      </c>
      <c r="C13" s="24">
        <v>14.468744277954102</v>
      </c>
      <c r="D13" s="21">
        <f t="shared" si="0"/>
        <v>6.2609729766845703</v>
      </c>
      <c r="E13" s="50" t="s">
        <v>20</v>
      </c>
      <c r="F13" s="24">
        <v>20.963764190673828</v>
      </c>
      <c r="G13" s="24">
        <v>14.464958190917969</v>
      </c>
      <c r="H13" s="25">
        <f t="shared" si="1"/>
        <v>6.4988059997558594</v>
      </c>
      <c r="I13" s="21">
        <f t="shared" si="3"/>
        <v>0.22014451026915438</v>
      </c>
      <c r="J13" s="26">
        <f t="shared" si="2"/>
        <v>0.85847944091890294</v>
      </c>
    </row>
    <row r="14" spans="1:256" x14ac:dyDescent="0.15">
      <c r="A14" s="27" t="s">
        <v>3</v>
      </c>
      <c r="B14" s="28">
        <f>AVERAGE(B10:B13)</f>
        <v>20.758255958557129</v>
      </c>
      <c r="C14" s="28">
        <f>AVERAGE(C10:C13)</f>
        <v>14.479594469070424</v>
      </c>
      <c r="D14" s="28">
        <f>AVERAGE(D10:D13)</f>
        <v>6.278661489486705</v>
      </c>
      <c r="E14" s="29" t="s">
        <v>3</v>
      </c>
      <c r="F14" s="28">
        <f>AVERAGE(F10:F13)</f>
        <v>20.850537776947021</v>
      </c>
      <c r="G14" s="28">
        <f>AVERAGE(G10:G13)</f>
        <v>14.45391845703125</v>
      </c>
      <c r="H14" s="28">
        <f>AVERAGE(H10:H13)</f>
        <v>6.3966193199157715</v>
      </c>
      <c r="I14" s="28">
        <f>AVERAGE(I10:I13)</f>
        <v>0.11795783042906649</v>
      </c>
      <c r="J14" s="56">
        <f>AVERAGE(J10:J13)</f>
        <v>0.92285147807470413</v>
      </c>
      <c r="K14" s="45"/>
    </row>
    <row r="15" spans="1:256" x14ac:dyDescent="0.15">
      <c r="A15" s="30" t="s">
        <v>4</v>
      </c>
      <c r="B15" s="21">
        <f>MEDIAN(B10:B13)</f>
        <v>20.755640983581543</v>
      </c>
      <c r="C15" s="21">
        <f>MEDIAN(C10:C13)</f>
        <v>14.474131107330301</v>
      </c>
      <c r="D15" s="21">
        <f>MEDIAN(D10:D13)</f>
        <v>6.2875676155090332</v>
      </c>
      <c r="E15" s="31" t="s">
        <v>4</v>
      </c>
      <c r="F15" s="21">
        <f>MEDIAN(F10:F13)</f>
        <v>20.846096038818359</v>
      </c>
      <c r="G15" s="21">
        <f>MEDIAN(G10:G13)</f>
        <v>14.457925319671631</v>
      </c>
      <c r="H15" s="21">
        <f>MEDIAN(H10:H13)</f>
        <v>6.3984365463256836</v>
      </c>
      <c r="I15" s="21">
        <f>MEDIAN(I10:I13)</f>
        <v>0.1197750568389786</v>
      </c>
      <c r="J15" s="32">
        <f>MEDIAN(J10:J13)</f>
        <v>0.92065185150483009</v>
      </c>
    </row>
    <row r="16" spans="1:256" ht="15" thickBot="1" x14ac:dyDescent="0.2">
      <c r="A16" s="33" t="s">
        <v>5</v>
      </c>
      <c r="B16" s="25">
        <f>STDEV(B10:B13)</f>
        <v>6.5386035824205435E-2</v>
      </c>
      <c r="C16" s="25">
        <f>STDEV(C10:C13)</f>
        <v>1.6338640418205052E-2</v>
      </c>
      <c r="D16" s="25">
        <f>STDEV(D10:D13)</f>
        <v>5.7574949100690428E-2</v>
      </c>
      <c r="E16" s="34" t="s">
        <v>5</v>
      </c>
      <c r="F16" s="25">
        <f>STDEV(F10:F13)</f>
        <v>9.8191588552940717E-2</v>
      </c>
      <c r="G16" s="25">
        <f>STDEV(G10:G13)</f>
        <v>1.3289196678995269E-2</v>
      </c>
      <c r="H16" s="25">
        <f>STDEV(H10:H13)</f>
        <v>9.0457930458169189E-2</v>
      </c>
      <c r="I16" s="25">
        <f>STDEV(I10:I13)</f>
        <v>9.0457930458169203E-2</v>
      </c>
      <c r="J16" s="35">
        <f>STDEV(J10:J13)</f>
        <v>5.7918876491265842E-2</v>
      </c>
    </row>
    <row r="17" spans="1:256" x14ac:dyDescent="0.15">
      <c r="A17" s="36"/>
      <c r="B17" s="37" t="s">
        <v>6</v>
      </c>
      <c r="C17" s="37"/>
      <c r="D17" s="37"/>
      <c r="E17" s="36"/>
      <c r="F17" s="38"/>
      <c r="G17" s="38"/>
      <c r="H17" s="38"/>
      <c r="I17" s="38"/>
      <c r="J17" s="38">
        <f>J16/(SQRT(4))</f>
        <v>2.8959438245632921E-2</v>
      </c>
    </row>
    <row r="18" spans="1:256" x14ac:dyDescent="0.15">
      <c r="A18" s="39" t="s">
        <v>45</v>
      </c>
      <c r="B18" s="40">
        <f>TTEST(B10:B13,F10:F13,2,2)</f>
        <v>0.16873585830511953</v>
      </c>
      <c r="C18" s="37"/>
      <c r="D18" s="42"/>
      <c r="E18" s="43"/>
      <c r="F18" s="43"/>
    </row>
    <row r="19" spans="1:256" x14ac:dyDescent="0.15">
      <c r="A19" s="39" t="s">
        <v>0</v>
      </c>
      <c r="B19" s="40">
        <f>TTEST(C10:C13,G10:G13,2,2)</f>
        <v>5.0589499852790522E-2</v>
      </c>
      <c r="C19" s="37"/>
      <c r="D19" s="42"/>
      <c r="E19" s="43"/>
      <c r="F19" s="43"/>
      <c r="G19" s="45"/>
    </row>
    <row r="20" spans="1:256" x14ac:dyDescent="0.15">
      <c r="A20" s="39" t="s">
        <v>7</v>
      </c>
      <c r="B20" s="57">
        <f>TTEST(D10:D13,H10:H13,2,2)</f>
        <v>7.0086456624494073E-2</v>
      </c>
      <c r="C20" s="40"/>
      <c r="D20" s="41"/>
      <c r="E20" s="15"/>
      <c r="F20" s="44"/>
      <c r="G20" s="41"/>
      <c r="L20" s="8"/>
    </row>
    <row r="21" spans="1:256" x14ac:dyDescent="0.15">
      <c r="A21" s="47" t="s">
        <v>8</v>
      </c>
      <c r="B21" s="10">
        <f>POWER(-(-I14-I16),2)</f>
        <v>4.3437129386205399E-2</v>
      </c>
      <c r="C21" s="10"/>
      <c r="D21" s="41"/>
      <c r="E21" s="51"/>
      <c r="F21" s="41"/>
      <c r="G21" s="41"/>
      <c r="L21" s="8"/>
    </row>
    <row r="22" spans="1:256" x14ac:dyDescent="0.15">
      <c r="A22" s="47" t="s">
        <v>9</v>
      </c>
      <c r="B22" s="10">
        <f>POWER(2,-I14)</f>
        <v>0.92149112073175998</v>
      </c>
      <c r="C22" s="10"/>
      <c r="D22" s="37"/>
      <c r="E22" s="36"/>
      <c r="F22" s="41"/>
      <c r="G22" s="41"/>
      <c r="H22" s="44"/>
      <c r="I22" s="44"/>
      <c r="L22" s="8"/>
    </row>
    <row r="23" spans="1:256" ht="15" thickBot="1" x14ac:dyDescent="0.2">
      <c r="A23" s="47"/>
      <c r="B23" s="10"/>
      <c r="C23" s="10"/>
      <c r="D23" s="37"/>
      <c r="E23" s="36"/>
      <c r="F23" s="41"/>
      <c r="G23" s="41"/>
      <c r="H23" s="44"/>
      <c r="I23" s="44"/>
    </row>
    <row r="24" spans="1:256" ht="15" thickBot="1" x14ac:dyDescent="0.2">
      <c r="A24" s="17" t="s">
        <v>29</v>
      </c>
      <c r="B24" s="18" t="s">
        <v>45</v>
      </c>
      <c r="C24" s="18" t="s">
        <v>0</v>
      </c>
      <c r="D24" s="18" t="s">
        <v>1</v>
      </c>
      <c r="E24" s="17" t="s">
        <v>30</v>
      </c>
      <c r="F24" s="18" t="s">
        <v>45</v>
      </c>
      <c r="G24" s="18" t="s">
        <v>0</v>
      </c>
      <c r="H24" s="18" t="s">
        <v>1</v>
      </c>
      <c r="I24" s="18" t="s">
        <v>2</v>
      </c>
      <c r="J24" s="19" t="s">
        <v>37</v>
      </c>
      <c r="K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x14ac:dyDescent="0.15">
      <c r="A25" s="49" t="s">
        <v>23</v>
      </c>
      <c r="B25" s="20">
        <v>19.872001647949219</v>
      </c>
      <c r="C25" s="20">
        <v>14.516132354736328</v>
      </c>
      <c r="D25" s="28">
        <f t="shared" ref="D25:D27" si="4">B25-C25</f>
        <v>5.3558692932128906</v>
      </c>
      <c r="E25" s="49" t="s">
        <v>23</v>
      </c>
      <c r="F25" s="20">
        <v>19.926828384399414</v>
      </c>
      <c r="G25" s="20">
        <v>14.420702934265137</v>
      </c>
      <c r="H25" s="21">
        <f t="shared" ref="H25:H27" si="5">F25-G25</f>
        <v>5.5061254501342773</v>
      </c>
      <c r="I25" s="21">
        <f>H25-$D$29</f>
        <v>0.10173479715983103</v>
      </c>
      <c r="J25" s="22">
        <f t="shared" ref="J25:J27" si="6">POWER(2,-I25)</f>
        <v>0.93191172186077975</v>
      </c>
      <c r="L25" s="8"/>
    </row>
    <row r="26" spans="1:256" x14ac:dyDescent="0.15">
      <c r="A26" s="48" t="s">
        <v>24</v>
      </c>
      <c r="B26" s="23">
        <v>19.809366226196289</v>
      </c>
      <c r="C26" s="23">
        <v>14.643595695495605</v>
      </c>
      <c r="D26" s="21">
        <f t="shared" si="4"/>
        <v>5.1657705307006836</v>
      </c>
      <c r="E26" s="48" t="s">
        <v>24</v>
      </c>
      <c r="F26" s="23">
        <v>20.200510025024414</v>
      </c>
      <c r="G26" s="23">
        <v>14.450409889221191</v>
      </c>
      <c r="H26" s="21">
        <f t="shared" si="5"/>
        <v>5.7501001358032227</v>
      </c>
      <c r="I26" s="21">
        <f t="shared" ref="I26:I27" si="7">H26-$D$29</f>
        <v>0.34570948282877634</v>
      </c>
      <c r="J26" s="22">
        <f t="shared" si="6"/>
        <v>0.78692089257118059</v>
      </c>
      <c r="L26" s="8"/>
    </row>
    <row r="27" spans="1:256" x14ac:dyDescent="0.15">
      <c r="A27" s="48" t="s">
        <v>21</v>
      </c>
      <c r="B27" s="23">
        <v>20.143989562988281</v>
      </c>
      <c r="C27" s="23">
        <v>14.452457427978516</v>
      </c>
      <c r="D27" s="21">
        <f t="shared" si="4"/>
        <v>5.6915321350097656</v>
      </c>
      <c r="E27" s="48" t="s">
        <v>21</v>
      </c>
      <c r="F27" s="23">
        <v>19.855493545532227</v>
      </c>
      <c r="G27" s="23">
        <v>14.447117805480957</v>
      </c>
      <c r="H27" s="21">
        <f t="shared" si="5"/>
        <v>5.4083757400512695</v>
      </c>
      <c r="I27" s="21">
        <f t="shared" si="7"/>
        <v>3.9850870768232127E-3</v>
      </c>
      <c r="J27" s="22">
        <f t="shared" si="6"/>
        <v>0.99724155963585959</v>
      </c>
      <c r="L27" s="8"/>
    </row>
    <row r="28" spans="1:256" ht="15" thickBot="1" x14ac:dyDescent="0.2">
      <c r="A28" s="50" t="s">
        <v>22</v>
      </c>
      <c r="B28" s="24"/>
      <c r="C28" s="24"/>
      <c r="D28" s="21"/>
      <c r="E28" s="50" t="s">
        <v>22</v>
      </c>
      <c r="F28" s="24"/>
      <c r="G28" s="24"/>
      <c r="H28" s="25"/>
      <c r="I28" s="21"/>
      <c r="J28" s="26"/>
      <c r="L28" s="8"/>
    </row>
    <row r="29" spans="1:256" x14ac:dyDescent="0.15">
      <c r="A29" s="27" t="s">
        <v>3</v>
      </c>
      <c r="B29" s="28">
        <f>AVERAGE(B25:B28)</f>
        <v>19.94178581237793</v>
      </c>
      <c r="C29" s="28">
        <f>AVERAGE(C25:C28)</f>
        <v>14.537395159403482</v>
      </c>
      <c r="D29" s="28">
        <f>AVERAGE(D25:D28)</f>
        <v>5.4043906529744463</v>
      </c>
      <c r="E29" s="29" t="s">
        <v>3</v>
      </c>
      <c r="F29" s="28">
        <f>AVERAGE(F25:F28)</f>
        <v>19.994277318318684</v>
      </c>
      <c r="G29" s="28">
        <f>AVERAGE(G25:G28)</f>
        <v>14.439410209655762</v>
      </c>
      <c r="H29" s="28">
        <f>AVERAGE(H25:H28)</f>
        <v>5.5548671086629229</v>
      </c>
      <c r="I29" s="28">
        <f>AVERAGE(I25:I28)</f>
        <v>0.15047645568847687</v>
      </c>
      <c r="J29" s="56">
        <f>AVERAGE(J25:J28)</f>
        <v>0.90535805802260672</v>
      </c>
      <c r="L29" s="8"/>
    </row>
    <row r="30" spans="1:256" x14ac:dyDescent="0.15">
      <c r="A30" s="30" t="s">
        <v>4</v>
      </c>
      <c r="B30" s="21">
        <f>MEDIAN(B25:B28)</f>
        <v>19.872001647949219</v>
      </c>
      <c r="C30" s="21">
        <f>MEDIAN(C25:C28)</f>
        <v>14.516132354736328</v>
      </c>
      <c r="D30" s="21">
        <f>MEDIAN(D25:D28)</f>
        <v>5.3558692932128906</v>
      </c>
      <c r="E30" s="31" t="s">
        <v>4</v>
      </c>
      <c r="F30" s="21">
        <f>MEDIAN(F25:F28)</f>
        <v>19.926828384399414</v>
      </c>
      <c r="G30" s="21">
        <f>MEDIAN(G25:G28)</f>
        <v>14.447117805480957</v>
      </c>
      <c r="H30" s="21">
        <f>MEDIAN(H25:H28)</f>
        <v>5.5061254501342773</v>
      </c>
      <c r="I30" s="21">
        <f>MEDIAN(I25:I28)</f>
        <v>0.10173479715983103</v>
      </c>
      <c r="J30" s="32">
        <f>MEDIAN(J25:J28)</f>
        <v>0.93191172186077975</v>
      </c>
      <c r="L30" s="8"/>
    </row>
    <row r="31" spans="1:256" ht="15" thickBot="1" x14ac:dyDescent="0.2">
      <c r="A31" s="33" t="s">
        <v>5</v>
      </c>
      <c r="B31" s="25">
        <f>STDEV(B25:B28)</f>
        <v>0.17789200821063261</v>
      </c>
      <c r="C31" s="25">
        <f>STDEV(C25:C28)</f>
        <v>9.7326971976394283E-2</v>
      </c>
      <c r="D31" s="25">
        <f>STDEV(D25:D28)</f>
        <v>0.26621806457535463</v>
      </c>
      <c r="E31" s="34" t="s">
        <v>5</v>
      </c>
      <c r="F31" s="25">
        <f>STDEV(F25:F28)</f>
        <v>0.18212938202121695</v>
      </c>
      <c r="G31" s="25">
        <f>STDEV(G25:G28)</f>
        <v>1.6284381113315042E-2</v>
      </c>
      <c r="H31" s="25">
        <f>STDEV(H25:H28)</f>
        <v>0.17599915516871581</v>
      </c>
      <c r="I31" s="25">
        <f>STDEV(I25:I28)</f>
        <v>0.17599915516871581</v>
      </c>
      <c r="J31" s="35">
        <f>STDEV(J25:J28)</f>
        <v>0.10764533685235006</v>
      </c>
      <c r="L31" s="8"/>
    </row>
    <row r="32" spans="1:256" x14ac:dyDescent="0.15">
      <c r="A32" s="36"/>
      <c r="B32" s="37" t="s">
        <v>6</v>
      </c>
      <c r="C32" s="37"/>
      <c r="D32" s="37"/>
      <c r="E32" s="36"/>
      <c r="F32" s="38"/>
      <c r="G32" s="38"/>
      <c r="H32" s="38"/>
      <c r="I32" s="38"/>
      <c r="J32" s="38">
        <f>J31/(SQRT(4))</f>
        <v>5.382266842617503E-2</v>
      </c>
      <c r="L32" s="8"/>
    </row>
    <row r="33" spans="1:256" x14ac:dyDescent="0.15">
      <c r="A33" s="39" t="s">
        <v>45</v>
      </c>
      <c r="B33" s="40">
        <f>TTEST(B25:B28,F25:F28,2,2)</f>
        <v>0.73905056680486503</v>
      </c>
      <c r="C33" s="37"/>
      <c r="D33" s="42"/>
      <c r="E33" s="43"/>
      <c r="F33" s="43"/>
      <c r="G33" s="45"/>
      <c r="H33" s="44"/>
      <c r="L33" s="8"/>
    </row>
    <row r="34" spans="1:256" x14ac:dyDescent="0.15">
      <c r="A34" s="39" t="s">
        <v>0</v>
      </c>
      <c r="B34" s="40">
        <f>TTEST(C25:C28,G25:G28,2,2)</f>
        <v>0.16057765197146734</v>
      </c>
      <c r="C34" s="37"/>
      <c r="D34" s="42"/>
      <c r="E34" s="43"/>
      <c r="F34" s="43"/>
      <c r="G34" s="44"/>
      <c r="H34" s="44"/>
      <c r="L34" s="8"/>
    </row>
    <row r="35" spans="1:256" x14ac:dyDescent="0.15">
      <c r="A35" s="39" t="s">
        <v>7</v>
      </c>
      <c r="B35" s="57">
        <f>TTEST(D25:D28,H25:H28,2,2)</f>
        <v>0.45995573331978212</v>
      </c>
      <c r="C35" s="40"/>
      <c r="D35" s="41"/>
      <c r="E35" s="15"/>
      <c r="F35" s="44"/>
      <c r="G35" s="41"/>
      <c r="H35" s="44"/>
      <c r="L35" s="8"/>
    </row>
    <row r="36" spans="1:256" x14ac:dyDescent="0.15">
      <c r="A36" s="47" t="s">
        <v>8</v>
      </c>
      <c r="B36" s="10">
        <f>POWER(-(-I29-I31),2)</f>
        <v>0.10658632448457711</v>
      </c>
      <c r="C36" s="10"/>
      <c r="D36" s="37"/>
      <c r="E36" s="36"/>
      <c r="F36" s="41"/>
      <c r="G36" s="41"/>
      <c r="L36" s="8"/>
    </row>
    <row r="37" spans="1:256" x14ac:dyDescent="0.15">
      <c r="A37" s="47" t="s">
        <v>9</v>
      </c>
      <c r="B37" s="10">
        <f>POWER(2,-I29)</f>
        <v>0.90095287025846305</v>
      </c>
      <c r="C37" s="10"/>
      <c r="D37" s="37"/>
      <c r="E37" s="36"/>
      <c r="F37" s="41"/>
      <c r="G37" s="41"/>
      <c r="H37" s="44"/>
      <c r="I37" s="44"/>
      <c r="L37" s="8"/>
    </row>
    <row r="38" spans="1:256" ht="15" thickBot="1" x14ac:dyDescent="0.2"/>
    <row r="39" spans="1:256" ht="15" thickBot="1" x14ac:dyDescent="0.2">
      <c r="A39" s="17" t="s">
        <v>29</v>
      </c>
      <c r="B39" s="18" t="s">
        <v>45</v>
      </c>
      <c r="C39" s="18" t="s">
        <v>0</v>
      </c>
      <c r="D39" s="18" t="s">
        <v>1</v>
      </c>
      <c r="E39" s="17" t="s">
        <v>30</v>
      </c>
      <c r="F39" s="18" t="s">
        <v>45</v>
      </c>
      <c r="G39" s="18" t="s">
        <v>0</v>
      </c>
      <c r="H39" s="18" t="s">
        <v>1</v>
      </c>
      <c r="I39" s="18" t="s">
        <v>2</v>
      </c>
      <c r="J39" s="19" t="s">
        <v>37</v>
      </c>
      <c r="K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x14ac:dyDescent="0.15">
      <c r="A40" s="49" t="s">
        <v>13</v>
      </c>
      <c r="B40" s="20">
        <v>19.860074996948242</v>
      </c>
      <c r="C40" s="20">
        <v>14.479426383972168</v>
      </c>
      <c r="D40" s="28">
        <f t="shared" ref="D40:D43" si="8">B40-C40</f>
        <v>5.3806486129760742</v>
      </c>
      <c r="E40" s="49" t="s">
        <v>13</v>
      </c>
      <c r="F40" s="20">
        <v>20.469551086425781</v>
      </c>
      <c r="G40" s="20">
        <v>14.458940505981445</v>
      </c>
      <c r="H40" s="21">
        <f t="shared" ref="H40:H43" si="9">F40-G40</f>
        <v>6.0106105804443359</v>
      </c>
      <c r="I40" s="21">
        <f>H40-$D$44</f>
        <v>0.28204107284545898</v>
      </c>
      <c r="J40" s="22">
        <f t="shared" ref="J40:J43" si="10">POWER(2,-I40)</f>
        <v>0.82242665428130479</v>
      </c>
      <c r="L40" s="8"/>
    </row>
    <row r="41" spans="1:256" x14ac:dyDescent="0.15">
      <c r="A41" s="48" t="s">
        <v>14</v>
      </c>
      <c r="B41" s="23">
        <v>20.257362365722656</v>
      </c>
      <c r="C41" s="23">
        <v>14.469812393188477</v>
      </c>
      <c r="D41" s="21">
        <f t="shared" si="8"/>
        <v>5.7875499725341797</v>
      </c>
      <c r="E41" s="48" t="s">
        <v>14</v>
      </c>
      <c r="F41" s="23">
        <v>20.434240341186523</v>
      </c>
      <c r="G41" s="23">
        <v>14.462580680847168</v>
      </c>
      <c r="H41" s="21">
        <f t="shared" si="9"/>
        <v>5.9716596603393555</v>
      </c>
      <c r="I41" s="21">
        <f t="shared" ref="I41:I43" si="11">H41-$D$44</f>
        <v>0.24309015274047852</v>
      </c>
      <c r="J41" s="22">
        <f t="shared" si="10"/>
        <v>0.84493358360848392</v>
      </c>
      <c r="L41" s="8"/>
    </row>
    <row r="42" spans="1:256" x14ac:dyDescent="0.15">
      <c r="A42" s="48" t="s">
        <v>15</v>
      </c>
      <c r="B42" s="23">
        <v>20.281875610351562</v>
      </c>
      <c r="C42" s="23">
        <v>14.484745025634766</v>
      </c>
      <c r="D42" s="21">
        <f t="shared" si="8"/>
        <v>5.7971305847167969</v>
      </c>
      <c r="E42" s="48" t="s">
        <v>15</v>
      </c>
      <c r="F42" s="23">
        <v>20.224084854125977</v>
      </c>
      <c r="G42" s="23">
        <v>14.415504455566406</v>
      </c>
      <c r="H42" s="21">
        <f t="shared" si="9"/>
        <v>5.8085803985595703</v>
      </c>
      <c r="I42" s="21">
        <f t="shared" si="11"/>
        <v>8.0010890960693359E-2</v>
      </c>
      <c r="J42" s="22">
        <f t="shared" si="10"/>
        <v>0.94605050492676701</v>
      </c>
      <c r="L42" s="8"/>
    </row>
    <row r="43" spans="1:256" ht="15" thickBot="1" x14ac:dyDescent="0.2">
      <c r="A43" s="50" t="s">
        <v>16</v>
      </c>
      <c r="B43" s="24">
        <v>20.544784545898438</v>
      </c>
      <c r="C43" s="24">
        <v>14.59583568572998</v>
      </c>
      <c r="D43" s="25">
        <f t="shared" si="8"/>
        <v>5.948948860168457</v>
      </c>
      <c r="E43" s="50" t="s">
        <v>16</v>
      </c>
      <c r="F43" s="24">
        <v>20.09980583190918</v>
      </c>
      <c r="G43" s="24">
        <v>14.416299819946289</v>
      </c>
      <c r="H43" s="25">
        <f t="shared" si="9"/>
        <v>5.6835060119628906</v>
      </c>
      <c r="I43" s="21">
        <f t="shared" si="11"/>
        <v>-4.5063495635986328E-2</v>
      </c>
      <c r="J43" s="26">
        <f t="shared" si="10"/>
        <v>1.0317285865560595</v>
      </c>
      <c r="L43" s="8"/>
    </row>
    <row r="44" spans="1:256" x14ac:dyDescent="0.15">
      <c r="A44" s="27" t="s">
        <v>3</v>
      </c>
      <c r="B44" s="28">
        <f>AVERAGE(B40:B43)</f>
        <v>20.236024379730225</v>
      </c>
      <c r="C44" s="28">
        <f>AVERAGE(C40:C43)</f>
        <v>14.507454872131348</v>
      </c>
      <c r="D44" s="28">
        <f>AVERAGE(D40:D43)</f>
        <v>5.728569507598877</v>
      </c>
      <c r="E44" s="29" t="s">
        <v>3</v>
      </c>
      <c r="F44" s="28">
        <f>AVERAGE(F40:F43)</f>
        <v>20.306920528411865</v>
      </c>
      <c r="G44" s="28">
        <f>AVERAGE(G40:G43)</f>
        <v>14.438331365585327</v>
      </c>
      <c r="H44" s="28">
        <f>AVERAGE(H40:H43)</f>
        <v>5.8685891628265381</v>
      </c>
      <c r="I44" s="28">
        <f>AVERAGE(I40:I43)</f>
        <v>0.14001965522766113</v>
      </c>
      <c r="J44" s="56">
        <f>AVERAGE(J40:J43)</f>
        <v>0.91128483234315383</v>
      </c>
      <c r="L44" s="8"/>
    </row>
    <row r="45" spans="1:256" x14ac:dyDescent="0.15">
      <c r="A45" s="30" t="s">
        <v>4</v>
      </c>
      <c r="B45" s="21">
        <f>MEDIAN(B40:B43)</f>
        <v>20.269618988037109</v>
      </c>
      <c r="C45" s="21">
        <f>MEDIAN(C40:C43)</f>
        <v>14.482085704803467</v>
      </c>
      <c r="D45" s="21">
        <f>MEDIAN(D40:D43)</f>
        <v>5.7923402786254883</v>
      </c>
      <c r="E45" s="31" t="s">
        <v>4</v>
      </c>
      <c r="F45" s="21">
        <f>MEDIAN(F40:F43)</f>
        <v>20.32916259765625</v>
      </c>
      <c r="G45" s="21">
        <f>MEDIAN(G40:G43)</f>
        <v>14.437620162963867</v>
      </c>
      <c r="H45" s="21">
        <f>MEDIAN(H40:H43)</f>
        <v>5.8901200294494629</v>
      </c>
      <c r="I45" s="21">
        <f>MEDIAN(I40:I43)</f>
        <v>0.16155052185058594</v>
      </c>
      <c r="J45" s="32">
        <f>MEDIAN(J40:J43)</f>
        <v>0.89549204426762552</v>
      </c>
      <c r="L45" s="8"/>
    </row>
    <row r="46" spans="1:256" ht="15" thickBot="1" x14ac:dyDescent="0.2">
      <c r="A46" s="33" t="s">
        <v>5</v>
      </c>
      <c r="B46" s="25">
        <f>STDEV(B40:B43)</f>
        <v>0.28238769072682113</v>
      </c>
      <c r="C46" s="25">
        <f>STDEV(C40:C43)</f>
        <v>5.9243727402734002E-2</v>
      </c>
      <c r="D46" s="25">
        <f>STDEV(D40:D43)</f>
        <v>0.24344426089878873</v>
      </c>
      <c r="E46" s="34" t="s">
        <v>5</v>
      </c>
      <c r="F46" s="25">
        <f>STDEV(F40:F43)</f>
        <v>0.17551569689222396</v>
      </c>
      <c r="G46" s="25">
        <f>STDEV(G40:G43)</f>
        <v>2.5943674776921284E-2</v>
      </c>
      <c r="H46" s="25">
        <f>STDEV(H40:H43)</f>
        <v>0.1512728605778014</v>
      </c>
      <c r="I46" s="25">
        <f>STDEV(I40:I43)</f>
        <v>0.1512728605778014</v>
      </c>
      <c r="J46" s="35">
        <f>STDEV(J40:J43)</f>
        <v>9.6632661725062588E-2</v>
      </c>
      <c r="L46" s="8"/>
    </row>
    <row r="47" spans="1:256" x14ac:dyDescent="0.15">
      <c r="A47" s="36"/>
      <c r="B47" s="37" t="s">
        <v>6</v>
      </c>
      <c r="C47" s="37"/>
      <c r="D47" s="37"/>
      <c r="E47" s="36"/>
      <c r="F47" s="38"/>
      <c r="G47" s="38"/>
      <c r="H47" s="38"/>
      <c r="I47" s="38"/>
      <c r="J47" s="38">
        <f>J46/(SQRT(4))</f>
        <v>4.8316330862531294E-2</v>
      </c>
      <c r="L47" s="8"/>
    </row>
    <row r="48" spans="1:256" x14ac:dyDescent="0.15">
      <c r="A48" s="39" t="s">
        <v>45</v>
      </c>
      <c r="B48" s="40">
        <f>TTEST(B40:B43,F40:F43,2,2)</f>
        <v>0.68465073731305526</v>
      </c>
      <c r="C48" s="37"/>
      <c r="D48" s="42"/>
      <c r="E48" s="43"/>
      <c r="F48" s="43"/>
      <c r="L48" s="8"/>
    </row>
    <row r="49" spans="1:12" x14ac:dyDescent="0.15">
      <c r="A49" s="39" t="s">
        <v>0</v>
      </c>
      <c r="B49" s="40">
        <f>TTEST(C40:C43,G40:G43,2,2)</f>
        <v>7.6407883348154626E-2</v>
      </c>
      <c r="C49" s="41"/>
      <c r="D49" s="42"/>
      <c r="E49" s="43"/>
      <c r="F49" s="43"/>
      <c r="G49" s="45"/>
      <c r="L49" s="8"/>
    </row>
    <row r="50" spans="1:12" x14ac:dyDescent="0.15">
      <c r="A50" s="39" t="s">
        <v>7</v>
      </c>
      <c r="B50" s="57">
        <f>TTEST(D40:D43,H40:H43,2,2)</f>
        <v>0.36627547014549405</v>
      </c>
      <c r="C50" s="46"/>
      <c r="D50" s="41"/>
      <c r="E50" s="15"/>
      <c r="F50" s="44"/>
      <c r="G50" s="41"/>
      <c r="L50" s="8"/>
    </row>
    <row r="51" spans="1:12" x14ac:dyDescent="0.15">
      <c r="A51" s="47" t="s">
        <v>8</v>
      </c>
      <c r="B51" s="10">
        <f>POWER(-(-I44-I46),2)</f>
        <v>8.485132976427566E-2</v>
      </c>
      <c r="C51" s="10"/>
      <c r="D51" s="37"/>
      <c r="E51" s="36"/>
      <c r="F51" s="41"/>
      <c r="G51" s="41"/>
      <c r="L51" s="8"/>
    </row>
    <row r="52" spans="1:12" x14ac:dyDescent="0.15">
      <c r="A52" s="47" t="s">
        <v>9</v>
      </c>
      <c r="B52" s="10">
        <f>POWER(2,-I44)</f>
        <v>0.9075067913915974</v>
      </c>
      <c r="C52" s="10"/>
      <c r="D52" s="37"/>
      <c r="E52" s="36"/>
      <c r="F52" s="41"/>
      <c r="G52" s="41"/>
      <c r="H52" s="44"/>
      <c r="I52" s="44"/>
      <c r="L52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V52"/>
  <sheetViews>
    <sheetView workbookViewId="0">
      <selection activeCell="E4" sqref="E4"/>
    </sheetView>
  </sheetViews>
  <sheetFormatPr baseColWidth="10" defaultColWidth="9.1640625" defaultRowHeight="14" x14ac:dyDescent="0.15"/>
  <cols>
    <col min="1" max="1" width="14.6640625" style="8" customWidth="1"/>
    <col min="2" max="4" width="10.33203125" style="16" customWidth="1"/>
    <col min="5" max="5" width="14.6640625" style="8" customWidth="1"/>
    <col min="6" max="10" width="10.33203125" style="16" customWidth="1"/>
    <col min="11" max="11" width="9.33203125" style="8" bestFit="1" customWidth="1"/>
    <col min="12" max="12" width="9.1640625" style="15"/>
    <col min="13" max="13" width="14" style="8" customWidth="1"/>
    <col min="14" max="16384" width="9.1640625" style="8"/>
  </cols>
  <sheetData>
    <row r="1" spans="1:256" s="59" customFormat="1" x14ac:dyDescent="0.15">
      <c r="A1" s="59" t="s">
        <v>55</v>
      </c>
      <c r="B1" s="60"/>
      <c r="C1" s="60"/>
      <c r="D1" s="60"/>
      <c r="F1" s="60"/>
      <c r="G1" s="60"/>
      <c r="H1" s="60"/>
      <c r="I1" s="60"/>
      <c r="J1" s="60"/>
      <c r="L1" s="61"/>
    </row>
    <row r="3" spans="1:256" s="1" customFormat="1" ht="16" x14ac:dyDescent="0.2">
      <c r="A3" s="1" t="s">
        <v>28</v>
      </c>
      <c r="B3" s="2"/>
      <c r="C3" s="2"/>
      <c r="D3" s="2"/>
      <c r="E3" s="3"/>
      <c r="F3" s="2"/>
      <c r="G3" s="2"/>
      <c r="H3" s="4" t="s">
        <v>12</v>
      </c>
      <c r="I3" s="5">
        <v>43929</v>
      </c>
      <c r="J3" s="5">
        <v>44305</v>
      </c>
      <c r="K3" s="52" t="s">
        <v>34</v>
      </c>
      <c r="L3" s="7"/>
    </row>
    <row r="4" spans="1:256" s="1" customFormat="1" ht="16" x14ac:dyDescent="0.2">
      <c r="A4" s="8" t="s">
        <v>33</v>
      </c>
      <c r="B4" s="2"/>
      <c r="C4" s="2"/>
      <c r="D4" s="2"/>
      <c r="E4" s="3"/>
      <c r="F4" s="2"/>
      <c r="G4" s="2"/>
      <c r="H4" s="4" t="s">
        <v>46</v>
      </c>
      <c r="I4" s="5">
        <v>43931</v>
      </c>
      <c r="J4" s="5">
        <v>44319</v>
      </c>
      <c r="K4" s="52" t="s">
        <v>34</v>
      </c>
      <c r="L4" s="7"/>
    </row>
    <row r="5" spans="1:256" s="1" customFormat="1" ht="16" x14ac:dyDescent="0.2">
      <c r="A5" s="8" t="s">
        <v>26</v>
      </c>
      <c r="B5" s="2"/>
      <c r="C5" s="2"/>
      <c r="D5" s="2"/>
      <c r="E5" s="3"/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ht="15" thickBot="1" x14ac:dyDescent="0.2">
      <c r="A8" s="15"/>
      <c r="B8" s="8"/>
      <c r="C8" s="8"/>
      <c r="D8" s="8"/>
      <c r="F8" s="8"/>
      <c r="G8" s="8"/>
      <c r="H8" s="8"/>
      <c r="I8" s="8"/>
      <c r="J8" s="8"/>
      <c r="L8" s="8"/>
    </row>
    <row r="9" spans="1:256" ht="15" thickBot="1" x14ac:dyDescent="0.2">
      <c r="A9" s="17" t="s">
        <v>29</v>
      </c>
      <c r="B9" s="18" t="s">
        <v>46</v>
      </c>
      <c r="C9" s="18" t="s">
        <v>0</v>
      </c>
      <c r="D9" s="18" t="s">
        <v>1</v>
      </c>
      <c r="E9" s="17" t="s">
        <v>30</v>
      </c>
      <c r="F9" s="18" t="s">
        <v>46</v>
      </c>
      <c r="G9" s="18" t="s">
        <v>0</v>
      </c>
      <c r="H9" s="18" t="s">
        <v>1</v>
      </c>
      <c r="I9" s="18" t="s">
        <v>2</v>
      </c>
      <c r="J9" s="19" t="s">
        <v>37</v>
      </c>
    </row>
    <row r="10" spans="1:256" x14ac:dyDescent="0.15">
      <c r="A10" s="48" t="s">
        <v>17</v>
      </c>
      <c r="B10" s="20">
        <v>24.873516082763672</v>
      </c>
      <c r="C10" s="23">
        <v>14.502713203430176</v>
      </c>
      <c r="D10" s="21">
        <f t="shared" ref="D10:D13" si="0">B10-C10</f>
        <v>10.370802879333496</v>
      </c>
      <c r="E10" s="49" t="s">
        <v>17</v>
      </c>
      <c r="F10" s="20">
        <v>26.683231353759766</v>
      </c>
      <c r="G10" s="20">
        <v>14.43486499786377</v>
      </c>
      <c r="H10" s="21">
        <f t="shared" ref="H10:H13" si="1">F10-G10</f>
        <v>12.248366355895996</v>
      </c>
      <c r="I10" s="21">
        <f>H10-$D$14</f>
        <v>1.8087651729583634</v>
      </c>
      <c r="J10" s="22">
        <f t="shared" ref="J10:J13" si="2">POWER(2,-I10)</f>
        <v>0.28543513319226427</v>
      </c>
    </row>
    <row r="11" spans="1:256" x14ac:dyDescent="0.15">
      <c r="A11" s="48" t="s">
        <v>18</v>
      </c>
      <c r="B11" s="23">
        <v>25.419851303100586</v>
      </c>
      <c r="C11" s="23">
        <v>14.4795179367065</v>
      </c>
      <c r="D11" s="21">
        <f t="shared" si="0"/>
        <v>10.940333366394086</v>
      </c>
      <c r="E11" s="48" t="s">
        <v>18</v>
      </c>
      <c r="F11" s="23">
        <v>25.461706161499023</v>
      </c>
      <c r="G11" s="23">
        <v>14.460453987121582</v>
      </c>
      <c r="H11" s="21">
        <f t="shared" si="1"/>
        <v>11.001252174377441</v>
      </c>
      <c r="I11" s="21">
        <f t="shared" ref="I11:I13" si="3">H11-$D$14</f>
        <v>0.56165099143980868</v>
      </c>
      <c r="J11" s="22">
        <f t="shared" si="2"/>
        <v>0.67752637223672851</v>
      </c>
    </row>
    <row r="12" spans="1:256" x14ac:dyDescent="0.15">
      <c r="A12" s="48" t="s">
        <v>19</v>
      </c>
      <c r="B12" s="23">
        <v>24.732635498046875</v>
      </c>
      <c r="C12" s="23">
        <v>14.467402458190918</v>
      </c>
      <c r="D12" s="21">
        <f t="shared" si="0"/>
        <v>10.265233039855957</v>
      </c>
      <c r="E12" s="48" t="s">
        <v>19</v>
      </c>
      <c r="F12" s="23">
        <v>25.834697723388672</v>
      </c>
      <c r="G12" s="23">
        <v>14.45539665222168</v>
      </c>
      <c r="H12" s="21">
        <f t="shared" si="1"/>
        <v>11.379301071166992</v>
      </c>
      <c r="I12" s="21">
        <f t="shared" si="3"/>
        <v>0.93969988822935946</v>
      </c>
      <c r="J12" s="22">
        <f t="shared" si="2"/>
        <v>0.52134131941117878</v>
      </c>
    </row>
    <row r="13" spans="1:256" ht="15" thickBot="1" x14ac:dyDescent="0.2">
      <c r="A13" s="50" t="s">
        <v>20</v>
      </c>
      <c r="B13" s="24">
        <v>24.650779724121094</v>
      </c>
      <c r="C13" s="24">
        <v>14.468744277954102</v>
      </c>
      <c r="D13" s="21">
        <f t="shared" si="0"/>
        <v>10.182035446166992</v>
      </c>
      <c r="E13" s="50" t="s">
        <v>20</v>
      </c>
      <c r="F13" s="24">
        <v>26.208724975585938</v>
      </c>
      <c r="G13" s="24">
        <v>14.464958190917969</v>
      </c>
      <c r="H13" s="25">
        <f t="shared" si="1"/>
        <v>11.743766784667969</v>
      </c>
      <c r="I13" s="21">
        <f t="shared" si="3"/>
        <v>1.304165601730336</v>
      </c>
      <c r="J13" s="26">
        <f t="shared" si="2"/>
        <v>0.40495525080383782</v>
      </c>
    </row>
    <row r="14" spans="1:256" x14ac:dyDescent="0.15">
      <c r="A14" s="27" t="s">
        <v>3</v>
      </c>
      <c r="B14" s="28">
        <f>AVERAGE(B10:B13)</f>
        <v>24.919195652008057</v>
      </c>
      <c r="C14" s="28">
        <f>AVERAGE(C10:C13)</f>
        <v>14.479594469070424</v>
      </c>
      <c r="D14" s="28">
        <f>AVERAGE(D10:D13)</f>
        <v>10.439601182937633</v>
      </c>
      <c r="E14" s="29" t="s">
        <v>3</v>
      </c>
      <c r="F14" s="28">
        <f>AVERAGE(F10:F13)</f>
        <v>26.04709005355835</v>
      </c>
      <c r="G14" s="28">
        <f>AVERAGE(G10:G13)</f>
        <v>14.45391845703125</v>
      </c>
      <c r="H14" s="28">
        <f>AVERAGE(H10:H13)</f>
        <v>11.5931715965271</v>
      </c>
      <c r="I14" s="28">
        <f>AVERAGE(I10:I13)</f>
        <v>1.1535704135894669</v>
      </c>
      <c r="J14" s="56">
        <f>AVERAGE(J10:J13)</f>
        <v>0.4723145189110024</v>
      </c>
      <c r="K14" s="45"/>
    </row>
    <row r="15" spans="1:256" x14ac:dyDescent="0.15">
      <c r="A15" s="30" t="s">
        <v>4</v>
      </c>
      <c r="B15" s="21">
        <f>MEDIAN(B10:B13)</f>
        <v>24.803075790405273</v>
      </c>
      <c r="C15" s="21">
        <f>MEDIAN(C10:C13)</f>
        <v>14.474131107330301</v>
      </c>
      <c r="D15" s="21">
        <f>MEDIAN(D10:D13)</f>
        <v>10.318017959594727</v>
      </c>
      <c r="E15" s="31" t="s">
        <v>4</v>
      </c>
      <c r="F15" s="21">
        <f>MEDIAN(F10:F13)</f>
        <v>26.021711349487305</v>
      </c>
      <c r="G15" s="21">
        <f>MEDIAN(G10:G13)</f>
        <v>14.457925319671631</v>
      </c>
      <c r="H15" s="21">
        <f>MEDIAN(H10:H13)</f>
        <v>11.56153392791748</v>
      </c>
      <c r="I15" s="21">
        <f>MEDIAN(I10:I13)</f>
        <v>1.1219327449798477</v>
      </c>
      <c r="J15" s="32">
        <f>MEDIAN(J10:J13)</f>
        <v>0.46314828510750827</v>
      </c>
    </row>
    <row r="16" spans="1:256" ht="15" thickBot="1" x14ac:dyDescent="0.2">
      <c r="A16" s="33" t="s">
        <v>5</v>
      </c>
      <c r="B16" s="25">
        <f>STDEV(B10:B13)</f>
        <v>0.34621501286853329</v>
      </c>
      <c r="C16" s="25">
        <f>STDEV(C10:C13)</f>
        <v>1.6338640418205052E-2</v>
      </c>
      <c r="D16" s="25">
        <f>STDEV(D10:D13)</f>
        <v>0.34264183642584589</v>
      </c>
      <c r="E16" s="34" t="s">
        <v>5</v>
      </c>
      <c r="F16" s="25">
        <f>STDEV(F10:F13)</f>
        <v>0.52236207265275392</v>
      </c>
      <c r="G16" s="25">
        <f>STDEV(G10:G13)</f>
        <v>1.3289196678995269E-2</v>
      </c>
      <c r="H16" s="25">
        <f>STDEV(H10:H13)</f>
        <v>0.53168546069126355</v>
      </c>
      <c r="I16" s="25">
        <f>STDEV(I10:I13)</f>
        <v>0.53168546069126355</v>
      </c>
      <c r="J16" s="35">
        <f>STDEV(J10:J13)</f>
        <v>0.16730880403135689</v>
      </c>
    </row>
    <row r="17" spans="1:256" x14ac:dyDescent="0.15">
      <c r="A17" s="36"/>
      <c r="B17" s="37" t="s">
        <v>6</v>
      </c>
      <c r="C17" s="37"/>
      <c r="D17" s="37"/>
      <c r="E17" s="36"/>
      <c r="F17" s="38"/>
      <c r="G17" s="38"/>
      <c r="H17" s="38"/>
      <c r="I17" s="38"/>
      <c r="J17" s="38">
        <f>J16/(SQRT(4))</f>
        <v>8.3654402015678447E-2</v>
      </c>
    </row>
    <row r="18" spans="1:256" x14ac:dyDescent="0.15">
      <c r="A18" s="39" t="s">
        <v>46</v>
      </c>
      <c r="B18" s="40">
        <f>TTEST(B10:B13,F10:F13,2,2)</f>
        <v>1.1372100173283075E-2</v>
      </c>
      <c r="C18" s="37"/>
      <c r="D18" s="42"/>
      <c r="E18" s="43"/>
      <c r="F18" s="43"/>
    </row>
    <row r="19" spans="1:256" x14ac:dyDescent="0.15">
      <c r="A19" s="39" t="s">
        <v>0</v>
      </c>
      <c r="B19" s="40">
        <f>TTEST(C10:C13,G10:G13,2,2)</f>
        <v>5.0589499852790522E-2</v>
      </c>
      <c r="C19" s="37"/>
      <c r="D19" s="42"/>
      <c r="E19" s="43"/>
      <c r="F19" s="43"/>
      <c r="G19" s="45"/>
    </row>
    <row r="20" spans="1:256" x14ac:dyDescent="0.15">
      <c r="A20" s="39" t="s">
        <v>7</v>
      </c>
      <c r="B20" s="57">
        <f>TTEST(D10:D13,H10:H13,2,2)</f>
        <v>1.0738477388670101E-2</v>
      </c>
      <c r="C20" s="40"/>
      <c r="D20" s="41"/>
      <c r="E20" s="15"/>
      <c r="F20" s="44"/>
      <c r="G20" s="41"/>
      <c r="L20" s="8"/>
    </row>
    <row r="21" spans="1:256" x14ac:dyDescent="0.15">
      <c r="A21" s="47" t="s">
        <v>8</v>
      </c>
      <c r="B21" s="10">
        <f>POWER(-(-I14-I16),2)</f>
        <v>2.8400873617977092</v>
      </c>
      <c r="C21" s="10"/>
      <c r="D21" s="41"/>
      <c r="E21" s="51"/>
      <c r="F21" s="41"/>
      <c r="G21" s="41"/>
      <c r="L21" s="8"/>
    </row>
    <row r="22" spans="1:256" x14ac:dyDescent="0.15">
      <c r="A22" s="47" t="s">
        <v>9</v>
      </c>
      <c r="B22" s="10">
        <f>POWER(2,-I14)</f>
        <v>0.44951139286281933</v>
      </c>
      <c r="C22" s="10"/>
      <c r="D22" s="37"/>
      <c r="E22" s="36"/>
      <c r="F22" s="41"/>
      <c r="G22" s="41"/>
      <c r="H22" s="44"/>
      <c r="I22" s="44"/>
      <c r="L22" s="8"/>
    </row>
    <row r="23" spans="1:256" ht="15" thickBot="1" x14ac:dyDescent="0.2">
      <c r="A23" s="47"/>
      <c r="B23" s="10"/>
      <c r="C23" s="10"/>
      <c r="D23" s="37"/>
      <c r="E23" s="36"/>
      <c r="F23" s="41"/>
      <c r="G23" s="41"/>
      <c r="H23" s="44"/>
      <c r="I23" s="44"/>
    </row>
    <row r="24" spans="1:256" ht="15" thickBot="1" x14ac:dyDescent="0.2">
      <c r="A24" s="17" t="s">
        <v>29</v>
      </c>
      <c r="B24" s="18" t="s">
        <v>46</v>
      </c>
      <c r="C24" s="18" t="s">
        <v>0</v>
      </c>
      <c r="D24" s="18" t="s">
        <v>1</v>
      </c>
      <c r="E24" s="17" t="s">
        <v>30</v>
      </c>
      <c r="F24" s="18" t="s">
        <v>46</v>
      </c>
      <c r="G24" s="18" t="s">
        <v>0</v>
      </c>
      <c r="H24" s="18" t="s">
        <v>1</v>
      </c>
      <c r="I24" s="18" t="s">
        <v>2</v>
      </c>
      <c r="J24" s="19" t="s">
        <v>37</v>
      </c>
      <c r="K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x14ac:dyDescent="0.15">
      <c r="A25" s="49" t="s">
        <v>23</v>
      </c>
      <c r="B25" s="20">
        <v>14.302897453308105</v>
      </c>
      <c r="C25" s="20">
        <v>14.565913200378418</v>
      </c>
      <c r="D25" s="28">
        <f t="shared" ref="D25:D28" si="4">B25-C25</f>
        <v>-0.2630157470703125</v>
      </c>
      <c r="E25" s="49" t="s">
        <v>23</v>
      </c>
      <c r="F25" s="20">
        <v>14.420259475708008</v>
      </c>
      <c r="G25" s="20">
        <v>14.451695442199707</v>
      </c>
      <c r="H25" s="21">
        <f t="shared" ref="H25:H28" si="5">F25-G25</f>
        <v>-3.1435966491699219E-2</v>
      </c>
      <c r="I25" s="21">
        <f>H25-$D$29</f>
        <v>0.25119805335998535</v>
      </c>
      <c r="J25" s="22">
        <f t="shared" ref="J25:J28" si="6">POWER(2,-I25)</f>
        <v>0.84019840177159699</v>
      </c>
      <c r="L25" s="8"/>
    </row>
    <row r="26" spans="1:256" x14ac:dyDescent="0.15">
      <c r="A26" s="48" t="s">
        <v>24</v>
      </c>
      <c r="B26" s="23">
        <v>14.381687164306641</v>
      </c>
      <c r="C26" s="23">
        <v>14.686168670654297</v>
      </c>
      <c r="D26" s="21">
        <f t="shared" si="4"/>
        <v>-0.30448150634765625</v>
      </c>
      <c r="E26" s="48" t="s">
        <v>24</v>
      </c>
      <c r="F26" s="23">
        <v>14.481377601623535</v>
      </c>
      <c r="G26" s="23">
        <v>14.472055435180664</v>
      </c>
      <c r="H26" s="21">
        <f t="shared" si="5"/>
        <v>9.3221664428710938E-3</v>
      </c>
      <c r="I26" s="21">
        <f t="shared" ref="I26:I28" si="7">H26-$D$29</f>
        <v>0.29195618629455566</v>
      </c>
      <c r="J26" s="22">
        <f t="shared" si="6"/>
        <v>0.81679379622709725</v>
      </c>
      <c r="L26" s="8"/>
    </row>
    <row r="27" spans="1:256" x14ac:dyDescent="0.15">
      <c r="A27" s="48" t="s">
        <v>21</v>
      </c>
      <c r="B27" s="23">
        <v>14.350279808044434</v>
      </c>
      <c r="C27" s="23">
        <v>14.621058464050293</v>
      </c>
      <c r="D27" s="21">
        <f t="shared" si="4"/>
        <v>-0.27077865600585938</v>
      </c>
      <c r="E27" s="48" t="s">
        <v>21</v>
      </c>
      <c r="F27" s="23">
        <v>14.453237533569336</v>
      </c>
      <c r="G27" s="23">
        <v>14.509503364562988</v>
      </c>
      <c r="H27" s="21">
        <f t="shared" si="5"/>
        <v>-5.6265830993652344E-2</v>
      </c>
      <c r="I27" s="21">
        <f t="shared" si="7"/>
        <v>0.22636818885803223</v>
      </c>
      <c r="J27" s="22">
        <f t="shared" si="6"/>
        <v>0.85478400142377176</v>
      </c>
      <c r="L27" s="8"/>
    </row>
    <row r="28" spans="1:256" ht="15" thickBot="1" x14ac:dyDescent="0.2">
      <c r="A28" s="50" t="s">
        <v>22</v>
      </c>
      <c r="B28" s="24">
        <v>14.349763870239258</v>
      </c>
      <c r="C28" s="23">
        <v>14.642024040222168</v>
      </c>
      <c r="D28" s="21">
        <f t="shared" si="4"/>
        <v>-0.29226016998291016</v>
      </c>
      <c r="E28" s="50" t="s">
        <v>22</v>
      </c>
      <c r="F28" s="24">
        <v>14.413558006286621</v>
      </c>
      <c r="G28" s="23">
        <v>14.450397491455078</v>
      </c>
      <c r="H28" s="25">
        <f t="shared" si="5"/>
        <v>-3.6839485168457031E-2</v>
      </c>
      <c r="I28" s="21">
        <f t="shared" si="7"/>
        <v>0.24579453468322754</v>
      </c>
      <c r="J28" s="26">
        <f t="shared" si="6"/>
        <v>0.84335120984158995</v>
      </c>
      <c r="L28" s="8"/>
    </row>
    <row r="29" spans="1:256" x14ac:dyDescent="0.15">
      <c r="A29" s="27" t="s">
        <v>3</v>
      </c>
      <c r="B29" s="28">
        <f>AVERAGE(B25:B28)</f>
        <v>14.346157073974609</v>
      </c>
      <c r="C29" s="28">
        <f>AVERAGE(C25:C28)</f>
        <v>14.628791093826294</v>
      </c>
      <c r="D29" s="28">
        <f>AVERAGE(D25:D28)</f>
        <v>-0.28263401985168457</v>
      </c>
      <c r="E29" s="29" t="s">
        <v>3</v>
      </c>
      <c r="F29" s="28">
        <f>AVERAGE(F25:F28)</f>
        <v>14.442108154296875</v>
      </c>
      <c r="G29" s="28">
        <f>AVERAGE(G25:G28)</f>
        <v>14.470912933349609</v>
      </c>
      <c r="H29" s="28">
        <f>AVERAGE(H25:H28)</f>
        <v>-2.8804779052734375E-2</v>
      </c>
      <c r="I29" s="28">
        <f>AVERAGE(I25:I28)</f>
        <v>0.2538292407989502</v>
      </c>
      <c r="J29" s="56">
        <f>AVERAGE(J25:J28)</f>
        <v>0.83878185231601399</v>
      </c>
      <c r="L29" s="8"/>
    </row>
    <row r="30" spans="1:256" x14ac:dyDescent="0.15">
      <c r="A30" s="30" t="s">
        <v>4</v>
      </c>
      <c r="B30" s="21">
        <f>MEDIAN(B25:B28)</f>
        <v>14.350021839141846</v>
      </c>
      <c r="C30" s="21">
        <f>MEDIAN(C25:C28)</f>
        <v>14.63154125213623</v>
      </c>
      <c r="D30" s="21">
        <f>MEDIAN(D25:D28)</f>
        <v>-0.28151941299438477</v>
      </c>
      <c r="E30" s="31" t="s">
        <v>4</v>
      </c>
      <c r="F30" s="21">
        <f>MEDIAN(F25:F28)</f>
        <v>14.436748504638672</v>
      </c>
      <c r="G30" s="21">
        <f>MEDIAN(G25:G28)</f>
        <v>14.461875438690186</v>
      </c>
      <c r="H30" s="21">
        <f>MEDIAN(H25:H28)</f>
        <v>-3.4137725830078125E-2</v>
      </c>
      <c r="I30" s="21">
        <f>MEDIAN(I25:I28)</f>
        <v>0.24849629402160645</v>
      </c>
      <c r="J30" s="32">
        <f>MEDIAN(J25:J28)</f>
        <v>0.84177480580659347</v>
      </c>
      <c r="L30" s="8"/>
    </row>
    <row r="31" spans="1:256" ht="15" thickBot="1" x14ac:dyDescent="0.2">
      <c r="A31" s="33" t="s">
        <v>5</v>
      </c>
      <c r="B31" s="25">
        <f>STDEV(B25:B28)</f>
        <v>3.2474543952236826E-2</v>
      </c>
      <c r="C31" s="25">
        <f>STDEV(C25:C28)</f>
        <v>4.9935692781364963E-2</v>
      </c>
      <c r="D31" s="25">
        <f>STDEV(D25:D28)</f>
        <v>1.9108477275647257E-2</v>
      </c>
      <c r="E31" s="34" t="s">
        <v>5</v>
      </c>
      <c r="F31" s="25">
        <f>STDEV(F25:F28)</f>
        <v>3.1402910076502193E-2</v>
      </c>
      <c r="G31" s="25">
        <f>STDEV(G25:G28)</f>
        <v>2.7572462191426644E-2</v>
      </c>
      <c r="H31" s="25">
        <f>STDEV(H25:H28)</f>
        <v>2.7563581021773774E-2</v>
      </c>
      <c r="I31" s="25">
        <f>STDEV(I25:I28)</f>
        <v>2.7563581021773774E-2</v>
      </c>
      <c r="J31" s="35">
        <f>STDEV(J25:J28)</f>
        <v>1.5941863412546973E-2</v>
      </c>
      <c r="L31" s="8"/>
    </row>
    <row r="32" spans="1:256" x14ac:dyDescent="0.15">
      <c r="A32" s="36"/>
      <c r="B32" s="37" t="s">
        <v>6</v>
      </c>
      <c r="C32" s="37"/>
      <c r="D32" s="37"/>
      <c r="E32" s="36"/>
      <c r="F32" s="38"/>
      <c r="G32" s="38"/>
      <c r="H32" s="38"/>
      <c r="I32" s="38"/>
      <c r="J32" s="38">
        <f>J31/(SQRT(4))</f>
        <v>7.9709317062734864E-3</v>
      </c>
      <c r="L32" s="8"/>
    </row>
    <row r="33" spans="1:256" x14ac:dyDescent="0.15">
      <c r="A33" s="39" t="s">
        <v>46</v>
      </c>
      <c r="B33" s="40">
        <f>TTEST(B25:B28,F25:F28,2,2)</f>
        <v>5.391910766169206E-3</v>
      </c>
      <c r="C33" s="37"/>
      <c r="D33" s="42"/>
      <c r="E33" s="43"/>
      <c r="F33" s="43"/>
      <c r="G33" s="45"/>
      <c r="H33" s="44"/>
      <c r="L33" s="8"/>
    </row>
    <row r="34" spans="1:256" x14ac:dyDescent="0.15">
      <c r="A34" s="39" t="s">
        <v>0</v>
      </c>
      <c r="B34" s="40">
        <f>TTEST(C25:C28,G25:G28,2,2)</f>
        <v>1.4656894777926796E-3</v>
      </c>
      <c r="C34" s="37"/>
      <c r="D34" s="42"/>
      <c r="E34" s="43"/>
      <c r="F34" s="43"/>
      <c r="G34" s="44"/>
      <c r="H34" s="44"/>
      <c r="L34" s="8"/>
    </row>
    <row r="35" spans="1:256" x14ac:dyDescent="0.15">
      <c r="A35" s="39" t="s">
        <v>7</v>
      </c>
      <c r="B35" s="57">
        <f>TTEST(D25:D28,H25:H28,2,2)</f>
        <v>5.2446558967250128E-6</v>
      </c>
      <c r="C35" s="40"/>
      <c r="D35" s="41"/>
      <c r="E35" s="15"/>
      <c r="F35" s="44"/>
      <c r="G35" s="41"/>
      <c r="H35" s="44"/>
      <c r="L35" s="8"/>
    </row>
    <row r="36" spans="1:256" x14ac:dyDescent="0.15">
      <c r="A36" s="47" t="s">
        <v>8</v>
      </c>
      <c r="B36" s="10">
        <f>POWER(-(-I29-I31),2)</f>
        <v>7.9181920172229692E-2</v>
      </c>
      <c r="C36" s="10"/>
      <c r="D36" s="37"/>
      <c r="E36" s="36"/>
      <c r="F36" s="41"/>
      <c r="G36" s="41"/>
      <c r="L36" s="8"/>
    </row>
    <row r="37" spans="1:256" x14ac:dyDescent="0.15">
      <c r="A37" s="47" t="s">
        <v>9</v>
      </c>
      <c r="B37" s="10">
        <f>POWER(2,-I29)</f>
        <v>0.83866744430094486</v>
      </c>
      <c r="C37" s="10"/>
      <c r="D37" s="37"/>
      <c r="E37" s="36"/>
      <c r="F37" s="41"/>
      <c r="G37" s="41"/>
      <c r="H37" s="44"/>
      <c r="I37" s="44"/>
      <c r="L37" s="8"/>
    </row>
    <row r="38" spans="1:256" ht="15" thickBot="1" x14ac:dyDescent="0.2"/>
    <row r="39" spans="1:256" ht="15" thickBot="1" x14ac:dyDescent="0.2">
      <c r="A39" s="17" t="s">
        <v>29</v>
      </c>
      <c r="B39" s="18" t="s">
        <v>46</v>
      </c>
      <c r="C39" s="18" t="s">
        <v>0</v>
      </c>
      <c r="D39" s="18" t="s">
        <v>1</v>
      </c>
      <c r="E39" s="17" t="s">
        <v>30</v>
      </c>
      <c r="F39" s="18" t="s">
        <v>46</v>
      </c>
      <c r="G39" s="18" t="s">
        <v>0</v>
      </c>
      <c r="H39" s="18" t="s">
        <v>1</v>
      </c>
      <c r="I39" s="18" t="s">
        <v>2</v>
      </c>
      <c r="J39" s="19" t="s">
        <v>37</v>
      </c>
      <c r="K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x14ac:dyDescent="0.15">
      <c r="A40" s="49" t="s">
        <v>13</v>
      </c>
      <c r="B40" s="20">
        <v>14.246719360351562</v>
      </c>
      <c r="C40" s="20">
        <v>14.576849937438965</v>
      </c>
      <c r="D40" s="28">
        <f t="shared" ref="D40:D43" si="8">B40-C40</f>
        <v>-0.33013057708740234</v>
      </c>
      <c r="E40" s="49" t="s">
        <v>13</v>
      </c>
      <c r="F40" s="20">
        <v>14.523782730102539</v>
      </c>
      <c r="G40" s="20">
        <v>14.545917510986328</v>
      </c>
      <c r="H40" s="21">
        <f t="shared" ref="H40:H43" si="9">F40-G40</f>
        <v>-2.2134780883789062E-2</v>
      </c>
      <c r="I40" s="21">
        <f>H40-$D$44</f>
        <v>0.25035190582275391</v>
      </c>
      <c r="J40" s="22">
        <f t="shared" ref="J40:J43" si="10">POWER(2,-I40)</f>
        <v>0.8406913266874706</v>
      </c>
      <c r="L40" s="8"/>
    </row>
    <row r="41" spans="1:256" x14ac:dyDescent="0.15">
      <c r="A41" s="48" t="s">
        <v>14</v>
      </c>
      <c r="B41" s="23">
        <v>14.278923988342285</v>
      </c>
      <c r="C41" s="23">
        <v>14.585858345031738</v>
      </c>
      <c r="D41" s="21">
        <f t="shared" si="8"/>
        <v>-0.30693435668945312</v>
      </c>
      <c r="E41" s="48" t="s">
        <v>14</v>
      </c>
      <c r="F41" s="23">
        <v>14.518651962280273</v>
      </c>
      <c r="G41" s="23">
        <v>14.50328540802002</v>
      </c>
      <c r="H41" s="21">
        <f t="shared" si="9"/>
        <v>1.5366554260253906E-2</v>
      </c>
      <c r="I41" s="21">
        <f t="shared" ref="I41:I43" si="11">H41-$D$44</f>
        <v>0.28785324096679688</v>
      </c>
      <c r="J41" s="22">
        <f t="shared" si="10"/>
        <v>0.81912001910548105</v>
      </c>
      <c r="L41" s="8"/>
    </row>
    <row r="42" spans="1:256" x14ac:dyDescent="0.15">
      <c r="A42" s="48" t="s">
        <v>15</v>
      </c>
      <c r="B42" s="23">
        <v>14.334463119506836</v>
      </c>
      <c r="C42" s="23">
        <v>14.590715408325195</v>
      </c>
      <c r="D42" s="21">
        <f t="shared" si="8"/>
        <v>-0.25625228881835938</v>
      </c>
      <c r="E42" s="48" t="s">
        <v>15</v>
      </c>
      <c r="F42" s="23">
        <v>14.518134117126465</v>
      </c>
      <c r="G42" s="23">
        <v>14.455275535583496</v>
      </c>
      <c r="H42" s="21">
        <f t="shared" si="9"/>
        <v>6.285858154296875E-2</v>
      </c>
      <c r="I42" s="21">
        <f t="shared" si="11"/>
        <v>0.33534526824951172</v>
      </c>
      <c r="J42" s="22">
        <f t="shared" si="10"/>
        <v>0.79259442885362608</v>
      </c>
      <c r="L42" s="8"/>
    </row>
    <row r="43" spans="1:256" ht="15" thickBot="1" x14ac:dyDescent="0.2">
      <c r="A43" s="50" t="s">
        <v>16</v>
      </c>
      <c r="B43" s="24">
        <v>14.417812347412109</v>
      </c>
      <c r="C43" s="24">
        <v>14.614441871643066</v>
      </c>
      <c r="D43" s="25">
        <f t="shared" si="8"/>
        <v>-0.19662952423095703</v>
      </c>
      <c r="E43" s="50" t="s">
        <v>16</v>
      </c>
      <c r="F43" s="24">
        <v>14.521720886230469</v>
      </c>
      <c r="G43" s="24">
        <v>14.502851486206055</v>
      </c>
      <c r="H43" s="25">
        <f t="shared" si="9"/>
        <v>1.8869400024414062E-2</v>
      </c>
      <c r="I43" s="21">
        <f t="shared" si="11"/>
        <v>0.29135608673095703</v>
      </c>
      <c r="J43" s="26">
        <f t="shared" si="10"/>
        <v>0.8171336182568596</v>
      </c>
      <c r="L43" s="8"/>
    </row>
    <row r="44" spans="1:256" x14ac:dyDescent="0.15">
      <c r="A44" s="27" t="s">
        <v>3</v>
      </c>
      <c r="B44" s="28">
        <f>AVERAGE(B40:B43)</f>
        <v>14.319479703903198</v>
      </c>
      <c r="C44" s="28">
        <f>AVERAGE(C40:C43)</f>
        <v>14.591966390609741</v>
      </c>
      <c r="D44" s="28">
        <f>AVERAGE(D40:D43)</f>
        <v>-0.27248668670654297</v>
      </c>
      <c r="E44" s="29" t="s">
        <v>3</v>
      </c>
      <c r="F44" s="28">
        <f>AVERAGE(F40:F43)</f>
        <v>14.520572423934937</v>
      </c>
      <c r="G44" s="28">
        <f>AVERAGE(G40:G43)</f>
        <v>14.501832485198975</v>
      </c>
      <c r="H44" s="28">
        <f>AVERAGE(H40:H43)</f>
        <v>1.8739938735961914E-2</v>
      </c>
      <c r="I44" s="28">
        <f>AVERAGE(I40:I43)</f>
        <v>0.29122662544250488</v>
      </c>
      <c r="J44" s="56">
        <f>AVERAGE(J40:J43)</f>
        <v>0.81738484822585933</v>
      </c>
      <c r="L44" s="8"/>
    </row>
    <row r="45" spans="1:256" x14ac:dyDescent="0.15">
      <c r="A45" s="30" t="s">
        <v>4</v>
      </c>
      <c r="B45" s="21">
        <f>MEDIAN(B40:B43)</f>
        <v>14.306693553924561</v>
      </c>
      <c r="C45" s="21">
        <f>MEDIAN(C40:C43)</f>
        <v>14.588286876678467</v>
      </c>
      <c r="D45" s="21">
        <f>MEDIAN(D40:D43)</f>
        <v>-0.28159332275390625</v>
      </c>
      <c r="E45" s="31" t="s">
        <v>4</v>
      </c>
      <c r="F45" s="21">
        <f>MEDIAN(F40:F43)</f>
        <v>14.520186424255371</v>
      </c>
      <c r="G45" s="21">
        <f>MEDIAN(G40:G43)</f>
        <v>14.503068447113037</v>
      </c>
      <c r="H45" s="21">
        <f>MEDIAN(H40:H43)</f>
        <v>1.7117977142333984E-2</v>
      </c>
      <c r="I45" s="21">
        <f>MEDIAN(I40:I43)</f>
        <v>0.28960466384887695</v>
      </c>
      <c r="J45" s="32">
        <f>MEDIAN(J40:J43)</f>
        <v>0.81812681868117032</v>
      </c>
      <c r="L45" s="8"/>
    </row>
    <row r="46" spans="1:256" ht="15" thickBot="1" x14ac:dyDescent="0.2">
      <c r="A46" s="33" t="s">
        <v>5</v>
      </c>
      <c r="B46" s="25">
        <f>STDEV(B40:B43)</f>
        <v>7.4905819046345759E-2</v>
      </c>
      <c r="C46" s="25">
        <f>STDEV(C40:C43)</f>
        <v>1.6047093003644455E-2</v>
      </c>
      <c r="D46" s="25">
        <f>STDEV(D40:D43)</f>
        <v>5.9237726827676647E-2</v>
      </c>
      <c r="E46" s="34" t="s">
        <v>5</v>
      </c>
      <c r="F46" s="25">
        <f>STDEV(F40:F43)</f>
        <v>2.6619882539984205E-3</v>
      </c>
      <c r="G46" s="25">
        <f>STDEV(G40:G43)</f>
        <v>3.7032366041730637E-2</v>
      </c>
      <c r="H46" s="25">
        <f>STDEV(H40:H43)</f>
        <v>3.4778316185863412E-2</v>
      </c>
      <c r="I46" s="25">
        <f>STDEV(I40:I43)</f>
        <v>3.4778316185863412E-2</v>
      </c>
      <c r="J46" s="35">
        <f>STDEV(J40:J43)</f>
        <v>1.9670881741053692E-2</v>
      </c>
      <c r="L46" s="8"/>
    </row>
    <row r="47" spans="1:256" x14ac:dyDescent="0.15">
      <c r="A47" s="36"/>
      <c r="B47" s="37" t="s">
        <v>6</v>
      </c>
      <c r="C47" s="37"/>
      <c r="D47" s="37"/>
      <c r="E47" s="36"/>
      <c r="F47" s="38"/>
      <c r="G47" s="38"/>
      <c r="H47" s="38"/>
      <c r="I47" s="38"/>
      <c r="J47" s="38">
        <f>J46/(SQRT(4))</f>
        <v>9.8354408705268459E-3</v>
      </c>
      <c r="L47" s="8"/>
    </row>
    <row r="48" spans="1:256" x14ac:dyDescent="0.15">
      <c r="A48" s="39" t="s">
        <v>46</v>
      </c>
      <c r="B48" s="40">
        <f>TTEST(B40:B43,F40:F43,2,2)</f>
        <v>1.7185846697523118E-3</v>
      </c>
      <c r="C48" s="37"/>
      <c r="D48" s="42"/>
      <c r="E48" s="43"/>
      <c r="F48" s="43"/>
      <c r="L48" s="8"/>
    </row>
    <row r="49" spans="1:12" x14ac:dyDescent="0.15">
      <c r="A49" s="39" t="s">
        <v>0</v>
      </c>
      <c r="B49" s="40">
        <f>TTEST(C40:C43,G40:G43,2,2)</f>
        <v>4.2531855655580696E-3</v>
      </c>
      <c r="C49" s="41"/>
      <c r="D49" s="42"/>
      <c r="E49" s="43"/>
      <c r="F49" s="43"/>
      <c r="G49" s="45"/>
      <c r="L49" s="8"/>
    </row>
    <row r="50" spans="1:12" x14ac:dyDescent="0.15">
      <c r="A50" s="39" t="s">
        <v>7</v>
      </c>
      <c r="B50" s="57">
        <f>TTEST(D40:D43,H40:H43,2,2)</f>
        <v>1.4713579374461117E-4</v>
      </c>
      <c r="C50" s="46"/>
      <c r="D50" s="41"/>
      <c r="E50" s="15"/>
      <c r="F50" s="44"/>
      <c r="G50" s="41"/>
      <c r="L50" s="8"/>
    </row>
    <row r="51" spans="1:12" x14ac:dyDescent="0.15">
      <c r="A51" s="47" t="s">
        <v>8</v>
      </c>
      <c r="B51" s="10">
        <f>POWER(-(-I44-I46),2)</f>
        <v>0.10627922196611582</v>
      </c>
      <c r="C51" s="10"/>
      <c r="D51" s="37"/>
      <c r="E51" s="36"/>
      <c r="F51" s="41"/>
      <c r="G51" s="41"/>
      <c r="L51" s="8"/>
    </row>
    <row r="52" spans="1:12" x14ac:dyDescent="0.15">
      <c r="A52" s="47" t="s">
        <v>9</v>
      </c>
      <c r="B52" s="10">
        <f>POWER(2,-I44)</f>
        <v>0.8172069476263002</v>
      </c>
      <c r="C52" s="10"/>
      <c r="D52" s="37"/>
      <c r="E52" s="36"/>
      <c r="F52" s="41"/>
      <c r="G52" s="41"/>
      <c r="H52" s="44"/>
      <c r="I52" s="44"/>
      <c r="L52" s="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V52"/>
  <sheetViews>
    <sheetView workbookViewId="0">
      <selection activeCell="E4" sqref="E4"/>
    </sheetView>
  </sheetViews>
  <sheetFormatPr baseColWidth="10" defaultColWidth="9.1640625" defaultRowHeight="14" x14ac:dyDescent="0.15"/>
  <cols>
    <col min="1" max="1" width="14.6640625" style="8" customWidth="1"/>
    <col min="2" max="4" width="10.33203125" style="16" customWidth="1"/>
    <col min="5" max="5" width="14.6640625" style="8" customWidth="1"/>
    <col min="6" max="10" width="10.33203125" style="16" customWidth="1"/>
    <col min="11" max="11" width="9.33203125" style="8" bestFit="1" customWidth="1"/>
    <col min="12" max="12" width="9.1640625" style="15"/>
    <col min="13" max="13" width="14" style="8" customWidth="1"/>
    <col min="14" max="16384" width="9.1640625" style="8"/>
  </cols>
  <sheetData>
    <row r="1" spans="1:256" s="59" customFormat="1" x14ac:dyDescent="0.15">
      <c r="A1" s="59" t="s">
        <v>55</v>
      </c>
      <c r="B1" s="60"/>
      <c r="C1" s="60"/>
      <c r="D1" s="60"/>
      <c r="F1" s="60"/>
      <c r="G1" s="60"/>
      <c r="H1" s="60"/>
      <c r="I1" s="60"/>
      <c r="J1" s="60"/>
      <c r="L1" s="61"/>
    </row>
    <row r="3" spans="1:256" s="1" customFormat="1" ht="16" x14ac:dyDescent="0.2">
      <c r="A3" s="1" t="s">
        <v>28</v>
      </c>
      <c r="B3" s="2"/>
      <c r="C3" s="2"/>
      <c r="D3" s="2"/>
      <c r="E3" s="3"/>
      <c r="F3" s="2"/>
      <c r="G3" s="2"/>
      <c r="H3" s="4" t="s">
        <v>12</v>
      </c>
      <c r="I3" s="5">
        <v>43927</v>
      </c>
      <c r="J3" s="5">
        <v>44305</v>
      </c>
      <c r="K3" s="52" t="s">
        <v>34</v>
      </c>
      <c r="L3" s="7"/>
    </row>
    <row r="4" spans="1:256" s="1" customFormat="1" ht="16" x14ac:dyDescent="0.2">
      <c r="A4" s="8" t="s">
        <v>33</v>
      </c>
      <c r="B4" s="2"/>
      <c r="C4" s="2"/>
      <c r="D4" s="2"/>
      <c r="E4" s="3"/>
      <c r="F4" s="2"/>
      <c r="G4" s="2"/>
      <c r="H4" s="4" t="s">
        <v>47</v>
      </c>
      <c r="I4" s="5">
        <v>43927</v>
      </c>
      <c r="J4" s="5">
        <v>44319</v>
      </c>
      <c r="K4" s="52" t="s">
        <v>34</v>
      </c>
      <c r="L4" s="7"/>
    </row>
    <row r="5" spans="1:256" s="1" customFormat="1" ht="16" x14ac:dyDescent="0.2">
      <c r="A5" s="8" t="s">
        <v>26</v>
      </c>
      <c r="B5" s="2"/>
      <c r="C5" s="2"/>
      <c r="D5" s="2"/>
      <c r="E5" s="3"/>
      <c r="F5" s="2"/>
      <c r="G5" s="2"/>
      <c r="J5" s="5"/>
      <c r="K5" s="52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ht="15" thickBot="1" x14ac:dyDescent="0.2">
      <c r="A8" s="15"/>
      <c r="B8" s="8"/>
      <c r="C8" s="8"/>
      <c r="D8" s="8"/>
      <c r="F8" s="8"/>
      <c r="G8" s="8"/>
      <c r="H8" s="8"/>
      <c r="I8" s="8"/>
      <c r="J8" s="8"/>
      <c r="L8" s="8"/>
    </row>
    <row r="9" spans="1:256" ht="15" thickBot="1" x14ac:dyDescent="0.2">
      <c r="A9" s="17" t="s">
        <v>29</v>
      </c>
      <c r="B9" s="18" t="s">
        <v>47</v>
      </c>
      <c r="C9" s="18" t="s">
        <v>0</v>
      </c>
      <c r="D9" s="18" t="s">
        <v>1</v>
      </c>
      <c r="E9" s="17" t="s">
        <v>30</v>
      </c>
      <c r="F9" s="18" t="s">
        <v>47</v>
      </c>
      <c r="G9" s="18" t="s">
        <v>0</v>
      </c>
      <c r="H9" s="18" t="s">
        <v>1</v>
      </c>
      <c r="I9" s="18" t="s">
        <v>2</v>
      </c>
      <c r="J9" s="19" t="s">
        <v>37</v>
      </c>
    </row>
    <row r="10" spans="1:256" x14ac:dyDescent="0.15">
      <c r="A10" s="48" t="s">
        <v>17</v>
      </c>
      <c r="B10" s="20">
        <v>19.986339569091797</v>
      </c>
      <c r="C10" s="23">
        <v>14.502713203430176</v>
      </c>
      <c r="D10" s="21">
        <f t="shared" ref="D10:D13" si="0">B10-C10</f>
        <v>5.4836263656616211</v>
      </c>
      <c r="E10" s="49" t="s">
        <v>17</v>
      </c>
      <c r="F10" s="20">
        <v>20.056089401245117</v>
      </c>
      <c r="G10" s="20">
        <v>14.43486499786377</v>
      </c>
      <c r="H10" s="21">
        <f t="shared" ref="H10:H13" si="1">F10-G10</f>
        <v>5.6212244033813477</v>
      </c>
      <c r="I10" s="21">
        <f>H10-$D$14</f>
        <v>0.19413256645201571</v>
      </c>
      <c r="J10" s="22">
        <f t="shared" ref="J10:J13" si="2">POWER(2,-I10)</f>
        <v>0.87409829752112089</v>
      </c>
    </row>
    <row r="11" spans="1:256" x14ac:dyDescent="0.15">
      <c r="A11" s="48" t="s">
        <v>18</v>
      </c>
      <c r="B11" s="23">
        <v>19.971057891845703</v>
      </c>
      <c r="C11" s="23">
        <v>14.4795179367065</v>
      </c>
      <c r="D11" s="21">
        <f t="shared" si="0"/>
        <v>5.4915399551392028</v>
      </c>
      <c r="E11" s="48" t="s">
        <v>18</v>
      </c>
      <c r="F11" s="23">
        <v>20.154636383056641</v>
      </c>
      <c r="G11" s="23">
        <v>14.460453987121582</v>
      </c>
      <c r="H11" s="21">
        <f t="shared" si="1"/>
        <v>5.6941823959350586</v>
      </c>
      <c r="I11" s="21">
        <f t="shared" ref="I11:I13" si="3">H11-$D$14</f>
        <v>0.26709055900572665</v>
      </c>
      <c r="J11" s="22">
        <f t="shared" si="2"/>
        <v>0.83099369788417721</v>
      </c>
    </row>
    <row r="12" spans="1:256" x14ac:dyDescent="0.15">
      <c r="A12" s="48" t="s">
        <v>19</v>
      </c>
      <c r="B12" s="23">
        <v>19.773628234863281</v>
      </c>
      <c r="C12" s="23">
        <v>14.467402458190918</v>
      </c>
      <c r="D12" s="21">
        <f t="shared" si="0"/>
        <v>5.3062257766723633</v>
      </c>
      <c r="E12" s="48" t="s">
        <v>19</v>
      </c>
      <c r="F12" s="23">
        <v>20.008068084716797</v>
      </c>
      <c r="G12" s="23">
        <v>14.45539665222168</v>
      </c>
      <c r="H12" s="21">
        <f t="shared" si="1"/>
        <v>5.5526714324951172</v>
      </c>
      <c r="I12" s="21">
        <f t="shared" si="3"/>
        <v>0.12557959556578524</v>
      </c>
      <c r="J12" s="22">
        <f t="shared" si="2"/>
        <v>0.91663571537761623</v>
      </c>
    </row>
    <row r="13" spans="1:256" ht="15" thickBot="1" x14ac:dyDescent="0.2">
      <c r="A13" s="50" t="s">
        <v>20</v>
      </c>
      <c r="B13" s="24">
        <v>19.895719528198242</v>
      </c>
      <c r="C13" s="24">
        <v>14.468744277954102</v>
      </c>
      <c r="D13" s="21">
        <f t="shared" si="0"/>
        <v>5.4269752502441406</v>
      </c>
      <c r="E13" s="50" t="s">
        <v>20</v>
      </c>
      <c r="F13" s="24">
        <v>19.890203475952148</v>
      </c>
      <c r="G13" s="24">
        <v>14.464958190917969</v>
      </c>
      <c r="H13" s="25">
        <f t="shared" si="1"/>
        <v>5.4252452850341797</v>
      </c>
      <c r="I13" s="21">
        <f t="shared" si="3"/>
        <v>-1.8465518951522597E-3</v>
      </c>
      <c r="J13" s="26">
        <f t="shared" si="2"/>
        <v>1.0012807517027333</v>
      </c>
    </row>
    <row r="14" spans="1:256" x14ac:dyDescent="0.15">
      <c r="A14" s="27" t="s">
        <v>3</v>
      </c>
      <c r="B14" s="28">
        <f>AVERAGE(B10:B13)</f>
        <v>19.906686305999756</v>
      </c>
      <c r="C14" s="28">
        <f>AVERAGE(C10:C13)</f>
        <v>14.479594469070424</v>
      </c>
      <c r="D14" s="28">
        <f>AVERAGE(D10:D13)</f>
        <v>5.4270918369293319</v>
      </c>
      <c r="E14" s="29" t="s">
        <v>3</v>
      </c>
      <c r="F14" s="28">
        <f>AVERAGE(F10:F13)</f>
        <v>20.027249336242676</v>
      </c>
      <c r="G14" s="28">
        <f>AVERAGE(G10:G13)</f>
        <v>14.45391845703125</v>
      </c>
      <c r="H14" s="28">
        <f>AVERAGE(H10:H13)</f>
        <v>5.5733308792114258</v>
      </c>
      <c r="I14" s="28">
        <f>AVERAGE(I10:I13)</f>
        <v>0.14623904228209383</v>
      </c>
      <c r="J14" s="56">
        <f>AVERAGE(J10:J13)</f>
        <v>0.90575211562141189</v>
      </c>
      <c r="K14" s="45"/>
    </row>
    <row r="15" spans="1:256" x14ac:dyDescent="0.15">
      <c r="A15" s="30" t="s">
        <v>4</v>
      </c>
      <c r="B15" s="21">
        <f>MEDIAN(B10:B13)</f>
        <v>19.933388710021973</v>
      </c>
      <c r="C15" s="21">
        <f>MEDIAN(C10:C13)</f>
        <v>14.474131107330301</v>
      </c>
      <c r="D15" s="21">
        <f>MEDIAN(D10:D13)</f>
        <v>5.4553008079528809</v>
      </c>
      <c r="E15" s="31" t="s">
        <v>4</v>
      </c>
      <c r="F15" s="21">
        <f>MEDIAN(F10:F13)</f>
        <v>20.032078742980957</v>
      </c>
      <c r="G15" s="21">
        <f>MEDIAN(G10:G13)</f>
        <v>14.457925319671631</v>
      </c>
      <c r="H15" s="21">
        <f>MEDIAN(H10:H13)</f>
        <v>5.5869479179382324</v>
      </c>
      <c r="I15" s="21">
        <f>MEDIAN(I10:I13)</f>
        <v>0.15985608100890047</v>
      </c>
      <c r="J15" s="32">
        <f>MEDIAN(J10:J13)</f>
        <v>0.89536700644936862</v>
      </c>
    </row>
    <row r="16" spans="1:256" ht="15" thickBot="1" x14ac:dyDescent="0.2">
      <c r="A16" s="33" t="s">
        <v>5</v>
      </c>
      <c r="B16" s="25">
        <f>STDEV(B10:B13)</f>
        <v>9.71477635622474E-2</v>
      </c>
      <c r="C16" s="25">
        <f>STDEV(C10:C13)</f>
        <v>1.6338640418205052E-2</v>
      </c>
      <c r="D16" s="25">
        <f>STDEV(D10:D13)</f>
        <v>8.555374722802786E-2</v>
      </c>
      <c r="E16" s="34" t="s">
        <v>5</v>
      </c>
      <c r="F16" s="25">
        <f>STDEV(F10:F13)</f>
        <v>0.10986157544564597</v>
      </c>
      <c r="G16" s="25">
        <f>STDEV(G10:G13)</f>
        <v>1.3289196678995269E-2</v>
      </c>
      <c r="H16" s="25">
        <f>STDEV(H10:H13)</f>
        <v>0.11438973539799424</v>
      </c>
      <c r="I16" s="25">
        <f>STDEV(I10:I13)</f>
        <v>0.11438973539799424</v>
      </c>
      <c r="J16" s="35">
        <f>STDEV(J10:J13)</f>
        <v>7.2652043509025488E-2</v>
      </c>
    </row>
    <row r="17" spans="1:256" x14ac:dyDescent="0.15">
      <c r="A17" s="36"/>
      <c r="B17" s="37" t="s">
        <v>6</v>
      </c>
      <c r="C17" s="37"/>
      <c r="D17" s="37"/>
      <c r="E17" s="36"/>
      <c r="F17" s="38"/>
      <c r="G17" s="38"/>
      <c r="H17" s="38"/>
      <c r="I17" s="38"/>
      <c r="J17" s="38">
        <f>J16/(SQRT(4))</f>
        <v>3.6326021754512744E-2</v>
      </c>
    </row>
    <row r="18" spans="1:256" x14ac:dyDescent="0.15">
      <c r="A18" s="39" t="s">
        <v>47</v>
      </c>
      <c r="B18" s="40">
        <f>TTEST(B10:B13,F10:F13,2,2)</f>
        <v>0.15124123587368735</v>
      </c>
      <c r="C18" s="37"/>
      <c r="D18" s="42"/>
      <c r="E18" s="43"/>
      <c r="F18" s="43"/>
    </row>
    <row r="19" spans="1:256" x14ac:dyDescent="0.15">
      <c r="A19" s="39" t="s">
        <v>0</v>
      </c>
      <c r="B19" s="40">
        <f>TTEST(C10:C13,G10:G13,2,2)</f>
        <v>5.0589499852790522E-2</v>
      </c>
      <c r="C19" s="37"/>
      <c r="D19" s="42"/>
      <c r="E19" s="43"/>
      <c r="F19" s="43"/>
      <c r="G19" s="45"/>
    </row>
    <row r="20" spans="1:256" x14ac:dyDescent="0.15">
      <c r="A20" s="39" t="s">
        <v>7</v>
      </c>
      <c r="B20" s="57">
        <f>TTEST(D10:D13,H10:H13,2,2)</f>
        <v>8.653713115924376E-2</v>
      </c>
      <c r="C20" s="40"/>
      <c r="D20" s="41"/>
      <c r="E20" s="15"/>
      <c r="F20" s="44"/>
      <c r="G20" s="41"/>
      <c r="L20" s="8"/>
    </row>
    <row r="21" spans="1:256" x14ac:dyDescent="0.15">
      <c r="A21" s="47" t="s">
        <v>8</v>
      </c>
      <c r="B21" s="10">
        <f>POWER(-(-I14-I16),2)</f>
        <v>6.7927359755016778E-2</v>
      </c>
      <c r="C21" s="10"/>
      <c r="D21" s="41"/>
      <c r="E21" s="51"/>
      <c r="F21" s="41"/>
      <c r="G21" s="41"/>
      <c r="L21" s="8"/>
    </row>
    <row r="22" spans="1:256" x14ac:dyDescent="0.15">
      <c r="A22" s="47" t="s">
        <v>9</v>
      </c>
      <c r="B22" s="10">
        <f>POWER(2,-I14)</f>
        <v>0.90360299502571906</v>
      </c>
      <c r="C22" s="10"/>
      <c r="D22" s="37"/>
      <c r="E22" s="36"/>
      <c r="F22" s="41"/>
      <c r="G22" s="41"/>
      <c r="H22" s="44"/>
      <c r="I22" s="44"/>
      <c r="L22" s="8"/>
    </row>
    <row r="23" spans="1:256" ht="15" thickBot="1" x14ac:dyDescent="0.2">
      <c r="A23" s="47"/>
      <c r="B23" s="10"/>
      <c r="C23" s="10"/>
      <c r="D23" s="37"/>
      <c r="E23" s="36"/>
      <c r="F23" s="41"/>
      <c r="G23" s="41"/>
      <c r="H23" s="44"/>
      <c r="I23" s="44"/>
    </row>
    <row r="24" spans="1:256" ht="15" thickBot="1" x14ac:dyDescent="0.2">
      <c r="A24" s="17" t="s">
        <v>29</v>
      </c>
      <c r="B24" s="18" t="s">
        <v>47</v>
      </c>
      <c r="C24" s="18" t="s">
        <v>0</v>
      </c>
      <c r="D24" s="18" t="s">
        <v>1</v>
      </c>
      <c r="E24" s="17" t="s">
        <v>30</v>
      </c>
      <c r="F24" s="18" t="s">
        <v>47</v>
      </c>
      <c r="G24" s="18" t="s">
        <v>0</v>
      </c>
      <c r="H24" s="18" t="s">
        <v>1</v>
      </c>
      <c r="I24" s="18" t="s">
        <v>2</v>
      </c>
      <c r="J24" s="19" t="s">
        <v>37</v>
      </c>
      <c r="K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x14ac:dyDescent="0.15">
      <c r="A25" s="49" t="s">
        <v>23</v>
      </c>
      <c r="B25" s="20">
        <v>18.697555541992188</v>
      </c>
      <c r="C25" s="20">
        <v>14.516132354736328</v>
      </c>
      <c r="D25" s="28">
        <f t="shared" ref="D25:D28" si="4">B25-C25</f>
        <v>4.1814231872558594</v>
      </c>
      <c r="E25" s="49" t="s">
        <v>23</v>
      </c>
      <c r="F25" s="20">
        <v>19.018411636352539</v>
      </c>
      <c r="G25" s="20">
        <v>14.420702934265137</v>
      </c>
      <c r="H25" s="21">
        <f t="shared" ref="H25:H28" si="5">F25-G25</f>
        <v>4.5977087020874023</v>
      </c>
      <c r="I25" s="21">
        <f>H25-$D$29</f>
        <v>0.38931465148925781</v>
      </c>
      <c r="J25" s="22">
        <f t="shared" ref="J25:J28" si="6">POWER(2,-I25)</f>
        <v>0.76349221332690731</v>
      </c>
      <c r="L25" s="8"/>
    </row>
    <row r="26" spans="1:256" x14ac:dyDescent="0.15">
      <c r="A26" s="48" t="s">
        <v>24</v>
      </c>
      <c r="B26" s="23">
        <v>18.943090438842773</v>
      </c>
      <c r="C26" s="23">
        <v>14.643595695495605</v>
      </c>
      <c r="D26" s="21">
        <f t="shared" si="4"/>
        <v>4.299494743347168</v>
      </c>
      <c r="E26" s="48" t="s">
        <v>24</v>
      </c>
      <c r="F26" s="23">
        <v>18.938150405883789</v>
      </c>
      <c r="G26" s="23">
        <v>14.450409889221191</v>
      </c>
      <c r="H26" s="21">
        <f t="shared" si="5"/>
        <v>4.4877405166625977</v>
      </c>
      <c r="I26" s="21">
        <f t="shared" ref="I26:I28" si="7">H26-$D$29</f>
        <v>0.27934646606445312</v>
      </c>
      <c r="J26" s="22">
        <f t="shared" si="6"/>
        <v>0.82396418456424858</v>
      </c>
      <c r="L26" s="8"/>
    </row>
    <row r="27" spans="1:256" x14ac:dyDescent="0.15">
      <c r="A27" s="48" t="s">
        <v>21</v>
      </c>
      <c r="B27" s="23">
        <v>18.661550521850586</v>
      </c>
      <c r="C27" s="23">
        <v>14.452457427978516</v>
      </c>
      <c r="D27" s="21">
        <f t="shared" si="4"/>
        <v>4.2090930938720703</v>
      </c>
      <c r="E27" s="48" t="s">
        <v>21</v>
      </c>
      <c r="F27" s="23">
        <v>18.738681793212891</v>
      </c>
      <c r="G27" s="23">
        <v>14.447117805480957</v>
      </c>
      <c r="H27" s="21">
        <f t="shared" si="5"/>
        <v>4.2915639877319336</v>
      </c>
      <c r="I27" s="21">
        <f t="shared" si="7"/>
        <v>8.3169937133789062E-2</v>
      </c>
      <c r="J27" s="22">
        <f t="shared" si="6"/>
        <v>0.9439812196891364</v>
      </c>
      <c r="L27" s="8"/>
    </row>
    <row r="28" spans="1:256" ht="15" thickBot="1" x14ac:dyDescent="0.2">
      <c r="A28" s="50" t="s">
        <v>22</v>
      </c>
      <c r="B28" s="24">
        <v>18.547548294067383</v>
      </c>
      <c r="C28" s="24">
        <v>14.403983116149902</v>
      </c>
      <c r="D28" s="21">
        <f t="shared" si="4"/>
        <v>4.1435651779174805</v>
      </c>
      <c r="E28" s="50" t="s">
        <v>22</v>
      </c>
      <c r="F28" s="24">
        <v>19.36088752746582</v>
      </c>
      <c r="G28" s="24">
        <v>14.4793119430541</v>
      </c>
      <c r="H28" s="25">
        <f t="shared" si="5"/>
        <v>4.8815755844117206</v>
      </c>
      <c r="I28" s="21">
        <f t="shared" si="7"/>
        <v>0.67318153381357604</v>
      </c>
      <c r="J28" s="26">
        <f t="shared" si="6"/>
        <v>0.62712218672971876</v>
      </c>
      <c r="L28" s="8"/>
    </row>
    <row r="29" spans="1:256" x14ac:dyDescent="0.15">
      <c r="A29" s="27" t="s">
        <v>3</v>
      </c>
      <c r="B29" s="28">
        <f>AVERAGE(B25:B28)</f>
        <v>18.712436199188232</v>
      </c>
      <c r="C29" s="28">
        <f>AVERAGE(C25:C28)</f>
        <v>14.504042148590088</v>
      </c>
      <c r="D29" s="28">
        <f>AVERAGE(D25:D28)</f>
        <v>4.2083940505981445</v>
      </c>
      <c r="E29" s="29" t="s">
        <v>3</v>
      </c>
      <c r="F29" s="28">
        <f>AVERAGE(F25:F28)</f>
        <v>19.01403284072876</v>
      </c>
      <c r="G29" s="28">
        <f>AVERAGE(G25:G28)</f>
        <v>14.449385643005346</v>
      </c>
      <c r="H29" s="28">
        <f>AVERAGE(H25:H28)</f>
        <v>4.5646471977234135</v>
      </c>
      <c r="I29" s="28">
        <f>AVERAGE(I25:I28)</f>
        <v>0.35625314712526901</v>
      </c>
      <c r="J29" s="56">
        <f>AVERAGE(J25:J28)</f>
        <v>0.78963995107750273</v>
      </c>
      <c r="L29" s="8"/>
    </row>
    <row r="30" spans="1:256" x14ac:dyDescent="0.15">
      <c r="A30" s="30" t="s">
        <v>4</v>
      </c>
      <c r="B30" s="21">
        <f>MEDIAN(B25:B28)</f>
        <v>18.679553031921387</v>
      </c>
      <c r="C30" s="21">
        <f>MEDIAN(C25:C28)</f>
        <v>14.484294891357422</v>
      </c>
      <c r="D30" s="21">
        <f>MEDIAN(D25:D28)</f>
        <v>4.1952581405639648</v>
      </c>
      <c r="E30" s="31" t="s">
        <v>4</v>
      </c>
      <c r="F30" s="21">
        <f>MEDIAN(F25:F28)</f>
        <v>18.978281021118164</v>
      </c>
      <c r="G30" s="21">
        <f>MEDIAN(G25:G28)</f>
        <v>14.448763847351074</v>
      </c>
      <c r="H30" s="21">
        <f>MEDIAN(H25:H28)</f>
        <v>4.542724609375</v>
      </c>
      <c r="I30" s="21">
        <f>MEDIAN(I25:I28)</f>
        <v>0.33433055877685547</v>
      </c>
      <c r="J30" s="32">
        <f>MEDIAN(J25:J28)</f>
        <v>0.793728198945578</v>
      </c>
      <c r="L30" s="8"/>
    </row>
    <row r="31" spans="1:256" ht="15" thickBot="1" x14ac:dyDescent="0.2">
      <c r="A31" s="33" t="s">
        <v>5</v>
      </c>
      <c r="B31" s="25">
        <f>STDEV(B25:B28)</f>
        <v>0.16653346574833341</v>
      </c>
      <c r="C31" s="25">
        <f>STDEV(C25:C28)</f>
        <v>0.10375316687858922</v>
      </c>
      <c r="D31" s="25">
        <f>STDEV(D25:D28)</f>
        <v>6.6407918913647557E-2</v>
      </c>
      <c r="E31" s="34" t="s">
        <v>5</v>
      </c>
      <c r="F31" s="25">
        <f>STDEV(F25:F28)</f>
        <v>0.25942480660663308</v>
      </c>
      <c r="G31" s="25">
        <f>STDEV(G25:G28)</f>
        <v>2.3975497093431428E-2</v>
      </c>
      <c r="H31" s="25">
        <f>STDEV(H25:H28)</f>
        <v>0.24632346114455814</v>
      </c>
      <c r="I31" s="25">
        <f>STDEV(I25:I28)</f>
        <v>0.24632346114455814</v>
      </c>
      <c r="J31" s="35">
        <f>STDEV(J25:J28)</f>
        <v>0.13177646238887172</v>
      </c>
      <c r="L31" s="8"/>
    </row>
    <row r="32" spans="1:256" x14ac:dyDescent="0.15">
      <c r="A32" s="36"/>
      <c r="B32" s="37" t="s">
        <v>6</v>
      </c>
      <c r="C32" s="37"/>
      <c r="D32" s="37"/>
      <c r="E32" s="36"/>
      <c r="F32" s="38"/>
      <c r="G32" s="38"/>
      <c r="H32" s="38"/>
      <c r="I32" s="38"/>
      <c r="J32" s="38">
        <f>J31/(SQRT(4))</f>
        <v>6.5888231194435862E-2</v>
      </c>
      <c r="L32" s="8"/>
    </row>
    <row r="33" spans="1:256" x14ac:dyDescent="0.15">
      <c r="A33" s="39" t="s">
        <v>47</v>
      </c>
      <c r="B33" s="40">
        <f>TTEST(B25:B28,F25:F28,2,2)</f>
        <v>9.8148433794788575E-2</v>
      </c>
      <c r="C33" s="37"/>
      <c r="D33" s="42"/>
      <c r="E33" s="43"/>
      <c r="F33" s="43"/>
      <c r="G33" s="45"/>
      <c r="H33" s="44"/>
      <c r="L33" s="8"/>
    </row>
    <row r="34" spans="1:256" x14ac:dyDescent="0.15">
      <c r="A34" s="39" t="s">
        <v>0</v>
      </c>
      <c r="B34" s="40">
        <f>TTEST(C25:C28,G25:G28,2,2)</f>
        <v>0.34423191721714552</v>
      </c>
      <c r="C34" s="37"/>
      <c r="D34" s="42"/>
      <c r="E34" s="43"/>
      <c r="F34" s="43"/>
      <c r="G34" s="44"/>
      <c r="H34" s="44"/>
      <c r="L34" s="8"/>
    </row>
    <row r="35" spans="1:256" x14ac:dyDescent="0.15">
      <c r="A35" s="39" t="s">
        <v>7</v>
      </c>
      <c r="B35" s="57">
        <f>TTEST(D25:D28,H25:H28,2,2)</f>
        <v>3.1459119281112835E-2</v>
      </c>
      <c r="C35" s="40"/>
      <c r="D35" s="41"/>
      <c r="E35" s="15"/>
      <c r="F35" s="44"/>
      <c r="G35" s="41"/>
      <c r="H35" s="44"/>
      <c r="L35" s="8"/>
    </row>
    <row r="36" spans="1:256" x14ac:dyDescent="0.15">
      <c r="A36" s="47" t="s">
        <v>8</v>
      </c>
      <c r="B36" s="10">
        <f>POWER(-(-I29-I31),2)</f>
        <v>0.36309856883396874</v>
      </c>
      <c r="C36" s="10"/>
      <c r="D36" s="37"/>
      <c r="E36" s="36"/>
      <c r="F36" s="41"/>
      <c r="G36" s="41"/>
      <c r="L36" s="8"/>
    </row>
    <row r="37" spans="1:256" x14ac:dyDescent="0.15">
      <c r="A37" s="47" t="s">
        <v>9</v>
      </c>
      <c r="B37" s="10">
        <f>POWER(2,-I29)</f>
        <v>0.78119079399044311</v>
      </c>
      <c r="C37" s="10"/>
      <c r="D37" s="37"/>
      <c r="E37" s="36"/>
      <c r="F37" s="41"/>
      <c r="G37" s="41"/>
      <c r="H37" s="44"/>
      <c r="I37" s="44"/>
      <c r="L37" s="8"/>
    </row>
    <row r="38" spans="1:256" ht="15" thickBot="1" x14ac:dyDescent="0.2"/>
    <row r="39" spans="1:256" ht="15" thickBot="1" x14ac:dyDescent="0.2">
      <c r="A39" s="17" t="s">
        <v>29</v>
      </c>
      <c r="B39" s="18" t="s">
        <v>47</v>
      </c>
      <c r="C39" s="18" t="s">
        <v>0</v>
      </c>
      <c r="D39" s="18" t="s">
        <v>1</v>
      </c>
      <c r="E39" s="17" t="s">
        <v>30</v>
      </c>
      <c r="F39" s="18" t="s">
        <v>47</v>
      </c>
      <c r="G39" s="18" t="s">
        <v>0</v>
      </c>
      <c r="H39" s="18" t="s">
        <v>1</v>
      </c>
      <c r="I39" s="18" t="s">
        <v>2</v>
      </c>
      <c r="J39" s="19" t="s">
        <v>37</v>
      </c>
      <c r="K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x14ac:dyDescent="0.15">
      <c r="A40" s="49" t="s">
        <v>13</v>
      </c>
      <c r="B40" s="20">
        <v>18.704788208007812</v>
      </c>
      <c r="C40" s="20">
        <v>14.479426383972168</v>
      </c>
      <c r="D40" s="28">
        <f t="shared" ref="D40:D43" si="8">B40-C40</f>
        <v>4.2253618240356445</v>
      </c>
      <c r="E40" s="49" t="s">
        <v>13</v>
      </c>
      <c r="F40" s="20">
        <v>19.427440643310547</v>
      </c>
      <c r="G40" s="20">
        <v>14.458940505981445</v>
      </c>
      <c r="H40" s="21">
        <f t="shared" ref="H40:H42" si="9">F40-G40</f>
        <v>4.9685001373291016</v>
      </c>
      <c r="I40" s="21">
        <f>H40-$D$44</f>
        <v>0.4698328971862793</v>
      </c>
      <c r="J40" s="22">
        <f t="shared" ref="J40:J42" si="10">POWER(2,-I40)</f>
        <v>0.7220482254853009</v>
      </c>
      <c r="L40" s="8"/>
    </row>
    <row r="41" spans="1:256" x14ac:dyDescent="0.15">
      <c r="A41" s="48" t="s">
        <v>14</v>
      </c>
      <c r="B41" s="23">
        <v>18.986209869384766</v>
      </c>
      <c r="C41" s="23">
        <v>14.469812393188477</v>
      </c>
      <c r="D41" s="21">
        <f t="shared" si="8"/>
        <v>4.5163974761962891</v>
      </c>
      <c r="E41" s="48" t="s">
        <v>14</v>
      </c>
      <c r="F41" s="23">
        <v>19.464967727661133</v>
      </c>
      <c r="G41" s="23">
        <v>14.462580680847168</v>
      </c>
      <c r="H41" s="21">
        <f t="shared" si="9"/>
        <v>5.0023870468139648</v>
      </c>
      <c r="I41" s="21">
        <f t="shared" ref="I41:I42" si="11">H41-$D$44</f>
        <v>0.50371980667114258</v>
      </c>
      <c r="J41" s="22">
        <f t="shared" si="10"/>
        <v>0.70528594420345281</v>
      </c>
      <c r="L41" s="8"/>
    </row>
    <row r="42" spans="1:256" x14ac:dyDescent="0.15">
      <c r="A42" s="48" t="s">
        <v>15</v>
      </c>
      <c r="B42" s="23">
        <v>19.198808670043945</v>
      </c>
      <c r="C42" s="23">
        <v>14.484745025634766</v>
      </c>
      <c r="D42" s="21">
        <f t="shared" si="8"/>
        <v>4.7140636444091797</v>
      </c>
      <c r="E42" s="48" t="s">
        <v>15</v>
      </c>
      <c r="F42" s="23">
        <v>19.308237075805664</v>
      </c>
      <c r="G42" s="23">
        <v>14.415504455566406</v>
      </c>
      <c r="H42" s="21">
        <f t="shared" si="9"/>
        <v>4.8927326202392578</v>
      </c>
      <c r="I42" s="21">
        <f t="shared" si="11"/>
        <v>0.39406538009643555</v>
      </c>
      <c r="J42" s="22">
        <f t="shared" si="10"/>
        <v>0.76098220342429301</v>
      </c>
      <c r="L42" s="8"/>
    </row>
    <row r="43" spans="1:256" ht="15" thickBot="1" x14ac:dyDescent="0.2">
      <c r="A43" s="50" t="s">
        <v>16</v>
      </c>
      <c r="B43" s="24">
        <v>19.134681701660156</v>
      </c>
      <c r="C43" s="24">
        <v>14.59583568572998</v>
      </c>
      <c r="D43" s="25">
        <f t="shared" si="8"/>
        <v>4.5388460159301758</v>
      </c>
      <c r="E43" s="50" t="s">
        <v>16</v>
      </c>
      <c r="F43" s="24"/>
      <c r="G43" s="24"/>
      <c r="H43" s="25"/>
      <c r="I43" s="21"/>
      <c r="J43" s="26"/>
      <c r="L43" s="8"/>
    </row>
    <row r="44" spans="1:256" x14ac:dyDescent="0.15">
      <c r="A44" s="27" t="s">
        <v>3</v>
      </c>
      <c r="B44" s="28">
        <f>AVERAGE(B40:B43)</f>
        <v>19.00612211227417</v>
      </c>
      <c r="C44" s="28">
        <f>AVERAGE(C40:C43)</f>
        <v>14.507454872131348</v>
      </c>
      <c r="D44" s="28">
        <f>AVERAGE(D40:D43)</f>
        <v>4.4986672401428223</v>
      </c>
      <c r="E44" s="29" t="s">
        <v>3</v>
      </c>
      <c r="F44" s="28">
        <f>AVERAGE(F40:F43)</f>
        <v>19.400215148925781</v>
      </c>
      <c r="G44" s="28">
        <f>AVERAGE(G40:G43)</f>
        <v>14.445675214131674</v>
      </c>
      <c r="H44" s="28">
        <f>AVERAGE(H40:H43)</f>
        <v>4.9545399347941084</v>
      </c>
      <c r="I44" s="28">
        <f>AVERAGE(I40:I43)</f>
        <v>0.45587269465128583</v>
      </c>
      <c r="J44" s="56">
        <f>AVERAGE(J40:J43)</f>
        <v>0.72943879103768217</v>
      </c>
      <c r="L44" s="8"/>
    </row>
    <row r="45" spans="1:256" x14ac:dyDescent="0.15">
      <c r="A45" s="30" t="s">
        <v>4</v>
      </c>
      <c r="B45" s="21">
        <f>MEDIAN(B40:B43)</f>
        <v>19.060445785522461</v>
      </c>
      <c r="C45" s="21">
        <f>MEDIAN(C40:C43)</f>
        <v>14.482085704803467</v>
      </c>
      <c r="D45" s="21">
        <f>MEDIAN(D40:D43)</f>
        <v>4.5276217460632324</v>
      </c>
      <c r="E45" s="31" t="s">
        <v>4</v>
      </c>
      <c r="F45" s="21">
        <f>MEDIAN(F40:F43)</f>
        <v>19.427440643310547</v>
      </c>
      <c r="G45" s="21">
        <f>MEDIAN(G40:G43)</f>
        <v>14.458940505981445</v>
      </c>
      <c r="H45" s="21">
        <f>MEDIAN(H40:H43)</f>
        <v>4.9685001373291016</v>
      </c>
      <c r="I45" s="21">
        <f>MEDIAN(I40:I43)</f>
        <v>0.4698328971862793</v>
      </c>
      <c r="J45" s="32">
        <f>MEDIAN(J40:J43)</f>
        <v>0.7220482254853009</v>
      </c>
      <c r="L45" s="8"/>
    </row>
    <row r="46" spans="1:256" ht="15" thickBot="1" x14ac:dyDescent="0.2">
      <c r="A46" s="33" t="s">
        <v>5</v>
      </c>
      <c r="B46" s="25">
        <f>STDEV(B40:B43)</f>
        <v>0.21973794759937065</v>
      </c>
      <c r="C46" s="25">
        <f>STDEV(C40:C43)</f>
        <v>5.9243727402734002E-2</v>
      </c>
      <c r="D46" s="25">
        <f>STDEV(D40:D43)</f>
        <v>0.20250115780629974</v>
      </c>
      <c r="E46" s="34" t="s">
        <v>5</v>
      </c>
      <c r="F46" s="25">
        <f>STDEV(F40:F43)</f>
        <v>8.1835474985676088E-2</v>
      </c>
      <c r="G46" s="25">
        <f>STDEV(G40:G43)</f>
        <v>2.6191959120424352E-2</v>
      </c>
      <c r="H46" s="25">
        <f>STDEV(H40:H43)</f>
        <v>5.6144356421375802E-2</v>
      </c>
      <c r="I46" s="25">
        <f>STDEV(I40:I43)</f>
        <v>5.6144356421375642E-2</v>
      </c>
      <c r="J46" s="35">
        <f>STDEV(J40:J43)</f>
        <v>2.8574178329162699E-2</v>
      </c>
      <c r="L46" s="8"/>
    </row>
    <row r="47" spans="1:256" x14ac:dyDescent="0.15">
      <c r="A47" s="36"/>
      <c r="B47" s="37" t="s">
        <v>6</v>
      </c>
      <c r="C47" s="37"/>
      <c r="D47" s="37"/>
      <c r="E47" s="36"/>
      <c r="F47" s="38"/>
      <c r="G47" s="38"/>
      <c r="H47" s="38"/>
      <c r="I47" s="38"/>
      <c r="J47" s="38">
        <f>J46/(SQRT(4))</f>
        <v>1.428708916458135E-2</v>
      </c>
      <c r="L47" s="8"/>
    </row>
    <row r="48" spans="1:256" x14ac:dyDescent="0.15">
      <c r="A48" s="39" t="s">
        <v>47</v>
      </c>
      <c r="B48" s="40">
        <f>TTEST(B40:B43,F40:F43,2,2)</f>
        <v>3.3775538336948241E-2</v>
      </c>
      <c r="C48" s="37"/>
      <c r="D48" s="42"/>
      <c r="E48" s="42"/>
      <c r="F48" s="43"/>
      <c r="G48" s="43"/>
      <c r="L48" s="8"/>
    </row>
    <row r="49" spans="1:12" x14ac:dyDescent="0.15">
      <c r="A49" s="39" t="s">
        <v>0</v>
      </c>
      <c r="B49" s="40">
        <f>TTEST(C40:C43,G40:G43,2,2)</f>
        <v>0.15822595356391253</v>
      </c>
      <c r="C49" s="41"/>
      <c r="D49" s="42"/>
      <c r="E49" s="43"/>
      <c r="F49" s="43"/>
      <c r="G49" s="45"/>
      <c r="L49" s="8"/>
    </row>
    <row r="50" spans="1:12" x14ac:dyDescent="0.15">
      <c r="A50" s="39" t="s">
        <v>7</v>
      </c>
      <c r="B50" s="57">
        <f>TTEST(D40:D43,H40:H43,2,2)</f>
        <v>1.3835797848625053E-2</v>
      </c>
      <c r="C50" s="46"/>
      <c r="D50" s="41"/>
      <c r="E50" s="15"/>
      <c r="F50" s="44"/>
      <c r="G50" s="41"/>
      <c r="L50" s="8"/>
    </row>
    <row r="51" spans="1:12" x14ac:dyDescent="0.15">
      <c r="A51" s="47" t="s">
        <v>8</v>
      </c>
      <c r="B51" s="10">
        <f>POWER(-(-I44-I46),2)</f>
        <v>0.26216146058914447</v>
      </c>
      <c r="C51" s="10"/>
      <c r="D51" s="37"/>
      <c r="E51" s="36"/>
      <c r="F51" s="41"/>
      <c r="G51" s="41"/>
      <c r="L51" s="8"/>
    </row>
    <row r="52" spans="1:12" x14ac:dyDescent="0.15">
      <c r="A52" s="47" t="s">
        <v>9</v>
      </c>
      <c r="B52" s="10">
        <f>POWER(2,-I44)</f>
        <v>0.72906902059981726</v>
      </c>
      <c r="C52" s="10"/>
      <c r="D52" s="37"/>
      <c r="E52" s="36"/>
      <c r="F52" s="41"/>
      <c r="G52" s="41"/>
      <c r="H52" s="44"/>
      <c r="I52" s="44"/>
      <c r="L52" s="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52"/>
  <sheetViews>
    <sheetView zoomScaleNormal="100" workbookViewId="0">
      <selection activeCell="E4" sqref="E4"/>
    </sheetView>
  </sheetViews>
  <sheetFormatPr baseColWidth="10" defaultColWidth="9.1640625" defaultRowHeight="14" x14ac:dyDescent="0.15"/>
  <cols>
    <col min="1" max="1" width="14.6640625" style="8" customWidth="1"/>
    <col min="2" max="4" width="10.33203125" style="16" customWidth="1"/>
    <col min="5" max="5" width="14.6640625" style="8" customWidth="1"/>
    <col min="6" max="10" width="10.33203125" style="16" customWidth="1"/>
    <col min="11" max="11" width="9.33203125" style="8" bestFit="1" customWidth="1"/>
    <col min="12" max="12" width="9.1640625" style="15"/>
    <col min="13" max="13" width="14" style="8" customWidth="1"/>
    <col min="14" max="16384" width="9.1640625" style="8"/>
  </cols>
  <sheetData>
    <row r="1" spans="1:256" s="59" customFormat="1" x14ac:dyDescent="0.15">
      <c r="A1" s="59" t="s">
        <v>55</v>
      </c>
      <c r="B1" s="60"/>
      <c r="C1" s="60"/>
      <c r="D1" s="60"/>
      <c r="F1" s="60"/>
      <c r="G1" s="60"/>
      <c r="H1" s="60"/>
      <c r="I1" s="60"/>
      <c r="J1" s="60"/>
      <c r="L1" s="61"/>
    </row>
    <row r="3" spans="1:256" s="1" customFormat="1" ht="16" x14ac:dyDescent="0.2">
      <c r="A3" s="1" t="s">
        <v>28</v>
      </c>
      <c r="B3" s="2"/>
      <c r="C3" s="2"/>
      <c r="D3" s="2"/>
      <c r="E3" s="3"/>
      <c r="F3" s="2"/>
      <c r="G3" s="2"/>
      <c r="H3" s="4" t="s">
        <v>12</v>
      </c>
      <c r="I3" s="5">
        <v>43662</v>
      </c>
      <c r="J3" s="6"/>
      <c r="L3" s="7"/>
    </row>
    <row r="4" spans="1:256" s="1" customFormat="1" ht="16" x14ac:dyDescent="0.2">
      <c r="A4" s="8" t="s">
        <v>33</v>
      </c>
      <c r="B4" s="2"/>
      <c r="C4" s="2"/>
      <c r="D4" s="2"/>
      <c r="E4" s="3"/>
      <c r="F4" s="2"/>
      <c r="G4" s="2"/>
      <c r="H4" s="4" t="s">
        <v>48</v>
      </c>
      <c r="I4" s="5">
        <v>43665</v>
      </c>
      <c r="J4" s="6"/>
      <c r="L4" s="7"/>
    </row>
    <row r="5" spans="1:256" s="1" customFormat="1" ht="16" x14ac:dyDescent="0.2">
      <c r="A5" s="8" t="s">
        <v>26</v>
      </c>
      <c r="B5" s="2"/>
      <c r="C5" s="2"/>
      <c r="D5" s="2"/>
      <c r="E5" s="3"/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ht="15" thickBot="1" x14ac:dyDescent="0.2">
      <c r="A8" s="15"/>
      <c r="B8" s="8"/>
      <c r="C8" s="8"/>
      <c r="D8" s="8"/>
      <c r="F8" s="8"/>
      <c r="G8" s="8"/>
      <c r="H8" s="8"/>
      <c r="I8" s="8"/>
      <c r="J8" s="8"/>
      <c r="L8" s="8"/>
    </row>
    <row r="9" spans="1:256" ht="15" thickBot="1" x14ac:dyDescent="0.2">
      <c r="A9" s="17" t="s">
        <v>25</v>
      </c>
      <c r="B9" s="18" t="s">
        <v>48</v>
      </c>
      <c r="C9" s="18" t="s">
        <v>0</v>
      </c>
      <c r="D9" s="18" t="s">
        <v>1</v>
      </c>
      <c r="E9" s="17" t="s">
        <v>30</v>
      </c>
      <c r="F9" s="18" t="s">
        <v>48</v>
      </c>
      <c r="G9" s="18" t="s">
        <v>0</v>
      </c>
      <c r="H9" s="18" t="s">
        <v>1</v>
      </c>
      <c r="I9" s="18" t="s">
        <v>2</v>
      </c>
      <c r="J9" s="19" t="s">
        <v>37</v>
      </c>
    </row>
    <row r="10" spans="1:256" x14ac:dyDescent="0.15">
      <c r="A10" s="49" t="s">
        <v>17</v>
      </c>
      <c r="B10" s="20">
        <v>26.102499008178711</v>
      </c>
      <c r="C10" s="20">
        <v>14.502959251403809</v>
      </c>
      <c r="D10" s="28">
        <f t="shared" ref="D10:D13" si="0">B10-C10</f>
        <v>11.599539756774902</v>
      </c>
      <c r="E10" s="49" t="s">
        <v>17</v>
      </c>
      <c r="F10" s="20">
        <v>27.207798004150391</v>
      </c>
      <c r="G10" s="20">
        <v>14.511013984680176</v>
      </c>
      <c r="H10" s="21">
        <f t="shared" ref="H10:H13" si="1">F10-G10</f>
        <v>12.696784019470215</v>
      </c>
      <c r="I10" s="21">
        <f>H10-$D$14</f>
        <v>0.89864110946654208</v>
      </c>
      <c r="J10" s="22">
        <f t="shared" ref="J10:J13" si="2">POWER(2,-I10)</f>
        <v>0.5363917267442514</v>
      </c>
    </row>
    <row r="11" spans="1:256" x14ac:dyDescent="0.15">
      <c r="A11" s="48" t="s">
        <v>18</v>
      </c>
      <c r="B11" s="23">
        <v>26.377325057983398</v>
      </c>
      <c r="C11" s="23">
        <v>14.4795179367065</v>
      </c>
      <c r="D11" s="21">
        <f t="shared" si="0"/>
        <v>11.897807121276898</v>
      </c>
      <c r="E11" s="48" t="s">
        <v>18</v>
      </c>
      <c r="F11" s="23">
        <v>26.590841293334961</v>
      </c>
      <c r="G11" s="23">
        <v>14.52616024017334</v>
      </c>
      <c r="H11" s="21">
        <f t="shared" si="1"/>
        <v>12.064681053161621</v>
      </c>
      <c r="I11" s="21">
        <f t="shared" ref="I11:I13" si="3">H11-$D$14</f>
        <v>0.26653814315794833</v>
      </c>
      <c r="J11" s="22">
        <f t="shared" si="2"/>
        <v>0.83131195085759524</v>
      </c>
    </row>
    <row r="12" spans="1:256" x14ac:dyDescent="0.15">
      <c r="A12" s="48" t="s">
        <v>19</v>
      </c>
      <c r="B12" s="23">
        <v>26.594167709350586</v>
      </c>
      <c r="C12" s="23">
        <v>14.597875595092773</v>
      </c>
      <c r="D12" s="21">
        <f t="shared" si="0"/>
        <v>11.996292114257812</v>
      </c>
      <c r="E12" s="48" t="s">
        <v>19</v>
      </c>
      <c r="F12" s="23">
        <v>26.52644157409668</v>
      </c>
      <c r="G12" s="23">
        <v>14.557626724243164</v>
      </c>
      <c r="H12" s="21">
        <f t="shared" si="1"/>
        <v>11.968814849853516</v>
      </c>
      <c r="I12" s="21">
        <f t="shared" si="3"/>
        <v>0.17067193984984286</v>
      </c>
      <c r="J12" s="22">
        <f t="shared" si="2"/>
        <v>0.88842879622407955</v>
      </c>
    </row>
    <row r="13" spans="1:256" ht="15" thickBot="1" x14ac:dyDescent="0.2">
      <c r="A13" s="50" t="s">
        <v>20</v>
      </c>
      <c r="B13" s="24">
        <v>26.35955810546875</v>
      </c>
      <c r="C13" s="24">
        <v>14.660625457763672</v>
      </c>
      <c r="D13" s="21">
        <f t="shared" si="0"/>
        <v>11.698932647705078</v>
      </c>
      <c r="E13" s="50" t="s">
        <v>20</v>
      </c>
      <c r="F13" s="24">
        <v>26.96784782409668</v>
      </c>
      <c r="G13" s="24">
        <v>14.551451683044434</v>
      </c>
      <c r="H13" s="25">
        <f t="shared" si="1"/>
        <v>12.416396141052246</v>
      </c>
      <c r="I13" s="21">
        <f t="shared" si="3"/>
        <v>0.61825323104857333</v>
      </c>
      <c r="J13" s="26">
        <f t="shared" si="2"/>
        <v>0.65145921636273618</v>
      </c>
    </row>
    <row r="14" spans="1:256" x14ac:dyDescent="0.15">
      <c r="A14" s="27" t="s">
        <v>3</v>
      </c>
      <c r="B14" s="28">
        <f>AVERAGE(B10:B13)</f>
        <v>26.358387470245361</v>
      </c>
      <c r="C14" s="28">
        <f>AVERAGE(C10:C13)</f>
        <v>14.560244560241689</v>
      </c>
      <c r="D14" s="28">
        <f>AVERAGE(D10:D13)</f>
        <v>11.798142910003673</v>
      </c>
      <c r="E14" s="29" t="s">
        <v>3</v>
      </c>
      <c r="F14" s="28">
        <f>AVERAGE(F10:F13)</f>
        <v>26.823232173919678</v>
      </c>
      <c r="G14" s="28">
        <f>AVERAGE(G10:G13)</f>
        <v>14.536563158035278</v>
      </c>
      <c r="H14" s="28">
        <f>AVERAGE(H10:H13)</f>
        <v>12.286669015884399</v>
      </c>
      <c r="I14" s="28">
        <f>AVERAGE(I10:I13)</f>
        <v>0.48852610588072665</v>
      </c>
      <c r="J14" s="56">
        <f>AVERAGE(J10:J13)</f>
        <v>0.72689792254716556</v>
      </c>
      <c r="L14" s="8"/>
    </row>
    <row r="15" spans="1:256" x14ac:dyDescent="0.15">
      <c r="A15" s="30" t="s">
        <v>4</v>
      </c>
      <c r="B15" s="21">
        <f>MEDIAN(B10:B13)</f>
        <v>26.368441581726074</v>
      </c>
      <c r="C15" s="21">
        <f>MEDIAN(C10:C13)</f>
        <v>14.550417423248291</v>
      </c>
      <c r="D15" s="21">
        <f>MEDIAN(D10:D13)</f>
        <v>11.798369884490988</v>
      </c>
      <c r="E15" s="31" t="s">
        <v>4</v>
      </c>
      <c r="F15" s="21">
        <f>MEDIAN(F10:F13)</f>
        <v>26.77934455871582</v>
      </c>
      <c r="G15" s="21">
        <f>MEDIAN(G10:G13)</f>
        <v>14.538805961608887</v>
      </c>
      <c r="H15" s="21">
        <f>MEDIAN(H10:H13)</f>
        <v>12.240538597106934</v>
      </c>
      <c r="I15" s="21">
        <f>MEDIAN(I10:I13)</f>
        <v>0.44239568710326083</v>
      </c>
      <c r="J15" s="32">
        <f>MEDIAN(J10:J13)</f>
        <v>0.74138558361016571</v>
      </c>
      <c r="L15" s="8"/>
    </row>
    <row r="16" spans="1:256" ht="15" thickBot="1" x14ac:dyDescent="0.2">
      <c r="A16" s="33" t="s">
        <v>5</v>
      </c>
      <c r="B16" s="25">
        <f>STDEV(B10:B13)</f>
        <v>0.20118915542967233</v>
      </c>
      <c r="C16" s="25">
        <f>STDEV(C10:C13)</f>
        <v>8.4243325605703578E-2</v>
      </c>
      <c r="D16" s="25">
        <f>STDEV(D10:D13)</f>
        <v>0.18118310330807091</v>
      </c>
      <c r="E16" s="34" t="s">
        <v>5</v>
      </c>
      <c r="F16" s="25">
        <f>STDEV(F10:F13)</f>
        <v>0.32191859508235388</v>
      </c>
      <c r="G16" s="25">
        <f>STDEV(G10:G13)</f>
        <v>2.1804609279641986E-2</v>
      </c>
      <c r="H16" s="25">
        <f>STDEV(H10:H13)</f>
        <v>0.33433185590941716</v>
      </c>
      <c r="I16" s="25">
        <f>STDEV(I10:I13)</f>
        <v>0.33433185590941711</v>
      </c>
      <c r="J16" s="35">
        <f>STDEV(J10:J13)</f>
        <v>0.16225301382811286</v>
      </c>
      <c r="L16" s="8"/>
    </row>
    <row r="17" spans="1:256" x14ac:dyDescent="0.15">
      <c r="A17" s="36"/>
      <c r="B17" s="37" t="s">
        <v>6</v>
      </c>
      <c r="C17" s="37"/>
      <c r="D17" s="37"/>
      <c r="E17" s="36"/>
      <c r="F17" s="38"/>
      <c r="G17" s="38"/>
      <c r="H17" s="38"/>
      <c r="I17" s="38"/>
      <c r="J17" s="38">
        <f>J16/(SQRT(4))</f>
        <v>8.1126506914056429E-2</v>
      </c>
    </row>
    <row r="18" spans="1:256" x14ac:dyDescent="0.15">
      <c r="A18" s="39" t="s">
        <v>48</v>
      </c>
      <c r="B18" s="40">
        <f>TTEST(B10:B13,F10:F13,2,2)</f>
        <v>4.9856859252226077E-2</v>
      </c>
      <c r="C18" s="37"/>
      <c r="D18" s="42"/>
      <c r="E18" s="43"/>
      <c r="F18" s="43"/>
      <c r="K18" s="15"/>
      <c r="M18" s="15"/>
    </row>
    <row r="19" spans="1:256" x14ac:dyDescent="0.15">
      <c r="A19" s="39" t="s">
        <v>0</v>
      </c>
      <c r="B19" s="40">
        <f>TTEST(C10:C13,G10:G13,2,2)</f>
        <v>0.60586979008313491</v>
      </c>
      <c r="C19" s="37"/>
      <c r="D19" s="42"/>
      <c r="E19" s="43"/>
      <c r="F19" s="43"/>
      <c r="G19" s="45"/>
      <c r="L19" s="8"/>
    </row>
    <row r="20" spans="1:256" x14ac:dyDescent="0.15">
      <c r="A20" s="39" t="s">
        <v>7</v>
      </c>
      <c r="B20" s="57">
        <f>TTEST(D10:D13,H10:H13,2,2)</f>
        <v>4.237113986594139E-2</v>
      </c>
      <c r="C20" s="40"/>
      <c r="D20" s="41"/>
      <c r="E20" s="15"/>
      <c r="F20" s="44"/>
      <c r="G20" s="41"/>
      <c r="L20" s="8"/>
    </row>
    <row r="21" spans="1:256" x14ac:dyDescent="0.15">
      <c r="A21" s="47" t="s">
        <v>8</v>
      </c>
      <c r="B21" s="10">
        <f>POWER(-(-I14-I16),2)</f>
        <v>0.67709522528142962</v>
      </c>
      <c r="C21" s="10"/>
      <c r="D21" s="41"/>
      <c r="E21" s="51"/>
      <c r="F21" s="41"/>
      <c r="G21" s="41"/>
      <c r="L21" s="8"/>
      <c r="N21" s="15"/>
    </row>
    <row r="22" spans="1:256" x14ac:dyDescent="0.15">
      <c r="A22" s="47" t="s">
        <v>9</v>
      </c>
      <c r="B22" s="10">
        <f>POWER(2,-I14)</f>
        <v>0.71275289253652929</v>
      </c>
      <c r="C22" s="10"/>
      <c r="D22" s="37"/>
      <c r="E22" s="36"/>
      <c r="F22" s="41"/>
      <c r="G22" s="41"/>
      <c r="H22" s="44"/>
      <c r="I22" s="44"/>
      <c r="L22" s="8"/>
    </row>
    <row r="23" spans="1:256" ht="15" thickBot="1" x14ac:dyDescent="0.2">
      <c r="A23" s="47"/>
      <c r="B23" s="10"/>
      <c r="C23" s="10"/>
      <c r="D23" s="37"/>
      <c r="E23" s="36"/>
      <c r="F23" s="41"/>
      <c r="G23" s="41"/>
      <c r="H23" s="44"/>
      <c r="I23" s="44"/>
      <c r="L23" s="8"/>
    </row>
    <row r="24" spans="1:256" ht="15" thickBot="1" x14ac:dyDescent="0.2">
      <c r="A24" s="17" t="s">
        <v>25</v>
      </c>
      <c r="B24" s="18" t="s">
        <v>48</v>
      </c>
      <c r="C24" s="18" t="s">
        <v>0</v>
      </c>
      <c r="D24" s="18" t="s">
        <v>1</v>
      </c>
      <c r="E24" s="17" t="s">
        <v>30</v>
      </c>
      <c r="F24" s="18" t="s">
        <v>48</v>
      </c>
      <c r="G24" s="18" t="s">
        <v>0</v>
      </c>
      <c r="H24" s="18" t="s">
        <v>1</v>
      </c>
      <c r="I24" s="18" t="s">
        <v>2</v>
      </c>
      <c r="J24" s="19" t="s">
        <v>37</v>
      </c>
      <c r="L24" s="8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x14ac:dyDescent="0.15">
      <c r="A25" s="49" t="s">
        <v>23</v>
      </c>
      <c r="B25" s="20">
        <v>25.330257415771484</v>
      </c>
      <c r="C25" s="20">
        <v>14.586251258850098</v>
      </c>
      <c r="D25" s="28">
        <f t="shared" ref="D25:D28" si="4">B25-C25</f>
        <v>10.744006156921387</v>
      </c>
      <c r="E25" s="49" t="s">
        <v>23</v>
      </c>
      <c r="F25" s="20">
        <v>25.796398162841797</v>
      </c>
      <c r="G25" s="20">
        <v>14.524840354919434</v>
      </c>
      <c r="H25" s="21">
        <f t="shared" ref="H25:H28" si="5">F25-G25</f>
        <v>11.271557807922363</v>
      </c>
      <c r="I25" s="21">
        <f>H25-$D$29</f>
        <v>0.57976031303405762</v>
      </c>
      <c r="J25" s="22">
        <f t="shared" ref="J25:J28" si="6">POWER(2,-I25)</f>
        <v>0.66907492716053307</v>
      </c>
      <c r="L25" s="8"/>
    </row>
    <row r="26" spans="1:256" x14ac:dyDescent="0.15">
      <c r="A26" s="48" t="s">
        <v>24</v>
      </c>
      <c r="B26" s="23">
        <v>25.334545135498047</v>
      </c>
      <c r="C26" s="23">
        <v>14.68329906463623</v>
      </c>
      <c r="D26" s="21">
        <f t="shared" si="4"/>
        <v>10.651246070861816</v>
      </c>
      <c r="E26" s="48" t="s">
        <v>24</v>
      </c>
      <c r="F26" s="23">
        <v>25.689138412475586</v>
      </c>
      <c r="G26" s="23">
        <v>14.551777839660645</v>
      </c>
      <c r="H26" s="21">
        <f t="shared" si="5"/>
        <v>11.137360572814941</v>
      </c>
      <c r="I26" s="21">
        <f t="shared" ref="I26:I28" si="7">H26-$D$29</f>
        <v>0.44556307792663574</v>
      </c>
      <c r="J26" s="22">
        <f t="shared" si="6"/>
        <v>0.73429766735150981</v>
      </c>
      <c r="L26" s="8"/>
    </row>
    <row r="27" spans="1:256" x14ac:dyDescent="0.15">
      <c r="A27" s="48" t="s">
        <v>21</v>
      </c>
      <c r="B27" s="23">
        <v>25.723119735717773</v>
      </c>
      <c r="C27" s="23">
        <v>14.514561653137207</v>
      </c>
      <c r="D27" s="21">
        <f t="shared" si="4"/>
        <v>11.208558082580566</v>
      </c>
      <c r="E27" s="48" t="s">
        <v>21</v>
      </c>
      <c r="F27" s="23">
        <v>26.295049667358398</v>
      </c>
      <c r="G27" s="23">
        <v>14.582581520080566</v>
      </c>
      <c r="H27" s="21">
        <f t="shared" si="5"/>
        <v>11.712468147277832</v>
      </c>
      <c r="I27" s="21">
        <f t="shared" si="7"/>
        <v>1.0206706523895264</v>
      </c>
      <c r="J27" s="22">
        <f t="shared" si="6"/>
        <v>0.49288717505017809</v>
      </c>
      <c r="L27" s="8"/>
    </row>
    <row r="28" spans="1:256" ht="15" thickBot="1" x14ac:dyDescent="0.2">
      <c r="A28" s="50" t="s">
        <v>22</v>
      </c>
      <c r="B28" s="24">
        <v>24.73930549621582</v>
      </c>
      <c r="C28" s="24">
        <v>14.575925827026367</v>
      </c>
      <c r="D28" s="21">
        <f t="shared" si="4"/>
        <v>10.163379669189453</v>
      </c>
      <c r="E28" s="50" t="s">
        <v>22</v>
      </c>
      <c r="F28" s="24">
        <v>26.250419616699219</v>
      </c>
      <c r="G28" s="24">
        <v>14.614370346069336</v>
      </c>
      <c r="H28" s="25">
        <f t="shared" si="5"/>
        <v>11.636049270629883</v>
      </c>
      <c r="I28" s="21">
        <f t="shared" si="7"/>
        <v>0.94425177574157715</v>
      </c>
      <c r="J28" s="26">
        <f t="shared" si="6"/>
        <v>0.51969901302502253</v>
      </c>
      <c r="L28" s="8"/>
    </row>
    <row r="29" spans="1:256" x14ac:dyDescent="0.15">
      <c r="A29" s="27" t="s">
        <v>3</v>
      </c>
      <c r="B29" s="28">
        <f>AVERAGE(B25:B28)</f>
        <v>25.281806945800781</v>
      </c>
      <c r="C29" s="28">
        <f>AVERAGE(C25:C28)</f>
        <v>14.590009450912476</v>
      </c>
      <c r="D29" s="28">
        <f>AVERAGE(D25:D28)</f>
        <v>10.691797494888306</v>
      </c>
      <c r="E29" s="29" t="s">
        <v>3</v>
      </c>
      <c r="F29" s="28">
        <f>AVERAGE(F25:F28)</f>
        <v>26.00775146484375</v>
      </c>
      <c r="G29" s="28">
        <f>AVERAGE(G25:G28)</f>
        <v>14.568392515182495</v>
      </c>
      <c r="H29" s="28">
        <f>AVERAGE(H25:H28)</f>
        <v>11.439358949661255</v>
      </c>
      <c r="I29" s="28">
        <f>AVERAGE(I25:I28)</f>
        <v>0.74756145477294922</v>
      </c>
      <c r="J29" s="56">
        <f>AVERAGE(J25:J28)</f>
        <v>0.60398969564681082</v>
      </c>
      <c r="L29" s="8"/>
    </row>
    <row r="30" spans="1:256" x14ac:dyDescent="0.15">
      <c r="A30" s="30" t="s">
        <v>4</v>
      </c>
      <c r="B30" s="21">
        <f>MEDIAN(B25:B28)</f>
        <v>25.332401275634766</v>
      </c>
      <c r="C30" s="21">
        <f>MEDIAN(C25:C28)</f>
        <v>14.581088542938232</v>
      </c>
      <c r="D30" s="21">
        <f>MEDIAN(D25:D28)</f>
        <v>10.697626113891602</v>
      </c>
      <c r="E30" s="31" t="s">
        <v>4</v>
      </c>
      <c r="F30" s="21">
        <f>MEDIAN(F25:F28)</f>
        <v>26.023408889770508</v>
      </c>
      <c r="G30" s="21">
        <f>MEDIAN(G25:G28)</f>
        <v>14.567179679870605</v>
      </c>
      <c r="H30" s="21">
        <f>MEDIAN(H25:H28)</f>
        <v>11.453803539276123</v>
      </c>
      <c r="I30" s="21">
        <f>MEDIAN(I25:I28)</f>
        <v>0.76200604438781738</v>
      </c>
      <c r="J30" s="32">
        <f>MEDIAN(J25:J28)</f>
        <v>0.59438697009277774</v>
      </c>
      <c r="L30" s="8"/>
    </row>
    <row r="31" spans="1:256" ht="15" thickBot="1" x14ac:dyDescent="0.2">
      <c r="A31" s="33" t="s">
        <v>5</v>
      </c>
      <c r="B31" s="25">
        <f>STDEV(B25:B28)</f>
        <v>0.40587090149415322</v>
      </c>
      <c r="C31" s="25">
        <f>STDEV(C25:C28)</f>
        <v>6.978011819806626E-2</v>
      </c>
      <c r="D31" s="25">
        <f>STDEV(D25:D28)</f>
        <v>0.42842232508363914</v>
      </c>
      <c r="E31" s="34" t="s">
        <v>5</v>
      </c>
      <c r="F31" s="25">
        <f>STDEV(F25:F28)</f>
        <v>0.30963020120760404</v>
      </c>
      <c r="G31" s="25">
        <f>STDEV(G25:G28)</f>
        <v>3.8678706025116721E-2</v>
      </c>
      <c r="H31" s="25">
        <f>STDEV(H25:H28)</f>
        <v>0.27846960275297317</v>
      </c>
      <c r="I31" s="25">
        <f>STDEV(I25:I28)</f>
        <v>0.27846960275297317</v>
      </c>
      <c r="J31" s="35">
        <f>STDEV(J25:J28)</f>
        <v>0.11642586211943322</v>
      </c>
      <c r="L31" s="8"/>
    </row>
    <row r="32" spans="1:256" x14ac:dyDescent="0.15">
      <c r="A32" s="36"/>
      <c r="B32" s="37" t="s">
        <v>6</v>
      </c>
      <c r="C32" s="37"/>
      <c r="D32" s="37"/>
      <c r="E32" s="36"/>
      <c r="F32" s="38"/>
      <c r="G32" s="38"/>
      <c r="H32" s="38"/>
      <c r="I32" s="38"/>
      <c r="J32" s="38">
        <f>J31/(SQRT(4))</f>
        <v>5.8212931059716609E-2</v>
      </c>
    </row>
    <row r="33" spans="1:256" x14ac:dyDescent="0.15">
      <c r="A33" s="39" t="s">
        <v>48</v>
      </c>
      <c r="B33" s="40">
        <f>TTEST(B25:B28,F25:F28,2,2)</f>
        <v>2.9408395330194306E-2</v>
      </c>
      <c r="C33" s="37"/>
      <c r="D33" s="42"/>
      <c r="E33" s="43"/>
      <c r="F33" s="43"/>
      <c r="G33" s="45"/>
      <c r="H33" s="44"/>
    </row>
    <row r="34" spans="1:256" x14ac:dyDescent="0.15">
      <c r="A34" s="39" t="s">
        <v>0</v>
      </c>
      <c r="B34" s="40">
        <f>TTEST(C25:C28,G25:G28,2,2)</f>
        <v>0.60741281293008564</v>
      </c>
      <c r="C34" s="37"/>
      <c r="D34" s="42"/>
      <c r="E34" s="43"/>
      <c r="F34" s="43"/>
      <c r="G34" s="44"/>
      <c r="H34" s="44"/>
    </row>
    <row r="35" spans="1:256" x14ac:dyDescent="0.15">
      <c r="A35" s="39" t="s">
        <v>7</v>
      </c>
      <c r="B35" s="57">
        <f>TTEST(D25:D28,H25:H28,2,2)</f>
        <v>2.6422654137982966E-2</v>
      </c>
      <c r="C35" s="40"/>
      <c r="D35" s="41"/>
      <c r="E35" s="15"/>
      <c r="F35" s="44"/>
      <c r="G35" s="41"/>
      <c r="H35" s="44"/>
    </row>
    <row r="36" spans="1:256" x14ac:dyDescent="0.15">
      <c r="A36" s="47" t="s">
        <v>8</v>
      </c>
      <c r="B36" s="10">
        <f>POWER(-(-I29-I31),2)</f>
        <v>1.0527397310077626</v>
      </c>
      <c r="C36" s="10"/>
      <c r="D36" s="37"/>
      <c r="E36" s="36"/>
      <c r="F36" s="41"/>
      <c r="G36" s="41"/>
    </row>
    <row r="37" spans="1:256" x14ac:dyDescent="0.15">
      <c r="A37" s="47" t="s">
        <v>9</v>
      </c>
      <c r="B37" s="10">
        <f>POWER(2,-I29)</f>
        <v>0.59560944837621044</v>
      </c>
      <c r="C37" s="10"/>
      <c r="D37" s="37"/>
      <c r="E37" s="36"/>
      <c r="F37" s="41"/>
      <c r="G37" s="41"/>
      <c r="H37" s="44"/>
      <c r="I37" s="44"/>
    </row>
    <row r="38" spans="1:256" ht="15" thickBot="1" x14ac:dyDescent="0.2"/>
    <row r="39" spans="1:256" ht="15" thickBot="1" x14ac:dyDescent="0.2">
      <c r="A39" s="17" t="s">
        <v>25</v>
      </c>
      <c r="B39" s="18" t="s">
        <v>48</v>
      </c>
      <c r="C39" s="18" t="s">
        <v>0</v>
      </c>
      <c r="D39" s="18" t="s">
        <v>1</v>
      </c>
      <c r="E39" s="17" t="s">
        <v>30</v>
      </c>
      <c r="F39" s="18" t="s">
        <v>48</v>
      </c>
      <c r="G39" s="18" t="s">
        <v>0</v>
      </c>
      <c r="H39" s="18" t="s">
        <v>1</v>
      </c>
      <c r="I39" s="18" t="s">
        <v>2</v>
      </c>
      <c r="J39" s="19" t="s">
        <v>37</v>
      </c>
      <c r="L39" s="8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x14ac:dyDescent="0.15">
      <c r="A40" s="49" t="s">
        <v>13</v>
      </c>
      <c r="B40" s="20">
        <v>26.413143157958984</v>
      </c>
      <c r="C40" s="20">
        <v>14.61928653717041</v>
      </c>
      <c r="D40" s="28">
        <f t="shared" ref="D40:D43" si="8">B40-C40</f>
        <v>11.793856620788574</v>
      </c>
      <c r="E40" s="49" t="s">
        <v>13</v>
      </c>
      <c r="F40" s="20">
        <v>27.333311080932617</v>
      </c>
      <c r="G40" s="20">
        <v>14.563932418823242</v>
      </c>
      <c r="H40" s="21">
        <f t="shared" ref="H40:H43" si="9">F40-G40</f>
        <v>12.769378662109375</v>
      </c>
      <c r="I40" s="21">
        <f>H40-$D$44</f>
        <v>0.93348193168640137</v>
      </c>
      <c r="J40" s="22">
        <f t="shared" ref="J40:J43" si="10">POWER(2,-I40)</f>
        <v>0.52359312826335436</v>
      </c>
      <c r="L40" s="8"/>
    </row>
    <row r="41" spans="1:256" x14ac:dyDescent="0.15">
      <c r="A41" s="48" t="s">
        <v>14</v>
      </c>
      <c r="B41" s="23">
        <v>26.606061935424805</v>
      </c>
      <c r="C41" s="23">
        <v>14.640805244445801</v>
      </c>
      <c r="D41" s="21">
        <f t="shared" si="8"/>
        <v>11.965256690979004</v>
      </c>
      <c r="E41" s="48" t="s">
        <v>14</v>
      </c>
      <c r="F41" s="23">
        <v>27.390653610229492</v>
      </c>
      <c r="G41" s="23">
        <v>14.576205253601074</v>
      </c>
      <c r="H41" s="21">
        <f t="shared" si="9"/>
        <v>12.814448356628418</v>
      </c>
      <c r="I41" s="21">
        <f t="shared" ref="I41:I43" si="11">H41-$D$44</f>
        <v>0.97855162620544434</v>
      </c>
      <c r="J41" s="22">
        <f t="shared" si="10"/>
        <v>0.50748897078958977</v>
      </c>
      <c r="L41" s="8"/>
    </row>
    <row r="42" spans="1:256" x14ac:dyDescent="0.15">
      <c r="A42" s="48" t="s">
        <v>15</v>
      </c>
      <c r="B42" s="23">
        <v>26.828708648681641</v>
      </c>
      <c r="C42" s="23">
        <v>14.61279296875</v>
      </c>
      <c r="D42" s="21">
        <f t="shared" si="8"/>
        <v>12.215915679931641</v>
      </c>
      <c r="E42" s="48" t="s">
        <v>15</v>
      </c>
      <c r="F42" s="23">
        <v>26.954767227172852</v>
      </c>
      <c r="G42" s="23">
        <v>14.502654075622559</v>
      </c>
      <c r="H42" s="21">
        <f t="shared" si="9"/>
        <v>12.452113151550293</v>
      </c>
      <c r="I42" s="21">
        <f t="shared" si="11"/>
        <v>0.61621642112731934</v>
      </c>
      <c r="J42" s="22">
        <f t="shared" si="10"/>
        <v>0.6523796019343393</v>
      </c>
      <c r="L42" s="8"/>
    </row>
    <row r="43" spans="1:256" ht="15" thickBot="1" x14ac:dyDescent="0.2">
      <c r="A43" s="50" t="s">
        <v>16</v>
      </c>
      <c r="B43" s="24">
        <v>25.97681999206543</v>
      </c>
      <c r="C43" s="24">
        <v>14.608262062072754</v>
      </c>
      <c r="D43" s="25">
        <f t="shared" si="8"/>
        <v>11.368557929992676</v>
      </c>
      <c r="E43" s="50" t="s">
        <v>16</v>
      </c>
      <c r="F43" s="24">
        <v>26.918909072875977</v>
      </c>
      <c r="G43" s="24">
        <v>14.552652359008789</v>
      </c>
      <c r="H43" s="25">
        <f t="shared" si="9"/>
        <v>12.366256713867188</v>
      </c>
      <c r="I43" s="21">
        <f t="shared" si="11"/>
        <v>0.53035998344421387</v>
      </c>
      <c r="J43" s="26">
        <f t="shared" si="10"/>
        <v>0.6923819483106517</v>
      </c>
      <c r="L43" s="8"/>
    </row>
    <row r="44" spans="1:256" x14ac:dyDescent="0.15">
      <c r="A44" s="27" t="s">
        <v>3</v>
      </c>
      <c r="B44" s="28">
        <f>AVERAGE(B40:B43)</f>
        <v>26.456183433532715</v>
      </c>
      <c r="C44" s="28">
        <f>AVERAGE(C40:C43)</f>
        <v>14.620286703109741</v>
      </c>
      <c r="D44" s="28">
        <f>AVERAGE(D40:D43)</f>
        <v>11.835896730422974</v>
      </c>
      <c r="E44" s="29" t="s">
        <v>3</v>
      </c>
      <c r="F44" s="28">
        <f>AVERAGE(F40:F43)</f>
        <v>27.149410247802734</v>
      </c>
      <c r="G44" s="28">
        <f>AVERAGE(G40:G43)</f>
        <v>14.548861026763916</v>
      </c>
      <c r="H44" s="28">
        <f>AVERAGE(H40:H43)</f>
        <v>12.600549221038818</v>
      </c>
      <c r="I44" s="28">
        <f>AVERAGE(I40:I43)</f>
        <v>0.76465249061584473</v>
      </c>
      <c r="J44" s="56">
        <f>AVERAGE(J40:J43)</f>
        <v>0.59396091232448378</v>
      </c>
      <c r="L44" s="8"/>
    </row>
    <row r="45" spans="1:256" x14ac:dyDescent="0.15">
      <c r="A45" s="30" t="s">
        <v>4</v>
      </c>
      <c r="B45" s="21">
        <f>MEDIAN(B40:B43)</f>
        <v>26.509602546691895</v>
      </c>
      <c r="C45" s="21">
        <f>MEDIAN(C40:C43)</f>
        <v>14.616039752960205</v>
      </c>
      <c r="D45" s="21">
        <f>MEDIAN(D40:D43)</f>
        <v>11.879556655883789</v>
      </c>
      <c r="E45" s="31" t="s">
        <v>4</v>
      </c>
      <c r="F45" s="21">
        <f>MEDIAN(F40:F43)</f>
        <v>27.144039154052734</v>
      </c>
      <c r="G45" s="21">
        <f>MEDIAN(G40:G43)</f>
        <v>14.558292388916016</v>
      </c>
      <c r="H45" s="21">
        <f>MEDIAN(H40:H43)</f>
        <v>12.610745906829834</v>
      </c>
      <c r="I45" s="21">
        <f>MEDIAN(I40:I43)</f>
        <v>0.77484917640686035</v>
      </c>
      <c r="J45" s="32">
        <f>MEDIAN(J40:J43)</f>
        <v>0.58798636509884683</v>
      </c>
      <c r="L45" s="8"/>
    </row>
    <row r="46" spans="1:256" ht="15" thickBot="1" x14ac:dyDescent="0.2">
      <c r="A46" s="33" t="s">
        <v>5</v>
      </c>
      <c r="B46" s="25">
        <f>STDEV(B40:B43)</f>
        <v>0.36188413227992955</v>
      </c>
      <c r="C46" s="25">
        <f>STDEV(C40:C43)</f>
        <v>1.440785569505456E-2</v>
      </c>
      <c r="D46" s="25">
        <f>STDEV(D40:D43)</f>
        <v>0.35652083930977096</v>
      </c>
      <c r="E46" s="34" t="s">
        <v>5</v>
      </c>
      <c r="F46" s="25">
        <f>STDEV(F40:F43)</f>
        <v>0.247005110246309</v>
      </c>
      <c r="G46" s="25">
        <f>STDEV(G40:G43)</f>
        <v>3.2271298568535528E-2</v>
      </c>
      <c r="H46" s="25">
        <f>STDEV(H40:H43)</f>
        <v>0.22448642573672134</v>
      </c>
      <c r="I46" s="25">
        <f>STDEV(I40:I43)</f>
        <v>0.22448642573672134</v>
      </c>
      <c r="J46" s="35">
        <f>STDEV(J40:J43)</f>
        <v>9.224688852351802E-2</v>
      </c>
      <c r="L46" s="8"/>
    </row>
    <row r="47" spans="1:256" x14ac:dyDescent="0.15">
      <c r="A47" s="36"/>
      <c r="B47" s="37" t="s">
        <v>6</v>
      </c>
      <c r="C47" s="37"/>
      <c r="D47" s="37"/>
      <c r="E47" s="36"/>
      <c r="F47" s="38"/>
      <c r="G47" s="38"/>
      <c r="H47" s="38"/>
      <c r="I47" s="38"/>
      <c r="J47" s="38">
        <f>J46/(SQRT(4))</f>
        <v>4.612344426175901E-2</v>
      </c>
      <c r="L47" s="8"/>
    </row>
    <row r="48" spans="1:256" x14ac:dyDescent="0.15">
      <c r="A48" s="39" t="s">
        <v>48</v>
      </c>
      <c r="B48" s="40">
        <f>TTEST(B40:B43,F40:F43,2,2)</f>
        <v>1.9457071680534576E-2</v>
      </c>
      <c r="C48" s="37"/>
      <c r="D48" s="42"/>
      <c r="E48" s="43"/>
      <c r="F48" s="43"/>
    </row>
    <row r="49" spans="1:9" x14ac:dyDescent="0.15">
      <c r="A49" s="39" t="s">
        <v>0</v>
      </c>
      <c r="B49" s="40">
        <f>TTEST(C40:C43,G40:G43,2,2)</f>
        <v>6.7871200525834955E-3</v>
      </c>
      <c r="C49" s="41"/>
      <c r="D49" s="42"/>
      <c r="E49" s="43"/>
      <c r="F49" s="43"/>
      <c r="G49" s="45"/>
    </row>
    <row r="50" spans="1:9" x14ac:dyDescent="0.15">
      <c r="A50" s="39" t="s">
        <v>7</v>
      </c>
      <c r="B50" s="57">
        <f>TTEST(D40:D43,H40:H43,2,2)</f>
        <v>1.0966611716551415E-2</v>
      </c>
      <c r="C50" s="46"/>
      <c r="D50" s="41"/>
      <c r="E50" s="15"/>
      <c r="F50" s="44"/>
      <c r="G50" s="41"/>
    </row>
    <row r="51" spans="1:9" x14ac:dyDescent="0.15">
      <c r="A51" s="47" t="s">
        <v>8</v>
      </c>
      <c r="B51" s="10">
        <f>POWER(-(-I44-I46),2)</f>
        <v>0.97839579584312875</v>
      </c>
      <c r="C51" s="10"/>
      <c r="D51" s="37"/>
      <c r="E51" s="36"/>
      <c r="F51" s="41"/>
      <c r="G51" s="41"/>
    </row>
    <row r="52" spans="1:9" x14ac:dyDescent="0.15">
      <c r="A52" s="47" t="s">
        <v>9</v>
      </c>
      <c r="B52" s="10">
        <f>POWER(2,-I44)</f>
        <v>0.58859512947537396</v>
      </c>
      <c r="C52" s="10"/>
      <c r="D52" s="37"/>
      <c r="E52" s="36"/>
      <c r="F52" s="41"/>
      <c r="G52" s="41"/>
      <c r="H52" s="44"/>
      <c r="I52" s="4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Sox9</vt:lpstr>
      <vt:lpstr>Runx2</vt:lpstr>
      <vt:lpstr>Dlx3</vt:lpstr>
      <vt:lpstr>Dlx5</vt:lpstr>
      <vt:lpstr>Dlx6</vt:lpstr>
      <vt:lpstr>Sp7</vt:lpstr>
      <vt:lpstr>Col1a1</vt:lpstr>
      <vt:lpstr>Col2a1</vt:lpstr>
      <vt:lpstr>Col10a1</vt:lpstr>
      <vt:lpstr>Bglap2</vt:lpstr>
      <vt:lpstr>Ibsp</vt:lpstr>
      <vt:lpstr>Mgp</vt:lpstr>
      <vt:lpstr>Spp1</vt:lpstr>
      <vt:lpstr>Dmp1</vt:lpstr>
      <vt:lpstr>Mmp9</vt:lpstr>
      <vt:lpstr>Mmp13</vt:lpstr>
      <vt:lpstr>Alp</vt:lpstr>
    </vt:vector>
  </TitlesOfParts>
  <Company>Department of Veterans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Alshbool</dc:creator>
  <cp:lastModifiedBy>Microsoft Office User</cp:lastModifiedBy>
  <cp:lastPrinted>2020-04-08T17:45:38Z</cp:lastPrinted>
  <dcterms:created xsi:type="dcterms:W3CDTF">2012-02-06T20:22:07Z</dcterms:created>
  <dcterms:modified xsi:type="dcterms:W3CDTF">2022-01-27T05:44:53Z</dcterms:modified>
</cp:coreProperties>
</file>