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50E042F1-98DA-0646-BF3F-B52E5CDAF793}" xr6:coauthVersionLast="36" xr6:coauthVersionMax="36" xr10:uidLastSave="{00000000-0000-0000-0000-000000000000}"/>
  <bookViews>
    <workbookView xWindow="7240" yWindow="2920" windowWidth="25640" windowHeight="14440" xr2:uid="{17214D6B-1F51-724E-8CDA-D159F5337C24}"/>
  </bookViews>
  <sheets>
    <sheet name="Bglap2" sheetId="1" r:id="rId1"/>
    <sheet name="Mmp9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4" i="1" l="1"/>
  <c r="I103" i="1"/>
  <c r="I102" i="1"/>
  <c r="I101" i="1"/>
  <c r="J78" i="1"/>
  <c r="B87" i="1"/>
  <c r="B86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I81" i="1"/>
  <c r="J81" i="1" s="1"/>
  <c r="H81" i="1"/>
  <c r="D81" i="1"/>
  <c r="H80" i="1"/>
  <c r="I80" i="1" s="1"/>
  <c r="J80" i="1" s="1"/>
  <c r="D80" i="1"/>
  <c r="I79" i="1"/>
  <c r="J79" i="1" s="1"/>
  <c r="H79" i="1"/>
  <c r="D79" i="1"/>
  <c r="H78" i="1"/>
  <c r="H84" i="1" s="1"/>
  <c r="D78" i="1"/>
  <c r="B88" i="1" s="1"/>
  <c r="I78" i="1" l="1"/>
  <c r="H82" i="1"/>
  <c r="H83" i="1"/>
  <c r="I83" i="1" l="1"/>
  <c r="I82" i="1"/>
  <c r="I84" i="1"/>
  <c r="J83" i="1" l="1"/>
  <c r="J82" i="1"/>
  <c r="J84" i="1"/>
  <c r="J85" i="1" s="1"/>
  <c r="B90" i="1"/>
  <c r="B89" i="1"/>
  <c r="I59" i="1" l="1"/>
  <c r="I58" i="1"/>
  <c r="I57" i="1"/>
  <c r="I56" i="1"/>
  <c r="I36" i="1"/>
  <c r="I35" i="1"/>
  <c r="I34" i="1"/>
  <c r="I103" i="3"/>
  <c r="I102" i="3"/>
  <c r="I101" i="3"/>
  <c r="I100" i="3"/>
  <c r="I81" i="3" l="1"/>
  <c r="I80" i="3"/>
  <c r="I79" i="3"/>
  <c r="I37" i="3" l="1"/>
  <c r="J37" i="3" s="1"/>
  <c r="I36" i="3"/>
  <c r="I35" i="3"/>
  <c r="I34" i="3"/>
  <c r="B43" i="3"/>
  <c r="B42" i="3"/>
  <c r="G40" i="3"/>
  <c r="F40" i="3"/>
  <c r="C40" i="3"/>
  <c r="B40" i="3"/>
  <c r="G39" i="3"/>
  <c r="F39" i="3"/>
  <c r="C39" i="3"/>
  <c r="B39" i="3"/>
  <c r="G38" i="3"/>
  <c r="F38" i="3"/>
  <c r="C38" i="3"/>
  <c r="B38" i="3"/>
  <c r="H37" i="3"/>
  <c r="D37" i="3"/>
  <c r="H36" i="3"/>
  <c r="D36" i="3"/>
  <c r="J35" i="3"/>
  <c r="H35" i="3"/>
  <c r="D35" i="3"/>
  <c r="H34" i="3"/>
  <c r="H40" i="3" s="1"/>
  <c r="D34" i="3"/>
  <c r="B44" i="3" s="1"/>
  <c r="J36" i="3" l="1"/>
  <c r="D38" i="3"/>
  <c r="D39" i="3"/>
  <c r="D40" i="3"/>
  <c r="H38" i="3"/>
  <c r="H39" i="3"/>
  <c r="B109" i="3" l="1"/>
  <c r="B108" i="3"/>
  <c r="G106" i="3"/>
  <c r="F106" i="3"/>
  <c r="C106" i="3"/>
  <c r="B106" i="3"/>
  <c r="G105" i="3"/>
  <c r="F105" i="3"/>
  <c r="C105" i="3"/>
  <c r="B105" i="3"/>
  <c r="G104" i="3"/>
  <c r="F104" i="3"/>
  <c r="C104" i="3"/>
  <c r="B104" i="3"/>
  <c r="H103" i="3"/>
  <c r="J103" i="3" s="1"/>
  <c r="D103" i="3"/>
  <c r="H102" i="3"/>
  <c r="D102" i="3"/>
  <c r="H101" i="3"/>
  <c r="D101" i="3"/>
  <c r="H100" i="3"/>
  <c r="D100" i="3"/>
  <c r="B87" i="3"/>
  <c r="B86" i="3"/>
  <c r="G84" i="3"/>
  <c r="F84" i="3"/>
  <c r="C84" i="3"/>
  <c r="B84" i="3"/>
  <c r="G83" i="3"/>
  <c r="F83" i="3"/>
  <c r="C83" i="3"/>
  <c r="B83" i="3"/>
  <c r="G82" i="3"/>
  <c r="F82" i="3"/>
  <c r="C82" i="3"/>
  <c r="B82" i="3"/>
  <c r="H81" i="3"/>
  <c r="D81" i="3"/>
  <c r="H80" i="3"/>
  <c r="D80" i="3"/>
  <c r="H79" i="3"/>
  <c r="D79" i="3"/>
  <c r="D78" i="3"/>
  <c r="B20" i="3"/>
  <c r="B19" i="3"/>
  <c r="G17" i="3"/>
  <c r="F17" i="3"/>
  <c r="C17" i="3"/>
  <c r="B17" i="3"/>
  <c r="G16" i="3"/>
  <c r="F16" i="3"/>
  <c r="C16" i="3"/>
  <c r="B16" i="3"/>
  <c r="G15" i="3"/>
  <c r="F15" i="3"/>
  <c r="C15" i="3"/>
  <c r="B15" i="3"/>
  <c r="H14" i="3"/>
  <c r="D14" i="3"/>
  <c r="H13" i="3"/>
  <c r="I13" i="3" s="1"/>
  <c r="J13" i="3" s="1"/>
  <c r="D13" i="3"/>
  <c r="H12" i="3"/>
  <c r="H11" i="3"/>
  <c r="D11" i="3"/>
  <c r="D104" i="1"/>
  <c r="B110" i="1"/>
  <c r="B109" i="1"/>
  <c r="G107" i="1"/>
  <c r="F107" i="1"/>
  <c r="C107" i="1"/>
  <c r="B107" i="1"/>
  <c r="G106" i="1"/>
  <c r="F106" i="1"/>
  <c r="C106" i="1"/>
  <c r="B106" i="1"/>
  <c r="G105" i="1"/>
  <c r="F105" i="1"/>
  <c r="C105" i="1"/>
  <c r="B105" i="1"/>
  <c r="H104" i="1"/>
  <c r="H103" i="1"/>
  <c r="D103" i="1"/>
  <c r="H102" i="1"/>
  <c r="D102" i="1"/>
  <c r="H101" i="1"/>
  <c r="D101" i="1"/>
  <c r="B65" i="1"/>
  <c r="B64" i="1"/>
  <c r="G62" i="1"/>
  <c r="F62" i="1"/>
  <c r="C62" i="1"/>
  <c r="B62" i="1"/>
  <c r="G61" i="1"/>
  <c r="F61" i="1"/>
  <c r="C61" i="1"/>
  <c r="B61" i="1"/>
  <c r="G60" i="1"/>
  <c r="F60" i="1"/>
  <c r="C60" i="1"/>
  <c r="B60" i="1"/>
  <c r="H59" i="1"/>
  <c r="D59" i="1"/>
  <c r="H58" i="1"/>
  <c r="D58" i="1"/>
  <c r="H57" i="1"/>
  <c r="D57" i="1"/>
  <c r="H56" i="1"/>
  <c r="D56" i="1"/>
  <c r="B43" i="1"/>
  <c r="B42" i="1"/>
  <c r="G40" i="1"/>
  <c r="F40" i="1"/>
  <c r="C40" i="1"/>
  <c r="B40" i="1"/>
  <c r="G39" i="1"/>
  <c r="F39" i="1"/>
  <c r="C39" i="1"/>
  <c r="B39" i="1"/>
  <c r="G38" i="1"/>
  <c r="F38" i="1"/>
  <c r="C38" i="1"/>
  <c r="B38" i="1"/>
  <c r="D37" i="1"/>
  <c r="H36" i="1"/>
  <c r="D36" i="1"/>
  <c r="H35" i="1"/>
  <c r="D35" i="1"/>
  <c r="D39" i="1" s="1"/>
  <c r="H34" i="1"/>
  <c r="D34" i="1"/>
  <c r="B20" i="1"/>
  <c r="B19" i="1"/>
  <c r="G17" i="1"/>
  <c r="F17" i="1"/>
  <c r="C17" i="1"/>
  <c r="B17" i="1"/>
  <c r="G16" i="1"/>
  <c r="F16" i="1"/>
  <c r="C16" i="1"/>
  <c r="B16" i="1"/>
  <c r="G15" i="1"/>
  <c r="F15" i="1"/>
  <c r="C15" i="1"/>
  <c r="B15" i="1"/>
  <c r="H14" i="1"/>
  <c r="D14" i="1"/>
  <c r="J102" i="1" s="1"/>
  <c r="H13" i="1"/>
  <c r="D13" i="1"/>
  <c r="H12" i="1"/>
  <c r="D12" i="1"/>
  <c r="D11" i="1"/>
  <c r="D104" i="3" l="1"/>
  <c r="J81" i="3"/>
  <c r="H106" i="3"/>
  <c r="I12" i="3"/>
  <c r="J12" i="3" s="1"/>
  <c r="J101" i="3"/>
  <c r="I14" i="3"/>
  <c r="J14" i="3" s="1"/>
  <c r="J102" i="3"/>
  <c r="D106" i="3"/>
  <c r="D105" i="3"/>
  <c r="B110" i="3"/>
  <c r="H104" i="3"/>
  <c r="H105" i="3"/>
  <c r="H17" i="3"/>
  <c r="H84" i="3"/>
  <c r="B88" i="3"/>
  <c r="D83" i="3"/>
  <c r="D16" i="3"/>
  <c r="I84" i="3"/>
  <c r="I82" i="3"/>
  <c r="J79" i="3"/>
  <c r="D82" i="3"/>
  <c r="D84" i="3"/>
  <c r="H82" i="3"/>
  <c r="H83" i="3"/>
  <c r="D15" i="3"/>
  <c r="B21" i="3"/>
  <c r="D17" i="3"/>
  <c r="I11" i="3"/>
  <c r="H15" i="3"/>
  <c r="H16" i="3"/>
  <c r="J104" i="1"/>
  <c r="J59" i="1"/>
  <c r="H107" i="1"/>
  <c r="B21" i="1"/>
  <c r="H17" i="1"/>
  <c r="D107" i="1"/>
  <c r="D17" i="1"/>
  <c r="J57" i="1"/>
  <c r="J103" i="1"/>
  <c r="D106" i="1"/>
  <c r="B111" i="1"/>
  <c r="D105" i="1"/>
  <c r="H105" i="1"/>
  <c r="H106" i="1"/>
  <c r="D61" i="1"/>
  <c r="B44" i="1"/>
  <c r="H62" i="1"/>
  <c r="H40" i="1"/>
  <c r="J58" i="1"/>
  <c r="D60" i="1"/>
  <c r="D62" i="1"/>
  <c r="B66" i="1"/>
  <c r="H60" i="1"/>
  <c r="H61" i="1"/>
  <c r="D38" i="1"/>
  <c r="D40" i="1"/>
  <c r="H38" i="1"/>
  <c r="H39" i="1"/>
  <c r="D15" i="1"/>
  <c r="J35" i="1" s="1"/>
  <c r="D16" i="1"/>
  <c r="H15" i="1"/>
  <c r="H16" i="1"/>
  <c r="I83" i="3" l="1"/>
  <c r="J80" i="3"/>
  <c r="J84" i="3" s="1"/>
  <c r="J85" i="3" s="1"/>
  <c r="J100" i="3"/>
  <c r="I104" i="3"/>
  <c r="I105" i="3"/>
  <c r="I106" i="3"/>
  <c r="J82" i="3"/>
  <c r="B90" i="3"/>
  <c r="B89" i="3"/>
  <c r="J11" i="3"/>
  <c r="I16" i="3"/>
  <c r="I15" i="3"/>
  <c r="I17" i="3"/>
  <c r="J34" i="1"/>
  <c r="I107" i="1"/>
  <c r="J101" i="1"/>
  <c r="I106" i="1"/>
  <c r="I105" i="1"/>
  <c r="J36" i="1"/>
  <c r="I61" i="1"/>
  <c r="I60" i="1"/>
  <c r="J56" i="1"/>
  <c r="I62" i="1"/>
  <c r="I12" i="1"/>
  <c r="J12" i="1" s="1"/>
  <c r="I14" i="1"/>
  <c r="J14" i="1" s="1"/>
  <c r="I13" i="1"/>
  <c r="J13" i="1" s="1"/>
  <c r="J83" i="3" l="1"/>
  <c r="B112" i="3"/>
  <c r="B111" i="3"/>
  <c r="J104" i="3"/>
  <c r="J105" i="3"/>
  <c r="J106" i="3"/>
  <c r="J107" i="3" s="1"/>
  <c r="B23" i="3"/>
  <c r="B22" i="3"/>
  <c r="J17" i="3"/>
  <c r="J18" i="3" s="1"/>
  <c r="J16" i="3"/>
  <c r="J15" i="3"/>
  <c r="I38" i="1"/>
  <c r="I39" i="1"/>
  <c r="I40" i="1"/>
  <c r="B113" i="1"/>
  <c r="B112" i="1"/>
  <c r="J107" i="1"/>
  <c r="J108" i="1" s="1"/>
  <c r="J106" i="1"/>
  <c r="J105" i="1"/>
  <c r="J15" i="1"/>
  <c r="J62" i="1"/>
  <c r="J63" i="1" s="1"/>
  <c r="J61" i="1"/>
  <c r="J60" i="1"/>
  <c r="B68" i="1"/>
  <c r="B67" i="1"/>
  <c r="J38" i="1"/>
  <c r="J40" i="1"/>
  <c r="J41" i="1" s="1"/>
  <c r="J39" i="1"/>
  <c r="B46" i="1"/>
  <c r="I16" i="1"/>
  <c r="I15" i="1"/>
  <c r="I17" i="1"/>
  <c r="B45" i="1" l="1"/>
  <c r="B23" i="1"/>
  <c r="B22" i="1"/>
  <c r="J17" i="1"/>
  <c r="J18" i="1" s="1"/>
  <c r="J16" i="1"/>
  <c r="I40" i="3" l="1"/>
  <c r="I39" i="3"/>
  <c r="I38" i="3"/>
  <c r="J34" i="3"/>
  <c r="J39" i="3" s="1"/>
  <c r="B45" i="3" l="1"/>
  <c r="B46" i="3"/>
  <c r="J38" i="3"/>
  <c r="J40" i="3"/>
  <c r="J41" i="3" s="1"/>
</calcChain>
</file>

<file path=xl/sharedStrings.xml><?xml version="1.0" encoding="utf-8"?>
<sst xmlns="http://schemas.openxmlformats.org/spreadsheetml/2006/main" count="397" uniqueCount="58">
  <si>
    <t xml:space="preserve">2018#25 - Control and SP7 #59 shRNA (mission) 3d treatment BG, BAA, TH &amp; BAA/TH </t>
  </si>
  <si>
    <t>PPIA</t>
  </si>
  <si>
    <t xml:space="preserve">ATDC5 cells - Hit with virus 1x, hit with puro </t>
  </si>
  <si>
    <t xml:space="preserve">10% FBS then switched to 5% FBS </t>
  </si>
  <si>
    <t>threshold 0.04</t>
  </si>
  <si>
    <t>JL</t>
  </si>
  <si>
    <t>DL</t>
  </si>
  <si>
    <t>** New RT on AA group done on 4/6/2020</t>
  </si>
  <si>
    <t>Cntrl shRNA</t>
  </si>
  <si>
    <t>∆Ct</t>
  </si>
  <si>
    <t>SP7 #59</t>
  </si>
  <si>
    <t>∆∆Ct</t>
  </si>
  <si>
    <t>Fold ∆</t>
  </si>
  <si>
    <t>TH 1</t>
  </si>
  <si>
    <t>TH 2</t>
  </si>
  <si>
    <t>TH 3</t>
  </si>
  <si>
    <t>TH 4</t>
  </si>
  <si>
    <t>Average</t>
  </si>
  <si>
    <t>Median</t>
  </si>
  <si>
    <t>SD</t>
  </si>
  <si>
    <t>P value</t>
  </si>
  <si>
    <t>Ct</t>
  </si>
  <si>
    <t>Relative Fold</t>
  </si>
  <si>
    <t>Fold Incr</t>
  </si>
  <si>
    <t>OSX shRNA</t>
  </si>
  <si>
    <t>DLX3 shRNA</t>
  </si>
  <si>
    <t>2021 #10 ATDC5 DLX3 #32 shRNA</t>
  </si>
  <si>
    <t xml:space="preserve">PPIA </t>
  </si>
  <si>
    <t>GG</t>
  </si>
  <si>
    <t>No serum Free, RNA extracted at 3d</t>
  </si>
  <si>
    <t>RNA Extractions done by DL</t>
  </si>
  <si>
    <t>Nano, dilutions and RT done by DL</t>
  </si>
  <si>
    <t>Used 1ug RNA for RT</t>
  </si>
  <si>
    <t>DLX3 (#32)</t>
  </si>
  <si>
    <t xml:space="preserve">TH 1 </t>
  </si>
  <si>
    <t xml:space="preserve">TH 2 </t>
  </si>
  <si>
    <t xml:space="preserve">TH 3 </t>
  </si>
  <si>
    <t>DLX5 shRNA</t>
  </si>
  <si>
    <t xml:space="preserve">2019#25 ATDC5 DLX5 #40 shRNA </t>
  </si>
  <si>
    <t>Hit with 10MOI of virus</t>
  </si>
  <si>
    <t>RNA Extractions done by Jasmine Lau</t>
  </si>
  <si>
    <t xml:space="preserve">Nano, dilutions and RT done by JL </t>
  </si>
  <si>
    <t xml:space="preserve">Control shRNA </t>
  </si>
  <si>
    <t>DLX5 #40</t>
  </si>
  <si>
    <t>Fold Δ</t>
  </si>
  <si>
    <t>OSX/DLX3 shRNA</t>
  </si>
  <si>
    <t>2021 #18 ATDC5 SP7/DLX3 double knockdown</t>
  </si>
  <si>
    <t>SP7/DLX3</t>
  </si>
  <si>
    <t>OSX/DLX5 shRNA</t>
  </si>
  <si>
    <t>2021 #22 ATDC5 SP7/DLX5 double knockdown</t>
  </si>
  <si>
    <t>SP7/DLX5</t>
  </si>
  <si>
    <t>OP</t>
  </si>
  <si>
    <t xml:space="preserve">Bglap2 </t>
  </si>
  <si>
    <t>Bglap2</t>
  </si>
  <si>
    <t>2021 #18 ATDC5 SP7/DLX3 double knBglap2kdown</t>
  </si>
  <si>
    <t>2021 #22 ATDC5 SP7/DLX5 double knBglap2kdown</t>
  </si>
  <si>
    <t>Mmp9</t>
  </si>
  <si>
    <t>Source Data for Figure 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</si>
</sst>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86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14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/>
    <xf numFmtId="164" fontId="3" fillId="0" borderId="7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/>
    <xf numFmtId="164" fontId="6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/>
    <xf numFmtId="164" fontId="6" fillId="0" borderId="12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2" fontId="3" fillId="0" borderId="9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2" fontId="3" fillId="0" borderId="12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1" fillId="0" borderId="0" xfId="0" applyFont="1"/>
    <xf numFmtId="0" fontId="0" fillId="0" borderId="14" xfId="0" applyBorder="1"/>
    <xf numFmtId="0" fontId="7" fillId="0" borderId="0" xfId="0" applyFont="1" applyFill="1"/>
    <xf numFmtId="16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/>
    <xf numFmtId="164" fontId="3" fillId="0" borderId="0" xfId="0" applyNumberFormat="1" applyFont="1" applyFill="1" applyBorder="1"/>
    <xf numFmtId="0" fontId="3" fillId="0" borderId="15" xfId="0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164" fontId="3" fillId="0" borderId="19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164" fontId="3" fillId="0" borderId="19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164" fontId="3" fillId="0" borderId="21" xfId="1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/>
    </xf>
    <xf numFmtId="164" fontId="6" fillId="0" borderId="22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164" fontId="3" fillId="2" borderId="24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164" fontId="3" fillId="0" borderId="20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164" fontId="3" fillId="0" borderId="22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7" fillId="0" borderId="0" xfId="0" applyFont="1" applyFill="1" applyBorder="1"/>
    <xf numFmtId="14" fontId="7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/>
    <xf numFmtId="164" fontId="9" fillId="0" borderId="0" xfId="0" applyNumberFormat="1" applyFont="1" applyAlignment="1">
      <alignment horizontal="center"/>
    </xf>
    <xf numFmtId="0" fontId="12" fillId="0" borderId="0" xfId="0" applyFont="1"/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center"/>
    </xf>
    <xf numFmtId="164" fontId="11" fillId="0" borderId="0" xfId="0" applyNumberFormat="1" applyFont="1"/>
    <xf numFmtId="164" fontId="11" fillId="0" borderId="0" xfId="0" applyNumberFormat="1" applyFont="1" applyAlignment="1">
      <alignment horizontal="center"/>
    </xf>
    <xf numFmtId="0" fontId="11" fillId="0" borderId="15" xfId="0" applyFont="1" applyBorder="1" applyAlignment="1">
      <alignment horizontal="center"/>
    </xf>
    <xf numFmtId="164" fontId="11" fillId="0" borderId="27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64" fontId="11" fillId="0" borderId="29" xfId="0" applyNumberFormat="1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30" xfId="0" applyNumberFormat="1" applyFont="1" applyBorder="1" applyAlignment="1">
      <alignment horizontal="center"/>
    </xf>
    <xf numFmtId="164" fontId="12" fillId="0" borderId="31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164" fontId="11" fillId="0" borderId="33" xfId="0" applyNumberFormat="1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164" fontId="12" fillId="0" borderId="34" xfId="0" applyNumberFormat="1" applyFont="1" applyBorder="1" applyAlignment="1">
      <alignment horizontal="center"/>
    </xf>
    <xf numFmtId="0" fontId="11" fillId="0" borderId="35" xfId="0" applyFont="1" applyBorder="1" applyAlignment="1">
      <alignment horizontal="left"/>
    </xf>
    <xf numFmtId="164" fontId="11" fillId="0" borderId="36" xfId="0" applyNumberFormat="1" applyFont="1" applyBorder="1" applyAlignment="1">
      <alignment horizontal="center"/>
    </xf>
    <xf numFmtId="0" fontId="11" fillId="0" borderId="29" xfId="0" applyFont="1" applyBorder="1" applyAlignment="1">
      <alignment horizontal="left"/>
    </xf>
    <xf numFmtId="164" fontId="11" fillId="3" borderId="7" xfId="0" applyNumberFormat="1" applyFont="1" applyFill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11" fillId="0" borderId="37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164" fontId="11" fillId="0" borderId="34" xfId="0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3" borderId="0" xfId="0" applyFont="1" applyFill="1" applyAlignment="1">
      <alignment horizontal="right"/>
    </xf>
    <xf numFmtId="0" fontId="12" fillId="0" borderId="0" xfId="0" applyFont="1" applyAlignment="1">
      <alignment horizontal="left"/>
    </xf>
    <xf numFmtId="164" fontId="3" fillId="0" borderId="18" xfId="2" applyNumberFormat="1" applyFont="1" applyFill="1" applyBorder="1" applyAlignment="1">
      <alignment horizontal="center"/>
    </xf>
    <xf numFmtId="164" fontId="3" fillId="0" borderId="19" xfId="2" applyNumberFormat="1" applyFont="1" applyFill="1" applyBorder="1" applyAlignment="1">
      <alignment horizontal="center"/>
    </xf>
    <xf numFmtId="164" fontId="3" fillId="0" borderId="21" xfId="2" applyNumberFormat="1" applyFont="1" applyFill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11" fillId="0" borderId="19" xfId="0" applyFont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164" fontId="3" fillId="0" borderId="39" xfId="0" applyNumberFormat="1" applyFont="1" applyFill="1" applyBorder="1" applyAlignment="1">
      <alignment horizontal="center"/>
    </xf>
    <xf numFmtId="164" fontId="3" fillId="0" borderId="40" xfId="0" applyNumberFormat="1" applyFont="1" applyFill="1" applyBorder="1" applyAlignment="1">
      <alignment horizontal="center"/>
    </xf>
    <xf numFmtId="164" fontId="3" fillId="0" borderId="41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18" xfId="0" applyFont="1" applyFill="1" applyBorder="1"/>
    <xf numFmtId="0" fontId="3" fillId="0" borderId="24" xfId="0" applyFont="1" applyFill="1" applyBorder="1"/>
    <xf numFmtId="164" fontId="3" fillId="0" borderId="42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/>
    </xf>
    <xf numFmtId="164" fontId="11" fillId="0" borderId="17" xfId="0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164" fontId="11" fillId="0" borderId="18" xfId="1" applyNumberFormat="1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center"/>
    </xf>
    <xf numFmtId="164" fontId="12" fillId="0" borderId="20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164" fontId="11" fillId="0" borderId="19" xfId="1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164" fontId="11" fillId="0" borderId="21" xfId="1" applyNumberFormat="1" applyFont="1" applyFill="1" applyBorder="1" applyAlignment="1">
      <alignment horizontal="center"/>
    </xf>
    <xf numFmtId="164" fontId="11" fillId="0" borderId="21" xfId="0" applyNumberFormat="1" applyFont="1" applyFill="1" applyBorder="1" applyAlignment="1">
      <alignment horizontal="center"/>
    </xf>
    <xf numFmtId="164" fontId="12" fillId="0" borderId="22" xfId="0" applyNumberFormat="1" applyFont="1" applyFill="1" applyBorder="1" applyAlignment="1">
      <alignment horizontal="center"/>
    </xf>
    <xf numFmtId="0" fontId="11" fillId="0" borderId="23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164" fontId="11" fillId="3" borderId="24" xfId="0" applyNumberFormat="1" applyFont="1" applyFill="1" applyBorder="1" applyAlignment="1">
      <alignment horizontal="center"/>
    </xf>
    <xf numFmtId="0" fontId="11" fillId="0" borderId="25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164" fontId="11" fillId="0" borderId="20" xfId="0" applyNumberFormat="1" applyFont="1" applyFill="1" applyBorder="1" applyAlignment="1">
      <alignment horizontal="center"/>
    </xf>
    <xf numFmtId="0" fontId="11" fillId="0" borderId="26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/>
    </xf>
    <xf numFmtId="164" fontId="11" fillId="0" borderId="22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164" fontId="11" fillId="0" borderId="0" xfId="0" applyNumberFormat="1" applyFont="1" applyFill="1" applyBorder="1"/>
    <xf numFmtId="0" fontId="11" fillId="3" borderId="0" xfId="0" applyFont="1" applyFill="1" applyBorder="1" applyAlignment="1">
      <alignment horizontal="right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right"/>
    </xf>
  </cellXfs>
  <cellStyles count="3">
    <cellStyle name="Normal" xfId="0" builtinId="0"/>
    <cellStyle name="Normal 2" xfId="1" xr:uid="{820A65B9-F0A5-5347-9D5B-1AC1757548E4}"/>
    <cellStyle name="Normal 2 2" xfId="2" xr:uid="{78BBB15E-2907-F045-A635-C80547844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DF9EF-2F20-B94F-B909-51BA35E3CA8B}">
  <dimension ref="A1:IV113"/>
  <sheetViews>
    <sheetView tabSelected="1" workbookViewId="0">
      <selection activeCell="C26" sqref="C26"/>
    </sheetView>
  </sheetViews>
  <sheetFormatPr baseColWidth="10" defaultRowHeight="16" x14ac:dyDescent="0.2"/>
  <sheetData>
    <row r="1" spans="1:13" s="45" customFormat="1" x14ac:dyDescent="0.2">
      <c r="A1" s="45" t="s">
        <v>57</v>
      </c>
    </row>
    <row r="2" spans="1:13" s="46" customFormat="1" ht="17" thickBot="1" x14ac:dyDescent="0.25"/>
    <row r="3" spans="1:13" ht="17" thickTop="1" x14ac:dyDescent="0.2">
      <c r="A3" s="45" t="s">
        <v>24</v>
      </c>
    </row>
    <row r="4" spans="1:13" s="4" customFormat="1" ht="18" x14ac:dyDescent="0.2">
      <c r="A4" s="1" t="s">
        <v>0</v>
      </c>
      <c r="B4" s="2"/>
      <c r="C4" s="3"/>
      <c r="D4" s="3"/>
      <c r="E4" s="3"/>
      <c r="F4" s="3"/>
      <c r="G4" s="3"/>
      <c r="H4" s="3"/>
      <c r="J4" s="5">
        <v>43929</v>
      </c>
      <c r="K4" s="4" t="s">
        <v>1</v>
      </c>
      <c r="L4" s="6">
        <v>44307</v>
      </c>
      <c r="M4" s="7"/>
    </row>
    <row r="5" spans="1:13" s="4" customFormat="1" x14ac:dyDescent="0.2">
      <c r="A5" s="8" t="s">
        <v>2</v>
      </c>
      <c r="B5" s="2"/>
      <c r="C5" s="3"/>
      <c r="D5" s="3"/>
      <c r="E5" s="3"/>
      <c r="F5" s="3"/>
      <c r="G5" s="3"/>
      <c r="H5" s="3"/>
      <c r="J5" s="5">
        <v>43929</v>
      </c>
      <c r="K5" s="4" t="s">
        <v>52</v>
      </c>
      <c r="L5" s="6">
        <v>44307</v>
      </c>
      <c r="M5" s="7"/>
    </row>
    <row r="6" spans="1:13" s="4" customFormat="1" x14ac:dyDescent="0.2">
      <c r="A6" s="8" t="s">
        <v>3</v>
      </c>
      <c r="B6" s="2"/>
      <c r="C6" s="3"/>
      <c r="D6" s="3"/>
      <c r="E6" s="3"/>
      <c r="F6" s="3"/>
      <c r="G6" s="3"/>
      <c r="H6" s="3"/>
      <c r="J6" s="3" t="s">
        <v>4</v>
      </c>
      <c r="K6" s="4" t="s">
        <v>5</v>
      </c>
      <c r="L6" s="7" t="s">
        <v>6</v>
      </c>
      <c r="M6" s="7"/>
    </row>
    <row r="7" spans="1:13" s="4" customFormat="1" ht="14" x14ac:dyDescent="0.15">
      <c r="A7" s="4" t="s">
        <v>7</v>
      </c>
      <c r="B7" s="2"/>
      <c r="C7" s="3"/>
      <c r="D7" s="3"/>
      <c r="E7" s="9"/>
      <c r="F7" s="3"/>
      <c r="G7" s="3"/>
      <c r="H7" s="3"/>
      <c r="L7" s="7"/>
      <c r="M7" s="7"/>
    </row>
    <row r="8" spans="1:13" s="4" customFormat="1" ht="14" x14ac:dyDescent="0.15">
      <c r="B8" s="3"/>
      <c r="C8" s="3"/>
      <c r="D8" s="3"/>
      <c r="E8" s="10"/>
      <c r="F8" s="3"/>
      <c r="G8" s="3"/>
      <c r="H8" s="3"/>
      <c r="J8" s="11"/>
      <c r="L8" s="7"/>
      <c r="M8" s="7"/>
    </row>
    <row r="9" spans="1:13" s="12" customFormat="1" ht="17" thickBot="1" x14ac:dyDescent="0.25">
      <c r="L9" s="13"/>
      <c r="M9" s="13"/>
    </row>
    <row r="10" spans="1:13" s="4" customFormat="1" ht="15" thickBot="1" x14ac:dyDescent="0.2">
      <c r="A10" s="14" t="s">
        <v>8</v>
      </c>
      <c r="B10" s="15" t="s">
        <v>53</v>
      </c>
      <c r="C10" s="15" t="s">
        <v>1</v>
      </c>
      <c r="D10" s="16" t="s">
        <v>9</v>
      </c>
      <c r="E10" s="14" t="s">
        <v>10</v>
      </c>
      <c r="F10" s="15" t="s">
        <v>53</v>
      </c>
      <c r="G10" s="15" t="s">
        <v>1</v>
      </c>
      <c r="H10" s="16" t="s">
        <v>9</v>
      </c>
      <c r="I10" s="15" t="s">
        <v>11</v>
      </c>
      <c r="J10" s="17" t="s">
        <v>12</v>
      </c>
      <c r="L10" s="7"/>
      <c r="M10" s="7"/>
    </row>
    <row r="11" spans="1:13" s="4" customFormat="1" ht="14" x14ac:dyDescent="0.15">
      <c r="A11" s="18" t="s">
        <v>13</v>
      </c>
      <c r="B11" s="19">
        <v>28.185686111450195</v>
      </c>
      <c r="C11" s="19">
        <v>14.45283317565918</v>
      </c>
      <c r="D11" s="20">
        <f t="shared" ref="D11:D14" si="0">B11-C11</f>
        <v>13.732852935791016</v>
      </c>
      <c r="E11" s="18" t="s">
        <v>13</v>
      </c>
      <c r="F11" s="19"/>
      <c r="G11" s="19"/>
      <c r="H11" s="20"/>
      <c r="I11" s="21"/>
      <c r="J11" s="22"/>
      <c r="L11" s="7"/>
      <c r="M11" s="7"/>
    </row>
    <row r="12" spans="1:13" s="4" customFormat="1" ht="14" x14ac:dyDescent="0.15">
      <c r="A12" s="18" t="s">
        <v>14</v>
      </c>
      <c r="B12" s="23">
        <v>27.740079879760742</v>
      </c>
      <c r="C12" s="23">
        <v>14.413677215576172</v>
      </c>
      <c r="D12" s="20">
        <f t="shared" si="0"/>
        <v>13.32640266418457</v>
      </c>
      <c r="E12" s="18" t="s">
        <v>14</v>
      </c>
      <c r="F12" s="24">
        <v>25.195896148681641</v>
      </c>
      <c r="G12" s="24">
        <v>14.55931568145752</v>
      </c>
      <c r="H12" s="20">
        <f>F12-G12</f>
        <v>10.636580467224121</v>
      </c>
      <c r="I12" s="21">
        <f>H12-$D$15</f>
        <v>-2.8362371921539307</v>
      </c>
      <c r="J12" s="25">
        <f>POWER(2,-I12)</f>
        <v>7.1415498108522169</v>
      </c>
      <c r="L12" s="7"/>
      <c r="M12" s="7"/>
    </row>
    <row r="13" spans="1:13" s="4" customFormat="1" ht="14" x14ac:dyDescent="0.15">
      <c r="A13" s="26" t="s">
        <v>15</v>
      </c>
      <c r="B13" s="24">
        <v>28.553796768188477</v>
      </c>
      <c r="C13" s="24">
        <v>14.604870796203613</v>
      </c>
      <c r="D13" s="20">
        <f t="shared" si="0"/>
        <v>13.948925971984863</v>
      </c>
      <c r="E13" s="26" t="s">
        <v>15</v>
      </c>
      <c r="F13" s="23">
        <v>25.218971252441406</v>
      </c>
      <c r="G13" s="23">
        <v>14.491141319274902</v>
      </c>
      <c r="H13" s="20">
        <f>F13-G13</f>
        <v>10.727829933166504</v>
      </c>
      <c r="I13" s="21">
        <f t="shared" ref="I13:I14" si="1">H13-$D$15</f>
        <v>-2.7449877262115479</v>
      </c>
      <c r="J13" s="25">
        <f>POWER(2,-I13)</f>
        <v>6.7038400439011827</v>
      </c>
      <c r="L13" s="7"/>
      <c r="M13" s="7"/>
    </row>
    <row r="14" spans="1:13" s="4" customFormat="1" ht="15" thickBot="1" x14ac:dyDescent="0.2">
      <c r="A14" s="18" t="s">
        <v>16</v>
      </c>
      <c r="B14" s="27">
        <v>27.442567825317383</v>
      </c>
      <c r="C14" s="27">
        <v>14.559478759765625</v>
      </c>
      <c r="D14" s="20">
        <f t="shared" si="0"/>
        <v>12.883089065551758</v>
      </c>
      <c r="E14" s="18" t="s">
        <v>16</v>
      </c>
      <c r="F14" s="27">
        <v>24.8153076171875</v>
      </c>
      <c r="G14" s="27">
        <v>14.413993835449219</v>
      </c>
      <c r="H14" s="20">
        <f>F14-G14</f>
        <v>10.401313781738281</v>
      </c>
      <c r="I14" s="21">
        <f t="shared" si="1"/>
        <v>-3.0715038776397705</v>
      </c>
      <c r="J14" s="28">
        <f>POWER(2,-I14)</f>
        <v>8.4064919022586739</v>
      </c>
      <c r="L14" s="7"/>
      <c r="M14" s="7"/>
    </row>
    <row r="15" spans="1:13" s="4" customFormat="1" ht="14" x14ac:dyDescent="0.15">
      <c r="A15" s="29" t="s">
        <v>17</v>
      </c>
      <c r="B15" s="30">
        <f>AVERAGE(B11:B14)</f>
        <v>27.980532646179199</v>
      </c>
      <c r="C15" s="30">
        <f>AVERAGE(C11:C14)</f>
        <v>14.507714986801147</v>
      </c>
      <c r="D15" s="31">
        <f>AVERAGE(D11:D14)</f>
        <v>13.472817659378052</v>
      </c>
      <c r="E15" s="29" t="s">
        <v>17</v>
      </c>
      <c r="F15" s="30">
        <f>AVERAGE(F11:F14)</f>
        <v>25.076725006103516</v>
      </c>
      <c r="G15" s="30">
        <f>AVERAGE(G11:G14)</f>
        <v>14.488150278727213</v>
      </c>
      <c r="H15" s="31">
        <f>AVERAGE(H11:H14)</f>
        <v>10.588574727376303</v>
      </c>
      <c r="I15" s="31">
        <f>AVERAGE(I11:I14)</f>
        <v>-2.8842429320017495</v>
      </c>
      <c r="J15" s="32">
        <f>AVERAGE(J11:J14)</f>
        <v>7.4172939190040239</v>
      </c>
      <c r="K15" s="33"/>
      <c r="L15" s="7"/>
      <c r="M15" s="7"/>
    </row>
    <row r="16" spans="1:13" s="4" customFormat="1" ht="14" x14ac:dyDescent="0.15">
      <c r="A16" s="34" t="s">
        <v>18</v>
      </c>
      <c r="B16" s="35">
        <f>MEDIAN(B11:B14)</f>
        <v>27.962882995605469</v>
      </c>
      <c r="C16" s="35">
        <f>MEDIAN(C11:C14)</f>
        <v>14.506155967712402</v>
      </c>
      <c r="D16" s="36">
        <f>MEDIAN(D11:D14)</f>
        <v>13.529627799987793</v>
      </c>
      <c r="E16" s="34" t="s">
        <v>18</v>
      </c>
      <c r="F16" s="35">
        <f>MEDIAN(F11:F14)</f>
        <v>25.195896148681641</v>
      </c>
      <c r="G16" s="35">
        <f>MEDIAN(G11:G14)</f>
        <v>14.491141319274902</v>
      </c>
      <c r="H16" s="36">
        <f>MEDIAN(H11:H14)</f>
        <v>10.636580467224121</v>
      </c>
      <c r="I16" s="36">
        <f>MEDIAN(I11:I14)</f>
        <v>-2.8362371921539307</v>
      </c>
      <c r="J16" s="36">
        <f>MEDIAN(J11:J14)</f>
        <v>7.1415498108522169</v>
      </c>
      <c r="L16" s="7"/>
      <c r="M16" s="7"/>
    </row>
    <row r="17" spans="1:256" s="4" customFormat="1" ht="15" thickBot="1" x14ac:dyDescent="0.2">
      <c r="A17" s="37" t="s">
        <v>19</v>
      </c>
      <c r="B17" s="38">
        <f>STDEV(B11:B14)</f>
        <v>0.4891977716148963</v>
      </c>
      <c r="C17" s="38">
        <f>STDEV(C11:C14)</f>
        <v>8.9393987686252716E-2</v>
      </c>
      <c r="D17" s="39">
        <f>STDEV(D11:D14)</f>
        <v>0.47028878911661542</v>
      </c>
      <c r="E17" s="37" t="s">
        <v>19</v>
      </c>
      <c r="F17" s="38">
        <f>STDEV(F11:F14)</f>
        <v>0.22668789893625005</v>
      </c>
      <c r="G17" s="38">
        <f>STDEV(G11:G14)</f>
        <v>7.270707994744055E-2</v>
      </c>
      <c r="H17" s="39">
        <f>STDEV(H11:H14)</f>
        <v>0.16846843199729397</v>
      </c>
      <c r="I17" s="39">
        <f>STDEV(I11:I14)</f>
        <v>0.16846843199729397</v>
      </c>
      <c r="J17" s="39">
        <f>STDEV(J11:J14)</f>
        <v>0.88418434026925707</v>
      </c>
      <c r="L17" s="7"/>
      <c r="M17" s="7"/>
    </row>
    <row r="18" spans="1:256" s="4" customFormat="1" ht="14" x14ac:dyDescent="0.15">
      <c r="A18" s="3"/>
      <c r="B18" s="3" t="s">
        <v>20</v>
      </c>
      <c r="C18" s="3"/>
      <c r="D18" s="3"/>
      <c r="E18" s="3"/>
      <c r="F18" s="3"/>
      <c r="G18" s="3"/>
      <c r="H18" s="3"/>
      <c r="I18" s="3"/>
      <c r="J18" s="40">
        <f>J17/(SQRT(4))</f>
        <v>0.44209217013462854</v>
      </c>
      <c r="L18" s="7"/>
      <c r="M18" s="7"/>
    </row>
    <row r="19" spans="1:256" s="4" customFormat="1" ht="14" x14ac:dyDescent="0.15">
      <c r="A19" s="2" t="s">
        <v>53</v>
      </c>
      <c r="B19" s="3">
        <f>TTEST(B11:B14,F11:F14,2,2)</f>
        <v>2.3167455592098542E-4</v>
      </c>
      <c r="C19" s="3"/>
      <c r="F19" s="7"/>
      <c r="G19" s="7"/>
      <c r="H19" s="7"/>
      <c r="L19" s="7"/>
      <c r="M19" s="7"/>
    </row>
    <row r="20" spans="1:256" s="4" customFormat="1" ht="14" x14ac:dyDescent="0.15">
      <c r="A20" s="2" t="s">
        <v>1</v>
      </c>
      <c r="B20" s="3">
        <f>TTEST(C11:C14,G11:G14,2,2)</f>
        <v>0.7703741877692325</v>
      </c>
      <c r="C20" s="3"/>
      <c r="D20" s="3"/>
      <c r="E20" s="41"/>
      <c r="F20" s="42"/>
      <c r="L20" s="7"/>
      <c r="M20" s="7"/>
    </row>
    <row r="21" spans="1:256" s="4" customFormat="1" ht="14" x14ac:dyDescent="0.15">
      <c r="A21" s="2" t="s">
        <v>21</v>
      </c>
      <c r="B21" s="43">
        <f>TTEST(D11:D14,H11:H14,2,2)</f>
        <v>1.7513412534957108E-4</v>
      </c>
      <c r="C21" s="3"/>
      <c r="D21" s="3"/>
      <c r="L21" s="7"/>
      <c r="M21" s="7"/>
    </row>
    <row r="22" spans="1:256" s="4" customFormat="1" ht="14" x14ac:dyDescent="0.15">
      <c r="A22" s="44" t="s">
        <v>22</v>
      </c>
      <c r="B22" s="11">
        <f>POWER(-(-I15-I17),2)</f>
        <v>7.3754311348744519</v>
      </c>
      <c r="C22" s="11"/>
      <c r="D22" s="3"/>
      <c r="E22" s="3"/>
      <c r="F22" s="3"/>
      <c r="L22" s="7"/>
      <c r="M22" s="7"/>
    </row>
    <row r="23" spans="1:256" s="4" customFormat="1" ht="14" x14ac:dyDescent="0.15">
      <c r="A23" s="44" t="s">
        <v>23</v>
      </c>
      <c r="B23" s="11">
        <f>POWER(2,-I15)</f>
        <v>7.3831830732783432</v>
      </c>
      <c r="C23" s="11"/>
      <c r="D23" s="3"/>
      <c r="E23" s="3"/>
      <c r="F23" s="3"/>
      <c r="G23" s="3"/>
      <c r="L23" s="7"/>
      <c r="M23" s="7"/>
    </row>
    <row r="24" spans="1:256" s="46" customFormat="1" ht="17" thickBot="1" x14ac:dyDescent="0.25"/>
    <row r="25" spans="1:256" ht="17" thickTop="1" x14ac:dyDescent="0.2">
      <c r="A25" s="45" t="s">
        <v>25</v>
      </c>
    </row>
    <row r="26" spans="1:256" s="47" customFormat="1" x14ac:dyDescent="0.2">
      <c r="A26" s="47" t="s">
        <v>26</v>
      </c>
      <c r="B26" s="48"/>
      <c r="C26" s="48"/>
      <c r="D26" s="48"/>
      <c r="E26" s="49"/>
      <c r="F26" s="48"/>
      <c r="G26" s="48"/>
      <c r="H26" s="50" t="s">
        <v>27</v>
      </c>
      <c r="I26" s="51">
        <v>44291</v>
      </c>
      <c r="J26" s="51" t="s">
        <v>28</v>
      </c>
    </row>
    <row r="27" spans="1:256" s="47" customFormat="1" x14ac:dyDescent="0.2">
      <c r="A27" s="4" t="s">
        <v>29</v>
      </c>
      <c r="B27" s="48"/>
      <c r="C27" s="48"/>
      <c r="D27" s="48"/>
      <c r="E27" s="49"/>
      <c r="F27" s="48"/>
      <c r="G27" s="48"/>
      <c r="H27" s="52" t="s">
        <v>53</v>
      </c>
      <c r="I27" s="51">
        <v>44294</v>
      </c>
      <c r="J27" s="51" t="s">
        <v>28</v>
      </c>
    </row>
    <row r="28" spans="1:256" s="47" customFormat="1" x14ac:dyDescent="0.2">
      <c r="A28" s="4" t="s">
        <v>30</v>
      </c>
      <c r="B28" s="48"/>
      <c r="C28" s="48"/>
      <c r="D28" s="48"/>
      <c r="E28" s="49"/>
      <c r="F28" s="48"/>
      <c r="G28" s="48"/>
      <c r="H28" s="53"/>
      <c r="I28" s="53"/>
      <c r="J28" s="51"/>
    </row>
    <row r="29" spans="1:256" s="4" customFormat="1" ht="14" x14ac:dyDescent="0.15">
      <c r="A29" s="4" t="s">
        <v>31</v>
      </c>
      <c r="B29" s="54"/>
      <c r="C29" s="54"/>
      <c r="D29" s="54"/>
      <c r="E29" s="11"/>
      <c r="F29" s="54"/>
      <c r="G29" s="54"/>
      <c r="H29" s="55"/>
      <c r="I29" s="55"/>
      <c r="J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pans="1:256" s="4" customFormat="1" ht="14" x14ac:dyDescent="0.15">
      <c r="A30" s="4" t="s">
        <v>32</v>
      </c>
      <c r="B30" s="54"/>
      <c r="C30" s="54"/>
      <c r="D30" s="54"/>
      <c r="E30" s="11"/>
      <c r="F30" s="54"/>
      <c r="G30" s="54"/>
      <c r="H30" s="55"/>
      <c r="I30" s="55"/>
      <c r="J30" s="55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pans="1:256" s="7" customFormat="1" ht="14" x14ac:dyDescent="0.15">
      <c r="B31" s="57"/>
      <c r="C31" s="57"/>
      <c r="D31" s="57"/>
      <c r="F31" s="57"/>
      <c r="G31" s="57"/>
      <c r="H31" s="57"/>
      <c r="I31" s="57"/>
      <c r="J31" s="57"/>
    </row>
    <row r="32" spans="1:256" s="12" customFormat="1" ht="17" thickBot="1" x14ac:dyDescent="0.25"/>
    <row r="33" spans="1:11" s="4" customFormat="1" ht="15" thickBot="1" x14ac:dyDescent="0.2">
      <c r="A33" s="58" t="s">
        <v>8</v>
      </c>
      <c r="B33" s="59" t="s">
        <v>53</v>
      </c>
      <c r="C33" s="59" t="s">
        <v>1</v>
      </c>
      <c r="D33" s="59" t="s">
        <v>9</v>
      </c>
      <c r="E33" s="58" t="s">
        <v>33</v>
      </c>
      <c r="F33" s="59" t="s">
        <v>53</v>
      </c>
      <c r="G33" s="59" t="s">
        <v>1</v>
      </c>
      <c r="H33" s="59" t="s">
        <v>9</v>
      </c>
      <c r="I33" s="59" t="s">
        <v>11</v>
      </c>
      <c r="J33" s="60" t="s">
        <v>12</v>
      </c>
    </row>
    <row r="34" spans="1:11" s="4" customFormat="1" ht="14" x14ac:dyDescent="0.15">
      <c r="A34" s="61" t="s">
        <v>34</v>
      </c>
      <c r="B34" s="62">
        <v>23.85041618347168</v>
      </c>
      <c r="C34" s="62">
        <v>14.699</v>
      </c>
      <c r="D34" s="63">
        <f t="shared" ref="D34:D37" si="2">B34-C34</f>
        <v>9.1514161834716798</v>
      </c>
      <c r="E34" s="61" t="s">
        <v>34</v>
      </c>
      <c r="F34" s="62">
        <v>23.438970565795898</v>
      </c>
      <c r="G34" s="62">
        <v>14.766</v>
      </c>
      <c r="H34" s="64">
        <f t="shared" ref="H34:H36" si="3">F34-G34</f>
        <v>8.6729705657958984</v>
      </c>
      <c r="I34" s="64">
        <f>H34-D38</f>
        <v>-0.4733305435180668</v>
      </c>
      <c r="J34" s="65">
        <f t="shared" ref="J34:J36" si="4">POWER(2,-I34)</f>
        <v>1.3883107658276614</v>
      </c>
    </row>
    <row r="35" spans="1:11" s="4" customFormat="1" ht="14" x14ac:dyDescent="0.15">
      <c r="A35" s="66" t="s">
        <v>35</v>
      </c>
      <c r="B35" s="67">
        <v>23.851390838623047</v>
      </c>
      <c r="C35" s="67">
        <v>14.598000000000001</v>
      </c>
      <c r="D35" s="64">
        <f t="shared" si="2"/>
        <v>9.2533908386230461</v>
      </c>
      <c r="E35" s="66" t="s">
        <v>35</v>
      </c>
      <c r="F35" s="67">
        <v>23.732429504394531</v>
      </c>
      <c r="G35" s="67">
        <v>14.717000000000001</v>
      </c>
      <c r="H35" s="64">
        <f t="shared" si="3"/>
        <v>9.0154295043945307</v>
      </c>
      <c r="I35" s="64">
        <f>H35-D38</f>
        <v>-0.1308716049194345</v>
      </c>
      <c r="J35" s="65">
        <f t="shared" si="4"/>
        <v>1.0949550190868913</v>
      </c>
    </row>
    <row r="36" spans="1:11" s="4" customFormat="1" ht="14" x14ac:dyDescent="0.15">
      <c r="A36" s="66" t="s">
        <v>36</v>
      </c>
      <c r="B36" s="67">
        <v>23.815052032470703</v>
      </c>
      <c r="C36" s="67">
        <v>14.689</v>
      </c>
      <c r="D36" s="64">
        <f t="shared" si="2"/>
        <v>9.1260520324707031</v>
      </c>
      <c r="E36" s="66" t="s">
        <v>36</v>
      </c>
      <c r="F36" s="67">
        <v>24.422508239746094</v>
      </c>
      <c r="G36" s="67">
        <v>14.695</v>
      </c>
      <c r="H36" s="64">
        <f t="shared" si="3"/>
        <v>9.7275082397460935</v>
      </c>
      <c r="I36" s="64">
        <f>H36-D38</f>
        <v>0.58120713043212824</v>
      </c>
      <c r="J36" s="65">
        <f t="shared" si="4"/>
        <v>0.66840427675807013</v>
      </c>
    </row>
    <row r="37" spans="1:11" s="4" customFormat="1" ht="15" thickBot="1" x14ac:dyDescent="0.2">
      <c r="A37" s="68" t="s">
        <v>16</v>
      </c>
      <c r="B37" s="69">
        <v>23.71534538269043</v>
      </c>
      <c r="C37" s="69">
        <v>14.661</v>
      </c>
      <c r="D37" s="64">
        <f t="shared" si="2"/>
        <v>9.0543453826904301</v>
      </c>
      <c r="E37" s="68" t="s">
        <v>16</v>
      </c>
      <c r="F37" s="69"/>
      <c r="G37" s="69"/>
      <c r="H37" s="70"/>
      <c r="I37" s="64"/>
      <c r="J37" s="71"/>
    </row>
    <row r="38" spans="1:11" s="4" customFormat="1" ht="14" x14ac:dyDescent="0.15">
      <c r="A38" s="72" t="s">
        <v>17</v>
      </c>
      <c r="B38" s="63">
        <f>AVERAGE(B34:B37)</f>
        <v>23.808051109313965</v>
      </c>
      <c r="C38" s="63">
        <f>AVERAGE(C34:C37)</f>
        <v>14.661750000000001</v>
      </c>
      <c r="D38" s="63">
        <f>AVERAGE(D34:D37)</f>
        <v>9.1463011093139652</v>
      </c>
      <c r="E38" s="73" t="s">
        <v>17</v>
      </c>
      <c r="F38" s="63">
        <f>AVERAGE(F34:F37)</f>
        <v>23.864636103312176</v>
      </c>
      <c r="G38" s="63">
        <f>AVERAGE(G34:G37)</f>
        <v>14.725999999999999</v>
      </c>
      <c r="H38" s="63">
        <f>AVERAGE(H34:H37)</f>
        <v>9.1386361033121748</v>
      </c>
      <c r="I38" s="63">
        <f>AVERAGE(I34:I37)</f>
        <v>-7.6650060017910233E-3</v>
      </c>
      <c r="J38" s="74">
        <f>AVERAGE(J34:J37)</f>
        <v>1.0505566872242076</v>
      </c>
      <c r="K38" s="40"/>
    </row>
    <row r="39" spans="1:11" s="4" customFormat="1" ht="14" x14ac:dyDescent="0.15">
      <c r="A39" s="75" t="s">
        <v>18</v>
      </c>
      <c r="B39" s="64">
        <f>MEDIAN(B34:B37)</f>
        <v>23.832734107971191</v>
      </c>
      <c r="C39" s="64">
        <f>MEDIAN(C34:C37)</f>
        <v>14.675000000000001</v>
      </c>
      <c r="D39" s="64">
        <f>MEDIAN(D34:D37)</f>
        <v>9.1387341079711923</v>
      </c>
      <c r="E39" s="76" t="s">
        <v>18</v>
      </c>
      <c r="F39" s="64">
        <f>MEDIAN(F34:F37)</f>
        <v>23.732429504394531</v>
      </c>
      <c r="G39" s="64">
        <f>MEDIAN(G34:G37)</f>
        <v>14.717000000000001</v>
      </c>
      <c r="H39" s="64">
        <f>MEDIAN(H34:H37)</f>
        <v>9.0154295043945307</v>
      </c>
      <c r="I39" s="64">
        <f>MEDIAN(I34:I37)</f>
        <v>-0.1308716049194345</v>
      </c>
      <c r="J39" s="77">
        <f>MEDIAN(J34:J37)</f>
        <v>1.0949550190868913</v>
      </c>
    </row>
    <row r="40" spans="1:11" s="4" customFormat="1" ht="15" thickBot="1" x14ac:dyDescent="0.2">
      <c r="A40" s="78" t="s">
        <v>19</v>
      </c>
      <c r="B40" s="70">
        <f>STDEV(B34:B37)</f>
        <v>6.4074166189963991E-2</v>
      </c>
      <c r="C40" s="70">
        <f>STDEV(C34:C37)</f>
        <v>4.5441354146488991E-2</v>
      </c>
      <c r="D40" s="70">
        <f>STDEV(D34:D37)</f>
        <v>8.2381743282917974E-2</v>
      </c>
      <c r="E40" s="79" t="s">
        <v>19</v>
      </c>
      <c r="F40" s="70">
        <f>STDEV(F34:F37)</f>
        <v>0.50492130834207039</v>
      </c>
      <c r="G40" s="70">
        <f>STDEV(G34:G37)</f>
        <v>3.6345563690772319E-2</v>
      </c>
      <c r="H40" s="70">
        <f>STDEV(H34:H37)</f>
        <v>0.53795662088844276</v>
      </c>
      <c r="I40" s="70">
        <f>STDEV(I34:I37)</f>
        <v>0.53795662088844276</v>
      </c>
      <c r="J40" s="80">
        <f>STDEV(J34:J37)</f>
        <v>0.36200103198094374</v>
      </c>
    </row>
    <row r="41" spans="1:11" s="4" customFormat="1" ht="14" x14ac:dyDescent="0.15">
      <c r="A41" s="3"/>
      <c r="B41" s="81" t="s">
        <v>20</v>
      </c>
      <c r="C41" s="81"/>
      <c r="D41" s="81"/>
      <c r="E41" s="3"/>
      <c r="F41" s="40"/>
      <c r="G41" s="40"/>
      <c r="H41" s="40"/>
      <c r="I41" s="40"/>
      <c r="J41" s="40">
        <f>J40/(SQRT(4))</f>
        <v>0.18100051599047187</v>
      </c>
    </row>
    <row r="42" spans="1:11" s="4" customFormat="1" ht="14" x14ac:dyDescent="0.15">
      <c r="A42" s="2" t="s">
        <v>53</v>
      </c>
      <c r="B42" s="3">
        <f>TTEST(B34:B37,F34:F37,2,2)</f>
        <v>0.82775817832904119</v>
      </c>
      <c r="C42" s="81"/>
      <c r="D42" s="41"/>
      <c r="E42" s="82"/>
      <c r="F42" s="82"/>
      <c r="G42" s="83"/>
      <c r="H42" s="83"/>
      <c r="I42" s="83"/>
      <c r="J42" s="83"/>
    </row>
    <row r="43" spans="1:11" s="4" customFormat="1" ht="14" x14ac:dyDescent="0.15">
      <c r="A43" s="2" t="s">
        <v>1</v>
      </c>
      <c r="B43" s="3">
        <f>TTEST(C34:C37,G34:G37,2,2)</f>
        <v>0.10180557278078486</v>
      </c>
      <c r="C43" s="81"/>
      <c r="D43" s="41"/>
      <c r="E43" s="82"/>
      <c r="F43" s="84"/>
      <c r="G43" s="85"/>
      <c r="H43" s="85"/>
      <c r="I43" s="83"/>
      <c r="J43" s="83"/>
    </row>
    <row r="44" spans="1:11" s="4" customFormat="1" ht="14" x14ac:dyDescent="0.15">
      <c r="A44" s="2" t="s">
        <v>21</v>
      </c>
      <c r="B44" s="43">
        <f>TTEST(D34:D37,H34:H37,2,2)</f>
        <v>0.97799302243058017</v>
      </c>
      <c r="C44" s="3"/>
      <c r="D44" s="81"/>
      <c r="F44" s="83"/>
      <c r="G44" s="81"/>
      <c r="H44" s="83"/>
      <c r="I44" s="83"/>
      <c r="J44" s="83"/>
    </row>
    <row r="45" spans="1:11" s="4" customFormat="1" ht="14" x14ac:dyDescent="0.15">
      <c r="A45" s="44" t="s">
        <v>22</v>
      </c>
      <c r="B45" s="54">
        <f>POWER(-(-I38-I40),2)</f>
        <v>0.28120919681909301</v>
      </c>
      <c r="C45" s="54"/>
      <c r="D45" s="81"/>
      <c r="E45" s="3"/>
      <c r="F45" s="81"/>
      <c r="G45" s="81"/>
      <c r="H45" s="83"/>
      <c r="I45" s="83"/>
      <c r="J45" s="83"/>
    </row>
    <row r="46" spans="1:11" s="4" customFormat="1" ht="14" x14ac:dyDescent="0.15">
      <c r="A46" s="44" t="s">
        <v>23</v>
      </c>
      <c r="B46" s="54">
        <f>POWER(2,-I38)</f>
        <v>1.0053271161917887</v>
      </c>
      <c r="C46" s="54"/>
      <c r="D46" s="81"/>
      <c r="E46" s="3"/>
      <c r="F46" s="81"/>
      <c r="G46" s="81"/>
      <c r="H46" s="83"/>
      <c r="I46" s="83"/>
      <c r="J46" s="83"/>
    </row>
    <row r="47" spans="1:11" s="46" customFormat="1" ht="17" thickBot="1" x14ac:dyDescent="0.25"/>
    <row r="48" spans="1:11" ht="17" thickTop="1" x14ac:dyDescent="0.2">
      <c r="A48" s="45" t="s">
        <v>37</v>
      </c>
    </row>
    <row r="49" spans="1:256" s="47" customFormat="1" x14ac:dyDescent="0.2">
      <c r="A49" s="47" t="s">
        <v>38</v>
      </c>
      <c r="B49" s="48"/>
      <c r="C49" s="48"/>
      <c r="D49" s="48"/>
      <c r="E49" s="49"/>
      <c r="F49" s="48"/>
      <c r="G49" s="48"/>
      <c r="H49" s="50" t="s">
        <v>27</v>
      </c>
      <c r="I49" s="51">
        <v>43927</v>
      </c>
      <c r="J49" s="51">
        <v>44305</v>
      </c>
      <c r="K49" s="8" t="s">
        <v>28</v>
      </c>
      <c r="L49" s="86"/>
    </row>
    <row r="50" spans="1:256" s="47" customFormat="1" x14ac:dyDescent="0.2">
      <c r="A50" s="4" t="s">
        <v>39</v>
      </c>
      <c r="B50" s="48"/>
      <c r="C50" s="48"/>
      <c r="D50" s="48"/>
      <c r="E50" s="49"/>
      <c r="F50" s="48"/>
      <c r="G50" s="48"/>
      <c r="H50" s="50" t="s">
        <v>53</v>
      </c>
      <c r="I50" s="51">
        <v>43927</v>
      </c>
      <c r="J50" s="51">
        <v>44319</v>
      </c>
      <c r="K50" s="8" t="s">
        <v>28</v>
      </c>
      <c r="L50" s="86"/>
    </row>
    <row r="51" spans="1:256" s="47" customFormat="1" x14ac:dyDescent="0.2">
      <c r="A51" s="4" t="s">
        <v>29</v>
      </c>
      <c r="B51" s="48"/>
      <c r="C51" s="48"/>
      <c r="D51" s="48"/>
      <c r="E51" s="49"/>
      <c r="F51" s="48"/>
      <c r="G51" s="48"/>
      <c r="J51" s="87"/>
      <c r="L51" s="86"/>
    </row>
    <row r="52" spans="1:256" s="47" customFormat="1" x14ac:dyDescent="0.2">
      <c r="A52" s="4" t="s">
        <v>40</v>
      </c>
      <c r="B52" s="48"/>
      <c r="C52" s="48"/>
      <c r="D52" s="48"/>
      <c r="E52" s="49"/>
      <c r="F52" s="48"/>
      <c r="G52" s="48"/>
      <c r="H52" s="53"/>
      <c r="I52" s="53"/>
      <c r="J52" s="87"/>
      <c r="L52" s="86"/>
    </row>
    <row r="53" spans="1:256" s="4" customFormat="1" ht="14" x14ac:dyDescent="0.15">
      <c r="A53" s="4" t="s">
        <v>41</v>
      </c>
      <c r="B53" s="54"/>
      <c r="C53" s="54"/>
      <c r="D53" s="54"/>
      <c r="E53" s="11"/>
      <c r="F53" s="54"/>
      <c r="G53" s="54"/>
      <c r="H53" s="55"/>
      <c r="I53" s="55"/>
      <c r="J53" s="55"/>
      <c r="L53" s="88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pans="1:256" s="4" customFormat="1" ht="15" thickBot="1" x14ac:dyDescent="0.2">
      <c r="A54" s="7"/>
    </row>
    <row r="55" spans="1:256" s="4" customFormat="1" ht="15" thickBot="1" x14ac:dyDescent="0.2">
      <c r="A55" s="58" t="s">
        <v>42</v>
      </c>
      <c r="B55" s="59" t="s">
        <v>53</v>
      </c>
      <c r="C55" s="59" t="s">
        <v>1</v>
      </c>
      <c r="D55" s="59" t="s">
        <v>9</v>
      </c>
      <c r="E55" s="58" t="s">
        <v>43</v>
      </c>
      <c r="F55" s="59" t="s">
        <v>53</v>
      </c>
      <c r="G55" s="59" t="s">
        <v>1</v>
      </c>
      <c r="H55" s="59" t="s">
        <v>9</v>
      </c>
      <c r="I55" s="59" t="s">
        <v>11</v>
      </c>
      <c r="J55" s="60" t="s">
        <v>44</v>
      </c>
      <c r="L55" s="7"/>
    </row>
    <row r="56" spans="1:256" s="4" customFormat="1" ht="14" x14ac:dyDescent="0.15">
      <c r="A56" s="66" t="s">
        <v>34</v>
      </c>
      <c r="B56" s="62">
        <v>19.580419540405273</v>
      </c>
      <c r="C56" s="67">
        <v>14.502713203430176</v>
      </c>
      <c r="D56" s="64">
        <f t="shared" ref="D56:D59" si="5">B56-C56</f>
        <v>5.0777063369750977</v>
      </c>
      <c r="E56" s="61" t="s">
        <v>34</v>
      </c>
      <c r="F56" s="62">
        <v>22.262348175048828</v>
      </c>
      <c r="G56" s="62">
        <v>14.43486499786377</v>
      </c>
      <c r="H56" s="64">
        <f t="shared" ref="H56:H59" si="6">F56-G56</f>
        <v>7.8274831771850586</v>
      </c>
      <c r="I56" s="64">
        <f>H56-D60</f>
        <v>2.7062661647796524</v>
      </c>
      <c r="J56" s="65">
        <f t="shared" ref="J56:J59" si="7">POWER(2,-I56)</f>
        <v>0.15322608600879759</v>
      </c>
      <c r="L56" s="7"/>
    </row>
    <row r="57" spans="1:256" s="4" customFormat="1" ht="14" x14ac:dyDescent="0.15">
      <c r="A57" s="66" t="s">
        <v>35</v>
      </c>
      <c r="B57" s="67">
        <v>19.355117797851562</v>
      </c>
      <c r="C57" s="67">
        <v>14.4795179367065</v>
      </c>
      <c r="D57" s="64">
        <f t="shared" si="5"/>
        <v>4.8755998611450622</v>
      </c>
      <c r="E57" s="66" t="s">
        <v>35</v>
      </c>
      <c r="F57" s="67">
        <v>22.307168960571289</v>
      </c>
      <c r="G57" s="67">
        <v>14.460453987121582</v>
      </c>
      <c r="H57" s="64">
        <f t="shared" si="6"/>
        <v>7.846714973449707</v>
      </c>
      <c r="I57" s="64">
        <f>H57-D60</f>
        <v>2.7254979610443009</v>
      </c>
      <c r="J57" s="65">
        <f t="shared" si="7"/>
        <v>0.15119706492153362</v>
      </c>
      <c r="L57" s="7"/>
    </row>
    <row r="58" spans="1:256" s="4" customFormat="1" ht="14" x14ac:dyDescent="0.15">
      <c r="A58" s="66" t="s">
        <v>36</v>
      </c>
      <c r="B58" s="67">
        <v>19.582998275756836</v>
      </c>
      <c r="C58" s="67">
        <v>14.467402458190918</v>
      </c>
      <c r="D58" s="64">
        <f t="shared" si="5"/>
        <v>5.115595817565918</v>
      </c>
      <c r="E58" s="66" t="s">
        <v>36</v>
      </c>
      <c r="F58" s="67">
        <v>22.254680633544922</v>
      </c>
      <c r="G58" s="67">
        <v>14.45539665222168</v>
      </c>
      <c r="H58" s="64">
        <f t="shared" si="6"/>
        <v>7.7992839813232422</v>
      </c>
      <c r="I58" s="64">
        <f>H58-D60</f>
        <v>2.678066968917836</v>
      </c>
      <c r="J58" s="65">
        <f t="shared" si="7"/>
        <v>0.15625053461177543</v>
      </c>
      <c r="L58" s="7"/>
    </row>
    <row r="59" spans="1:256" s="4" customFormat="1" ht="15" thickBot="1" x14ac:dyDescent="0.2">
      <c r="A59" s="68" t="s">
        <v>16</v>
      </c>
      <c r="B59" s="69">
        <v>19.884710311889648</v>
      </c>
      <c r="C59" s="69">
        <v>14.468744277954102</v>
      </c>
      <c r="D59" s="64">
        <f t="shared" si="5"/>
        <v>5.4159660339355469</v>
      </c>
      <c r="E59" s="68" t="s">
        <v>16</v>
      </c>
      <c r="F59" s="69">
        <v>22.293756484985352</v>
      </c>
      <c r="G59" s="69">
        <v>14.464958190917969</v>
      </c>
      <c r="H59" s="70">
        <f t="shared" si="6"/>
        <v>7.8287982940673828</v>
      </c>
      <c r="I59" s="64">
        <f>H59-D60</f>
        <v>2.7075812816619766</v>
      </c>
      <c r="J59" s="71">
        <f t="shared" si="7"/>
        <v>0.15308647341609594</v>
      </c>
      <c r="L59" s="7"/>
    </row>
    <row r="60" spans="1:256" s="4" customFormat="1" ht="14" x14ac:dyDescent="0.15">
      <c r="A60" s="72" t="s">
        <v>17</v>
      </c>
      <c r="B60" s="63">
        <f>AVERAGE(B56:B59)</f>
        <v>19.60081148147583</v>
      </c>
      <c r="C60" s="63">
        <f>AVERAGE(C56:C59)</f>
        <v>14.479594469070424</v>
      </c>
      <c r="D60" s="63">
        <f>AVERAGE(D56:D59)</f>
        <v>5.1212170124054062</v>
      </c>
      <c r="E60" s="73" t="s">
        <v>17</v>
      </c>
      <c r="F60" s="63">
        <f>AVERAGE(F56:F59)</f>
        <v>22.279488563537598</v>
      </c>
      <c r="G60" s="63">
        <f>AVERAGE(G56:G59)</f>
        <v>14.45391845703125</v>
      </c>
      <c r="H60" s="63">
        <f>AVERAGE(H56:H59)</f>
        <v>7.8255701065063477</v>
      </c>
      <c r="I60" s="63">
        <f>AVERAGE(I56:I59)</f>
        <v>2.7043530941009415</v>
      </c>
      <c r="J60" s="74">
        <f>AVERAGE(J56:J59)</f>
        <v>0.15344003973955064</v>
      </c>
      <c r="K60" s="89"/>
      <c r="L60" s="7"/>
    </row>
    <row r="61" spans="1:256" s="4" customFormat="1" ht="14" x14ac:dyDescent="0.15">
      <c r="A61" s="75" t="s">
        <v>18</v>
      </c>
      <c r="B61" s="64">
        <f>MEDIAN(B56:B59)</f>
        <v>19.581708908081055</v>
      </c>
      <c r="C61" s="64">
        <f>MEDIAN(C56:C59)</f>
        <v>14.474131107330301</v>
      </c>
      <c r="D61" s="64">
        <f>MEDIAN(D56:D59)</f>
        <v>5.0966510772705078</v>
      </c>
      <c r="E61" s="76" t="s">
        <v>18</v>
      </c>
      <c r="F61" s="64">
        <f>MEDIAN(F56:F59)</f>
        <v>22.27805233001709</v>
      </c>
      <c r="G61" s="64">
        <f>MEDIAN(G56:G59)</f>
        <v>14.457925319671631</v>
      </c>
      <c r="H61" s="64">
        <f>MEDIAN(H56:H59)</f>
        <v>7.8281407356262207</v>
      </c>
      <c r="I61" s="64">
        <f>MEDIAN(I56:I59)</f>
        <v>2.7069237232208145</v>
      </c>
      <c r="J61" s="77">
        <f>MEDIAN(J56:J59)</f>
        <v>0.15315627971244677</v>
      </c>
      <c r="L61" s="7"/>
    </row>
    <row r="62" spans="1:256" s="4" customFormat="1" ht="15" thickBot="1" x14ac:dyDescent="0.2">
      <c r="A62" s="78" t="s">
        <v>19</v>
      </c>
      <c r="B62" s="70">
        <f>STDEV(B56:B59)</f>
        <v>0.21733006667417798</v>
      </c>
      <c r="C62" s="70">
        <f>STDEV(C56:C59)</f>
        <v>1.6338640418205052E-2</v>
      </c>
      <c r="D62" s="70">
        <f>STDEV(D56:D59)</f>
        <v>0.22295705669780685</v>
      </c>
      <c r="E62" s="79" t="s">
        <v>19</v>
      </c>
      <c r="F62" s="70">
        <f>STDEV(F56:F59)</f>
        <v>2.5026680898922744E-2</v>
      </c>
      <c r="G62" s="70">
        <f>STDEV(G56:G59)</f>
        <v>1.3289196678995269E-2</v>
      </c>
      <c r="H62" s="70">
        <f>STDEV(H56:H59)</f>
        <v>1.9597166543025457E-2</v>
      </c>
      <c r="I62" s="70">
        <f>STDEV(I56:I59)</f>
        <v>1.9597166543025457E-2</v>
      </c>
      <c r="J62" s="80">
        <f>STDEV(J56:J59)</f>
        <v>2.089705147067784E-3</v>
      </c>
      <c r="L62" s="7"/>
    </row>
    <row r="63" spans="1:256" s="4" customFormat="1" ht="14" x14ac:dyDescent="0.15">
      <c r="A63" s="3"/>
      <c r="B63" s="81" t="s">
        <v>20</v>
      </c>
      <c r="C63" s="81"/>
      <c r="D63" s="81"/>
      <c r="E63" s="3"/>
      <c r="F63" s="40"/>
      <c r="G63" s="40"/>
      <c r="H63" s="40"/>
      <c r="I63" s="40"/>
      <c r="J63" s="40">
        <f>J62/(SQRT(4))</f>
        <v>1.044852573533892E-3</v>
      </c>
      <c r="L63" s="7"/>
    </row>
    <row r="64" spans="1:256" s="4" customFormat="1" ht="14" x14ac:dyDescent="0.15">
      <c r="A64" s="2" t="s">
        <v>53</v>
      </c>
      <c r="B64" s="90">
        <f>TTEST(B56:B59,F56:F59,2,2)</f>
        <v>3.0488327766057229E-7</v>
      </c>
      <c r="C64" s="81"/>
      <c r="D64" s="84"/>
      <c r="E64" s="85"/>
      <c r="F64" s="85"/>
      <c r="G64" s="83"/>
      <c r="H64" s="83"/>
      <c r="I64" s="83"/>
      <c r="J64" s="83"/>
      <c r="L64" s="7"/>
    </row>
    <row r="65" spans="1:256" s="4" customFormat="1" ht="14" x14ac:dyDescent="0.15">
      <c r="A65" s="2" t="s">
        <v>1</v>
      </c>
      <c r="B65" s="90">
        <f>TTEST(C56:C59,G56:G59,2,2)</f>
        <v>5.0589499852790522E-2</v>
      </c>
      <c r="C65" s="81"/>
      <c r="D65" s="84"/>
      <c r="E65" s="85"/>
      <c r="F65" s="85"/>
      <c r="G65" s="89"/>
      <c r="H65" s="83"/>
      <c r="I65" s="83"/>
      <c r="J65" s="83"/>
      <c r="L65" s="7"/>
    </row>
    <row r="66" spans="1:256" s="4" customFormat="1" ht="14" x14ac:dyDescent="0.15">
      <c r="A66" s="2" t="s">
        <v>21</v>
      </c>
      <c r="B66" s="91">
        <f>TTEST(D56:D59,H56:H59,2,2)</f>
        <v>3.2994634825428527E-7</v>
      </c>
      <c r="C66" s="90"/>
      <c r="D66" s="92"/>
      <c r="E66" s="7"/>
      <c r="F66" s="57"/>
      <c r="G66" s="92"/>
      <c r="H66" s="83"/>
      <c r="I66" s="83"/>
      <c r="J66" s="83"/>
    </row>
    <row r="67" spans="1:256" s="4" customFormat="1" ht="14" x14ac:dyDescent="0.15">
      <c r="A67" s="44" t="s">
        <v>22</v>
      </c>
      <c r="B67" s="54">
        <f>POWER(-(-I60-I62),2)</f>
        <v>7.4199050224623369</v>
      </c>
      <c r="C67" s="54"/>
      <c r="D67" s="92"/>
      <c r="E67" s="93"/>
      <c r="F67" s="92"/>
      <c r="G67" s="92"/>
      <c r="H67" s="83"/>
      <c r="I67" s="83"/>
      <c r="J67" s="83"/>
    </row>
    <row r="68" spans="1:256" s="4" customFormat="1" ht="14" x14ac:dyDescent="0.15">
      <c r="A68" s="44" t="s">
        <v>23</v>
      </c>
      <c r="B68" s="54">
        <f>POWER(2,-I60)</f>
        <v>0.15342940463297738</v>
      </c>
      <c r="C68" s="54"/>
      <c r="D68" s="81"/>
      <c r="E68" s="3"/>
      <c r="F68" s="92"/>
      <c r="G68" s="92"/>
      <c r="H68" s="57"/>
      <c r="I68" s="57"/>
      <c r="J68" s="83"/>
    </row>
    <row r="69" spans="1:256" s="46" customFormat="1" ht="17" thickBot="1" x14ac:dyDescent="0.25"/>
    <row r="70" spans="1:256" ht="17" thickTop="1" x14ac:dyDescent="0.2">
      <c r="A70" s="45" t="s">
        <v>45</v>
      </c>
    </row>
    <row r="71" spans="1:256" x14ac:dyDescent="0.2">
      <c r="A71" s="94" t="s">
        <v>54</v>
      </c>
      <c r="B71" s="94"/>
      <c r="C71" s="94"/>
      <c r="D71" s="94"/>
      <c r="E71" s="95"/>
      <c r="F71" s="96"/>
      <c r="G71" s="96"/>
      <c r="H71" s="97" t="s">
        <v>27</v>
      </c>
      <c r="I71" s="98">
        <v>44371</v>
      </c>
      <c r="J71" s="99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</row>
    <row r="72" spans="1:256" x14ac:dyDescent="0.2">
      <c r="A72" s="100" t="s">
        <v>39</v>
      </c>
      <c r="B72" s="100"/>
      <c r="C72" s="96"/>
      <c r="D72" s="96"/>
      <c r="E72" s="95"/>
      <c r="F72" s="96"/>
      <c r="G72" s="96"/>
      <c r="H72" s="97" t="s">
        <v>53</v>
      </c>
      <c r="I72" s="98">
        <v>44378</v>
      </c>
      <c r="J72" s="99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</row>
    <row r="73" spans="1:256" x14ac:dyDescent="0.2">
      <c r="A73" s="100" t="s">
        <v>29</v>
      </c>
      <c r="B73" s="100"/>
      <c r="C73" s="100"/>
      <c r="D73" s="96"/>
      <c r="E73" s="95"/>
      <c r="F73" s="96"/>
      <c r="G73" s="96"/>
      <c r="H73" s="94"/>
      <c r="I73" s="101" t="s">
        <v>6</v>
      </c>
      <c r="J73" s="99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</row>
    <row r="74" spans="1:256" x14ac:dyDescent="0.2">
      <c r="A74" s="100" t="s">
        <v>30</v>
      </c>
      <c r="B74" s="100"/>
      <c r="C74" s="96"/>
      <c r="D74" s="96"/>
      <c r="E74" s="95"/>
      <c r="F74" s="96"/>
      <c r="G74" s="96"/>
      <c r="H74" s="102"/>
      <c r="I74" s="102"/>
      <c r="J74" s="99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</row>
    <row r="75" spans="1:256" x14ac:dyDescent="0.2">
      <c r="A75" s="100" t="s">
        <v>31</v>
      </c>
      <c r="B75" s="100"/>
      <c r="C75" s="100"/>
      <c r="D75" s="104"/>
      <c r="E75" s="105"/>
      <c r="F75" s="104"/>
      <c r="G75" s="104"/>
      <c r="H75" s="106"/>
      <c r="I75" s="106"/>
      <c r="J75" s="106"/>
      <c r="K75" s="100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  <c r="IA75" s="103"/>
      <c r="IB75" s="103"/>
      <c r="IC75" s="103"/>
      <c r="ID75" s="103"/>
      <c r="IE75" s="103"/>
      <c r="IF75" s="103"/>
      <c r="IG75" s="103"/>
      <c r="IH75" s="103"/>
      <c r="II75" s="103"/>
      <c r="IJ75" s="103"/>
      <c r="IK75" s="103"/>
      <c r="IL75" s="103"/>
      <c r="IM75" s="103"/>
      <c r="IN75" s="103"/>
      <c r="IO75" s="103"/>
      <c r="IP75" s="103"/>
      <c r="IQ75" s="103"/>
      <c r="IR75" s="103"/>
      <c r="IS75" s="103"/>
      <c r="IT75" s="103"/>
      <c r="IU75" s="103"/>
      <c r="IV75" s="103"/>
    </row>
    <row r="76" spans="1:256" ht="17" thickBot="1" x14ac:dyDescent="0.25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8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</row>
    <row r="77" spans="1:256" ht="17" thickBot="1" x14ac:dyDescent="0.25">
      <c r="A77" s="58" t="s">
        <v>42</v>
      </c>
      <c r="B77" s="59" t="s">
        <v>53</v>
      </c>
      <c r="C77" s="59" t="s">
        <v>1</v>
      </c>
      <c r="D77" s="59" t="s">
        <v>9</v>
      </c>
      <c r="E77" s="58" t="s">
        <v>47</v>
      </c>
      <c r="F77" s="59" t="s">
        <v>53</v>
      </c>
      <c r="G77" s="59" t="s">
        <v>1</v>
      </c>
      <c r="H77" s="59" t="s">
        <v>9</v>
      </c>
      <c r="I77" s="59" t="s">
        <v>11</v>
      </c>
      <c r="J77" s="60" t="s">
        <v>44</v>
      </c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0"/>
      <c r="EG77" s="100"/>
      <c r="EH77" s="100"/>
      <c r="EI77" s="100"/>
      <c r="EJ77" s="100"/>
      <c r="EK77" s="100"/>
      <c r="EL77" s="100"/>
      <c r="EM77" s="100"/>
      <c r="EN77" s="100"/>
      <c r="EO77" s="100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0"/>
      <c r="FF77" s="100"/>
      <c r="FG77" s="100"/>
      <c r="FH77" s="100"/>
      <c r="FI77" s="100"/>
      <c r="FJ77" s="100"/>
      <c r="FK77" s="100"/>
      <c r="FL77" s="100"/>
      <c r="FM77" s="100"/>
      <c r="FN77" s="100"/>
      <c r="FO77" s="100"/>
      <c r="FP77" s="100"/>
      <c r="FQ77" s="100"/>
      <c r="FR77" s="100"/>
      <c r="FS77" s="100"/>
      <c r="FT77" s="100"/>
      <c r="FU77" s="100"/>
      <c r="FV77" s="100"/>
      <c r="FW77" s="100"/>
      <c r="FX77" s="100"/>
      <c r="FY77" s="100"/>
      <c r="FZ77" s="100"/>
      <c r="GA77" s="100"/>
      <c r="GB77" s="100"/>
      <c r="GC77" s="100"/>
      <c r="GD77" s="100"/>
      <c r="GE77" s="100"/>
      <c r="GF77" s="100"/>
      <c r="GG77" s="100"/>
      <c r="GH77" s="100"/>
      <c r="GI77" s="100"/>
      <c r="GJ77" s="100"/>
      <c r="GK77" s="100"/>
      <c r="GL77" s="100"/>
      <c r="GM77" s="100"/>
      <c r="GN77" s="100"/>
      <c r="GO77" s="100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100"/>
      <c r="HD77" s="100"/>
      <c r="HE77" s="100"/>
      <c r="HF77" s="100"/>
      <c r="HG77" s="100"/>
      <c r="HH77" s="100"/>
      <c r="HI77" s="100"/>
      <c r="HJ77" s="100"/>
      <c r="HK77" s="100"/>
      <c r="HL77" s="100"/>
      <c r="HM77" s="100"/>
      <c r="HN77" s="100"/>
      <c r="HO77" s="100"/>
      <c r="HP77" s="100"/>
      <c r="HQ77" s="100"/>
      <c r="HR77" s="100"/>
      <c r="HS77" s="100"/>
      <c r="HT77" s="100"/>
      <c r="HU77" s="100"/>
      <c r="HV77" s="100"/>
      <c r="HW77" s="100"/>
      <c r="HX77" s="100"/>
      <c r="HY77" s="100"/>
      <c r="HZ77" s="100"/>
      <c r="IA77" s="100"/>
      <c r="IB77" s="100"/>
      <c r="IC77" s="100"/>
      <c r="ID77" s="100"/>
      <c r="IE77" s="100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  <c r="IU77" s="100"/>
      <c r="IV77" s="100"/>
    </row>
    <row r="78" spans="1:256" x14ac:dyDescent="0.2">
      <c r="A78" s="61" t="s">
        <v>34</v>
      </c>
      <c r="B78" s="62">
        <v>29.423402786254883</v>
      </c>
      <c r="C78" s="62">
        <v>15.525627136230469</v>
      </c>
      <c r="D78" s="63">
        <f>B78-C78</f>
        <v>13.897775650024414</v>
      </c>
      <c r="E78" s="61" t="s">
        <v>34</v>
      </c>
      <c r="F78" s="62">
        <v>27.373893737792969</v>
      </c>
      <c r="G78" s="62">
        <v>15.325913429260254</v>
      </c>
      <c r="H78" s="64">
        <f>F78-G78</f>
        <v>12.047980308532715</v>
      </c>
      <c r="I78" s="64">
        <f>H78-D82</f>
        <v>-1.8077855110168457</v>
      </c>
      <c r="J78" s="65">
        <f>POWER(2,-I78)</f>
        <v>3.5010447712350268</v>
      </c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0"/>
      <c r="EG78" s="100"/>
      <c r="EH78" s="100"/>
      <c r="EI78" s="100"/>
      <c r="EJ78" s="100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0"/>
      <c r="FF78" s="100"/>
      <c r="FG78" s="100"/>
      <c r="FH78" s="100"/>
      <c r="FI78" s="100"/>
      <c r="FJ78" s="100"/>
      <c r="FK78" s="100"/>
      <c r="FL78" s="100"/>
      <c r="FM78" s="100"/>
      <c r="FN78" s="100"/>
      <c r="FO78" s="100"/>
      <c r="FP78" s="100"/>
      <c r="FQ78" s="100"/>
      <c r="FR78" s="100"/>
      <c r="FS78" s="100"/>
      <c r="FT78" s="100"/>
      <c r="FU78" s="100"/>
      <c r="FV78" s="100"/>
      <c r="FW78" s="100"/>
      <c r="FX78" s="100"/>
      <c r="FY78" s="100"/>
      <c r="FZ78" s="100"/>
      <c r="GA78" s="100"/>
      <c r="GB78" s="100"/>
      <c r="GC78" s="100"/>
      <c r="GD78" s="100"/>
      <c r="GE78" s="100"/>
      <c r="GF78" s="100"/>
      <c r="GG78" s="100"/>
      <c r="GH78" s="100"/>
      <c r="GI78" s="100"/>
      <c r="GJ78" s="100"/>
      <c r="GK78" s="100"/>
      <c r="GL78" s="100"/>
      <c r="GM78" s="100"/>
      <c r="GN78" s="100"/>
      <c r="GO78" s="100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100"/>
      <c r="HD78" s="100"/>
      <c r="HE78" s="100"/>
      <c r="HF78" s="100"/>
      <c r="HG78" s="100"/>
      <c r="HH78" s="100"/>
      <c r="HI78" s="100"/>
      <c r="HJ78" s="100"/>
      <c r="HK78" s="100"/>
      <c r="HL78" s="100"/>
      <c r="HM78" s="100"/>
      <c r="HN78" s="100"/>
      <c r="HO78" s="100"/>
      <c r="HP78" s="100"/>
      <c r="HQ78" s="100"/>
      <c r="HR78" s="100"/>
      <c r="HS78" s="100"/>
      <c r="HT78" s="100"/>
      <c r="HU78" s="100"/>
      <c r="HV78" s="100"/>
      <c r="HW78" s="100"/>
      <c r="HX78" s="100"/>
      <c r="HY78" s="100"/>
      <c r="HZ78" s="100"/>
      <c r="IA78" s="100"/>
      <c r="IB78" s="100"/>
      <c r="IC78" s="100"/>
      <c r="ID78" s="100"/>
      <c r="IE78" s="100"/>
      <c r="IF78" s="100"/>
      <c r="IG78" s="100"/>
      <c r="IH78" s="100"/>
      <c r="II78" s="100"/>
      <c r="IJ78" s="100"/>
      <c r="IK78" s="100"/>
      <c r="IL78" s="100"/>
      <c r="IM78" s="100"/>
      <c r="IN78" s="100"/>
      <c r="IO78" s="100"/>
      <c r="IP78" s="100"/>
      <c r="IQ78" s="100"/>
      <c r="IR78" s="100"/>
      <c r="IS78" s="100"/>
      <c r="IT78" s="100"/>
      <c r="IU78" s="100"/>
      <c r="IV78" s="100"/>
    </row>
    <row r="79" spans="1:256" x14ac:dyDescent="0.2">
      <c r="A79" s="66" t="s">
        <v>35</v>
      </c>
      <c r="B79" s="67">
        <v>29.763635635375977</v>
      </c>
      <c r="C79" s="67">
        <v>15.663299560546875</v>
      </c>
      <c r="D79" s="64">
        <f t="shared" ref="D79:D81" si="8">B79-C79</f>
        <v>14.100336074829102</v>
      </c>
      <c r="E79" s="66" t="s">
        <v>35</v>
      </c>
      <c r="F79" s="67">
        <v>27.748441696166992</v>
      </c>
      <c r="G79" s="67">
        <v>15.184314727783203</v>
      </c>
      <c r="H79" s="64">
        <f t="shared" ref="H79:H81" si="9">F79-G79</f>
        <v>12.564126968383789</v>
      </c>
      <c r="I79" s="64">
        <f>H79-D82</f>
        <v>-1.2916388511657715</v>
      </c>
      <c r="J79" s="65">
        <f>POWER(2,-I79)</f>
        <v>2.4480598869818864</v>
      </c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100"/>
      <c r="ED79" s="100"/>
      <c r="EE79" s="100"/>
      <c r="EF79" s="100"/>
      <c r="EG79" s="100"/>
      <c r="EH79" s="100"/>
      <c r="EI79" s="100"/>
      <c r="EJ79" s="100"/>
      <c r="EK79" s="100"/>
      <c r="EL79" s="100"/>
      <c r="EM79" s="100"/>
      <c r="EN79" s="100"/>
      <c r="EO79" s="100"/>
      <c r="EP79" s="100"/>
      <c r="EQ79" s="100"/>
      <c r="ER79" s="100"/>
      <c r="ES79" s="100"/>
      <c r="ET79" s="100"/>
      <c r="EU79" s="100"/>
      <c r="EV79" s="100"/>
      <c r="EW79" s="100"/>
      <c r="EX79" s="100"/>
      <c r="EY79" s="100"/>
      <c r="EZ79" s="100"/>
      <c r="FA79" s="100"/>
      <c r="FB79" s="100"/>
      <c r="FC79" s="100"/>
      <c r="FD79" s="100"/>
      <c r="FE79" s="100"/>
      <c r="FF79" s="100"/>
      <c r="FG79" s="100"/>
      <c r="FH79" s="100"/>
      <c r="FI79" s="100"/>
      <c r="FJ79" s="100"/>
      <c r="FK79" s="100"/>
      <c r="FL79" s="100"/>
      <c r="FM79" s="100"/>
      <c r="FN79" s="100"/>
      <c r="FO79" s="100"/>
      <c r="FP79" s="100"/>
      <c r="FQ79" s="100"/>
      <c r="FR79" s="100"/>
      <c r="FS79" s="100"/>
      <c r="FT79" s="100"/>
      <c r="FU79" s="100"/>
      <c r="FV79" s="100"/>
      <c r="FW79" s="100"/>
      <c r="FX79" s="100"/>
      <c r="FY79" s="100"/>
      <c r="FZ79" s="100"/>
      <c r="GA79" s="100"/>
      <c r="GB79" s="100"/>
      <c r="GC79" s="100"/>
      <c r="GD79" s="100"/>
      <c r="GE79" s="100"/>
      <c r="GF79" s="100"/>
      <c r="GG79" s="100"/>
      <c r="GH79" s="100"/>
      <c r="GI79" s="100"/>
      <c r="GJ79" s="100"/>
      <c r="GK79" s="100"/>
      <c r="GL79" s="100"/>
      <c r="GM79" s="100"/>
      <c r="GN79" s="100"/>
      <c r="GO79" s="100"/>
      <c r="GP79" s="100"/>
      <c r="GQ79" s="100"/>
      <c r="GR79" s="100"/>
      <c r="GS79" s="100"/>
      <c r="GT79" s="100"/>
      <c r="GU79" s="100"/>
      <c r="GV79" s="100"/>
      <c r="GW79" s="100"/>
      <c r="GX79" s="100"/>
      <c r="GY79" s="100"/>
      <c r="GZ79" s="100"/>
      <c r="HA79" s="100"/>
      <c r="HB79" s="100"/>
      <c r="HC79" s="100"/>
      <c r="HD79" s="100"/>
      <c r="HE79" s="100"/>
      <c r="HF79" s="100"/>
      <c r="HG79" s="100"/>
      <c r="HH79" s="100"/>
      <c r="HI79" s="100"/>
      <c r="HJ79" s="100"/>
      <c r="HK79" s="100"/>
      <c r="HL79" s="100"/>
      <c r="HM79" s="100"/>
      <c r="HN79" s="100"/>
      <c r="HO79" s="100"/>
      <c r="HP79" s="100"/>
      <c r="HQ79" s="100"/>
      <c r="HR79" s="100"/>
      <c r="HS79" s="100"/>
      <c r="HT79" s="100"/>
      <c r="HU79" s="100"/>
      <c r="HV79" s="100"/>
      <c r="HW79" s="100"/>
      <c r="HX79" s="100"/>
      <c r="HY79" s="100"/>
      <c r="HZ79" s="100"/>
      <c r="IA79" s="100"/>
      <c r="IB79" s="100"/>
      <c r="IC79" s="100"/>
      <c r="ID79" s="100"/>
      <c r="IE79" s="100"/>
      <c r="IF79" s="100"/>
      <c r="IG79" s="100"/>
      <c r="IH79" s="100"/>
      <c r="II79" s="100"/>
      <c r="IJ79" s="100"/>
      <c r="IK79" s="100"/>
      <c r="IL79" s="100"/>
      <c r="IM79" s="100"/>
      <c r="IN79" s="100"/>
      <c r="IO79" s="100"/>
      <c r="IP79" s="100"/>
      <c r="IQ79" s="100"/>
      <c r="IR79" s="100"/>
      <c r="IS79" s="100"/>
      <c r="IT79" s="100"/>
      <c r="IU79" s="100"/>
      <c r="IV79" s="100"/>
    </row>
    <row r="80" spans="1:256" x14ac:dyDescent="0.2">
      <c r="A80" s="66" t="s">
        <v>36</v>
      </c>
      <c r="B80" s="67">
        <v>29.437862396240234</v>
      </c>
      <c r="C80" s="67">
        <v>15.421758651733398</v>
      </c>
      <c r="D80" s="64">
        <f t="shared" si="8"/>
        <v>14.016103744506836</v>
      </c>
      <c r="E80" s="66" t="s">
        <v>36</v>
      </c>
      <c r="F80" s="67">
        <v>26.897434234619141</v>
      </c>
      <c r="G80" s="67">
        <v>15.20229434967041</v>
      </c>
      <c r="H80" s="64">
        <f t="shared" si="9"/>
        <v>11.69513988494873</v>
      </c>
      <c r="I80" s="64">
        <f>H80-D82</f>
        <v>-2.1606259346008301</v>
      </c>
      <c r="J80" s="65">
        <f>POWER(2,-I80)</f>
        <v>4.4710879792427081</v>
      </c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100"/>
      <c r="EE80" s="100"/>
      <c r="EF80" s="100"/>
      <c r="EG80" s="100"/>
      <c r="EH80" s="100"/>
      <c r="EI80" s="100"/>
      <c r="EJ80" s="100"/>
      <c r="EK80" s="100"/>
      <c r="EL80" s="100"/>
      <c r="EM80" s="100"/>
      <c r="EN80" s="100"/>
      <c r="EO80" s="100"/>
      <c r="EP80" s="100"/>
      <c r="EQ80" s="100"/>
      <c r="ER80" s="100"/>
      <c r="ES80" s="100"/>
      <c r="ET80" s="100"/>
      <c r="EU80" s="100"/>
      <c r="EV80" s="100"/>
      <c r="EW80" s="100"/>
      <c r="EX80" s="100"/>
      <c r="EY80" s="100"/>
      <c r="EZ80" s="100"/>
      <c r="FA80" s="100"/>
      <c r="FB80" s="100"/>
      <c r="FC80" s="100"/>
      <c r="FD80" s="100"/>
      <c r="FE80" s="100"/>
      <c r="FF80" s="100"/>
      <c r="FG80" s="100"/>
      <c r="FH80" s="100"/>
      <c r="FI80" s="100"/>
      <c r="FJ80" s="100"/>
      <c r="FK80" s="100"/>
      <c r="FL80" s="100"/>
      <c r="FM80" s="100"/>
      <c r="FN80" s="100"/>
      <c r="FO80" s="100"/>
      <c r="FP80" s="100"/>
      <c r="FQ80" s="100"/>
      <c r="FR80" s="100"/>
      <c r="FS80" s="100"/>
      <c r="FT80" s="100"/>
      <c r="FU80" s="100"/>
      <c r="FV80" s="100"/>
      <c r="FW80" s="100"/>
      <c r="FX80" s="100"/>
      <c r="FY80" s="100"/>
      <c r="FZ80" s="100"/>
      <c r="GA80" s="100"/>
      <c r="GB80" s="100"/>
      <c r="GC80" s="100"/>
      <c r="GD80" s="100"/>
      <c r="GE80" s="100"/>
      <c r="GF80" s="100"/>
      <c r="GG80" s="100"/>
      <c r="GH80" s="100"/>
      <c r="GI80" s="100"/>
      <c r="GJ80" s="100"/>
      <c r="GK80" s="100"/>
      <c r="GL80" s="100"/>
      <c r="GM80" s="100"/>
      <c r="GN80" s="100"/>
      <c r="GO80" s="100"/>
      <c r="GP80" s="100"/>
      <c r="GQ80" s="100"/>
      <c r="GR80" s="100"/>
      <c r="GS80" s="100"/>
      <c r="GT80" s="100"/>
      <c r="GU80" s="100"/>
      <c r="GV80" s="100"/>
      <c r="GW80" s="100"/>
      <c r="GX80" s="100"/>
      <c r="GY80" s="100"/>
      <c r="GZ80" s="100"/>
      <c r="HA80" s="100"/>
      <c r="HB80" s="100"/>
      <c r="HC80" s="100"/>
      <c r="HD80" s="100"/>
      <c r="HE80" s="100"/>
      <c r="HF80" s="100"/>
      <c r="HG80" s="100"/>
      <c r="HH80" s="100"/>
      <c r="HI80" s="100"/>
      <c r="HJ80" s="100"/>
      <c r="HK80" s="100"/>
      <c r="HL80" s="100"/>
      <c r="HM80" s="100"/>
      <c r="HN80" s="100"/>
      <c r="HO80" s="100"/>
      <c r="HP80" s="100"/>
      <c r="HQ80" s="100"/>
      <c r="HR80" s="100"/>
      <c r="HS80" s="100"/>
      <c r="HT80" s="100"/>
      <c r="HU80" s="100"/>
      <c r="HV80" s="100"/>
      <c r="HW80" s="100"/>
      <c r="HX80" s="100"/>
      <c r="HY80" s="100"/>
      <c r="HZ80" s="100"/>
      <c r="IA80" s="100"/>
      <c r="IB80" s="100"/>
      <c r="IC80" s="100"/>
      <c r="ID80" s="100"/>
      <c r="IE80" s="100"/>
      <c r="IF80" s="100"/>
      <c r="IG80" s="100"/>
      <c r="IH80" s="100"/>
      <c r="II80" s="100"/>
      <c r="IJ80" s="100"/>
      <c r="IK80" s="100"/>
      <c r="IL80" s="100"/>
      <c r="IM80" s="100"/>
      <c r="IN80" s="100"/>
      <c r="IO80" s="100"/>
      <c r="IP80" s="100"/>
      <c r="IQ80" s="100"/>
      <c r="IR80" s="100"/>
      <c r="IS80" s="100"/>
      <c r="IT80" s="100"/>
      <c r="IU80" s="100"/>
      <c r="IV80" s="100"/>
    </row>
    <row r="81" spans="1:256" ht="17" thickBot="1" x14ac:dyDescent="0.25">
      <c r="A81" s="68" t="s">
        <v>16</v>
      </c>
      <c r="B81" s="69">
        <v>29.367952346801758</v>
      </c>
      <c r="C81" s="69">
        <v>15.959104537963867</v>
      </c>
      <c r="D81" s="64">
        <f t="shared" si="8"/>
        <v>13.408847808837891</v>
      </c>
      <c r="E81" s="68" t="s">
        <v>16</v>
      </c>
      <c r="F81" s="69">
        <v>26.412141799926758</v>
      </c>
      <c r="G81" s="69">
        <v>15.256641387939453</v>
      </c>
      <c r="H81" s="64">
        <f t="shared" si="9"/>
        <v>11.155500411987305</v>
      </c>
      <c r="I81" s="64">
        <f>H81-D82</f>
        <v>-2.7002654075622559</v>
      </c>
      <c r="J81" s="71">
        <f t="shared" ref="J81" si="10">POWER(2,-I81)</f>
        <v>6.4992146986814365</v>
      </c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100"/>
      <c r="CH81" s="100"/>
      <c r="CI81" s="100"/>
      <c r="CJ81" s="100"/>
      <c r="CK81" s="100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100"/>
      <c r="EE81" s="100"/>
      <c r="EF81" s="100"/>
      <c r="EG81" s="100"/>
      <c r="EH81" s="100"/>
      <c r="EI81" s="100"/>
      <c r="EJ81" s="100"/>
      <c r="EK81" s="100"/>
      <c r="EL81" s="100"/>
      <c r="EM81" s="100"/>
      <c r="EN81" s="100"/>
      <c r="EO81" s="100"/>
      <c r="EP81" s="100"/>
      <c r="EQ81" s="100"/>
      <c r="ER81" s="100"/>
      <c r="ES81" s="100"/>
      <c r="ET81" s="100"/>
      <c r="EU81" s="100"/>
      <c r="EV81" s="100"/>
      <c r="EW81" s="100"/>
      <c r="EX81" s="100"/>
      <c r="EY81" s="100"/>
      <c r="EZ81" s="100"/>
      <c r="FA81" s="100"/>
      <c r="FB81" s="100"/>
      <c r="FC81" s="100"/>
      <c r="FD81" s="100"/>
      <c r="FE81" s="100"/>
      <c r="FF81" s="100"/>
      <c r="FG81" s="100"/>
      <c r="FH81" s="100"/>
      <c r="FI81" s="100"/>
      <c r="FJ81" s="100"/>
      <c r="FK81" s="100"/>
      <c r="FL81" s="100"/>
      <c r="FM81" s="100"/>
      <c r="FN81" s="100"/>
      <c r="FO81" s="100"/>
      <c r="FP81" s="100"/>
      <c r="FQ81" s="100"/>
      <c r="FR81" s="100"/>
      <c r="FS81" s="100"/>
      <c r="FT81" s="100"/>
      <c r="FU81" s="100"/>
      <c r="FV81" s="100"/>
      <c r="FW81" s="100"/>
      <c r="FX81" s="100"/>
      <c r="FY81" s="100"/>
      <c r="FZ81" s="100"/>
      <c r="GA81" s="100"/>
      <c r="GB81" s="100"/>
      <c r="GC81" s="100"/>
      <c r="GD81" s="100"/>
      <c r="GE81" s="100"/>
      <c r="GF81" s="100"/>
      <c r="GG81" s="100"/>
      <c r="GH81" s="100"/>
      <c r="GI81" s="100"/>
      <c r="GJ81" s="100"/>
      <c r="GK81" s="100"/>
      <c r="GL81" s="100"/>
      <c r="GM81" s="100"/>
      <c r="GN81" s="100"/>
      <c r="GO81" s="100"/>
      <c r="GP81" s="100"/>
      <c r="GQ81" s="100"/>
      <c r="GR81" s="100"/>
      <c r="GS81" s="100"/>
      <c r="GT81" s="100"/>
      <c r="GU81" s="100"/>
      <c r="GV81" s="100"/>
      <c r="GW81" s="100"/>
      <c r="GX81" s="100"/>
      <c r="GY81" s="100"/>
      <c r="GZ81" s="100"/>
      <c r="HA81" s="100"/>
      <c r="HB81" s="100"/>
      <c r="HC81" s="100"/>
      <c r="HD81" s="100"/>
      <c r="HE81" s="100"/>
      <c r="HF81" s="100"/>
      <c r="HG81" s="100"/>
      <c r="HH81" s="100"/>
      <c r="HI81" s="100"/>
      <c r="HJ81" s="100"/>
      <c r="HK81" s="100"/>
      <c r="HL81" s="100"/>
      <c r="HM81" s="100"/>
      <c r="HN81" s="100"/>
      <c r="HO81" s="100"/>
      <c r="HP81" s="100"/>
      <c r="HQ81" s="100"/>
      <c r="HR81" s="100"/>
      <c r="HS81" s="100"/>
      <c r="HT81" s="100"/>
      <c r="HU81" s="100"/>
      <c r="HV81" s="100"/>
      <c r="HW81" s="100"/>
      <c r="HX81" s="100"/>
      <c r="HY81" s="100"/>
      <c r="HZ81" s="100"/>
      <c r="IA81" s="100"/>
      <c r="IB81" s="100"/>
      <c r="IC81" s="100"/>
      <c r="ID81" s="100"/>
      <c r="IE81" s="100"/>
      <c r="IF81" s="100"/>
      <c r="IG81" s="100"/>
      <c r="IH81" s="100"/>
      <c r="II81" s="100"/>
      <c r="IJ81" s="100"/>
      <c r="IK81" s="100"/>
      <c r="IL81" s="100"/>
      <c r="IM81" s="100"/>
      <c r="IN81" s="100"/>
      <c r="IO81" s="100"/>
      <c r="IP81" s="100"/>
      <c r="IQ81" s="100"/>
      <c r="IR81" s="100"/>
      <c r="IS81" s="100"/>
      <c r="IT81" s="100"/>
      <c r="IU81" s="100"/>
      <c r="IV81" s="100"/>
    </row>
    <row r="82" spans="1:256" x14ac:dyDescent="0.2">
      <c r="A82" s="72" t="s">
        <v>17</v>
      </c>
      <c r="B82" s="63">
        <f>AVERAGE(B78:B81)</f>
        <v>29.498213291168213</v>
      </c>
      <c r="C82" s="63">
        <f>AVERAGE(C78:C81)</f>
        <v>15.642447471618652</v>
      </c>
      <c r="D82" s="63">
        <f>AVERAGE(D78:D81)</f>
        <v>13.855765819549561</v>
      </c>
      <c r="E82" s="73" t="s">
        <v>17</v>
      </c>
      <c r="F82" s="63">
        <f>AVERAGE(F78:F81)</f>
        <v>27.107977867126465</v>
      </c>
      <c r="G82" s="63">
        <f>AVERAGE(G78:G81)</f>
        <v>15.24229097366333</v>
      </c>
      <c r="H82" s="63">
        <f>AVERAGE(H78:H81)</f>
        <v>11.865686893463135</v>
      </c>
      <c r="I82" s="63">
        <f>AVERAGE(I78:I81)</f>
        <v>-1.9900789260864258</v>
      </c>
      <c r="J82" s="74">
        <f>AVERAGE(J78:J81)</f>
        <v>4.229851834035264</v>
      </c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  <c r="IU82" s="100"/>
      <c r="IV82" s="100"/>
    </row>
    <row r="83" spans="1:256" x14ac:dyDescent="0.2">
      <c r="A83" s="75" t="s">
        <v>18</v>
      </c>
      <c r="B83" s="64">
        <f>MEDIAN(B78:B81)</f>
        <v>29.430632591247559</v>
      </c>
      <c r="C83" s="64">
        <f>MEDIAN(C78:C81)</f>
        <v>15.594463348388672</v>
      </c>
      <c r="D83" s="64">
        <f>MEDIAN(D78:D81)</f>
        <v>13.956939697265625</v>
      </c>
      <c r="E83" s="76" t="s">
        <v>18</v>
      </c>
      <c r="F83" s="64">
        <f>MEDIAN(F78:F81)</f>
        <v>27.135663986206055</v>
      </c>
      <c r="G83" s="64">
        <f>MEDIAN(G78:G81)</f>
        <v>15.229467868804932</v>
      </c>
      <c r="H83" s="64">
        <f>MEDIAN(H78:H81)</f>
        <v>11.871560096740723</v>
      </c>
      <c r="I83" s="64">
        <f>MEDIAN(I78:I81)</f>
        <v>-1.9842057228088379</v>
      </c>
      <c r="J83" s="77">
        <f>MEDIAN(J78:J81)</f>
        <v>3.9860663752388676</v>
      </c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100"/>
      <c r="EH83" s="100"/>
      <c r="EI83" s="100"/>
      <c r="EJ83" s="100"/>
      <c r="EK83" s="100"/>
      <c r="EL83" s="100"/>
      <c r="EM83" s="100"/>
      <c r="EN83" s="100"/>
      <c r="EO83" s="100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100"/>
      <c r="FD83" s="100"/>
      <c r="FE83" s="100"/>
      <c r="FF83" s="100"/>
      <c r="FG83" s="100"/>
      <c r="FH83" s="100"/>
      <c r="FI83" s="100"/>
      <c r="FJ83" s="100"/>
      <c r="FK83" s="100"/>
      <c r="FL83" s="100"/>
      <c r="FM83" s="100"/>
      <c r="FN83" s="100"/>
      <c r="FO83" s="100"/>
      <c r="FP83" s="100"/>
      <c r="FQ83" s="100"/>
      <c r="FR83" s="100"/>
      <c r="FS83" s="100"/>
      <c r="FT83" s="100"/>
      <c r="FU83" s="100"/>
      <c r="FV83" s="100"/>
      <c r="FW83" s="100"/>
      <c r="FX83" s="100"/>
      <c r="FY83" s="100"/>
      <c r="FZ83" s="100"/>
      <c r="GA83" s="100"/>
      <c r="GB83" s="100"/>
      <c r="GC83" s="100"/>
      <c r="GD83" s="100"/>
      <c r="GE83" s="100"/>
      <c r="GF83" s="100"/>
      <c r="GG83" s="100"/>
      <c r="GH83" s="100"/>
      <c r="GI83" s="100"/>
      <c r="GJ83" s="100"/>
      <c r="GK83" s="100"/>
      <c r="GL83" s="100"/>
      <c r="GM83" s="100"/>
      <c r="GN83" s="100"/>
      <c r="GO83" s="100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100"/>
      <c r="HD83" s="100"/>
      <c r="HE83" s="100"/>
      <c r="HF83" s="100"/>
      <c r="HG83" s="100"/>
      <c r="HH83" s="100"/>
      <c r="HI83" s="100"/>
      <c r="HJ83" s="100"/>
      <c r="HK83" s="100"/>
      <c r="HL83" s="100"/>
      <c r="HM83" s="100"/>
      <c r="HN83" s="100"/>
      <c r="HO83" s="100"/>
      <c r="HP83" s="100"/>
      <c r="HQ83" s="100"/>
      <c r="HR83" s="100"/>
      <c r="HS83" s="100"/>
      <c r="HT83" s="100"/>
      <c r="HU83" s="100"/>
      <c r="HV83" s="100"/>
      <c r="HW83" s="100"/>
      <c r="HX83" s="100"/>
      <c r="HY83" s="100"/>
      <c r="HZ83" s="100"/>
      <c r="IA83" s="100"/>
      <c r="IB83" s="100"/>
      <c r="IC83" s="100"/>
      <c r="ID83" s="100"/>
      <c r="IE83" s="100"/>
      <c r="IF83" s="100"/>
      <c r="IG83" s="100"/>
      <c r="IH83" s="100"/>
      <c r="II83" s="100"/>
      <c r="IJ83" s="100"/>
      <c r="IK83" s="100"/>
      <c r="IL83" s="100"/>
      <c r="IM83" s="100"/>
      <c r="IN83" s="100"/>
      <c r="IO83" s="100"/>
      <c r="IP83" s="100"/>
      <c r="IQ83" s="100"/>
      <c r="IR83" s="100"/>
      <c r="IS83" s="100"/>
      <c r="IT83" s="100"/>
      <c r="IU83" s="100"/>
      <c r="IV83" s="100"/>
    </row>
    <row r="84" spans="1:256" ht="17" thickBot="1" x14ac:dyDescent="0.25">
      <c r="A84" s="78" t="s">
        <v>19</v>
      </c>
      <c r="B84" s="70">
        <f>STDEV(B78:B81)</f>
        <v>0.17949538210956903</v>
      </c>
      <c r="C84" s="70">
        <f>STDEV(C78:C81)</f>
        <v>0.23313590690237748</v>
      </c>
      <c r="D84" s="70">
        <f>STDEV(D78:D81)</f>
        <v>0.3093128912617486</v>
      </c>
      <c r="E84" s="79" t="s">
        <v>19</v>
      </c>
      <c r="F84" s="70">
        <f>STDEV(F78:F81)</f>
        <v>0.58006368046589307</v>
      </c>
      <c r="G84" s="70">
        <f>STDEV(G78:G81)</f>
        <v>6.366481102131645E-2</v>
      </c>
      <c r="H84" s="70">
        <f>STDEV(H78:H81)</f>
        <v>0.59287450836781397</v>
      </c>
      <c r="I84" s="70">
        <f>STDEV(I78:I81)</f>
        <v>0.59287450836781397</v>
      </c>
      <c r="J84" s="80">
        <f>STDEV(J78:J81)</f>
        <v>1.7237696062758718</v>
      </c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</row>
    <row r="85" spans="1:256" x14ac:dyDescent="0.2">
      <c r="A85" s="3"/>
      <c r="B85" s="81" t="s">
        <v>20</v>
      </c>
      <c r="C85" s="81"/>
      <c r="D85" s="81"/>
      <c r="E85" s="3"/>
      <c r="F85" s="40"/>
      <c r="G85" s="40"/>
      <c r="H85" s="40"/>
      <c r="I85" s="40"/>
      <c r="J85" s="40">
        <f>J84/(SQRT(4))</f>
        <v>0.86188480313793592</v>
      </c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</row>
    <row r="86" spans="1:256" x14ac:dyDescent="0.2">
      <c r="A86" s="2" t="s">
        <v>53</v>
      </c>
      <c r="B86" s="90">
        <f>TTEST(B78:B81,F78:F81,2,2)</f>
        <v>2.2233901500927112E-4</v>
      </c>
      <c r="C86" s="81"/>
      <c r="D86" s="84"/>
      <c r="E86" s="85"/>
      <c r="F86" s="84"/>
      <c r="G86" s="85"/>
      <c r="H86" s="85"/>
      <c r="I86" s="83"/>
      <c r="J86" s="83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</row>
    <row r="87" spans="1:256" x14ac:dyDescent="0.2">
      <c r="A87" s="2" t="s">
        <v>1</v>
      </c>
      <c r="B87" s="90">
        <f>TTEST(C78:C81,G78:G81,2,2)</f>
        <v>1.6173278263906778E-2</v>
      </c>
      <c r="C87" s="81"/>
      <c r="D87" s="84"/>
      <c r="E87" s="85"/>
      <c r="F87" s="85"/>
      <c r="G87" s="89"/>
      <c r="H87" s="83"/>
      <c r="I87" s="83"/>
      <c r="J87" s="83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</row>
    <row r="88" spans="1:256" x14ac:dyDescent="0.2">
      <c r="A88" s="2" t="s">
        <v>21</v>
      </c>
      <c r="B88" s="91">
        <f>TTEST(D78:D81,H78:H81,2,2)</f>
        <v>1.0060270289323342E-3</v>
      </c>
      <c r="C88" s="90"/>
      <c r="D88" s="92"/>
      <c r="E88" s="7"/>
      <c r="F88" s="57"/>
      <c r="G88" s="92"/>
      <c r="H88" s="83"/>
      <c r="I88" s="83"/>
      <c r="J88" s="83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</row>
    <row r="89" spans="1:256" x14ac:dyDescent="0.2">
      <c r="A89" s="44" t="s">
        <v>22</v>
      </c>
      <c r="B89" s="54">
        <f>POWER(-(-I82-I84),2)</f>
        <v>1.9521801848924052</v>
      </c>
      <c r="C89" s="54"/>
      <c r="D89" s="92"/>
      <c r="E89" s="93"/>
      <c r="F89" s="92"/>
      <c r="G89" s="92"/>
      <c r="H89" s="83"/>
      <c r="I89" s="83"/>
      <c r="J89" s="83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</row>
    <row r="90" spans="1:256" x14ac:dyDescent="0.2">
      <c r="A90" s="44" t="s">
        <v>23</v>
      </c>
      <c r="B90" s="54">
        <f>POWER(2,-I82)</f>
        <v>3.9725873057035153</v>
      </c>
      <c r="C90" s="54"/>
      <c r="D90" s="81"/>
      <c r="E90" s="3"/>
      <c r="F90" s="92"/>
      <c r="G90" s="92"/>
      <c r="H90" s="57"/>
      <c r="I90" s="57"/>
      <c r="J90" s="83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0"/>
      <c r="EG90" s="100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100"/>
      <c r="ES90" s="100"/>
      <c r="ET90" s="100"/>
      <c r="EU90" s="100"/>
      <c r="EV90" s="100"/>
      <c r="EW90" s="100"/>
      <c r="EX90" s="100"/>
      <c r="EY90" s="100"/>
      <c r="EZ90" s="100"/>
      <c r="FA90" s="100"/>
      <c r="FB90" s="100"/>
      <c r="FC90" s="100"/>
      <c r="FD90" s="100"/>
      <c r="FE90" s="100"/>
      <c r="FF90" s="100"/>
      <c r="FG90" s="100"/>
      <c r="FH90" s="100"/>
      <c r="FI90" s="100"/>
      <c r="FJ90" s="100"/>
      <c r="FK90" s="100"/>
      <c r="FL90" s="100"/>
      <c r="FM90" s="100"/>
      <c r="FN90" s="100"/>
      <c r="FO90" s="100"/>
      <c r="FP90" s="100"/>
      <c r="FQ90" s="100"/>
      <c r="FR90" s="100"/>
      <c r="FS90" s="100"/>
      <c r="FT90" s="100"/>
      <c r="FU90" s="100"/>
      <c r="FV90" s="100"/>
      <c r="FW90" s="100"/>
      <c r="FX90" s="100"/>
      <c r="FY90" s="100"/>
      <c r="FZ90" s="100"/>
      <c r="GA90" s="100"/>
      <c r="GB90" s="100"/>
      <c r="GC90" s="100"/>
      <c r="GD90" s="100"/>
      <c r="GE90" s="100"/>
      <c r="GF90" s="100"/>
      <c r="GG90" s="100"/>
      <c r="GH90" s="100"/>
      <c r="GI90" s="100"/>
      <c r="GJ90" s="100"/>
      <c r="GK90" s="100"/>
      <c r="GL90" s="100"/>
      <c r="GM90" s="100"/>
      <c r="GN90" s="100"/>
      <c r="GO90" s="100"/>
      <c r="GP90" s="100"/>
      <c r="GQ90" s="100"/>
      <c r="GR90" s="100"/>
      <c r="GS90" s="100"/>
      <c r="GT90" s="100"/>
      <c r="GU90" s="100"/>
      <c r="GV90" s="100"/>
      <c r="GW90" s="100"/>
      <c r="GX90" s="100"/>
      <c r="GY90" s="100"/>
      <c r="GZ90" s="100"/>
      <c r="HA90" s="100"/>
      <c r="HB90" s="100"/>
      <c r="HC90" s="100"/>
      <c r="HD90" s="100"/>
      <c r="HE90" s="100"/>
      <c r="HF90" s="100"/>
      <c r="HG90" s="100"/>
      <c r="HH90" s="100"/>
      <c r="HI90" s="100"/>
      <c r="HJ90" s="100"/>
      <c r="HK90" s="100"/>
      <c r="HL90" s="100"/>
      <c r="HM90" s="100"/>
      <c r="HN90" s="100"/>
      <c r="HO90" s="100"/>
      <c r="HP90" s="100"/>
      <c r="HQ90" s="100"/>
      <c r="HR90" s="100"/>
      <c r="HS90" s="100"/>
      <c r="HT90" s="100"/>
      <c r="HU90" s="100"/>
      <c r="HV90" s="100"/>
      <c r="HW90" s="100"/>
      <c r="HX90" s="100"/>
      <c r="HY90" s="100"/>
      <c r="HZ90" s="100"/>
      <c r="IA90" s="100"/>
      <c r="IB90" s="100"/>
      <c r="IC90" s="100"/>
      <c r="ID90" s="100"/>
      <c r="IE90" s="100"/>
      <c r="IF90" s="100"/>
      <c r="IG90" s="100"/>
      <c r="IH90" s="100"/>
      <c r="II90" s="100"/>
      <c r="IJ90" s="100"/>
      <c r="IK90" s="100"/>
      <c r="IL90" s="100"/>
      <c r="IM90" s="100"/>
      <c r="IN90" s="100"/>
      <c r="IO90" s="100"/>
      <c r="IP90" s="100"/>
      <c r="IQ90" s="100"/>
      <c r="IR90" s="100"/>
      <c r="IS90" s="100"/>
      <c r="IT90" s="100"/>
      <c r="IU90" s="100"/>
      <c r="IV90" s="100"/>
    </row>
    <row r="91" spans="1:256" s="46" customFormat="1" ht="17" thickBot="1" x14ac:dyDescent="0.25"/>
    <row r="92" spans="1:256" ht="17" thickTop="1" x14ac:dyDescent="0.2">
      <c r="A92" s="45" t="s">
        <v>48</v>
      </c>
    </row>
    <row r="93" spans="1:256" s="47" customFormat="1" x14ac:dyDescent="0.2">
      <c r="A93" s="47" t="s">
        <v>55</v>
      </c>
      <c r="B93" s="48"/>
      <c r="C93" s="48"/>
      <c r="D93" s="48"/>
      <c r="E93" s="49"/>
      <c r="F93" s="48"/>
      <c r="G93" s="48"/>
      <c r="H93" s="50" t="s">
        <v>27</v>
      </c>
      <c r="I93" s="51">
        <v>44400</v>
      </c>
      <c r="J93" s="87"/>
    </row>
    <row r="94" spans="1:256" s="47" customFormat="1" x14ac:dyDescent="0.2">
      <c r="A94" s="4" t="s">
        <v>39</v>
      </c>
      <c r="B94" s="48"/>
      <c r="C94" s="48"/>
      <c r="D94" s="48"/>
      <c r="E94" s="49"/>
      <c r="F94" s="48"/>
      <c r="G94" s="48"/>
      <c r="H94" s="50" t="s">
        <v>53</v>
      </c>
      <c r="I94" s="51">
        <v>44404</v>
      </c>
      <c r="J94" s="87"/>
    </row>
    <row r="95" spans="1:256" s="47" customFormat="1" x14ac:dyDescent="0.2">
      <c r="A95" s="4" t="s">
        <v>29</v>
      </c>
      <c r="B95" s="48"/>
      <c r="C95" s="48"/>
      <c r="D95" s="48"/>
      <c r="E95" s="49"/>
      <c r="F95" s="48"/>
      <c r="G95" s="48"/>
      <c r="I95" s="8" t="s">
        <v>6</v>
      </c>
      <c r="J95" s="87"/>
    </row>
    <row r="96" spans="1:256" s="47" customFormat="1" x14ac:dyDescent="0.2">
      <c r="A96" s="4" t="s">
        <v>30</v>
      </c>
      <c r="B96" s="48"/>
      <c r="C96" s="48"/>
      <c r="D96" s="48"/>
      <c r="E96" s="49"/>
      <c r="F96" s="48"/>
      <c r="G96" s="48"/>
      <c r="H96" s="53"/>
      <c r="I96" s="53"/>
      <c r="J96" s="87"/>
    </row>
    <row r="97" spans="1:256" s="4" customFormat="1" ht="14" x14ac:dyDescent="0.15">
      <c r="A97" s="4" t="s">
        <v>31</v>
      </c>
      <c r="B97" s="54"/>
      <c r="C97" s="54"/>
      <c r="D97" s="54"/>
      <c r="E97" s="11"/>
      <c r="F97" s="54"/>
      <c r="G97" s="54"/>
      <c r="H97" s="55"/>
      <c r="I97" s="55"/>
      <c r="J97" s="55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56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56"/>
      <c r="GS97" s="56"/>
      <c r="GT97" s="56"/>
      <c r="GU97" s="56"/>
      <c r="GV97" s="56"/>
      <c r="GW97" s="56"/>
      <c r="GX97" s="56"/>
      <c r="GY97" s="56"/>
      <c r="GZ97" s="56"/>
      <c r="HA97" s="56"/>
      <c r="HB97" s="56"/>
      <c r="HC97" s="56"/>
      <c r="HD97" s="56"/>
      <c r="HE97" s="56"/>
      <c r="HF97" s="56"/>
      <c r="HG97" s="56"/>
      <c r="HH97" s="56"/>
      <c r="HI97" s="56"/>
      <c r="HJ97" s="56"/>
      <c r="HK97" s="56"/>
      <c r="HL97" s="56"/>
      <c r="HM97" s="56"/>
      <c r="HN97" s="56"/>
      <c r="HO97" s="56"/>
      <c r="HP97" s="56"/>
      <c r="HQ97" s="56"/>
      <c r="HR97" s="56"/>
      <c r="HS97" s="56"/>
      <c r="HT97" s="56"/>
      <c r="HU97" s="56"/>
      <c r="HV97" s="56"/>
      <c r="HW97" s="56"/>
      <c r="HX97" s="56"/>
      <c r="HY97" s="56"/>
      <c r="HZ97" s="56"/>
      <c r="IA97" s="56"/>
      <c r="IB97" s="56"/>
      <c r="IC97" s="56"/>
      <c r="ID97" s="56"/>
      <c r="IE97" s="56"/>
      <c r="IF97" s="56"/>
      <c r="IG97" s="56"/>
      <c r="IH97" s="56"/>
      <c r="II97" s="56"/>
      <c r="IJ97" s="56"/>
      <c r="IK97" s="56"/>
      <c r="IL97" s="56"/>
      <c r="IM97" s="56"/>
      <c r="IN97" s="56"/>
      <c r="IO97" s="56"/>
      <c r="IP97" s="56"/>
      <c r="IQ97" s="56"/>
      <c r="IR97" s="56"/>
      <c r="IS97" s="56"/>
      <c r="IT97" s="56"/>
      <c r="IU97" s="56"/>
      <c r="IV97" s="56"/>
    </row>
    <row r="98" spans="1:256" s="4" customFormat="1" ht="15" thickBot="1" x14ac:dyDescent="0.2">
      <c r="B98" s="54"/>
      <c r="C98" s="54"/>
      <c r="D98" s="54"/>
      <c r="E98" s="11"/>
      <c r="F98" s="54"/>
      <c r="G98" s="54"/>
      <c r="H98" s="55"/>
      <c r="I98" s="55"/>
      <c r="J98" s="55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6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56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56"/>
      <c r="GS98" s="56"/>
      <c r="GT98" s="56"/>
      <c r="GU98" s="56"/>
      <c r="GV98" s="56"/>
      <c r="GW98" s="56"/>
      <c r="GX98" s="56"/>
      <c r="GY98" s="56"/>
      <c r="GZ98" s="56"/>
      <c r="HA98" s="56"/>
      <c r="HB98" s="56"/>
      <c r="HC98" s="56"/>
      <c r="HD98" s="56"/>
      <c r="HE98" s="56"/>
      <c r="HF98" s="56"/>
      <c r="HG98" s="56"/>
      <c r="HH98" s="56"/>
      <c r="HI98" s="56"/>
      <c r="HJ98" s="56"/>
      <c r="HK98" s="56"/>
      <c r="HL98" s="56"/>
      <c r="HM98" s="56"/>
      <c r="HN98" s="56"/>
      <c r="HO98" s="56"/>
      <c r="HP98" s="56"/>
      <c r="HQ98" s="56"/>
      <c r="HR98" s="56"/>
      <c r="HS98" s="56"/>
      <c r="HT98" s="56"/>
      <c r="HU98" s="56"/>
      <c r="HV98" s="56"/>
      <c r="HW98" s="56"/>
      <c r="HX98" s="56"/>
      <c r="HY98" s="56"/>
      <c r="HZ98" s="56"/>
      <c r="IA98" s="56"/>
      <c r="IB98" s="56"/>
      <c r="IC98" s="56"/>
      <c r="ID98" s="56"/>
      <c r="IE98" s="56"/>
      <c r="IF98" s="56"/>
      <c r="IG98" s="56"/>
      <c r="IH98" s="56"/>
      <c r="II98" s="56"/>
      <c r="IJ98" s="56"/>
      <c r="IK98" s="56"/>
      <c r="IL98" s="56"/>
      <c r="IM98" s="56"/>
      <c r="IN98" s="56"/>
      <c r="IO98" s="56"/>
      <c r="IP98" s="56"/>
      <c r="IQ98" s="56"/>
      <c r="IR98" s="56"/>
      <c r="IS98" s="56"/>
      <c r="IT98" s="56"/>
      <c r="IU98" s="56"/>
      <c r="IV98" s="56"/>
    </row>
    <row r="99" spans="1:256" s="4" customFormat="1" ht="15" thickBot="1" x14ac:dyDescent="0.2">
      <c r="K99" s="40"/>
    </row>
    <row r="100" spans="1:256" s="4" customFormat="1" ht="15" thickBot="1" x14ac:dyDescent="0.2">
      <c r="A100" s="58" t="s">
        <v>8</v>
      </c>
      <c r="B100" s="59" t="s">
        <v>53</v>
      </c>
      <c r="C100" s="59" t="s">
        <v>1</v>
      </c>
      <c r="D100" s="59" t="s">
        <v>9</v>
      </c>
      <c r="E100" s="58" t="s">
        <v>50</v>
      </c>
      <c r="F100" s="59" t="s">
        <v>53</v>
      </c>
      <c r="G100" s="59" t="s">
        <v>1</v>
      </c>
      <c r="H100" s="59" t="s">
        <v>9</v>
      </c>
      <c r="I100" s="59" t="s">
        <v>11</v>
      </c>
      <c r="J100" s="60" t="s">
        <v>44</v>
      </c>
    </row>
    <row r="101" spans="1:256" s="4" customFormat="1" ht="14" x14ac:dyDescent="0.15">
      <c r="A101" s="61" t="s">
        <v>34</v>
      </c>
      <c r="B101" s="136">
        <v>24.506658554077148</v>
      </c>
      <c r="C101" s="136">
        <v>15.408961296081543</v>
      </c>
      <c r="D101" s="63">
        <f t="shared" ref="D101:D103" si="11">B101-C101</f>
        <v>9.0976972579956055</v>
      </c>
      <c r="E101" s="61" t="s">
        <v>34</v>
      </c>
      <c r="F101" s="136">
        <v>21.157772064208984</v>
      </c>
      <c r="G101" s="136">
        <v>15.352908134460449</v>
      </c>
      <c r="H101" s="64">
        <f t="shared" ref="H101:H104" si="12">F101-G101</f>
        <v>5.8048639297485352</v>
      </c>
      <c r="I101" s="64">
        <f>H101-D105</f>
        <v>-3.2659831047058105</v>
      </c>
      <c r="J101" s="65">
        <f t="shared" ref="J101:J104" si="13">POWER(2,-I101)</f>
        <v>9.6196413356224415</v>
      </c>
    </row>
    <row r="102" spans="1:256" s="4" customFormat="1" ht="14" x14ac:dyDescent="0.15">
      <c r="A102" s="66" t="s">
        <v>35</v>
      </c>
      <c r="B102" s="137">
        <v>24.646074295043945</v>
      </c>
      <c r="C102" s="137">
        <v>15.451389312744141</v>
      </c>
      <c r="D102" s="64">
        <f t="shared" si="11"/>
        <v>9.1946849822998047</v>
      </c>
      <c r="E102" s="66" t="s">
        <v>35</v>
      </c>
      <c r="F102" s="137">
        <v>21.744579315185547</v>
      </c>
      <c r="G102" s="137">
        <v>15.396581649780273</v>
      </c>
      <c r="H102" s="64">
        <f t="shared" si="12"/>
        <v>6.3479976654052734</v>
      </c>
      <c r="I102" s="64">
        <f>H102-D105</f>
        <v>-2.7228493690490723</v>
      </c>
      <c r="J102" s="65">
        <f t="shared" si="13"/>
        <v>6.6017539468224893</v>
      </c>
    </row>
    <row r="103" spans="1:256" s="4" customFormat="1" ht="14" x14ac:dyDescent="0.15">
      <c r="A103" s="66" t="s">
        <v>36</v>
      </c>
      <c r="B103" s="137">
        <v>25.453226089477539</v>
      </c>
      <c r="C103" s="137">
        <v>15.893764495849609</v>
      </c>
      <c r="D103" s="64">
        <f t="shared" si="11"/>
        <v>9.5594615936279297</v>
      </c>
      <c r="E103" s="66" t="s">
        <v>36</v>
      </c>
      <c r="F103" s="137">
        <v>21.524454116821289</v>
      </c>
      <c r="G103" s="137">
        <v>14.725749015808105</v>
      </c>
      <c r="H103" s="64">
        <f t="shared" si="12"/>
        <v>6.7987051010131836</v>
      </c>
      <c r="I103" s="64">
        <f>H103-D105</f>
        <v>-2.2721419334411621</v>
      </c>
      <c r="J103" s="65">
        <f t="shared" si="13"/>
        <v>4.8303975607757863</v>
      </c>
    </row>
    <row r="104" spans="1:256" s="4" customFormat="1" ht="15" thickBot="1" x14ac:dyDescent="0.2">
      <c r="A104" s="68" t="s">
        <v>16</v>
      </c>
      <c r="B104" s="138">
        <v>24.006465911865234</v>
      </c>
      <c r="C104" s="138">
        <v>15.574921607971191</v>
      </c>
      <c r="D104" s="64">
        <f>B104-C104</f>
        <v>8.431544303894043</v>
      </c>
      <c r="E104" s="68" t="s">
        <v>16</v>
      </c>
      <c r="F104" s="138">
        <v>21.377477645874023</v>
      </c>
      <c r="G104" s="138">
        <v>15.161957740783691</v>
      </c>
      <c r="H104" s="70">
        <f t="shared" si="12"/>
        <v>6.215519905090332</v>
      </c>
      <c r="I104" s="64">
        <f>H104-D105</f>
        <v>-2.8553271293640137</v>
      </c>
      <c r="J104" s="71">
        <f t="shared" si="13"/>
        <v>7.2366757419798926</v>
      </c>
    </row>
    <row r="105" spans="1:256" s="4" customFormat="1" ht="14" x14ac:dyDescent="0.15">
      <c r="A105" s="72" t="s">
        <v>17</v>
      </c>
      <c r="B105" s="63">
        <f>AVERAGE(B101:B104)</f>
        <v>24.653106212615967</v>
      </c>
      <c r="C105" s="63">
        <f>AVERAGE(C101:C104)</f>
        <v>15.582259178161621</v>
      </c>
      <c r="D105" s="63">
        <f>AVERAGE(D101:D104)</f>
        <v>9.0708470344543457</v>
      </c>
      <c r="E105" s="73" t="s">
        <v>17</v>
      </c>
      <c r="F105" s="63">
        <f>AVERAGE(F101:F104)</f>
        <v>21.451070785522461</v>
      </c>
      <c r="G105" s="63">
        <f>AVERAGE(G101:G104)</f>
        <v>15.15929913520813</v>
      </c>
      <c r="H105" s="63">
        <f>AVERAGE(H101:H104)</f>
        <v>6.2917716503143311</v>
      </c>
      <c r="I105" s="63">
        <f>AVERAGE(I101:I104)</f>
        <v>-2.7790753841400146</v>
      </c>
      <c r="J105" s="74">
        <f>AVERAGE(J101:J104)</f>
        <v>7.0721171463001529</v>
      </c>
    </row>
    <row r="106" spans="1:256" s="4" customFormat="1" ht="14" x14ac:dyDescent="0.15">
      <c r="A106" s="75" t="s">
        <v>18</v>
      </c>
      <c r="B106" s="64">
        <f>MEDIAN(B101:B104)</f>
        <v>24.576366424560547</v>
      </c>
      <c r="C106" s="64">
        <f>MEDIAN(C101:C104)</f>
        <v>15.513155460357666</v>
      </c>
      <c r="D106" s="64">
        <f>MEDIAN(D101:D104)</f>
        <v>9.1461911201477051</v>
      </c>
      <c r="E106" s="76" t="s">
        <v>18</v>
      </c>
      <c r="F106" s="64">
        <f>MEDIAN(F101:F104)</f>
        <v>21.450965881347656</v>
      </c>
      <c r="G106" s="64">
        <f>MEDIAN(G101:G104)</f>
        <v>15.25743293762207</v>
      </c>
      <c r="H106" s="64">
        <f>MEDIAN(H101:H104)</f>
        <v>6.2817587852478027</v>
      </c>
      <c r="I106" s="64">
        <f>MEDIAN(I101:I104)</f>
        <v>-2.789088249206543</v>
      </c>
      <c r="J106" s="77">
        <f>MEDIAN(J101:J104)</f>
        <v>6.9192148444011909</v>
      </c>
    </row>
    <row r="107" spans="1:256" s="4" customFormat="1" ht="15" thickBot="1" x14ac:dyDescent="0.2">
      <c r="A107" s="78" t="s">
        <v>19</v>
      </c>
      <c r="B107" s="70">
        <f>STDEV(B101:B104)</f>
        <v>0.5999532927543102</v>
      </c>
      <c r="C107" s="70">
        <f>STDEV(C101:C104)</f>
        <v>0.21927796704337327</v>
      </c>
      <c r="D107" s="70">
        <f>STDEV(D101:D104)</f>
        <v>0.47028677087108067</v>
      </c>
      <c r="E107" s="79" t="s">
        <v>19</v>
      </c>
      <c r="F107" s="70">
        <f>STDEV(F101:F104)</f>
        <v>0.24696319592531393</v>
      </c>
      <c r="G107" s="70">
        <f>STDEV(G101:G104)</f>
        <v>0.30646381544349077</v>
      </c>
      <c r="H107" s="70">
        <f>STDEV(H101:H104)</f>
        <v>0.40948599699572052</v>
      </c>
      <c r="I107" s="70">
        <f>STDEV(I101:I104)</f>
        <v>0.40948599699572052</v>
      </c>
      <c r="J107" s="80">
        <f>STDEV(J101:J104)</f>
        <v>1.9801942047974854</v>
      </c>
    </row>
    <row r="108" spans="1:256" s="4" customFormat="1" ht="14" x14ac:dyDescent="0.15">
      <c r="A108" s="3"/>
      <c r="B108" s="81" t="s">
        <v>20</v>
      </c>
      <c r="C108" s="81"/>
      <c r="D108" s="81"/>
      <c r="E108" s="3"/>
      <c r="F108" s="40"/>
      <c r="G108" s="40"/>
      <c r="H108" s="40"/>
      <c r="I108" s="40"/>
      <c r="J108" s="40">
        <f>J107/(SQRT(4))</f>
        <v>0.99009710239874271</v>
      </c>
    </row>
    <row r="109" spans="1:256" s="4" customFormat="1" ht="14" x14ac:dyDescent="0.15">
      <c r="A109" s="2" t="s">
        <v>53</v>
      </c>
      <c r="B109" s="3">
        <f>TTEST(B101:B104,F101:F104,2,2)</f>
        <v>6.2378110273549547E-5</v>
      </c>
      <c r="C109" s="81"/>
      <c r="D109" s="41"/>
      <c r="E109" s="139"/>
      <c r="F109" s="41"/>
      <c r="G109" s="139"/>
      <c r="H109" s="139"/>
      <c r="I109" s="83"/>
      <c r="J109" s="83"/>
    </row>
    <row r="110" spans="1:256" s="4" customFormat="1" ht="14" x14ac:dyDescent="0.15">
      <c r="A110" s="2" t="s">
        <v>1</v>
      </c>
      <c r="B110" s="3">
        <f>TTEST(C101:C104,G101:G104,2,2)</f>
        <v>6.5909199806124849E-2</v>
      </c>
      <c r="C110" s="81"/>
      <c r="D110" s="41"/>
      <c r="E110" s="139"/>
      <c r="F110" s="41"/>
      <c r="G110" s="139"/>
      <c r="H110" s="139"/>
      <c r="I110" s="83"/>
      <c r="J110" s="83"/>
    </row>
    <row r="111" spans="1:256" s="4" customFormat="1" ht="14" x14ac:dyDescent="0.15">
      <c r="A111" s="2" t="s">
        <v>21</v>
      </c>
      <c r="B111" s="43">
        <f>TTEST(D101:D104,H101:H104,2,2)</f>
        <v>1.1116976756334571E-4</v>
      </c>
      <c r="C111" s="3"/>
      <c r="D111" s="81"/>
      <c r="F111" s="83"/>
      <c r="G111" s="81"/>
      <c r="H111" s="83"/>
      <c r="I111" s="83"/>
      <c r="J111" s="83"/>
    </row>
    <row r="112" spans="1:256" s="4" customFormat="1" ht="14" x14ac:dyDescent="0.15">
      <c r="A112" s="44" t="s">
        <v>22</v>
      </c>
      <c r="B112" s="54">
        <f>POWER(-(-I105-I107),2)</f>
        <v>5.6149538636668703</v>
      </c>
      <c r="C112" s="54"/>
      <c r="D112" s="81"/>
      <c r="E112" s="3"/>
      <c r="F112" s="81"/>
      <c r="G112" s="81"/>
      <c r="H112" s="83"/>
      <c r="I112" s="83"/>
      <c r="J112" s="83"/>
    </row>
    <row r="113" spans="1:10" s="4" customFormat="1" ht="14" x14ac:dyDescent="0.15">
      <c r="A113" s="44" t="s">
        <v>23</v>
      </c>
      <c r="B113" s="54">
        <f>POWER(2,-I105)</f>
        <v>6.8641229002963566</v>
      </c>
      <c r="C113" s="54"/>
      <c r="D113" s="81"/>
      <c r="E113" s="3"/>
      <c r="F113" s="81"/>
      <c r="G113" s="81"/>
      <c r="H113" s="83"/>
      <c r="I113" s="83"/>
      <c r="J113" s="8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37783-05AD-F84D-AB80-C1790FA4A54E}">
  <dimension ref="A1:IV112"/>
  <sheetViews>
    <sheetView workbookViewId="0">
      <selection activeCell="A2" sqref="A2"/>
    </sheetView>
  </sheetViews>
  <sheetFormatPr baseColWidth="10" defaultRowHeight="16" x14ac:dyDescent="0.2"/>
  <sheetData>
    <row r="1" spans="1:13" s="45" customFormat="1" x14ac:dyDescent="0.2">
      <c r="A1" s="45" t="s">
        <v>57</v>
      </c>
    </row>
    <row r="2" spans="1:13" s="46" customFormat="1" ht="17" thickBot="1" x14ac:dyDescent="0.25"/>
    <row r="3" spans="1:13" ht="17" thickTop="1" x14ac:dyDescent="0.2">
      <c r="A3" s="45" t="s">
        <v>24</v>
      </c>
    </row>
    <row r="4" spans="1:13" s="4" customFormat="1" ht="18" x14ac:dyDescent="0.2">
      <c r="A4" s="1" t="s">
        <v>0</v>
      </c>
      <c r="B4" s="2"/>
      <c r="C4" s="3"/>
      <c r="D4" s="3"/>
      <c r="E4" s="3"/>
      <c r="F4" s="3"/>
      <c r="G4" s="3"/>
      <c r="H4" s="3"/>
      <c r="J4" s="5">
        <v>43648</v>
      </c>
      <c r="K4" s="4" t="s">
        <v>1</v>
      </c>
      <c r="L4" s="7"/>
      <c r="M4" s="7"/>
    </row>
    <row r="5" spans="1:13" s="4" customFormat="1" x14ac:dyDescent="0.2">
      <c r="A5" s="8" t="s">
        <v>2</v>
      </c>
      <c r="B5" s="2"/>
      <c r="C5" s="3"/>
      <c r="D5" s="3"/>
      <c r="E5" s="3"/>
      <c r="F5" s="3"/>
      <c r="G5" s="3"/>
      <c r="H5" s="3"/>
      <c r="J5" s="5">
        <v>43906</v>
      </c>
      <c r="K5" s="4" t="s">
        <v>56</v>
      </c>
      <c r="L5" s="6"/>
      <c r="M5" s="7"/>
    </row>
    <row r="6" spans="1:13" s="4" customFormat="1" x14ac:dyDescent="0.2">
      <c r="A6" s="8" t="s">
        <v>3</v>
      </c>
      <c r="B6" s="2"/>
      <c r="C6" s="3"/>
      <c r="D6" s="3"/>
      <c r="E6" s="3"/>
      <c r="F6" s="3"/>
      <c r="G6" s="3"/>
      <c r="H6" s="3"/>
      <c r="J6" s="3" t="s">
        <v>4</v>
      </c>
      <c r="K6" s="4" t="s">
        <v>5</v>
      </c>
      <c r="L6" s="7"/>
      <c r="M6" s="7"/>
    </row>
    <row r="7" spans="1:13" s="4" customFormat="1" ht="14" x14ac:dyDescent="0.15">
      <c r="B7" s="2"/>
      <c r="C7" s="3"/>
      <c r="D7" s="3"/>
      <c r="E7" s="9"/>
      <c r="F7" s="3"/>
      <c r="G7" s="3"/>
      <c r="H7" s="3"/>
      <c r="L7" s="7"/>
      <c r="M7" s="7"/>
    </row>
    <row r="8" spans="1:13" s="4" customFormat="1" ht="14" x14ac:dyDescent="0.15">
      <c r="B8" s="3"/>
      <c r="C8" s="3"/>
      <c r="D8" s="3"/>
      <c r="E8" s="10"/>
      <c r="F8" s="3"/>
      <c r="G8" s="3"/>
      <c r="H8" s="3"/>
      <c r="J8" s="11"/>
      <c r="L8" s="7"/>
      <c r="M8" s="7"/>
    </row>
    <row r="9" spans="1:13" s="12" customFormat="1" ht="17" thickBot="1" x14ac:dyDescent="0.25">
      <c r="L9" s="13"/>
      <c r="M9" s="13"/>
    </row>
    <row r="10" spans="1:13" s="4" customFormat="1" ht="15" thickBot="1" x14ac:dyDescent="0.2">
      <c r="A10" s="14" t="s">
        <v>8</v>
      </c>
      <c r="B10" s="15" t="s">
        <v>56</v>
      </c>
      <c r="C10" s="15" t="s">
        <v>1</v>
      </c>
      <c r="D10" s="16" t="s">
        <v>9</v>
      </c>
      <c r="E10" s="14" t="s">
        <v>10</v>
      </c>
      <c r="F10" s="15" t="s">
        <v>56</v>
      </c>
      <c r="G10" s="15" t="s">
        <v>1</v>
      </c>
      <c r="H10" s="16" t="s">
        <v>9</v>
      </c>
      <c r="I10" s="15" t="s">
        <v>11</v>
      </c>
      <c r="J10" s="17" t="s">
        <v>12</v>
      </c>
      <c r="L10" s="7"/>
      <c r="M10" s="7"/>
    </row>
    <row r="11" spans="1:13" s="4" customFormat="1" ht="14" x14ac:dyDescent="0.15">
      <c r="A11" s="18" t="s">
        <v>13</v>
      </c>
      <c r="B11" s="19">
        <v>25.543405532836914</v>
      </c>
      <c r="C11" s="19">
        <v>14.313963890075684</v>
      </c>
      <c r="D11" s="20">
        <f t="shared" ref="D11:D14" si="0">B11-C11</f>
        <v>11.22944164276123</v>
      </c>
      <c r="E11" s="18" t="s">
        <v>13</v>
      </c>
      <c r="F11" s="19">
        <v>25.832956314086914</v>
      </c>
      <c r="G11" s="19">
        <v>14.331273078918457</v>
      </c>
      <c r="H11" s="20">
        <f>F11-G11</f>
        <v>11.501683235168457</v>
      </c>
      <c r="I11" s="21">
        <f>H11-$D$14</f>
        <v>0.47850608825683594</v>
      </c>
      <c r="J11" s="22">
        <f>POWER(2,-I11)</f>
        <v>0.71772043937516761</v>
      </c>
      <c r="L11" s="7"/>
      <c r="M11" s="7"/>
    </row>
    <row r="12" spans="1:13" s="4" customFormat="1" ht="14" x14ac:dyDescent="0.15">
      <c r="A12" s="18" t="s">
        <v>14</v>
      </c>
      <c r="B12" s="23"/>
      <c r="C12" s="23"/>
      <c r="D12" s="20"/>
      <c r="E12" s="18" t="s">
        <v>14</v>
      </c>
      <c r="F12" s="24">
        <v>24.783901214599609</v>
      </c>
      <c r="G12" s="24">
        <v>14.197532653808594</v>
      </c>
      <c r="H12" s="20">
        <f>F12-G12</f>
        <v>10.586368560791016</v>
      </c>
      <c r="I12" s="21">
        <f t="shared" ref="I12:I14" si="1">H12-$D$14</f>
        <v>-0.43680858612060547</v>
      </c>
      <c r="J12" s="25">
        <f>POWER(2,-I12)</f>
        <v>1.3536066733240786</v>
      </c>
      <c r="L12" s="7"/>
      <c r="M12" s="7"/>
    </row>
    <row r="13" spans="1:13" s="4" customFormat="1" ht="14" x14ac:dyDescent="0.15">
      <c r="A13" s="26" t="s">
        <v>15</v>
      </c>
      <c r="B13" s="24">
        <v>25.397624969482422</v>
      </c>
      <c r="C13" s="24">
        <v>14.424023628234863</v>
      </c>
      <c r="D13" s="20">
        <f t="shared" si="0"/>
        <v>10.973601341247559</v>
      </c>
      <c r="E13" s="18" t="s">
        <v>15</v>
      </c>
      <c r="F13" s="23">
        <v>24.633834838867188</v>
      </c>
      <c r="G13" s="23">
        <v>14.242602348327637</v>
      </c>
      <c r="H13" s="20">
        <f>F13-G13</f>
        <v>10.391232490539551</v>
      </c>
      <c r="I13" s="21">
        <f t="shared" si="1"/>
        <v>-0.63194465637207031</v>
      </c>
      <c r="J13" s="25">
        <f>POWER(2,-I13)</f>
        <v>1.5496524141284671</v>
      </c>
      <c r="L13" s="7"/>
      <c r="M13" s="7"/>
    </row>
    <row r="14" spans="1:13" s="4" customFormat="1" ht="15" thickBot="1" x14ac:dyDescent="0.2">
      <c r="A14" s="18" t="s">
        <v>16</v>
      </c>
      <c r="B14" s="27">
        <v>25.356143951416016</v>
      </c>
      <c r="C14" s="27">
        <v>14.332966804504395</v>
      </c>
      <c r="D14" s="20">
        <f t="shared" si="0"/>
        <v>11.023177146911621</v>
      </c>
      <c r="E14" s="18" t="s">
        <v>16</v>
      </c>
      <c r="F14" s="27">
        <v>24.381690979003906</v>
      </c>
      <c r="G14" s="27">
        <v>14.227320671081543</v>
      </c>
      <c r="H14" s="20">
        <f>F14-G14</f>
        <v>10.154370307922363</v>
      </c>
      <c r="I14" s="21">
        <f t="shared" si="1"/>
        <v>-0.86880683898925781</v>
      </c>
      <c r="J14" s="28">
        <f>POWER(2,-I14)</f>
        <v>1.8261519819742509</v>
      </c>
      <c r="L14" s="7"/>
      <c r="M14" s="7"/>
    </row>
    <row r="15" spans="1:13" s="4" customFormat="1" ht="14" x14ac:dyDescent="0.15">
      <c r="A15" s="29" t="s">
        <v>17</v>
      </c>
      <c r="B15" s="30">
        <f>AVERAGE(B11:B14)</f>
        <v>25.432391484578449</v>
      </c>
      <c r="C15" s="30">
        <f>AVERAGE(C11:C14)</f>
        <v>14.356984774271647</v>
      </c>
      <c r="D15" s="31">
        <f>AVERAGE(D11:D14)</f>
        <v>11.075406710306803</v>
      </c>
      <c r="E15" s="29" t="s">
        <v>17</v>
      </c>
      <c r="F15" s="30">
        <f>AVERAGE(F11:F14)</f>
        <v>24.908095836639404</v>
      </c>
      <c r="G15" s="30">
        <f>AVERAGE(G11:G14)</f>
        <v>14.249682188034058</v>
      </c>
      <c r="H15" s="31">
        <f>AVERAGE(H11:H14)</f>
        <v>10.658413648605347</v>
      </c>
      <c r="I15" s="31">
        <f>AVERAGE(I11:I14)</f>
        <v>-0.36476349830627441</v>
      </c>
      <c r="J15" s="32">
        <f>AVERAGE(J11:J14)</f>
        <v>1.361782877200491</v>
      </c>
      <c r="K15" s="33"/>
      <c r="L15" s="7"/>
      <c r="M15" s="7"/>
    </row>
    <row r="16" spans="1:13" s="4" customFormat="1" ht="14" x14ac:dyDescent="0.15">
      <c r="A16" s="34" t="s">
        <v>18</v>
      </c>
      <c r="B16" s="35">
        <f>MEDIAN(B11:B14)</f>
        <v>25.397624969482422</v>
      </c>
      <c r="C16" s="35">
        <f>MEDIAN(C11:C14)</f>
        <v>14.332966804504395</v>
      </c>
      <c r="D16" s="36">
        <f>MEDIAN(D11:D14)</f>
        <v>11.023177146911621</v>
      </c>
      <c r="E16" s="34" t="s">
        <v>18</v>
      </c>
      <c r="F16" s="35">
        <f>MEDIAN(F11:F14)</f>
        <v>24.708868026733398</v>
      </c>
      <c r="G16" s="35">
        <f>MEDIAN(G11:G14)</f>
        <v>14.23496150970459</v>
      </c>
      <c r="H16" s="36">
        <f>MEDIAN(H11:H14)</f>
        <v>10.488800525665283</v>
      </c>
      <c r="I16" s="36">
        <f>MEDIAN(I11:I14)</f>
        <v>-0.53437662124633789</v>
      </c>
      <c r="J16" s="36">
        <f>MEDIAN(J11:J14)</f>
        <v>1.451629543726273</v>
      </c>
      <c r="L16" s="7"/>
      <c r="M16" s="7"/>
    </row>
    <row r="17" spans="1:256" s="4" customFormat="1" ht="15" thickBot="1" x14ac:dyDescent="0.2">
      <c r="A17" s="37" t="s">
        <v>19</v>
      </c>
      <c r="B17" s="38">
        <f>STDEV(B11:B14)</f>
        <v>9.8352721863737627E-2</v>
      </c>
      <c r="C17" s="38">
        <f>STDEV(C11:C14)</f>
        <v>5.8829700362336486E-2</v>
      </c>
      <c r="D17" s="39">
        <f>STDEV(D11:D14)</f>
        <v>0.13568165107703459</v>
      </c>
      <c r="E17" s="37" t="s">
        <v>19</v>
      </c>
      <c r="F17" s="38">
        <f>STDEV(F11:F14)</f>
        <v>0.63851713000495769</v>
      </c>
      <c r="G17" s="38">
        <f>STDEV(G11:G14)</f>
        <v>5.752335457860866E-2</v>
      </c>
      <c r="H17" s="39">
        <f>STDEV(H11:H14)</f>
        <v>0.58927626537777555</v>
      </c>
      <c r="I17" s="39">
        <f>STDEV(I11:I14)</f>
        <v>0.58927626537777555</v>
      </c>
      <c r="J17" s="39">
        <f>STDEV(J11:J14)</f>
        <v>0.47110398799035264</v>
      </c>
      <c r="L17" s="7"/>
      <c r="M17" s="7"/>
    </row>
    <row r="18" spans="1:256" s="4" customFormat="1" ht="14" x14ac:dyDescent="0.15">
      <c r="A18" s="3"/>
      <c r="B18" s="3" t="s">
        <v>20</v>
      </c>
      <c r="D18" s="3"/>
      <c r="E18" s="3"/>
      <c r="F18" s="3"/>
      <c r="H18" s="3"/>
      <c r="I18" s="3"/>
      <c r="J18" s="40">
        <f>J17/(SQRT(4))</f>
        <v>0.23555199399517632</v>
      </c>
      <c r="L18" s="7"/>
      <c r="M18" s="7"/>
    </row>
    <row r="19" spans="1:256" s="4" customFormat="1" ht="14" x14ac:dyDescent="0.15">
      <c r="A19" s="2" t="s">
        <v>56</v>
      </c>
      <c r="B19" s="3">
        <f>TTEST(B11:B14,F11:F14,2,2)</f>
        <v>0.226942768698738</v>
      </c>
      <c r="L19" s="7"/>
      <c r="M19" s="7"/>
    </row>
    <row r="20" spans="1:256" s="4" customFormat="1" ht="14" x14ac:dyDescent="0.15">
      <c r="A20" s="2" t="s">
        <v>1</v>
      </c>
      <c r="B20" s="3">
        <f>TTEST(C11:C14,G11:G14,2,2)</f>
        <v>6.0101485493287497E-2</v>
      </c>
      <c r="D20" s="3"/>
      <c r="E20" s="41"/>
      <c r="F20" s="42"/>
      <c r="L20" s="7"/>
      <c r="M20" s="7"/>
    </row>
    <row r="21" spans="1:256" s="4" customFormat="1" ht="14" x14ac:dyDescent="0.15">
      <c r="A21" s="2" t="s">
        <v>21</v>
      </c>
      <c r="B21" s="43">
        <f>TTEST(D11:D14,H11:H14,2,2)</f>
        <v>0.29270538225552928</v>
      </c>
      <c r="D21" s="3"/>
      <c r="L21" s="7"/>
      <c r="M21" s="7"/>
    </row>
    <row r="22" spans="1:256" s="4" customFormat="1" ht="14" x14ac:dyDescent="0.15">
      <c r="A22" s="44" t="s">
        <v>22</v>
      </c>
      <c r="B22" s="11">
        <f>POWER(-(-I15-I17),2)</f>
        <v>5.0405982578102124E-2</v>
      </c>
      <c r="D22" s="3"/>
      <c r="E22" s="3"/>
      <c r="F22" s="3"/>
      <c r="L22" s="7"/>
      <c r="M22" s="7"/>
    </row>
    <row r="23" spans="1:256" s="4" customFormat="1" ht="14" x14ac:dyDescent="0.15">
      <c r="A23" s="44" t="s">
        <v>23</v>
      </c>
      <c r="B23" s="11">
        <f>POWER(2,-I15)</f>
        <v>1.2876705237570856</v>
      </c>
      <c r="D23" s="3"/>
      <c r="E23" s="3"/>
      <c r="F23" s="3"/>
      <c r="L23" s="7"/>
      <c r="M23" s="7"/>
    </row>
    <row r="24" spans="1:256" s="46" customFormat="1" ht="17" thickBot="1" x14ac:dyDescent="0.25"/>
    <row r="25" spans="1:256" ht="17" thickTop="1" x14ac:dyDescent="0.2">
      <c r="A25" s="45" t="s">
        <v>25</v>
      </c>
    </row>
    <row r="26" spans="1:256" s="47" customFormat="1" x14ac:dyDescent="0.2">
      <c r="A26" s="47" t="s">
        <v>26</v>
      </c>
      <c r="B26" s="48"/>
      <c r="C26" s="48"/>
      <c r="D26" s="48"/>
      <c r="E26" s="49"/>
      <c r="F26" s="48"/>
      <c r="G26" s="48"/>
      <c r="H26" s="50" t="s">
        <v>27</v>
      </c>
      <c r="I26" s="51">
        <v>44291</v>
      </c>
      <c r="J26" s="51" t="s">
        <v>28</v>
      </c>
    </row>
    <row r="27" spans="1:256" s="47" customFormat="1" x14ac:dyDescent="0.2">
      <c r="A27" s="4" t="s">
        <v>29</v>
      </c>
      <c r="B27" s="48"/>
      <c r="C27" s="48"/>
      <c r="D27" s="48"/>
      <c r="E27" s="49"/>
      <c r="F27" s="48"/>
      <c r="G27" s="48"/>
      <c r="H27" s="52" t="s">
        <v>56</v>
      </c>
      <c r="I27" s="51">
        <v>44293</v>
      </c>
      <c r="J27" s="51" t="s">
        <v>6</v>
      </c>
    </row>
    <row r="28" spans="1:256" s="47" customFormat="1" x14ac:dyDescent="0.2">
      <c r="A28" s="4" t="s">
        <v>30</v>
      </c>
      <c r="B28" s="48"/>
      <c r="C28" s="48"/>
      <c r="D28" s="48"/>
      <c r="E28" s="49"/>
      <c r="F28" s="48"/>
      <c r="G28" s="48"/>
      <c r="H28" s="53"/>
      <c r="I28" s="53"/>
      <c r="J28" s="51"/>
    </row>
    <row r="29" spans="1:256" s="4" customFormat="1" ht="14" x14ac:dyDescent="0.15">
      <c r="A29" s="4" t="s">
        <v>31</v>
      </c>
      <c r="B29" s="54"/>
      <c r="C29" s="54"/>
      <c r="D29" s="54"/>
      <c r="E29" s="11"/>
      <c r="F29" s="54"/>
      <c r="G29" s="54"/>
      <c r="H29" s="55"/>
      <c r="I29" s="55"/>
      <c r="J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pans="1:256" s="4" customFormat="1" ht="14" x14ac:dyDescent="0.15">
      <c r="A30" s="4" t="s">
        <v>32</v>
      </c>
      <c r="B30" s="54"/>
      <c r="C30" s="54"/>
      <c r="D30" s="54"/>
      <c r="E30" s="11"/>
      <c r="F30" s="54"/>
      <c r="G30" s="54"/>
      <c r="H30" s="55"/>
      <c r="I30" s="55"/>
      <c r="J30" s="55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pans="1:256" s="7" customFormat="1" ht="14" x14ac:dyDescent="0.15">
      <c r="B31" s="57"/>
      <c r="C31" s="57"/>
      <c r="D31" s="57"/>
      <c r="F31" s="57"/>
      <c r="G31" s="57"/>
      <c r="H31" s="57"/>
      <c r="I31" s="57"/>
      <c r="J31" s="57"/>
    </row>
    <row r="32" spans="1:256" s="12" customFormat="1" ht="17" thickBot="1" x14ac:dyDescent="0.25"/>
    <row r="33" spans="1:11" s="4" customFormat="1" ht="15" thickBot="1" x14ac:dyDescent="0.2">
      <c r="A33" s="152" t="s">
        <v>8</v>
      </c>
      <c r="B33" s="153" t="s">
        <v>56</v>
      </c>
      <c r="C33" s="153" t="s">
        <v>1</v>
      </c>
      <c r="D33" s="153" t="s">
        <v>9</v>
      </c>
      <c r="E33" s="152" t="s">
        <v>33</v>
      </c>
      <c r="F33" s="153" t="s">
        <v>56</v>
      </c>
      <c r="G33" s="153" t="s">
        <v>1</v>
      </c>
      <c r="H33" s="153" t="s">
        <v>9</v>
      </c>
      <c r="I33" s="153" t="s">
        <v>11</v>
      </c>
      <c r="J33" s="154" t="s">
        <v>12</v>
      </c>
    </row>
    <row r="34" spans="1:11" s="4" customFormat="1" ht="14" x14ac:dyDescent="0.15">
      <c r="A34" s="155" t="s">
        <v>34</v>
      </c>
      <c r="B34" s="156">
        <v>23.521051406860352</v>
      </c>
      <c r="C34" s="156">
        <v>14.699</v>
      </c>
      <c r="D34" s="157">
        <f t="shared" ref="D34:D37" si="2">B34-C34</f>
        <v>8.8220514068603517</v>
      </c>
      <c r="E34" s="155" t="s">
        <v>34</v>
      </c>
      <c r="F34" s="156">
        <v>21.339189529418945</v>
      </c>
      <c r="G34" s="156">
        <v>14.766</v>
      </c>
      <c r="H34" s="158">
        <f t="shared" ref="H34:H37" si="3">F34-G34</f>
        <v>6.5731895294189453</v>
      </c>
      <c r="I34" s="158">
        <f>H34-D38</f>
        <v>-2.1933637123107914</v>
      </c>
      <c r="J34" s="159">
        <f t="shared" ref="J34:J37" si="4">POWER(2,-I34)</f>
        <v>4.5737062558554058</v>
      </c>
    </row>
    <row r="35" spans="1:11" s="4" customFormat="1" ht="14" x14ac:dyDescent="0.15">
      <c r="A35" s="160" t="s">
        <v>35</v>
      </c>
      <c r="B35" s="161">
        <v>22.864946365356445</v>
      </c>
      <c r="C35" s="161">
        <v>14.598000000000001</v>
      </c>
      <c r="D35" s="158">
        <f t="shared" si="2"/>
        <v>8.2669463653564446</v>
      </c>
      <c r="E35" s="160" t="s">
        <v>35</v>
      </c>
      <c r="F35" s="161">
        <v>20.964605331420898</v>
      </c>
      <c r="G35" s="161">
        <v>14.717000000000001</v>
      </c>
      <c r="H35" s="158">
        <f t="shared" si="3"/>
        <v>6.2476053314208979</v>
      </c>
      <c r="I35" s="158">
        <f>H35-D38</f>
        <v>-2.5189479103088388</v>
      </c>
      <c r="J35" s="159">
        <f t="shared" si="4"/>
        <v>5.731639652192098</v>
      </c>
    </row>
    <row r="36" spans="1:11" s="4" customFormat="1" ht="14" x14ac:dyDescent="0.15">
      <c r="A36" s="160" t="s">
        <v>36</v>
      </c>
      <c r="B36" s="161">
        <v>23.347110748291016</v>
      </c>
      <c r="C36" s="161">
        <v>14.689</v>
      </c>
      <c r="D36" s="158">
        <f t="shared" si="2"/>
        <v>8.6581107482910156</v>
      </c>
      <c r="E36" s="160" t="s">
        <v>36</v>
      </c>
      <c r="F36" s="161">
        <v>21.02336311340332</v>
      </c>
      <c r="G36" s="161">
        <v>14.695</v>
      </c>
      <c r="H36" s="158">
        <f t="shared" si="3"/>
        <v>6.32836311340332</v>
      </c>
      <c r="I36" s="158">
        <f>H36-D38</f>
        <v>-2.4381901283264167</v>
      </c>
      <c r="J36" s="159">
        <f t="shared" si="4"/>
        <v>5.419614097093854</v>
      </c>
    </row>
    <row r="37" spans="1:11" s="4" customFormat="1" ht="15" thickBot="1" x14ac:dyDescent="0.2">
      <c r="A37" s="162" t="s">
        <v>16</v>
      </c>
      <c r="B37" s="163">
        <v>23.980104446411133</v>
      </c>
      <c r="C37" s="163">
        <v>14.661</v>
      </c>
      <c r="D37" s="158">
        <f t="shared" si="2"/>
        <v>9.3191044464111332</v>
      </c>
      <c r="E37" s="162" t="s">
        <v>16</v>
      </c>
      <c r="F37" s="163">
        <v>21.25383186340332</v>
      </c>
      <c r="G37" s="163">
        <v>14.686999999999999</v>
      </c>
      <c r="H37" s="164">
        <f t="shared" si="3"/>
        <v>6.5668318634033209</v>
      </c>
      <c r="I37" s="158">
        <f>H37-D38</f>
        <v>-2.1997213783264158</v>
      </c>
      <c r="J37" s="165">
        <f t="shared" si="4"/>
        <v>4.5939061323886028</v>
      </c>
    </row>
    <row r="38" spans="1:11" s="4" customFormat="1" ht="14" x14ac:dyDescent="0.15">
      <c r="A38" s="166" t="s">
        <v>17</v>
      </c>
      <c r="B38" s="157">
        <f>AVERAGE(B34:B37)</f>
        <v>23.428303241729736</v>
      </c>
      <c r="C38" s="157">
        <f>AVERAGE(C34:C37)</f>
        <v>14.661750000000001</v>
      </c>
      <c r="D38" s="157">
        <f>AVERAGE(D34:D37)</f>
        <v>8.7665532417297367</v>
      </c>
      <c r="E38" s="167" t="s">
        <v>17</v>
      </c>
      <c r="F38" s="157">
        <f>AVERAGE(F34:F37)</f>
        <v>21.145247459411621</v>
      </c>
      <c r="G38" s="157">
        <f>AVERAGE(G34:G37)</f>
        <v>14.716249999999999</v>
      </c>
      <c r="H38" s="157">
        <f>AVERAGE(H34:H37)</f>
        <v>6.4289974594116206</v>
      </c>
      <c r="I38" s="157">
        <f>AVERAGE(I34:I37)</f>
        <v>-2.3375557823181157</v>
      </c>
      <c r="J38" s="168">
        <f>AVERAGE(J34:J37)</f>
        <v>5.0797165343824897</v>
      </c>
      <c r="K38" s="40"/>
    </row>
    <row r="39" spans="1:11" s="4" customFormat="1" ht="14" x14ac:dyDescent="0.15">
      <c r="A39" s="169" t="s">
        <v>18</v>
      </c>
      <c r="B39" s="158">
        <f>MEDIAN(B34:B37)</f>
        <v>23.434081077575684</v>
      </c>
      <c r="C39" s="158">
        <f>MEDIAN(C34:C37)</f>
        <v>14.675000000000001</v>
      </c>
      <c r="D39" s="158">
        <f>MEDIAN(D34:D37)</f>
        <v>8.7400810775756845</v>
      </c>
      <c r="E39" s="170" t="s">
        <v>18</v>
      </c>
      <c r="F39" s="158">
        <f>MEDIAN(F34:F37)</f>
        <v>21.13859748840332</v>
      </c>
      <c r="G39" s="158">
        <f>MEDIAN(G34:G37)</f>
        <v>14.706</v>
      </c>
      <c r="H39" s="158">
        <f>MEDIAN(H34:H37)</f>
        <v>6.4475974884033205</v>
      </c>
      <c r="I39" s="158">
        <f>MEDIAN(I34:I37)</f>
        <v>-2.3189557533264162</v>
      </c>
      <c r="J39" s="171">
        <f>MEDIAN(J34:J37)</f>
        <v>5.006760114741228</v>
      </c>
    </row>
    <row r="40" spans="1:11" s="4" customFormat="1" ht="15" thickBot="1" x14ac:dyDescent="0.2">
      <c r="A40" s="172" t="s">
        <v>19</v>
      </c>
      <c r="B40" s="164">
        <f>STDEV(B34:B37)</f>
        <v>0.46081449006832981</v>
      </c>
      <c r="C40" s="164">
        <f>STDEV(C34:C37)</f>
        <v>4.5441354146488991E-2</v>
      </c>
      <c r="D40" s="164">
        <f>STDEV(D34:D37)</f>
        <v>0.43579799809484082</v>
      </c>
      <c r="E40" s="173" t="s">
        <v>19</v>
      </c>
      <c r="F40" s="164">
        <f>STDEV(F34:F37)</f>
        <v>0.17971409842288036</v>
      </c>
      <c r="G40" s="164">
        <f>STDEV(G34:G37)</f>
        <v>3.5509388429916328E-2</v>
      </c>
      <c r="H40" s="164">
        <f>STDEV(H34:H37)</f>
        <v>0.16615259218588352</v>
      </c>
      <c r="I40" s="164">
        <f>STDEV(I34:I37)</f>
        <v>0.16615259218588352</v>
      </c>
      <c r="J40" s="174">
        <f>STDEV(J34:J37)</f>
        <v>0.58668340506393657</v>
      </c>
    </row>
    <row r="41" spans="1:11" s="4" customFormat="1" ht="14" x14ac:dyDescent="0.15">
      <c r="A41" s="175"/>
      <c r="B41" s="176" t="s">
        <v>20</v>
      </c>
      <c r="C41" s="176"/>
      <c r="D41" s="176"/>
      <c r="E41" s="175"/>
      <c r="F41" s="177"/>
      <c r="G41" s="177"/>
      <c r="H41" s="177"/>
      <c r="I41" s="177"/>
      <c r="J41" s="177">
        <f>J40/(SQRT(4))</f>
        <v>0.29334170253196828</v>
      </c>
    </row>
    <row r="42" spans="1:11" s="4" customFormat="1" ht="14" x14ac:dyDescent="0.15">
      <c r="A42" s="178" t="s">
        <v>56</v>
      </c>
      <c r="B42" s="175">
        <f>TTEST(B34:B37,F34:F37,2,2)</f>
        <v>9.1204415501564866E-5</v>
      </c>
      <c r="C42" s="176"/>
      <c r="D42" s="179"/>
      <c r="E42" s="180"/>
      <c r="F42" s="180"/>
      <c r="G42" s="181"/>
      <c r="H42" s="181"/>
      <c r="I42" s="181"/>
      <c r="J42" s="181"/>
    </row>
    <row r="43" spans="1:11" s="4" customFormat="1" ht="14" x14ac:dyDescent="0.15">
      <c r="A43" s="178" t="s">
        <v>1</v>
      </c>
      <c r="B43" s="175">
        <f>TTEST(C34:C37,G34:G37,2,2)</f>
        <v>0.10764272028300111</v>
      </c>
      <c r="C43" s="176"/>
      <c r="D43" s="179"/>
      <c r="E43" s="180"/>
      <c r="F43" s="179"/>
      <c r="G43" s="180"/>
      <c r="H43" s="180"/>
      <c r="I43" s="181"/>
      <c r="J43" s="181"/>
    </row>
    <row r="44" spans="1:11" s="4" customFormat="1" ht="14" x14ac:dyDescent="0.15">
      <c r="A44" s="178" t="s">
        <v>21</v>
      </c>
      <c r="B44" s="182">
        <f>TTEST(D34:D37,H34:H37,2,2)</f>
        <v>5.7137330466683883E-5</v>
      </c>
      <c r="C44" s="175"/>
      <c r="D44" s="176"/>
      <c r="E44" s="183"/>
      <c r="F44" s="181"/>
      <c r="G44" s="176"/>
      <c r="H44" s="181"/>
      <c r="I44" s="181"/>
      <c r="J44" s="181"/>
    </row>
    <row r="45" spans="1:11" s="4" customFormat="1" ht="14" x14ac:dyDescent="0.15">
      <c r="A45" s="184" t="s">
        <v>22</v>
      </c>
      <c r="B45" s="185">
        <f>POWER(-(-I38-I40),2)</f>
        <v>4.714991814116436</v>
      </c>
      <c r="C45" s="185"/>
      <c r="D45" s="176"/>
      <c r="E45" s="175"/>
      <c r="F45" s="176"/>
      <c r="G45" s="176"/>
      <c r="H45" s="181"/>
      <c r="I45" s="181"/>
      <c r="J45" s="181"/>
    </row>
    <row r="46" spans="1:11" s="4" customFormat="1" ht="14" x14ac:dyDescent="0.15">
      <c r="A46" s="184" t="s">
        <v>23</v>
      </c>
      <c r="B46" s="185">
        <f>POWER(2,-I38)</f>
        <v>5.0544558456145152</v>
      </c>
      <c r="C46" s="185"/>
      <c r="D46" s="176"/>
      <c r="E46" s="175"/>
      <c r="F46" s="176"/>
      <c r="G46" s="176"/>
      <c r="H46" s="181"/>
      <c r="I46" s="181"/>
      <c r="J46" s="181"/>
    </row>
    <row r="47" spans="1:11" s="46" customFormat="1" ht="17" thickBot="1" x14ac:dyDescent="0.25"/>
    <row r="48" spans="1:11" ht="17" thickTop="1" x14ac:dyDescent="0.2">
      <c r="A48" s="45" t="s">
        <v>37</v>
      </c>
    </row>
    <row r="49" spans="1:256" x14ac:dyDescent="0.2">
      <c r="A49" s="94" t="s">
        <v>38</v>
      </c>
      <c r="B49" s="94"/>
      <c r="C49" s="94"/>
      <c r="D49" s="96"/>
      <c r="E49" s="95"/>
      <c r="F49" s="96"/>
      <c r="G49" s="96"/>
      <c r="H49" s="97" t="s">
        <v>27</v>
      </c>
      <c r="I49" s="98">
        <v>43906</v>
      </c>
      <c r="J49" s="98">
        <v>44305</v>
      </c>
      <c r="K49" s="101" t="s">
        <v>28</v>
      </c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</row>
    <row r="50" spans="1:256" x14ac:dyDescent="0.2">
      <c r="A50" s="100" t="s">
        <v>39</v>
      </c>
      <c r="B50" s="100"/>
      <c r="C50" s="96"/>
      <c r="D50" s="96"/>
      <c r="E50" s="95"/>
      <c r="F50" s="96"/>
      <c r="G50" s="96"/>
      <c r="H50" s="97" t="s">
        <v>56</v>
      </c>
      <c r="I50" s="98">
        <v>43931</v>
      </c>
      <c r="J50" s="98">
        <v>44319</v>
      </c>
      <c r="K50" s="101" t="s">
        <v>28</v>
      </c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</row>
    <row r="51" spans="1:256" x14ac:dyDescent="0.2">
      <c r="A51" s="100" t="s">
        <v>29</v>
      </c>
      <c r="B51" s="100"/>
      <c r="C51" s="100"/>
      <c r="D51" s="96"/>
      <c r="E51" s="95"/>
      <c r="F51" s="96"/>
      <c r="G51" s="96"/>
      <c r="H51" s="94"/>
      <c r="I51" s="94"/>
      <c r="J51" s="99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</row>
    <row r="52" spans="1:256" x14ac:dyDescent="0.2">
      <c r="A52" s="100" t="s">
        <v>40</v>
      </c>
      <c r="B52" s="100"/>
      <c r="C52" s="100"/>
      <c r="D52" s="96"/>
      <c r="E52" s="95"/>
      <c r="F52" s="96"/>
      <c r="G52" s="96"/>
      <c r="H52" s="102"/>
      <c r="I52" s="102"/>
      <c r="J52" s="99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</row>
    <row r="53" spans="1:256" x14ac:dyDescent="0.2">
      <c r="A53" s="100" t="s">
        <v>41</v>
      </c>
      <c r="B53" s="100"/>
      <c r="C53" s="100"/>
      <c r="D53" s="104"/>
      <c r="E53" s="105"/>
      <c r="F53" s="104"/>
      <c r="G53" s="104"/>
      <c r="H53" s="106"/>
      <c r="I53" s="106"/>
      <c r="J53" s="106"/>
      <c r="K53" s="100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  <c r="IA53" s="103"/>
      <c r="IB53" s="103"/>
      <c r="IC53" s="103"/>
      <c r="ID53" s="103"/>
      <c r="IE53" s="103"/>
      <c r="IF53" s="103"/>
      <c r="IG53" s="103"/>
      <c r="IH53" s="103"/>
      <c r="II53" s="103"/>
      <c r="IJ53" s="103"/>
      <c r="IK53" s="103"/>
      <c r="IL53" s="103"/>
      <c r="IM53" s="103"/>
      <c r="IN53" s="103"/>
      <c r="IO53" s="103"/>
      <c r="IP53" s="103"/>
      <c r="IQ53" s="103"/>
      <c r="IR53" s="103"/>
      <c r="IS53" s="103"/>
      <c r="IT53" s="103"/>
      <c r="IU53" s="103"/>
      <c r="IV53" s="103"/>
    </row>
    <row r="54" spans="1:256" ht="17" thickBot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  <c r="IU54" s="100"/>
      <c r="IV54" s="100"/>
    </row>
    <row r="55" spans="1:256" ht="17" thickBot="1" x14ac:dyDescent="0.25">
      <c r="A55" s="109" t="s">
        <v>42</v>
      </c>
      <c r="B55" s="110" t="s">
        <v>56</v>
      </c>
      <c r="C55" s="110" t="s">
        <v>1</v>
      </c>
      <c r="D55" s="110" t="s">
        <v>9</v>
      </c>
      <c r="E55" s="109" t="s">
        <v>43</v>
      </c>
      <c r="F55" s="110" t="s">
        <v>56</v>
      </c>
      <c r="G55" s="110" t="s">
        <v>1</v>
      </c>
      <c r="H55" s="110" t="s">
        <v>9</v>
      </c>
      <c r="I55" s="110" t="s">
        <v>11</v>
      </c>
      <c r="J55" s="111" t="s">
        <v>44</v>
      </c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0"/>
      <c r="EG55" s="100"/>
      <c r="EH55" s="100"/>
      <c r="EI55" s="100"/>
      <c r="EJ55" s="100"/>
      <c r="EK55" s="100"/>
      <c r="EL55" s="100"/>
      <c r="EM55" s="100"/>
      <c r="EN55" s="100"/>
      <c r="EO55" s="100"/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0"/>
      <c r="FF55" s="100"/>
      <c r="FG55" s="100"/>
      <c r="FH55" s="100"/>
      <c r="FI55" s="100"/>
      <c r="FJ55" s="100"/>
      <c r="FK55" s="100"/>
      <c r="FL55" s="100"/>
      <c r="FM55" s="100"/>
      <c r="FN55" s="100"/>
      <c r="FO55" s="100"/>
      <c r="FP55" s="100"/>
      <c r="FQ55" s="100"/>
      <c r="FR55" s="100"/>
      <c r="FS55" s="100"/>
      <c r="FT55" s="100"/>
      <c r="FU55" s="100"/>
      <c r="FV55" s="100"/>
      <c r="FW55" s="100"/>
      <c r="FX55" s="100"/>
      <c r="FY55" s="100"/>
      <c r="FZ55" s="100"/>
      <c r="GA55" s="100"/>
      <c r="GB55" s="100"/>
      <c r="GC55" s="100"/>
      <c r="GD55" s="100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0"/>
      <c r="GP55" s="100"/>
      <c r="GQ55" s="100"/>
      <c r="GR55" s="100"/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0"/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0"/>
      <c r="IK55" s="100"/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</row>
    <row r="56" spans="1:256" x14ac:dyDescent="0.2">
      <c r="A56" s="140" t="s">
        <v>34</v>
      </c>
      <c r="B56" s="113">
        <v>23.5274</v>
      </c>
      <c r="C56" s="115">
        <v>14.502700000000001</v>
      </c>
      <c r="D56" s="115">
        <v>9.0246999999999993</v>
      </c>
      <c r="E56" s="114" t="s">
        <v>34</v>
      </c>
      <c r="F56" s="113">
        <v>23.611799999999999</v>
      </c>
      <c r="G56" s="113">
        <v>14.434900000000001</v>
      </c>
      <c r="H56" s="115">
        <v>9.1768999999999998</v>
      </c>
      <c r="I56" s="115">
        <v>0.24229999999999999</v>
      </c>
      <c r="J56" s="116">
        <v>0.84540000000000004</v>
      </c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0"/>
      <c r="EV56" s="100"/>
      <c r="EW56" s="100"/>
      <c r="EX56" s="100"/>
      <c r="EY56" s="100"/>
      <c r="EZ56" s="100"/>
      <c r="FA56" s="100"/>
      <c r="FB56" s="100"/>
      <c r="FC56" s="100"/>
      <c r="FD56" s="100"/>
      <c r="FE56" s="100"/>
      <c r="FF56" s="100"/>
      <c r="FG56" s="100"/>
      <c r="FH56" s="100"/>
      <c r="FI56" s="100"/>
      <c r="FJ56" s="100"/>
      <c r="FK56" s="100"/>
      <c r="FL56" s="100"/>
      <c r="FM56" s="100"/>
      <c r="FN56" s="100"/>
      <c r="FO56" s="100"/>
      <c r="FP56" s="100"/>
      <c r="FQ56" s="100"/>
      <c r="FR56" s="100"/>
      <c r="FS56" s="100"/>
      <c r="FT56" s="100"/>
      <c r="FU56" s="100"/>
      <c r="FV56" s="100"/>
      <c r="FW56" s="100"/>
      <c r="FX56" s="100"/>
      <c r="FY56" s="100"/>
      <c r="FZ56" s="100"/>
      <c r="GA56" s="100"/>
      <c r="GB56" s="100"/>
      <c r="GC56" s="100"/>
      <c r="GD56" s="100"/>
      <c r="GE56" s="100"/>
      <c r="GF56" s="100"/>
      <c r="GG56" s="100"/>
      <c r="GH56" s="100"/>
      <c r="GI56" s="100"/>
      <c r="GJ56" s="100"/>
      <c r="GK56" s="100"/>
      <c r="GL56" s="100"/>
      <c r="GM56" s="100"/>
      <c r="GN56" s="100"/>
      <c r="GO56" s="100"/>
      <c r="GP56" s="100"/>
      <c r="GQ56" s="100"/>
      <c r="GR56" s="100"/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0"/>
      <c r="HG56" s="100"/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0"/>
      <c r="HV56" s="100"/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0"/>
      <c r="IK56" s="100"/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</row>
    <row r="57" spans="1:256" x14ac:dyDescent="0.2">
      <c r="A57" s="112" t="s">
        <v>35</v>
      </c>
      <c r="B57" s="113">
        <v>23.232500000000002</v>
      </c>
      <c r="C57" s="113">
        <v>14.4795</v>
      </c>
      <c r="D57" s="113">
        <v>8.7530000000000001</v>
      </c>
      <c r="E57" s="114" t="s">
        <v>35</v>
      </c>
      <c r="F57" s="113">
        <v>23.685099999999998</v>
      </c>
      <c r="G57" s="113">
        <v>14.4605</v>
      </c>
      <c r="H57" s="113">
        <v>9.2246000000000006</v>
      </c>
      <c r="I57" s="113">
        <v>0.28999999999999998</v>
      </c>
      <c r="J57" s="117">
        <v>0.81789999999999996</v>
      </c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/>
      <c r="EA57" s="100"/>
      <c r="EB57" s="100"/>
      <c r="EC57" s="100"/>
      <c r="ED57" s="100"/>
      <c r="EE57" s="100"/>
      <c r="EF57" s="100"/>
      <c r="EG57" s="100"/>
      <c r="EH57" s="100"/>
      <c r="EI57" s="100"/>
      <c r="EJ57" s="100"/>
      <c r="EK57" s="100"/>
      <c r="EL57" s="100"/>
      <c r="EM57" s="100"/>
      <c r="EN57" s="100"/>
      <c r="EO57" s="100"/>
      <c r="EP57" s="100"/>
      <c r="EQ57" s="100"/>
      <c r="ER57" s="100"/>
      <c r="ES57" s="100"/>
      <c r="ET57" s="100"/>
      <c r="EU57" s="100"/>
      <c r="EV57" s="100"/>
      <c r="EW57" s="100"/>
      <c r="EX57" s="100"/>
      <c r="EY57" s="100"/>
      <c r="EZ57" s="100"/>
      <c r="FA57" s="100"/>
      <c r="FB57" s="100"/>
      <c r="FC57" s="100"/>
      <c r="FD57" s="100"/>
      <c r="FE57" s="100"/>
      <c r="FF57" s="100"/>
      <c r="FG57" s="100"/>
      <c r="FH57" s="100"/>
      <c r="FI57" s="100"/>
      <c r="FJ57" s="100"/>
      <c r="FK57" s="100"/>
      <c r="FL57" s="100"/>
      <c r="FM57" s="100"/>
      <c r="FN57" s="100"/>
      <c r="FO57" s="100"/>
      <c r="FP57" s="100"/>
      <c r="FQ57" s="100"/>
      <c r="FR57" s="100"/>
      <c r="FS57" s="100"/>
      <c r="FT57" s="100"/>
      <c r="FU57" s="100"/>
      <c r="FV57" s="100"/>
      <c r="FW57" s="100"/>
      <c r="FX57" s="100"/>
      <c r="FY57" s="100"/>
      <c r="FZ57" s="100"/>
      <c r="GA57" s="100"/>
      <c r="GB57" s="100"/>
      <c r="GC57" s="100"/>
      <c r="GD57" s="100"/>
      <c r="GE57" s="100"/>
      <c r="GF57" s="100"/>
      <c r="GG57" s="100"/>
      <c r="GH57" s="100"/>
      <c r="GI57" s="100"/>
      <c r="GJ57" s="100"/>
      <c r="GK57" s="100"/>
      <c r="GL57" s="100"/>
      <c r="GM57" s="100"/>
      <c r="GN57" s="100"/>
      <c r="GO57" s="100"/>
      <c r="GP57" s="100"/>
      <c r="GQ57" s="100"/>
      <c r="GR57" s="100"/>
      <c r="GS57" s="100"/>
      <c r="GT57" s="100"/>
      <c r="GU57" s="100"/>
      <c r="GV57" s="100"/>
      <c r="GW57" s="100"/>
      <c r="GX57" s="100"/>
      <c r="GY57" s="100"/>
      <c r="GZ57" s="100"/>
      <c r="HA57" s="100"/>
      <c r="HB57" s="100"/>
      <c r="HC57" s="100"/>
      <c r="HD57" s="100"/>
      <c r="HE57" s="100"/>
      <c r="HF57" s="100"/>
      <c r="HG57" s="100"/>
      <c r="HH57" s="100"/>
      <c r="HI57" s="100"/>
      <c r="HJ57" s="100"/>
      <c r="HK57" s="100"/>
      <c r="HL57" s="100"/>
      <c r="HM57" s="100"/>
      <c r="HN57" s="100"/>
      <c r="HO57" s="100"/>
      <c r="HP57" s="100"/>
      <c r="HQ57" s="100"/>
      <c r="HR57" s="100"/>
      <c r="HS57" s="100"/>
      <c r="HT57" s="100"/>
      <c r="HU57" s="100"/>
      <c r="HV57" s="100"/>
      <c r="HW57" s="100"/>
      <c r="HX57" s="100"/>
      <c r="HY57" s="100"/>
      <c r="HZ57" s="100"/>
      <c r="IA57" s="100"/>
      <c r="IB57" s="100"/>
      <c r="IC57" s="100"/>
      <c r="ID57" s="100"/>
      <c r="IE57" s="100"/>
      <c r="IF57" s="100"/>
      <c r="IG57" s="100"/>
      <c r="IH57" s="100"/>
      <c r="II57" s="100"/>
      <c r="IJ57" s="100"/>
      <c r="IK57" s="100"/>
      <c r="IL57" s="100"/>
      <c r="IM57" s="100"/>
      <c r="IN57" s="100"/>
      <c r="IO57" s="100"/>
      <c r="IP57" s="100"/>
      <c r="IQ57" s="100"/>
      <c r="IR57" s="100"/>
      <c r="IS57" s="100"/>
      <c r="IT57" s="100"/>
      <c r="IU57" s="100"/>
      <c r="IV57" s="100"/>
    </row>
    <row r="58" spans="1:256" x14ac:dyDescent="0.2">
      <c r="A58" s="112" t="s">
        <v>36</v>
      </c>
      <c r="B58" s="113">
        <v>23.441600000000001</v>
      </c>
      <c r="C58" s="113">
        <v>14.4674</v>
      </c>
      <c r="D58" s="113">
        <v>8.9741999999999997</v>
      </c>
      <c r="E58" s="114" t="s">
        <v>36</v>
      </c>
      <c r="F58" s="113">
        <v>23.8476</v>
      </c>
      <c r="G58" s="113">
        <v>14.455399999999999</v>
      </c>
      <c r="H58" s="113">
        <v>9.3922000000000008</v>
      </c>
      <c r="I58" s="113">
        <v>0.45750000000000002</v>
      </c>
      <c r="J58" s="117">
        <v>0.72819999999999996</v>
      </c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0"/>
      <c r="EF58" s="100"/>
      <c r="EG58" s="100"/>
      <c r="EH58" s="100"/>
      <c r="EI58" s="100"/>
      <c r="EJ58" s="100"/>
      <c r="EK58" s="100"/>
      <c r="EL58" s="100"/>
      <c r="EM58" s="100"/>
      <c r="EN58" s="100"/>
      <c r="EO58" s="100"/>
      <c r="EP58" s="100"/>
      <c r="EQ58" s="100"/>
      <c r="ER58" s="100"/>
      <c r="ES58" s="100"/>
      <c r="ET58" s="100"/>
      <c r="EU58" s="100"/>
      <c r="EV58" s="100"/>
      <c r="EW58" s="100"/>
      <c r="EX58" s="100"/>
      <c r="EY58" s="100"/>
      <c r="EZ58" s="100"/>
      <c r="FA58" s="100"/>
      <c r="FB58" s="100"/>
      <c r="FC58" s="100"/>
      <c r="FD58" s="100"/>
      <c r="FE58" s="100"/>
      <c r="FF58" s="100"/>
      <c r="FG58" s="100"/>
      <c r="FH58" s="100"/>
      <c r="FI58" s="100"/>
      <c r="FJ58" s="100"/>
      <c r="FK58" s="100"/>
      <c r="FL58" s="100"/>
      <c r="FM58" s="100"/>
      <c r="FN58" s="100"/>
      <c r="FO58" s="100"/>
      <c r="FP58" s="100"/>
      <c r="FQ58" s="100"/>
      <c r="FR58" s="100"/>
      <c r="FS58" s="100"/>
      <c r="FT58" s="100"/>
      <c r="FU58" s="100"/>
      <c r="FV58" s="100"/>
      <c r="FW58" s="100"/>
      <c r="FX58" s="100"/>
      <c r="FY58" s="100"/>
      <c r="FZ58" s="100"/>
      <c r="GA58" s="100"/>
      <c r="GB58" s="100"/>
      <c r="GC58" s="100"/>
      <c r="GD58" s="100"/>
      <c r="GE58" s="100"/>
      <c r="GF58" s="100"/>
      <c r="GG58" s="100"/>
      <c r="GH58" s="100"/>
      <c r="GI58" s="100"/>
      <c r="GJ58" s="100"/>
      <c r="GK58" s="100"/>
      <c r="GL58" s="100"/>
      <c r="GM58" s="100"/>
      <c r="GN58" s="100"/>
      <c r="GO58" s="100"/>
      <c r="GP58" s="100"/>
      <c r="GQ58" s="100"/>
      <c r="GR58" s="100"/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0"/>
      <c r="HG58" s="100"/>
      <c r="HH58" s="100"/>
      <c r="HI58" s="100"/>
      <c r="HJ58" s="100"/>
      <c r="HK58" s="100"/>
      <c r="HL58" s="100"/>
      <c r="HM58" s="100"/>
      <c r="HN58" s="100"/>
      <c r="HO58" s="100"/>
      <c r="HP58" s="100"/>
      <c r="HQ58" s="100"/>
      <c r="HR58" s="100"/>
      <c r="HS58" s="100"/>
      <c r="HT58" s="100"/>
      <c r="HU58" s="100"/>
      <c r="HV58" s="100"/>
      <c r="HW58" s="100"/>
      <c r="HX58" s="100"/>
      <c r="HY58" s="100"/>
      <c r="HZ58" s="100"/>
      <c r="IA58" s="100"/>
      <c r="IB58" s="100"/>
      <c r="IC58" s="100"/>
      <c r="ID58" s="100"/>
      <c r="IE58" s="100"/>
      <c r="IF58" s="100"/>
      <c r="IG58" s="100"/>
      <c r="IH58" s="100"/>
      <c r="II58" s="100"/>
      <c r="IJ58" s="100"/>
      <c r="IK58" s="100"/>
      <c r="IL58" s="100"/>
      <c r="IM58" s="100"/>
      <c r="IN58" s="100"/>
      <c r="IO58" s="100"/>
      <c r="IP58" s="100"/>
      <c r="IQ58" s="100"/>
      <c r="IR58" s="100"/>
      <c r="IS58" s="100"/>
      <c r="IT58" s="100"/>
      <c r="IU58" s="100"/>
      <c r="IV58" s="100"/>
    </row>
    <row r="59" spans="1:256" ht="17" thickBot="1" x14ac:dyDescent="0.25">
      <c r="A59" s="118" t="s">
        <v>16</v>
      </c>
      <c r="B59" s="119">
        <v>23.455400000000001</v>
      </c>
      <c r="C59" s="119">
        <v>14.4687</v>
      </c>
      <c r="D59" s="113">
        <v>8.9865999999999993</v>
      </c>
      <c r="E59" s="120" t="s">
        <v>16</v>
      </c>
      <c r="F59" s="119">
        <v>23.853000000000002</v>
      </c>
      <c r="G59" s="119">
        <v>14.465</v>
      </c>
      <c r="H59" s="119">
        <v>9.3880999999999997</v>
      </c>
      <c r="I59" s="113">
        <v>0.45350000000000001</v>
      </c>
      <c r="J59" s="121">
        <v>0.73029999999999995</v>
      </c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0"/>
      <c r="FN59" s="100"/>
      <c r="FO59" s="100"/>
      <c r="FP59" s="100"/>
      <c r="FQ59" s="100"/>
      <c r="FR59" s="100"/>
      <c r="FS59" s="100"/>
      <c r="FT59" s="100"/>
      <c r="FU59" s="100"/>
      <c r="FV59" s="100"/>
      <c r="FW59" s="100"/>
      <c r="FX59" s="100"/>
      <c r="FY59" s="100"/>
      <c r="FZ59" s="100"/>
      <c r="GA59" s="100"/>
      <c r="GB59" s="100"/>
      <c r="GC59" s="100"/>
      <c r="GD59" s="100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  <c r="IU59" s="100"/>
      <c r="IV59" s="100"/>
    </row>
    <row r="60" spans="1:256" x14ac:dyDescent="0.2">
      <c r="A60" s="122" t="s">
        <v>17</v>
      </c>
      <c r="B60" s="113">
        <v>23.414200000000001</v>
      </c>
      <c r="C60" s="113">
        <v>14.4796</v>
      </c>
      <c r="D60" s="123">
        <v>8.9345999999999997</v>
      </c>
      <c r="E60" s="124" t="s">
        <v>17</v>
      </c>
      <c r="F60" s="113">
        <v>23.749400000000001</v>
      </c>
      <c r="G60" s="113">
        <v>14.453900000000001</v>
      </c>
      <c r="H60" s="113">
        <v>9.2954000000000008</v>
      </c>
      <c r="I60" s="123">
        <v>0.36080000000000001</v>
      </c>
      <c r="J60" s="125">
        <v>0.78049999999999997</v>
      </c>
      <c r="K60" s="108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0"/>
      <c r="FG60" s="100"/>
      <c r="FH60" s="100"/>
      <c r="FI60" s="100"/>
      <c r="FJ60" s="100"/>
      <c r="FK60" s="100"/>
      <c r="FL60" s="100"/>
      <c r="FM60" s="100"/>
      <c r="FN60" s="100"/>
      <c r="FO60" s="100"/>
      <c r="FP60" s="100"/>
      <c r="FQ60" s="100"/>
      <c r="FR60" s="100"/>
      <c r="FS60" s="100"/>
      <c r="FT60" s="100"/>
      <c r="FU60" s="100"/>
      <c r="FV60" s="100"/>
      <c r="FW60" s="100"/>
      <c r="FX60" s="100"/>
      <c r="FY60" s="100"/>
      <c r="FZ60" s="100"/>
      <c r="GA60" s="100"/>
      <c r="GB60" s="100"/>
      <c r="GC60" s="100"/>
      <c r="GD60" s="100"/>
      <c r="GE60" s="100"/>
      <c r="GF60" s="100"/>
      <c r="GG60" s="100"/>
      <c r="GH60" s="100"/>
      <c r="GI60" s="100"/>
      <c r="GJ60" s="100"/>
      <c r="GK60" s="100"/>
      <c r="GL60" s="100"/>
      <c r="GM60" s="100"/>
      <c r="GN60" s="100"/>
      <c r="GO60" s="10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0"/>
      <c r="HB60" s="100"/>
      <c r="HC60" s="100"/>
      <c r="HD60" s="100"/>
      <c r="HE60" s="100"/>
      <c r="HF60" s="100"/>
      <c r="HG60" s="10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0"/>
      <c r="IF60" s="100"/>
      <c r="IG60" s="100"/>
      <c r="IH60" s="100"/>
      <c r="II60" s="100"/>
      <c r="IJ60" s="100"/>
      <c r="IK60" s="100"/>
      <c r="IL60" s="100"/>
      <c r="IM60" s="100"/>
      <c r="IN60" s="100"/>
      <c r="IO60" s="100"/>
      <c r="IP60" s="100"/>
      <c r="IQ60" s="100"/>
      <c r="IR60" s="100"/>
      <c r="IS60" s="100"/>
      <c r="IT60" s="100"/>
      <c r="IU60" s="100"/>
      <c r="IV60" s="100"/>
    </row>
    <row r="61" spans="1:256" x14ac:dyDescent="0.2">
      <c r="A61" s="122" t="s">
        <v>18</v>
      </c>
      <c r="B61" s="113">
        <v>23.448499999999999</v>
      </c>
      <c r="C61" s="113">
        <v>14.4741</v>
      </c>
      <c r="D61" s="113">
        <v>8.9803999999999995</v>
      </c>
      <c r="E61" s="124" t="s">
        <v>18</v>
      </c>
      <c r="F61" s="113">
        <v>23.766300000000001</v>
      </c>
      <c r="G61" s="113">
        <v>14.4579</v>
      </c>
      <c r="H61" s="113">
        <v>9.3064</v>
      </c>
      <c r="I61" s="113">
        <v>0.37169999999999997</v>
      </c>
      <c r="J61" s="126">
        <v>0.77410000000000001</v>
      </c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</row>
    <row r="62" spans="1:256" ht="17" thickBot="1" x14ac:dyDescent="0.25">
      <c r="A62" s="127" t="s">
        <v>19</v>
      </c>
      <c r="B62" s="119">
        <v>0.12690000000000001</v>
      </c>
      <c r="C62" s="119">
        <v>1.6299999999999999E-2</v>
      </c>
      <c r="D62" s="119">
        <v>0.123</v>
      </c>
      <c r="E62" s="128" t="s">
        <v>19</v>
      </c>
      <c r="F62" s="119">
        <v>0.1203</v>
      </c>
      <c r="G62" s="119">
        <v>1.3299999999999999E-2</v>
      </c>
      <c r="H62" s="119">
        <v>0.1111</v>
      </c>
      <c r="I62" s="119">
        <v>0.1111</v>
      </c>
      <c r="J62" s="129">
        <v>6.0199999999999997E-2</v>
      </c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</row>
    <row r="63" spans="1:256" x14ac:dyDescent="0.2">
      <c r="A63" s="130"/>
      <c r="B63" s="131" t="s">
        <v>20</v>
      </c>
      <c r="C63" s="131"/>
      <c r="D63" s="131"/>
      <c r="E63" s="130"/>
      <c r="F63" s="108"/>
      <c r="G63" s="108"/>
      <c r="H63" s="108"/>
      <c r="I63" s="108"/>
      <c r="J63" s="108">
        <v>3.0099999999999998E-2</v>
      </c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</row>
    <row r="64" spans="1:256" x14ac:dyDescent="0.2">
      <c r="A64" s="132" t="s">
        <v>56</v>
      </c>
      <c r="B64" s="130">
        <v>8.6248999999999996E-3</v>
      </c>
      <c r="C64" s="131"/>
      <c r="D64" s="133"/>
      <c r="E64" s="108"/>
      <c r="F64" s="108"/>
      <c r="G64" s="107"/>
      <c r="H64" s="131"/>
      <c r="I64" s="107"/>
      <c r="J64" s="107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  <c r="CJ64" s="100"/>
      <c r="CK64" s="100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X64" s="100"/>
      <c r="FY64" s="100"/>
      <c r="FZ64" s="100"/>
      <c r="GA64" s="100"/>
      <c r="GB64" s="100"/>
      <c r="GC64" s="100"/>
      <c r="GD64" s="100"/>
      <c r="GE64" s="100"/>
      <c r="GF64" s="100"/>
      <c r="GG64" s="100"/>
      <c r="GH64" s="100"/>
      <c r="GI64" s="100"/>
      <c r="GJ64" s="100"/>
      <c r="GK64" s="100"/>
      <c r="GL64" s="100"/>
      <c r="GM64" s="100"/>
      <c r="GN64" s="100"/>
      <c r="GO64" s="100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100"/>
      <c r="HA64" s="100"/>
      <c r="HB64" s="100"/>
      <c r="HC64" s="100"/>
      <c r="HD64" s="100"/>
      <c r="HE64" s="100"/>
      <c r="HF64" s="100"/>
      <c r="HG64" s="100"/>
      <c r="HH64" s="100"/>
      <c r="HI64" s="100"/>
      <c r="HJ64" s="100"/>
      <c r="HK64" s="100"/>
      <c r="HL64" s="100"/>
      <c r="HM64" s="100"/>
      <c r="HN64" s="100"/>
      <c r="HO64" s="100"/>
      <c r="HP64" s="100"/>
      <c r="HQ64" s="100"/>
      <c r="HR64" s="100"/>
      <c r="HS64" s="100"/>
      <c r="HT64" s="100"/>
      <c r="HU64" s="100"/>
      <c r="HV64" s="100"/>
      <c r="HW64" s="100"/>
      <c r="HX64" s="100"/>
      <c r="HY64" s="100"/>
      <c r="HZ64" s="100"/>
      <c r="IA64" s="100"/>
      <c r="IB64" s="100"/>
      <c r="IC64" s="100"/>
      <c r="ID64" s="100"/>
      <c r="IE64" s="100"/>
      <c r="IF64" s="100"/>
      <c r="IG64" s="100"/>
      <c r="IH64" s="100"/>
      <c r="II64" s="100"/>
      <c r="IJ64" s="100"/>
      <c r="IK64" s="100"/>
      <c r="IL64" s="100"/>
      <c r="IM64" s="100"/>
      <c r="IN64" s="100"/>
      <c r="IO64" s="100"/>
      <c r="IP64" s="100"/>
      <c r="IQ64" s="100"/>
      <c r="IR64" s="100"/>
      <c r="IS64" s="100"/>
      <c r="IT64" s="100"/>
      <c r="IU64" s="100"/>
      <c r="IV64" s="100"/>
    </row>
    <row r="65" spans="1:256" x14ac:dyDescent="0.2">
      <c r="A65" s="132" t="s">
        <v>1</v>
      </c>
      <c r="B65" s="130">
        <v>5.0589500000000003E-2</v>
      </c>
      <c r="C65" s="131"/>
      <c r="D65" s="133"/>
      <c r="E65" s="108"/>
      <c r="F65" s="108"/>
      <c r="G65" s="107"/>
      <c r="H65" s="131"/>
      <c r="I65" s="107"/>
      <c r="J65" s="107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X65" s="100"/>
      <c r="FY65" s="100"/>
      <c r="FZ65" s="100"/>
      <c r="GA65" s="100"/>
      <c r="GB65" s="100"/>
      <c r="GC65" s="100"/>
      <c r="GD65" s="100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  <c r="IU65" s="100"/>
      <c r="IV65" s="100"/>
    </row>
    <row r="66" spans="1:256" x14ac:dyDescent="0.2">
      <c r="A66" s="132" t="s">
        <v>21</v>
      </c>
      <c r="B66" s="134">
        <v>4.7958999999999996E-3</v>
      </c>
      <c r="C66" s="130"/>
      <c r="D66" s="131"/>
      <c r="E66" s="100"/>
      <c r="F66" s="107"/>
      <c r="G66" s="107"/>
      <c r="H66" s="131"/>
      <c r="I66" s="107"/>
      <c r="J66" s="107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</row>
    <row r="67" spans="1:256" x14ac:dyDescent="0.2">
      <c r="A67" s="135" t="s">
        <v>22</v>
      </c>
      <c r="B67" s="104">
        <v>0.22270000000000001</v>
      </c>
      <c r="C67" s="104"/>
      <c r="D67" s="131"/>
      <c r="E67" s="130"/>
      <c r="F67" s="131"/>
      <c r="G67" s="107"/>
      <c r="H67" s="131"/>
      <c r="I67" s="107"/>
      <c r="J67" s="107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0"/>
      <c r="FT67" s="100"/>
      <c r="FU67" s="100"/>
      <c r="FV67" s="100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</row>
    <row r="68" spans="1:256" x14ac:dyDescent="0.2">
      <c r="A68" s="135" t="s">
        <v>23</v>
      </c>
      <c r="B68" s="104">
        <v>0.77869999999999995</v>
      </c>
      <c r="C68" s="104"/>
      <c r="D68" s="131"/>
      <c r="E68" s="130"/>
      <c r="F68" s="131"/>
      <c r="G68" s="131"/>
      <c r="H68" s="107"/>
      <c r="I68" s="107"/>
      <c r="J68" s="107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0"/>
      <c r="FF68" s="100"/>
      <c r="FG68" s="100"/>
      <c r="FH68" s="100"/>
      <c r="FI68" s="100"/>
      <c r="FJ68" s="100"/>
      <c r="FK68" s="100"/>
      <c r="FL68" s="100"/>
      <c r="FM68" s="100"/>
      <c r="FN68" s="100"/>
      <c r="FO68" s="100"/>
      <c r="FP68" s="100"/>
      <c r="FQ68" s="100"/>
      <c r="FR68" s="100"/>
      <c r="FS68" s="100"/>
      <c r="FT68" s="100"/>
      <c r="FU68" s="100"/>
      <c r="FV68" s="100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</row>
    <row r="69" spans="1:256" s="46" customFormat="1" ht="17" thickBot="1" x14ac:dyDescent="0.25"/>
    <row r="70" spans="1:256" ht="17" thickTop="1" x14ac:dyDescent="0.2">
      <c r="A70" s="45" t="s">
        <v>45</v>
      </c>
    </row>
    <row r="71" spans="1:256" s="47" customFormat="1" x14ac:dyDescent="0.2">
      <c r="A71" s="47" t="s">
        <v>46</v>
      </c>
      <c r="B71" s="48"/>
      <c r="C71" s="48"/>
      <c r="D71" s="48"/>
      <c r="E71" s="49"/>
      <c r="F71" s="48"/>
      <c r="G71" s="48"/>
      <c r="H71" s="50" t="s">
        <v>27</v>
      </c>
      <c r="I71" s="51">
        <v>44371</v>
      </c>
      <c r="J71" s="87" t="s">
        <v>6</v>
      </c>
      <c r="L71" s="86"/>
    </row>
    <row r="72" spans="1:256" s="47" customFormat="1" x14ac:dyDescent="0.2">
      <c r="A72" s="4" t="s">
        <v>39</v>
      </c>
      <c r="B72" s="48"/>
      <c r="C72" s="48"/>
      <c r="D72" s="48"/>
      <c r="E72" s="49"/>
      <c r="F72" s="48"/>
      <c r="G72" s="48"/>
      <c r="H72" s="50" t="s">
        <v>56</v>
      </c>
      <c r="I72" s="51">
        <v>44390</v>
      </c>
      <c r="J72" s="87" t="s">
        <v>51</v>
      </c>
      <c r="L72" s="86"/>
    </row>
    <row r="73" spans="1:256" s="47" customFormat="1" x14ac:dyDescent="0.2">
      <c r="A73" s="4" t="s">
        <v>29</v>
      </c>
      <c r="B73" s="48"/>
      <c r="C73" s="48"/>
      <c r="D73" s="48"/>
      <c r="E73" s="49"/>
      <c r="F73" s="48"/>
      <c r="G73" s="48"/>
      <c r="I73" s="8"/>
      <c r="J73" s="87"/>
      <c r="L73" s="86"/>
    </row>
    <row r="74" spans="1:256" s="47" customFormat="1" x14ac:dyDescent="0.2">
      <c r="A74" s="4" t="s">
        <v>30</v>
      </c>
      <c r="B74" s="48"/>
      <c r="C74" s="48"/>
      <c r="D74" s="48"/>
      <c r="E74" s="49"/>
      <c r="F74" s="48"/>
      <c r="G74" s="48"/>
      <c r="H74" s="53"/>
      <c r="I74" s="53"/>
      <c r="J74" s="87"/>
      <c r="L74" s="86"/>
    </row>
    <row r="75" spans="1:256" s="4" customFormat="1" ht="14" x14ac:dyDescent="0.15">
      <c r="A75" s="4" t="s">
        <v>31</v>
      </c>
      <c r="B75" s="54"/>
      <c r="C75" s="54"/>
      <c r="D75" s="54"/>
      <c r="E75" s="11"/>
      <c r="F75" s="54"/>
      <c r="G75" s="54"/>
      <c r="H75" s="55"/>
      <c r="I75" s="55"/>
      <c r="J75" s="55"/>
      <c r="L75" s="88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pans="1:256" s="4" customFormat="1" ht="15" thickBot="1" x14ac:dyDescent="0.2">
      <c r="A76" s="7"/>
      <c r="K76" s="89"/>
      <c r="L76" s="7"/>
    </row>
    <row r="77" spans="1:256" s="4" customFormat="1" ht="15" thickBot="1" x14ac:dyDescent="0.2">
      <c r="A77" s="58" t="s">
        <v>42</v>
      </c>
      <c r="B77" s="59" t="s">
        <v>56</v>
      </c>
      <c r="C77" s="59" t="s">
        <v>1</v>
      </c>
      <c r="D77" s="59" t="s">
        <v>9</v>
      </c>
      <c r="E77" s="141" t="s">
        <v>47</v>
      </c>
      <c r="F77" s="142" t="s">
        <v>56</v>
      </c>
      <c r="G77" s="142" t="s">
        <v>1</v>
      </c>
      <c r="H77" s="142" t="s">
        <v>9</v>
      </c>
      <c r="I77" s="142" t="s">
        <v>11</v>
      </c>
      <c r="J77" s="143" t="s">
        <v>44</v>
      </c>
      <c r="L77" s="7"/>
    </row>
    <row r="78" spans="1:256" s="4" customFormat="1" ht="14" x14ac:dyDescent="0.15">
      <c r="A78" s="61" t="s">
        <v>34</v>
      </c>
      <c r="B78" s="62">
        <v>24.27863883972168</v>
      </c>
      <c r="C78" s="62">
        <v>15.525627136230469</v>
      </c>
      <c r="D78" s="144">
        <f t="shared" ref="D78:D81" si="5">B78-C78</f>
        <v>8.7530117034912109</v>
      </c>
      <c r="E78" s="145" t="s">
        <v>34</v>
      </c>
      <c r="F78" s="146"/>
      <c r="G78" s="146"/>
      <c r="H78" s="146"/>
      <c r="I78" s="146"/>
      <c r="J78" s="147"/>
      <c r="L78" s="7"/>
    </row>
    <row r="79" spans="1:256" s="4" customFormat="1" ht="14" x14ac:dyDescent="0.15">
      <c r="A79" s="66" t="s">
        <v>35</v>
      </c>
      <c r="B79" s="67">
        <v>23.793405532836914</v>
      </c>
      <c r="C79" s="67">
        <v>15.663299560546875</v>
      </c>
      <c r="D79" s="148">
        <f t="shared" si="5"/>
        <v>8.1301059722900391</v>
      </c>
      <c r="E79" s="149" t="s">
        <v>35</v>
      </c>
      <c r="F79" s="67">
        <v>23.793405532836914</v>
      </c>
      <c r="G79" s="67">
        <v>15.184314727783203</v>
      </c>
      <c r="H79" s="64">
        <f t="shared" ref="H79:H81" si="6">F79-G79</f>
        <v>8.6090908050537109</v>
      </c>
      <c r="I79" s="64">
        <f>H79-D82</f>
        <v>0.44995975494384766</v>
      </c>
      <c r="J79" s="65">
        <f t="shared" ref="J79:J81" si="7">POWER(2,-I79)</f>
        <v>0.73206326913987241</v>
      </c>
      <c r="L79" s="7"/>
    </row>
    <row r="80" spans="1:256" s="4" customFormat="1" ht="14" x14ac:dyDescent="0.15">
      <c r="A80" s="66" t="s">
        <v>36</v>
      </c>
      <c r="B80" s="67">
        <v>23.287364959716797</v>
      </c>
      <c r="C80" s="67">
        <v>15.421758651733398</v>
      </c>
      <c r="D80" s="148">
        <f t="shared" si="5"/>
        <v>7.8656063079833984</v>
      </c>
      <c r="E80" s="149" t="s">
        <v>36</v>
      </c>
      <c r="F80" s="67">
        <v>23.287364959716797</v>
      </c>
      <c r="G80" s="67">
        <v>15.20229434967041</v>
      </c>
      <c r="H80" s="64">
        <f t="shared" si="6"/>
        <v>8.0850706100463867</v>
      </c>
      <c r="I80" s="64">
        <f>H80-D82</f>
        <v>-7.4060440063476562E-2</v>
      </c>
      <c r="J80" s="65">
        <f t="shared" si="7"/>
        <v>1.0526752544149827</v>
      </c>
      <c r="L80" s="7"/>
    </row>
    <row r="81" spans="1:14" s="4" customFormat="1" ht="15" thickBot="1" x14ac:dyDescent="0.2">
      <c r="A81" s="68" t="s">
        <v>16</v>
      </c>
      <c r="B81" s="69">
        <v>23.846904754638672</v>
      </c>
      <c r="C81" s="69">
        <v>15.959104537963867</v>
      </c>
      <c r="D81" s="148">
        <f t="shared" si="5"/>
        <v>7.8878002166748047</v>
      </c>
      <c r="E81" s="150" t="s">
        <v>16</v>
      </c>
      <c r="F81" s="69">
        <v>23.846904754638672</v>
      </c>
      <c r="G81" s="69">
        <v>15.256641387939453</v>
      </c>
      <c r="H81" s="70">
        <f t="shared" si="6"/>
        <v>8.5902633666992188</v>
      </c>
      <c r="I81" s="64">
        <f>H81-D82</f>
        <v>0.43113231658935547</v>
      </c>
      <c r="J81" s="71">
        <f t="shared" si="7"/>
        <v>0.74167944076697934</v>
      </c>
      <c r="L81" s="7"/>
    </row>
    <row r="82" spans="1:14" s="4" customFormat="1" ht="14" x14ac:dyDescent="0.15">
      <c r="A82" s="72" t="s">
        <v>17</v>
      </c>
      <c r="B82" s="63">
        <f>AVERAGE(B78:B81)</f>
        <v>23.801578521728516</v>
      </c>
      <c r="C82" s="63">
        <f>AVERAGE(C78:C81)</f>
        <v>15.642447471618652</v>
      </c>
      <c r="D82" s="63">
        <f>AVERAGE(D78:D81)</f>
        <v>8.1591310501098633</v>
      </c>
      <c r="E82" s="73" t="s">
        <v>17</v>
      </c>
      <c r="F82" s="63">
        <f>AVERAGE(F78:F81)</f>
        <v>23.642558415730793</v>
      </c>
      <c r="G82" s="63">
        <f>AVERAGE(G78:G81)</f>
        <v>15.214416821797689</v>
      </c>
      <c r="H82" s="63">
        <f>AVERAGE(H78:H81)</f>
        <v>8.4281415939331055</v>
      </c>
      <c r="I82" s="63">
        <f>AVERAGE(I78:I81)</f>
        <v>0.26901054382324219</v>
      </c>
      <c r="J82" s="74">
        <f>AVERAGE(J78:J81)</f>
        <v>0.84213932144061143</v>
      </c>
    </row>
    <row r="83" spans="1:14" s="4" customFormat="1" ht="14" x14ac:dyDescent="0.15">
      <c r="A83" s="75" t="s">
        <v>18</v>
      </c>
      <c r="B83" s="64">
        <f>MEDIAN(B78:B81)</f>
        <v>23.820155143737793</v>
      </c>
      <c r="C83" s="64">
        <f>MEDIAN(C78:C81)</f>
        <v>15.594463348388672</v>
      </c>
      <c r="D83" s="64">
        <f>MEDIAN(D78:D81)</f>
        <v>8.0089530944824219</v>
      </c>
      <c r="E83" s="76" t="s">
        <v>18</v>
      </c>
      <c r="F83" s="64">
        <f>MEDIAN(F78:F81)</f>
        <v>23.793405532836914</v>
      </c>
      <c r="G83" s="64">
        <f>MEDIAN(G78:G81)</f>
        <v>15.20229434967041</v>
      </c>
      <c r="H83" s="64">
        <f>MEDIAN(H78:H81)</f>
        <v>8.5902633666992188</v>
      </c>
      <c r="I83" s="64">
        <f>MEDIAN(I78:I81)</f>
        <v>0.43113231658935547</v>
      </c>
      <c r="J83" s="77">
        <f>MEDIAN(J78:J81)</f>
        <v>0.74167944076697934</v>
      </c>
    </row>
    <row r="84" spans="1:14" s="4" customFormat="1" ht="15" thickBot="1" x14ac:dyDescent="0.2">
      <c r="A84" s="78" t="s">
        <v>19</v>
      </c>
      <c r="B84" s="70">
        <f>STDEV(B78:B81)</f>
        <v>0.40584208731055588</v>
      </c>
      <c r="C84" s="70">
        <f>STDEV(C78:C81)</f>
        <v>0.23313590690237748</v>
      </c>
      <c r="D84" s="70">
        <f>STDEV(D78:D81)</f>
        <v>0.41364795056346904</v>
      </c>
      <c r="E84" s="79" t="s">
        <v>19</v>
      </c>
      <c r="F84" s="70">
        <f>STDEV(F78:F81)</f>
        <v>0.30876744498039954</v>
      </c>
      <c r="G84" s="70">
        <f>STDEV(G78:G81)</f>
        <v>3.765636984889683E-2</v>
      </c>
      <c r="H84" s="70">
        <f>STDEV(H78:H81)</f>
        <v>0.29725728434724519</v>
      </c>
      <c r="I84" s="70">
        <f>STDEV(I78:I81)</f>
        <v>0.29725728434724519</v>
      </c>
      <c r="J84" s="80">
        <f>STDEV(J78:J81)</f>
        <v>0.18239285072127209</v>
      </c>
    </row>
    <row r="85" spans="1:14" s="4" customFormat="1" ht="14" x14ac:dyDescent="0.15">
      <c r="A85" s="3"/>
      <c r="B85" s="81" t="s">
        <v>20</v>
      </c>
      <c r="C85" s="81"/>
      <c r="D85" s="81"/>
      <c r="E85" s="3"/>
      <c r="F85" s="40"/>
      <c r="G85" s="40"/>
      <c r="H85" s="40"/>
      <c r="I85" s="40"/>
      <c r="J85" s="40">
        <f>J84/(SQRT(4))</f>
        <v>9.1196425360636046E-2</v>
      </c>
      <c r="L85" s="7"/>
    </row>
    <row r="86" spans="1:14" s="4" customFormat="1" ht="14" x14ac:dyDescent="0.15">
      <c r="A86" s="2" t="s">
        <v>56</v>
      </c>
      <c r="B86" s="90">
        <f>TTEST(B78:B81,F78:F81,2,2)</f>
        <v>0.59799774295856845</v>
      </c>
      <c r="C86" s="81"/>
      <c r="D86" s="84"/>
      <c r="E86" s="85"/>
      <c r="F86" s="84"/>
      <c r="G86" s="85"/>
      <c r="H86" s="85"/>
      <c r="I86" s="83"/>
      <c r="J86" s="83"/>
      <c r="K86" s="7"/>
      <c r="L86" s="7"/>
      <c r="M86" s="7"/>
    </row>
    <row r="87" spans="1:14" s="4" customFormat="1" ht="14" x14ac:dyDescent="0.15">
      <c r="A87" s="2" t="s">
        <v>1</v>
      </c>
      <c r="B87" s="90">
        <f>TTEST(C78:C81,G78:G81,2,2)</f>
        <v>2.7572375378422814E-2</v>
      </c>
      <c r="C87" s="81"/>
      <c r="D87" s="84"/>
      <c r="E87" s="84"/>
      <c r="F87" s="85"/>
      <c r="G87" s="85"/>
      <c r="H87" s="83"/>
      <c r="I87" s="83"/>
      <c r="J87" s="83"/>
    </row>
    <row r="88" spans="1:14" s="4" customFormat="1" ht="14" x14ac:dyDescent="0.15">
      <c r="A88" s="2" t="s">
        <v>21</v>
      </c>
      <c r="B88" s="91">
        <f>TTEST(D78:D81,H78:H81,2,2)</f>
        <v>0.38660971984346099</v>
      </c>
      <c r="C88" s="90"/>
      <c r="D88" s="83"/>
      <c r="F88" s="83"/>
      <c r="G88" s="89"/>
      <c r="H88" s="89"/>
      <c r="I88" s="151"/>
      <c r="J88" s="83"/>
    </row>
    <row r="89" spans="1:14" s="4" customFormat="1" ht="14" x14ac:dyDescent="0.15">
      <c r="A89" s="44" t="s">
        <v>22</v>
      </c>
      <c r="B89" s="54">
        <f>POWER(-(-I82-I84),2)</f>
        <v>0.32065925322092059</v>
      </c>
      <c r="C89" s="54"/>
      <c r="D89" s="92"/>
      <c r="E89" s="93"/>
      <c r="F89" s="92"/>
      <c r="G89" s="92"/>
      <c r="H89" s="83"/>
      <c r="I89" s="83"/>
      <c r="J89" s="83"/>
      <c r="N89" s="7"/>
    </row>
    <row r="90" spans="1:14" s="4" customFormat="1" ht="14" x14ac:dyDescent="0.15">
      <c r="A90" s="44" t="s">
        <v>23</v>
      </c>
      <c r="B90" s="54">
        <f>POWER(2,-I82)</f>
        <v>0.82988852039283634</v>
      </c>
      <c r="C90" s="54"/>
      <c r="D90" s="81"/>
      <c r="E90" s="3"/>
      <c r="F90" s="92"/>
      <c r="G90" s="92"/>
      <c r="H90" s="57"/>
      <c r="I90" s="57"/>
      <c r="J90" s="83"/>
    </row>
    <row r="91" spans="1:14" s="46" customFormat="1" ht="17" thickBot="1" x14ac:dyDescent="0.25"/>
    <row r="92" spans="1:14" ht="17" thickTop="1" x14ac:dyDescent="0.2">
      <c r="A92" s="45" t="s">
        <v>48</v>
      </c>
    </row>
    <row r="93" spans="1:14" s="47" customFormat="1" x14ac:dyDescent="0.2">
      <c r="A93" s="47" t="s">
        <v>49</v>
      </c>
      <c r="B93" s="48"/>
      <c r="C93" s="48"/>
      <c r="D93" s="48"/>
      <c r="E93" s="49"/>
      <c r="F93" s="48"/>
      <c r="G93" s="48"/>
      <c r="H93" s="50" t="s">
        <v>27</v>
      </c>
      <c r="I93" s="51">
        <v>44400</v>
      </c>
      <c r="J93" s="87"/>
    </row>
    <row r="94" spans="1:14" s="47" customFormat="1" x14ac:dyDescent="0.2">
      <c r="A94" s="4" t="s">
        <v>39</v>
      </c>
      <c r="B94" s="48"/>
      <c r="C94" s="48"/>
      <c r="D94" s="48"/>
      <c r="E94" s="49"/>
      <c r="F94" s="48"/>
      <c r="G94" s="48"/>
      <c r="H94" s="50" t="s">
        <v>56</v>
      </c>
      <c r="I94" s="51">
        <v>44420</v>
      </c>
      <c r="J94" s="87"/>
    </row>
    <row r="95" spans="1:14" s="47" customFormat="1" x14ac:dyDescent="0.2">
      <c r="A95" s="4" t="s">
        <v>29</v>
      </c>
      <c r="B95" s="48"/>
      <c r="C95" s="48"/>
      <c r="D95" s="48"/>
      <c r="E95" s="49"/>
      <c r="F95" s="48"/>
      <c r="G95" s="48"/>
      <c r="I95" s="8" t="s">
        <v>6</v>
      </c>
      <c r="J95" s="87"/>
    </row>
    <row r="96" spans="1:14" s="47" customFormat="1" x14ac:dyDescent="0.2">
      <c r="A96" s="4" t="s">
        <v>30</v>
      </c>
      <c r="B96" s="48"/>
      <c r="C96" s="48"/>
      <c r="D96" s="48"/>
      <c r="E96" s="49"/>
      <c r="F96" s="48"/>
      <c r="G96" s="48"/>
      <c r="H96" s="53"/>
      <c r="I96" s="53"/>
      <c r="J96" s="87"/>
    </row>
    <row r="97" spans="1:256" s="4" customFormat="1" ht="14" x14ac:dyDescent="0.15">
      <c r="A97" s="4" t="s">
        <v>31</v>
      </c>
      <c r="B97" s="54"/>
      <c r="C97" s="54"/>
      <c r="D97" s="54"/>
      <c r="E97" s="11"/>
      <c r="F97" s="54"/>
      <c r="G97" s="54"/>
      <c r="H97" s="55"/>
      <c r="I97" s="55"/>
      <c r="J97" s="55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56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56"/>
      <c r="GS97" s="56"/>
      <c r="GT97" s="56"/>
      <c r="GU97" s="56"/>
      <c r="GV97" s="56"/>
      <c r="GW97" s="56"/>
      <c r="GX97" s="56"/>
      <c r="GY97" s="56"/>
      <c r="GZ97" s="56"/>
      <c r="HA97" s="56"/>
      <c r="HB97" s="56"/>
      <c r="HC97" s="56"/>
      <c r="HD97" s="56"/>
      <c r="HE97" s="56"/>
      <c r="HF97" s="56"/>
      <c r="HG97" s="56"/>
      <c r="HH97" s="56"/>
      <c r="HI97" s="56"/>
      <c r="HJ97" s="56"/>
      <c r="HK97" s="56"/>
      <c r="HL97" s="56"/>
      <c r="HM97" s="56"/>
      <c r="HN97" s="56"/>
      <c r="HO97" s="56"/>
      <c r="HP97" s="56"/>
      <c r="HQ97" s="56"/>
      <c r="HR97" s="56"/>
      <c r="HS97" s="56"/>
      <c r="HT97" s="56"/>
      <c r="HU97" s="56"/>
      <c r="HV97" s="56"/>
      <c r="HW97" s="56"/>
      <c r="HX97" s="56"/>
      <c r="HY97" s="56"/>
      <c r="HZ97" s="56"/>
      <c r="IA97" s="56"/>
      <c r="IB97" s="56"/>
      <c r="IC97" s="56"/>
      <c r="ID97" s="56"/>
      <c r="IE97" s="56"/>
      <c r="IF97" s="56"/>
      <c r="IG97" s="56"/>
      <c r="IH97" s="56"/>
      <c r="II97" s="56"/>
      <c r="IJ97" s="56"/>
      <c r="IK97" s="56"/>
      <c r="IL97" s="56"/>
      <c r="IM97" s="56"/>
      <c r="IN97" s="56"/>
      <c r="IO97" s="56"/>
      <c r="IP97" s="56"/>
      <c r="IQ97" s="56"/>
      <c r="IR97" s="56"/>
      <c r="IS97" s="56"/>
      <c r="IT97" s="56"/>
      <c r="IU97" s="56"/>
      <c r="IV97" s="56"/>
    </row>
    <row r="98" spans="1:256" s="4" customFormat="1" ht="15" thickBot="1" x14ac:dyDescent="0.2">
      <c r="K98" s="40"/>
    </row>
    <row r="99" spans="1:256" s="4" customFormat="1" ht="15" thickBot="1" x14ac:dyDescent="0.2">
      <c r="A99" s="58" t="s">
        <v>8</v>
      </c>
      <c r="B99" s="59" t="s">
        <v>56</v>
      </c>
      <c r="C99" s="59" t="s">
        <v>1</v>
      </c>
      <c r="D99" s="59" t="s">
        <v>9</v>
      </c>
      <c r="E99" s="58" t="s">
        <v>50</v>
      </c>
      <c r="F99" s="59" t="s">
        <v>56</v>
      </c>
      <c r="G99" s="59" t="s">
        <v>1</v>
      </c>
      <c r="H99" s="59" t="s">
        <v>9</v>
      </c>
      <c r="I99" s="59" t="s">
        <v>11</v>
      </c>
      <c r="J99" s="60" t="s">
        <v>44</v>
      </c>
    </row>
    <row r="100" spans="1:256" s="4" customFormat="1" ht="14" x14ac:dyDescent="0.15">
      <c r="A100" s="61" t="s">
        <v>34</v>
      </c>
      <c r="B100" s="136">
        <v>23.789588928222656</v>
      </c>
      <c r="C100" s="136">
        <v>15.408961296081543</v>
      </c>
      <c r="D100" s="63">
        <f t="shared" ref="D100:D103" si="8">B100-C100</f>
        <v>8.3806276321411133</v>
      </c>
      <c r="E100" s="61" t="s">
        <v>34</v>
      </c>
      <c r="F100" s="136">
        <v>24.841272354125977</v>
      </c>
      <c r="G100" s="136">
        <v>15.352908134460449</v>
      </c>
      <c r="H100" s="64">
        <f t="shared" ref="H100:H103" si="9">F100-G100</f>
        <v>9.4883642196655273</v>
      </c>
      <c r="I100" s="64">
        <f>H100-D104</f>
        <v>1.2586445808410645</v>
      </c>
      <c r="J100" s="65">
        <f t="shared" ref="J100:J103" si="10">POWER(2,-I100)</f>
        <v>0.41793642867330061</v>
      </c>
    </row>
    <row r="101" spans="1:256" s="4" customFormat="1" ht="14" x14ac:dyDescent="0.15">
      <c r="A101" s="66" t="s">
        <v>35</v>
      </c>
      <c r="B101" s="137">
        <v>23.794168472290039</v>
      </c>
      <c r="C101" s="137">
        <v>15.451389312744141</v>
      </c>
      <c r="D101" s="64">
        <f t="shared" si="8"/>
        <v>8.3427791595458984</v>
      </c>
      <c r="E101" s="66" t="s">
        <v>35</v>
      </c>
      <c r="F101" s="137">
        <v>24.801069259643555</v>
      </c>
      <c r="G101" s="137">
        <v>15.396581649780273</v>
      </c>
      <c r="H101" s="64">
        <f t="shared" si="9"/>
        <v>9.4044876098632812</v>
      </c>
      <c r="I101" s="64">
        <f>H101-D104</f>
        <v>1.1747679710388184</v>
      </c>
      <c r="J101" s="65">
        <f t="shared" si="10"/>
        <v>0.44295499437197711</v>
      </c>
    </row>
    <row r="102" spans="1:256" s="4" customFormat="1" ht="14" x14ac:dyDescent="0.15">
      <c r="A102" s="66" t="s">
        <v>36</v>
      </c>
      <c r="B102" s="137">
        <v>23.774991989135742</v>
      </c>
      <c r="C102" s="137">
        <v>15.893764495849609</v>
      </c>
      <c r="D102" s="64">
        <f t="shared" si="8"/>
        <v>7.8812274932861328</v>
      </c>
      <c r="E102" s="66" t="s">
        <v>36</v>
      </c>
      <c r="F102" s="137">
        <v>24.784027099609375</v>
      </c>
      <c r="G102" s="137">
        <v>14.725749015808105</v>
      </c>
      <c r="H102" s="64">
        <f t="shared" si="9"/>
        <v>10.05827808380127</v>
      </c>
      <c r="I102" s="64">
        <f>H102-D104</f>
        <v>1.8285584449768066</v>
      </c>
      <c r="J102" s="65">
        <f t="shared" si="10"/>
        <v>0.28154580399497764</v>
      </c>
    </row>
    <row r="103" spans="1:256" s="4" customFormat="1" ht="15" thickBot="1" x14ac:dyDescent="0.2">
      <c r="A103" s="68" t="s">
        <v>16</v>
      </c>
      <c r="B103" s="138">
        <v>23.889165878295898</v>
      </c>
      <c r="C103" s="138">
        <v>15.574921607971191</v>
      </c>
      <c r="D103" s="64">
        <f t="shared" si="8"/>
        <v>8.314244270324707</v>
      </c>
      <c r="E103" s="68" t="s">
        <v>16</v>
      </c>
      <c r="F103" s="138">
        <v>24.719245910644531</v>
      </c>
      <c r="G103" s="138">
        <v>15.161957740783691</v>
      </c>
      <c r="H103" s="70">
        <f t="shared" si="9"/>
        <v>9.5572881698608398</v>
      </c>
      <c r="I103" s="64">
        <f>H103-D104</f>
        <v>1.327568531036377</v>
      </c>
      <c r="J103" s="71">
        <f t="shared" si="10"/>
        <v>0.39843919213072782</v>
      </c>
    </row>
    <row r="104" spans="1:256" s="4" customFormat="1" ht="14" x14ac:dyDescent="0.15">
      <c r="A104" s="72" t="s">
        <v>17</v>
      </c>
      <c r="B104" s="63">
        <f>AVERAGE(B100:B103)</f>
        <v>23.811978816986084</v>
      </c>
      <c r="C104" s="63">
        <f>AVERAGE(C100:C103)</f>
        <v>15.582259178161621</v>
      </c>
      <c r="D104" s="63">
        <f>AVERAGE(D100:D103)</f>
        <v>8.2297196388244629</v>
      </c>
      <c r="E104" s="73" t="s">
        <v>17</v>
      </c>
      <c r="F104" s="63">
        <f>AVERAGE(F100:F103)</f>
        <v>24.786403656005859</v>
      </c>
      <c r="G104" s="63">
        <f>AVERAGE(G100:G103)</f>
        <v>15.15929913520813</v>
      </c>
      <c r="H104" s="63">
        <f>AVERAGE(H100:H103)</f>
        <v>9.6271045207977295</v>
      </c>
      <c r="I104" s="63">
        <f>AVERAGE(I100:I103)</f>
        <v>1.3973848819732666</v>
      </c>
      <c r="J104" s="74">
        <f>AVERAGE(J100:J103)</f>
        <v>0.38521910479274579</v>
      </c>
    </row>
    <row r="105" spans="1:256" s="4" customFormat="1" ht="14" x14ac:dyDescent="0.15">
      <c r="A105" s="75" t="s">
        <v>18</v>
      </c>
      <c r="B105" s="64">
        <f>MEDIAN(B100:B103)</f>
        <v>23.791878700256348</v>
      </c>
      <c r="C105" s="64">
        <f>MEDIAN(C100:C103)</f>
        <v>15.513155460357666</v>
      </c>
      <c r="D105" s="64">
        <f>MEDIAN(D100:D103)</f>
        <v>8.3285117149353027</v>
      </c>
      <c r="E105" s="76" t="s">
        <v>18</v>
      </c>
      <c r="F105" s="64">
        <f>MEDIAN(F100:F103)</f>
        <v>24.792548179626465</v>
      </c>
      <c r="G105" s="64">
        <f>MEDIAN(G100:G103)</f>
        <v>15.25743293762207</v>
      </c>
      <c r="H105" s="64">
        <f>MEDIAN(H100:H103)</f>
        <v>9.5228261947631836</v>
      </c>
      <c r="I105" s="64">
        <f>MEDIAN(I100:I103)</f>
        <v>1.2931065559387207</v>
      </c>
      <c r="J105" s="77">
        <f>MEDIAN(J100:J103)</f>
        <v>0.40818781040201424</v>
      </c>
    </row>
    <row r="106" spans="1:256" s="4" customFormat="1" ht="15" thickBot="1" x14ac:dyDescent="0.2">
      <c r="A106" s="78" t="s">
        <v>19</v>
      </c>
      <c r="B106" s="70">
        <f>STDEV(B100:B103)</f>
        <v>5.2103689457038381E-2</v>
      </c>
      <c r="C106" s="70">
        <f>STDEV(C100:C103)</f>
        <v>0.21927796704337327</v>
      </c>
      <c r="D106" s="70">
        <f>STDEV(D100:D103)</f>
        <v>0.23391370667034428</v>
      </c>
      <c r="E106" s="79" t="s">
        <v>19</v>
      </c>
      <c r="F106" s="70">
        <f>STDEV(F100:F103)</f>
        <v>5.0798506361825223E-2</v>
      </c>
      <c r="G106" s="70">
        <f>STDEV(G100:G103)</f>
        <v>0.30646381544349077</v>
      </c>
      <c r="H106" s="70">
        <f>STDEV(H100:H103)</f>
        <v>0.29416102420474904</v>
      </c>
      <c r="I106" s="70">
        <f>STDEV(I100:I103)</f>
        <v>0.29416102420474904</v>
      </c>
      <c r="J106" s="80">
        <f>STDEV(J100:J103)</f>
        <v>7.1476756676415953E-2</v>
      </c>
    </row>
    <row r="107" spans="1:256" s="4" customFormat="1" ht="14" x14ac:dyDescent="0.15">
      <c r="A107" s="3"/>
      <c r="B107" s="81" t="s">
        <v>20</v>
      </c>
      <c r="C107" s="81"/>
      <c r="D107" s="81"/>
      <c r="E107" s="3"/>
      <c r="F107" s="40"/>
      <c r="G107" s="40"/>
      <c r="H107" s="40"/>
      <c r="I107" s="40"/>
      <c r="J107" s="40">
        <f>J106/(SQRT(4))</f>
        <v>3.5738378338207977E-2</v>
      </c>
    </row>
    <row r="108" spans="1:256" s="4" customFormat="1" ht="14" x14ac:dyDescent="0.15">
      <c r="A108" s="2" t="s">
        <v>56</v>
      </c>
      <c r="B108" s="3">
        <f>TTEST(B100:B103,F100:F103,2,2)</f>
        <v>1.7897945092189133E-7</v>
      </c>
      <c r="C108" s="81"/>
      <c r="D108" s="41"/>
      <c r="E108" s="139"/>
      <c r="F108" s="41"/>
      <c r="G108" s="139"/>
      <c r="H108" s="139"/>
      <c r="I108" s="83"/>
      <c r="J108" s="83"/>
    </row>
    <row r="109" spans="1:256" s="4" customFormat="1" ht="14" x14ac:dyDescent="0.15">
      <c r="A109" s="2" t="s">
        <v>1</v>
      </c>
      <c r="B109" s="3">
        <f>TTEST(C100:C103,G100:G103,2,2)</f>
        <v>6.5909199806124849E-2</v>
      </c>
      <c r="C109" s="81"/>
      <c r="D109" s="41"/>
      <c r="E109" s="139"/>
      <c r="F109" s="41"/>
      <c r="G109" s="139"/>
      <c r="H109" s="139"/>
      <c r="I109" s="83"/>
      <c r="J109" s="83"/>
    </row>
    <row r="110" spans="1:256" s="4" customFormat="1" ht="14" x14ac:dyDescent="0.15">
      <c r="A110" s="2" t="s">
        <v>21</v>
      </c>
      <c r="B110" s="43">
        <f>TTEST(D100:D103,H100:H103,2,2)</f>
        <v>3.0449045660392625E-4</v>
      </c>
      <c r="C110" s="3"/>
      <c r="D110" s="81"/>
      <c r="F110" s="83"/>
      <c r="G110" s="81"/>
      <c r="H110" s="83"/>
      <c r="I110" s="83"/>
      <c r="J110" s="83"/>
    </row>
    <row r="111" spans="1:256" s="4" customFormat="1" ht="14" x14ac:dyDescent="0.15">
      <c r="A111" s="44" t="s">
        <v>22</v>
      </c>
      <c r="B111" s="54">
        <f>POWER(-(-I104-I106),2)</f>
        <v>2.8613275527076039</v>
      </c>
      <c r="C111" s="54"/>
      <c r="D111" s="81"/>
      <c r="E111" s="3"/>
      <c r="F111" s="81"/>
      <c r="G111" s="81"/>
      <c r="H111" s="83"/>
      <c r="I111" s="83"/>
      <c r="J111" s="83"/>
    </row>
    <row r="112" spans="1:256" s="4" customFormat="1" ht="14" x14ac:dyDescent="0.15">
      <c r="A112" s="44" t="s">
        <v>23</v>
      </c>
      <c r="B112" s="54">
        <f>POWER(2,-I104)</f>
        <v>0.3796166348728281</v>
      </c>
      <c r="C112" s="54"/>
      <c r="D112" s="81"/>
      <c r="E112" s="3"/>
      <c r="F112" s="81"/>
      <c r="G112" s="81"/>
      <c r="H112" s="83"/>
      <c r="I112" s="83"/>
      <c r="J112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Bglap2</vt:lpstr>
      <vt:lpstr>Mmp9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2022-01-03T21:35:07Z</dcterms:created>
  <dcterms:modified xsi:type="dcterms:W3CDTF">2022-01-27T05:45:14Z</dcterms:modified>
</cp:coreProperties>
</file>