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ustavogomez/Documents/Research data in MS lab/Articles written by GG/FH Manuscript/SUBMITTED/Fifth submission_01.27.22/SOURCE FILES/FINAL SUBMITTED/"/>
    </mc:Choice>
  </mc:AlternateContent>
  <xr:revisionPtr revIDLastSave="0" documentId="13_ncr:1_{CBF82616-31C4-AD41-B9B5-78240A3D7551}" xr6:coauthVersionLast="36" xr6:coauthVersionMax="46" xr10:uidLastSave="{00000000-0000-0000-0000-000000000000}"/>
  <bookViews>
    <workbookView xWindow="4580" yWindow="1200" windowWidth="29020" windowHeight="19300" firstSheet="1" activeTab="7" xr2:uid="{78A23B11-E5BC-4D61-BFC5-1AF5D75D4383}"/>
  </bookViews>
  <sheets>
    <sheet name="Sox9" sheetId="1" r:id="rId1"/>
    <sheet name="Runx2" sheetId="2" r:id="rId2"/>
    <sheet name="Dlx3" sheetId="3" r:id="rId3"/>
    <sheet name="Dlx5" sheetId="4" r:id="rId4"/>
    <sheet name="Dlx6" sheetId="5" r:id="rId5"/>
    <sheet name="Sp7" sheetId="6" r:id="rId6"/>
    <sheet name="Col1a1" sheetId="7" r:id="rId7"/>
    <sheet name="Col2a1" sheetId="8" r:id="rId8"/>
    <sheet name="Col10a1" sheetId="9" r:id="rId9"/>
    <sheet name="Bglap2" sheetId="10" r:id="rId10"/>
    <sheet name="Ibsp" sheetId="17" r:id="rId11"/>
    <sheet name="Mgp" sheetId="11" r:id="rId12"/>
    <sheet name="Spp1" sheetId="12" r:id="rId13"/>
    <sheet name="Dmp1" sheetId="13" r:id="rId14"/>
    <sheet name=" Mmp9" sheetId="14" r:id="rId15"/>
    <sheet name="Mmp13" sheetId="15" r:id="rId16"/>
    <sheet name="Alpl" sheetId="16" r:id="rId1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7" l="1"/>
  <c r="B18" i="7"/>
  <c r="G16" i="7"/>
  <c r="F16" i="7"/>
  <c r="C16" i="7"/>
  <c r="B16" i="7"/>
  <c r="G15" i="7"/>
  <c r="F15" i="7"/>
  <c r="C15" i="7"/>
  <c r="B15" i="7"/>
  <c r="G14" i="7"/>
  <c r="F14" i="7"/>
  <c r="C14" i="7"/>
  <c r="B14" i="7"/>
  <c r="H13" i="7"/>
  <c r="D13" i="7"/>
  <c r="H12" i="7"/>
  <c r="H14" i="7" s="1"/>
  <c r="D12" i="7"/>
  <c r="D11" i="7"/>
  <c r="H10" i="7"/>
  <c r="D10" i="7"/>
  <c r="B20" i="7" l="1"/>
  <c r="H16" i="7"/>
  <c r="D14" i="7"/>
  <c r="I12" i="7" s="1"/>
  <c r="J12" i="7" s="1"/>
  <c r="D15" i="7"/>
  <c r="D16" i="7"/>
  <c r="H15" i="7"/>
  <c r="I10" i="7" l="1"/>
  <c r="J10" i="7" s="1"/>
  <c r="I13" i="7"/>
  <c r="J13" i="7" s="1"/>
  <c r="J16" i="7"/>
  <c r="J17" i="7" s="1"/>
  <c r="I16" i="7"/>
  <c r="I15" i="7"/>
  <c r="I14" i="7"/>
  <c r="J15" i="7" l="1"/>
  <c r="J14" i="7"/>
  <c r="B22" i="7"/>
  <c r="B21" i="7"/>
  <c r="B19" i="16" l="1"/>
  <c r="B18" i="16"/>
  <c r="G16" i="16"/>
  <c r="F16" i="16"/>
  <c r="D16" i="16"/>
  <c r="C16" i="16"/>
  <c r="B16" i="16"/>
  <c r="G15" i="16"/>
  <c r="F15" i="16"/>
  <c r="C15" i="16"/>
  <c r="B15" i="16"/>
  <c r="G14" i="16"/>
  <c r="F14" i="16"/>
  <c r="C14" i="16"/>
  <c r="B14" i="16"/>
  <c r="D13" i="16"/>
  <c r="H12" i="16"/>
  <c r="D12" i="16"/>
  <c r="D14" i="16" s="1"/>
  <c r="H11" i="16"/>
  <c r="D11" i="16"/>
  <c r="H10" i="16"/>
  <c r="D10" i="16"/>
  <c r="B21" i="15"/>
  <c r="B20" i="15"/>
  <c r="G18" i="15"/>
  <c r="F18" i="15"/>
  <c r="C18" i="15"/>
  <c r="B18" i="15"/>
  <c r="G17" i="15"/>
  <c r="F17" i="15"/>
  <c r="C17" i="15"/>
  <c r="B17" i="15"/>
  <c r="G16" i="15"/>
  <c r="F16" i="15"/>
  <c r="C16" i="15"/>
  <c r="B16" i="15"/>
  <c r="H15" i="15"/>
  <c r="D15" i="15"/>
  <c r="H14" i="15"/>
  <c r="D14" i="15"/>
  <c r="H13" i="15"/>
  <c r="D13" i="15"/>
  <c r="H12" i="15"/>
  <c r="H18" i="15" s="1"/>
  <c r="D12" i="15"/>
  <c r="B18" i="14"/>
  <c r="B17" i="14"/>
  <c r="G15" i="14"/>
  <c r="F15" i="14"/>
  <c r="C15" i="14"/>
  <c r="B15" i="14"/>
  <c r="G14" i="14"/>
  <c r="F14" i="14"/>
  <c r="C14" i="14"/>
  <c r="B14" i="14"/>
  <c r="G13" i="14"/>
  <c r="F13" i="14"/>
  <c r="C13" i="14"/>
  <c r="B13" i="14"/>
  <c r="H12" i="14"/>
  <c r="D12" i="14"/>
  <c r="H11" i="14"/>
  <c r="D11" i="14"/>
  <c r="H10" i="14"/>
  <c r="D10" i="14"/>
  <c r="H9" i="14"/>
  <c r="D9" i="14"/>
  <c r="B18" i="13"/>
  <c r="B17" i="13"/>
  <c r="G15" i="13"/>
  <c r="F15" i="13"/>
  <c r="C15" i="13"/>
  <c r="B15" i="13"/>
  <c r="G14" i="13"/>
  <c r="F14" i="13"/>
  <c r="C14" i="13"/>
  <c r="B14" i="13"/>
  <c r="G13" i="13"/>
  <c r="F13" i="13"/>
  <c r="C13" i="13"/>
  <c r="B13" i="13"/>
  <c r="H12" i="13"/>
  <c r="D12" i="13"/>
  <c r="H11" i="13"/>
  <c r="D11" i="13"/>
  <c r="H10" i="13"/>
  <c r="D10" i="13"/>
  <c r="H9" i="13"/>
  <c r="D9" i="13"/>
  <c r="B18" i="12"/>
  <c r="B17" i="12"/>
  <c r="G15" i="12"/>
  <c r="F15" i="12"/>
  <c r="C15" i="12"/>
  <c r="B15" i="12"/>
  <c r="G14" i="12"/>
  <c r="F14" i="12"/>
  <c r="C14" i="12"/>
  <c r="B14" i="12"/>
  <c r="G13" i="12"/>
  <c r="F13" i="12"/>
  <c r="C13" i="12"/>
  <c r="B13" i="12"/>
  <c r="H12" i="12"/>
  <c r="D12" i="12"/>
  <c r="H11" i="12"/>
  <c r="D11" i="12"/>
  <c r="H10" i="12"/>
  <c r="D10" i="12"/>
  <c r="H9" i="12"/>
  <c r="D9" i="12"/>
  <c r="B19" i="11"/>
  <c r="B18" i="11"/>
  <c r="G16" i="11"/>
  <c r="F16" i="11"/>
  <c r="C16" i="11"/>
  <c r="B16" i="11"/>
  <c r="G15" i="11"/>
  <c r="F15" i="11"/>
  <c r="C15" i="11"/>
  <c r="B15" i="11"/>
  <c r="G14" i="11"/>
  <c r="F14" i="11"/>
  <c r="C14" i="11"/>
  <c r="B14" i="11"/>
  <c r="H13" i="11"/>
  <c r="D13" i="11"/>
  <c r="H12" i="11"/>
  <c r="D12" i="11"/>
  <c r="H11" i="11"/>
  <c r="D11" i="11"/>
  <c r="H10" i="11"/>
  <c r="H16" i="11" s="1"/>
  <c r="D10" i="11"/>
  <c r="B21" i="17"/>
  <c r="B20" i="17"/>
  <c r="G18" i="17"/>
  <c r="F18" i="17"/>
  <c r="C18" i="17"/>
  <c r="B18" i="17"/>
  <c r="G17" i="17"/>
  <c r="F17" i="17"/>
  <c r="C17" i="17"/>
  <c r="B17" i="17"/>
  <c r="G16" i="17"/>
  <c r="F16" i="17"/>
  <c r="C16" i="17"/>
  <c r="B16" i="17"/>
  <c r="H15" i="17"/>
  <c r="D15" i="17"/>
  <c r="H14" i="17"/>
  <c r="D14" i="17"/>
  <c r="H13" i="17"/>
  <c r="D13" i="17"/>
  <c r="H12" i="17"/>
  <c r="D12" i="17"/>
  <c r="D16" i="17" s="1"/>
  <c r="B19" i="10"/>
  <c r="B18" i="10"/>
  <c r="G16" i="10"/>
  <c r="F16" i="10"/>
  <c r="C16" i="10"/>
  <c r="B16" i="10"/>
  <c r="G15" i="10"/>
  <c r="F15" i="10"/>
  <c r="C15" i="10"/>
  <c r="B15" i="10"/>
  <c r="G14" i="10"/>
  <c r="F14" i="10"/>
  <c r="C14" i="10"/>
  <c r="B14" i="10"/>
  <c r="H13" i="10"/>
  <c r="D13" i="10"/>
  <c r="H12" i="10"/>
  <c r="D12" i="10"/>
  <c r="H11" i="10"/>
  <c r="D11" i="10"/>
  <c r="H10" i="10"/>
  <c r="D10" i="10"/>
  <c r="B21" i="9"/>
  <c r="B20" i="9"/>
  <c r="G18" i="9"/>
  <c r="F18" i="9"/>
  <c r="C18" i="9"/>
  <c r="B18" i="9"/>
  <c r="G17" i="9"/>
  <c r="F17" i="9"/>
  <c r="C17" i="9"/>
  <c r="B17" i="9"/>
  <c r="G16" i="9"/>
  <c r="F16" i="9"/>
  <c r="C16" i="9"/>
  <c r="B16" i="9"/>
  <c r="H15" i="9"/>
  <c r="D15" i="9"/>
  <c r="H14" i="9"/>
  <c r="D14" i="9"/>
  <c r="H13" i="9"/>
  <c r="D13" i="9"/>
  <c r="H12" i="9"/>
  <c r="D12" i="9"/>
  <c r="B22" i="9" s="1"/>
  <c r="B21" i="8"/>
  <c r="B20" i="8"/>
  <c r="G18" i="8"/>
  <c r="F18" i="8"/>
  <c r="C18" i="8"/>
  <c r="B18" i="8"/>
  <c r="G17" i="8"/>
  <c r="F17" i="8"/>
  <c r="C17" i="8"/>
  <c r="B17" i="8"/>
  <c r="G16" i="8"/>
  <c r="F16" i="8"/>
  <c r="C16" i="8"/>
  <c r="B16" i="8"/>
  <c r="H15" i="8"/>
  <c r="D15" i="8"/>
  <c r="H14" i="8"/>
  <c r="D14" i="8"/>
  <c r="H13" i="8"/>
  <c r="D13" i="8"/>
  <c r="H12" i="8"/>
  <c r="D12" i="8"/>
  <c r="B21" i="6"/>
  <c r="B20" i="6"/>
  <c r="G18" i="6"/>
  <c r="F18" i="6"/>
  <c r="C18" i="6"/>
  <c r="B18" i="6"/>
  <c r="G17" i="6"/>
  <c r="F17" i="6"/>
  <c r="D17" i="6"/>
  <c r="C17" i="6"/>
  <c r="B17" i="6"/>
  <c r="G16" i="6"/>
  <c r="F16" i="6"/>
  <c r="C16" i="6"/>
  <c r="B16" i="6"/>
  <c r="H15" i="6"/>
  <c r="D15" i="6"/>
  <c r="H14" i="6"/>
  <c r="D14" i="6"/>
  <c r="H13" i="6"/>
  <c r="I13" i="6" s="1"/>
  <c r="J13" i="6" s="1"/>
  <c r="D13" i="6"/>
  <c r="D16" i="6" s="1"/>
  <c r="I15" i="6" s="1"/>
  <c r="J15" i="6" s="1"/>
  <c r="H12" i="6"/>
  <c r="H18" i="6" s="1"/>
  <c r="D12" i="6"/>
  <c r="D18" i="6" s="1"/>
  <c r="B21" i="5"/>
  <c r="B20" i="5"/>
  <c r="G18" i="5"/>
  <c r="F18" i="5"/>
  <c r="C18" i="5"/>
  <c r="B18" i="5"/>
  <c r="G17" i="5"/>
  <c r="F17" i="5"/>
  <c r="C17" i="5"/>
  <c r="B17" i="5"/>
  <c r="G16" i="5"/>
  <c r="F16" i="5"/>
  <c r="C16" i="5"/>
  <c r="B16" i="5"/>
  <c r="H15" i="5"/>
  <c r="D15" i="5"/>
  <c r="H14" i="5"/>
  <c r="D14" i="5"/>
  <c r="H13" i="5"/>
  <c r="D13" i="5"/>
  <c r="H12" i="5"/>
  <c r="D12" i="5"/>
  <c r="B21" i="4"/>
  <c r="B20" i="4"/>
  <c r="G18" i="4"/>
  <c r="F18" i="4"/>
  <c r="C18" i="4"/>
  <c r="B18" i="4"/>
  <c r="G17" i="4"/>
  <c r="F17" i="4"/>
  <c r="C17" i="4"/>
  <c r="B17" i="4"/>
  <c r="G16" i="4"/>
  <c r="F16" i="4"/>
  <c r="C16" i="4"/>
  <c r="B16" i="4"/>
  <c r="H15" i="4"/>
  <c r="D15" i="4"/>
  <c r="H14" i="4"/>
  <c r="D14" i="4"/>
  <c r="H13" i="4"/>
  <c r="D13" i="4"/>
  <c r="H12" i="4"/>
  <c r="H18" i="4" s="1"/>
  <c r="D12" i="4"/>
  <c r="B22" i="4" s="1"/>
  <c r="B21" i="3"/>
  <c r="B20" i="3"/>
  <c r="G18" i="3"/>
  <c r="F18" i="3"/>
  <c r="C18" i="3"/>
  <c r="B18" i="3"/>
  <c r="G17" i="3"/>
  <c r="F17" i="3"/>
  <c r="C17" i="3"/>
  <c r="B17" i="3"/>
  <c r="G16" i="3"/>
  <c r="F16" i="3"/>
  <c r="C16" i="3"/>
  <c r="B16" i="3"/>
  <c r="H15" i="3"/>
  <c r="D15" i="3"/>
  <c r="H14" i="3"/>
  <c r="D14" i="3"/>
  <c r="H13" i="3"/>
  <c r="D13" i="3"/>
  <c r="D12" i="3"/>
  <c r="B18" i="2"/>
  <c r="B17" i="2"/>
  <c r="G15" i="2"/>
  <c r="F15" i="2"/>
  <c r="C15" i="2"/>
  <c r="B15" i="2"/>
  <c r="G14" i="2"/>
  <c r="F14" i="2"/>
  <c r="C14" i="2"/>
  <c r="B14" i="2"/>
  <c r="G13" i="2"/>
  <c r="F13" i="2"/>
  <c r="C13" i="2"/>
  <c r="B13" i="2"/>
  <c r="H12" i="2"/>
  <c r="D12" i="2"/>
  <c r="H11" i="2"/>
  <c r="D11" i="2"/>
  <c r="H10" i="2"/>
  <c r="D10" i="2"/>
  <c r="H9" i="2"/>
  <c r="D9" i="2"/>
  <c r="B21" i="1"/>
  <c r="B20" i="1"/>
  <c r="G18" i="1"/>
  <c r="F18" i="1"/>
  <c r="C18" i="1"/>
  <c r="B18" i="1"/>
  <c r="G17" i="1"/>
  <c r="F17" i="1"/>
  <c r="C17" i="1"/>
  <c r="B17" i="1"/>
  <c r="G16" i="1"/>
  <c r="F16" i="1"/>
  <c r="C16" i="1"/>
  <c r="B16" i="1"/>
  <c r="H15" i="1"/>
  <c r="D15" i="1"/>
  <c r="H14" i="1"/>
  <c r="D14" i="1"/>
  <c r="H13" i="1"/>
  <c r="D13" i="1"/>
  <c r="H12" i="1"/>
  <c r="H18" i="1" s="1"/>
  <c r="D12" i="1"/>
  <c r="I11" i="16" l="1"/>
  <c r="J11" i="16" s="1"/>
  <c r="D15" i="10"/>
  <c r="D13" i="13"/>
  <c r="D15" i="16"/>
  <c r="B22" i="5"/>
  <c r="D16" i="4"/>
  <c r="I15" i="4" s="1"/>
  <c r="J15" i="4" s="1"/>
  <c r="H18" i="17"/>
  <c r="D18" i="4"/>
  <c r="D16" i="9"/>
  <c r="I13" i="9" s="1"/>
  <c r="J13" i="9" s="1"/>
  <c r="H16" i="10"/>
  <c r="H15" i="13"/>
  <c r="H18" i="9"/>
  <c r="D17" i="9"/>
  <c r="H15" i="14"/>
  <c r="D13" i="2"/>
  <c r="I11" i="2" s="1"/>
  <c r="J11" i="2" s="1"/>
  <c r="H18" i="3"/>
  <c r="I14" i="6"/>
  <c r="J14" i="6" s="1"/>
  <c r="D13" i="12"/>
  <c r="I9" i="12" s="1"/>
  <c r="B20" i="16"/>
  <c r="B19" i="14"/>
  <c r="H18" i="5"/>
  <c r="I12" i="13"/>
  <c r="J12" i="13" s="1"/>
  <c r="I12" i="16"/>
  <c r="J12" i="16" s="1"/>
  <c r="B22" i="3"/>
  <c r="D17" i="3"/>
  <c r="I14" i="9"/>
  <c r="J14" i="9" s="1"/>
  <c r="D18" i="9"/>
  <c r="H15" i="12"/>
  <c r="H16" i="16"/>
  <c r="D17" i="1"/>
  <c r="D17" i="4"/>
  <c r="B22" i="6"/>
  <c r="D16" i="11"/>
  <c r="B22" i="15"/>
  <c r="D18" i="8"/>
  <c r="H18" i="8"/>
  <c r="I10" i="16"/>
  <c r="H14" i="16"/>
  <c r="H15" i="16"/>
  <c r="D16" i="15"/>
  <c r="D17" i="15"/>
  <c r="D18" i="15"/>
  <c r="H16" i="15"/>
  <c r="H17" i="15"/>
  <c r="D14" i="14"/>
  <c r="D13" i="14"/>
  <c r="I11" i="14" s="1"/>
  <c r="J11" i="14" s="1"/>
  <c r="D15" i="14"/>
  <c r="I9" i="14"/>
  <c r="H13" i="14"/>
  <c r="H14" i="14"/>
  <c r="I11" i="13"/>
  <c r="J11" i="13" s="1"/>
  <c r="I9" i="13"/>
  <c r="I10" i="13"/>
  <c r="J10" i="13" s="1"/>
  <c r="D15" i="13"/>
  <c r="B19" i="13"/>
  <c r="D14" i="13"/>
  <c r="H13" i="13"/>
  <c r="H14" i="13"/>
  <c r="D15" i="12"/>
  <c r="D14" i="12"/>
  <c r="B19" i="12"/>
  <c r="H13" i="12"/>
  <c r="H14" i="12"/>
  <c r="B20" i="11"/>
  <c r="D14" i="11"/>
  <c r="I13" i="11" s="1"/>
  <c r="J13" i="11" s="1"/>
  <c r="D15" i="11"/>
  <c r="H14" i="11"/>
  <c r="H15" i="11"/>
  <c r="I15" i="17"/>
  <c r="J15" i="17" s="1"/>
  <c r="I13" i="17"/>
  <c r="J13" i="17" s="1"/>
  <c r="I14" i="17"/>
  <c r="J14" i="17" s="1"/>
  <c r="D18" i="17"/>
  <c r="D17" i="17"/>
  <c r="B22" i="17"/>
  <c r="I12" i="17"/>
  <c r="H16" i="17"/>
  <c r="H17" i="17"/>
  <c r="D16" i="10"/>
  <c r="B20" i="10"/>
  <c r="D14" i="10"/>
  <c r="H14" i="10"/>
  <c r="H15" i="10"/>
  <c r="I12" i="9"/>
  <c r="H16" i="9"/>
  <c r="H17" i="9"/>
  <c r="D16" i="8"/>
  <c r="I12" i="8" s="1"/>
  <c r="B22" i="8"/>
  <c r="D17" i="8"/>
  <c r="H16" i="8"/>
  <c r="H17" i="8"/>
  <c r="I12" i="6"/>
  <c r="H16" i="6"/>
  <c r="H17" i="6"/>
  <c r="I14" i="5"/>
  <c r="J14" i="5" s="1"/>
  <c r="D16" i="5"/>
  <c r="I12" i="5" s="1"/>
  <c r="D17" i="5"/>
  <c r="D18" i="5"/>
  <c r="H16" i="5"/>
  <c r="H17" i="5"/>
  <c r="I12" i="4"/>
  <c r="H16" i="4"/>
  <c r="H17" i="4"/>
  <c r="D16" i="3"/>
  <c r="D18" i="3"/>
  <c r="H16" i="3"/>
  <c r="H17" i="3"/>
  <c r="I9" i="2"/>
  <c r="I12" i="2"/>
  <c r="J12" i="2" s="1"/>
  <c r="I10" i="2"/>
  <c r="J10" i="2" s="1"/>
  <c r="B19" i="2"/>
  <c r="D14" i="2"/>
  <c r="D15" i="2"/>
  <c r="H13" i="2"/>
  <c r="H14" i="2"/>
  <c r="H15" i="2"/>
  <c r="D16" i="1"/>
  <c r="I15" i="1" s="1"/>
  <c r="J15" i="1" s="1"/>
  <c r="D18" i="1"/>
  <c r="B22" i="1"/>
  <c r="H16" i="1"/>
  <c r="H17" i="1"/>
  <c r="I14" i="4" l="1"/>
  <c r="J14" i="4" s="1"/>
  <c r="I12" i="12"/>
  <c r="J12" i="12" s="1"/>
  <c r="I10" i="12"/>
  <c r="J10" i="12" s="1"/>
  <c r="I13" i="4"/>
  <c r="J13" i="4" s="1"/>
  <c r="I12" i="1"/>
  <c r="J12" i="1" s="1"/>
  <c r="I11" i="12"/>
  <c r="J11" i="12" s="1"/>
  <c r="I12" i="14"/>
  <c r="J12" i="14" s="1"/>
  <c r="I10" i="14"/>
  <c r="J10" i="14" s="1"/>
  <c r="I15" i="9"/>
  <c r="J15" i="9" s="1"/>
  <c r="I16" i="16"/>
  <c r="I15" i="16"/>
  <c r="I14" i="16"/>
  <c r="J10" i="16"/>
  <c r="I13" i="15"/>
  <c r="J13" i="15" s="1"/>
  <c r="I15" i="15"/>
  <c r="J15" i="15" s="1"/>
  <c r="I12" i="15"/>
  <c r="I14" i="15"/>
  <c r="J14" i="15" s="1"/>
  <c r="J9" i="14"/>
  <c r="I15" i="13"/>
  <c r="I14" i="13"/>
  <c r="I13" i="13"/>
  <c r="J9" i="13"/>
  <c r="J9" i="12"/>
  <c r="I10" i="11"/>
  <c r="I12" i="11"/>
  <c r="J12" i="11" s="1"/>
  <c r="I11" i="11"/>
  <c r="J11" i="11" s="1"/>
  <c r="J12" i="17"/>
  <c r="I18" i="17"/>
  <c r="I17" i="17"/>
  <c r="I16" i="17"/>
  <c r="I13" i="10"/>
  <c r="J13" i="10" s="1"/>
  <c r="I11" i="10"/>
  <c r="J11" i="10" s="1"/>
  <c r="I10" i="10"/>
  <c r="I12" i="10"/>
  <c r="J12" i="10" s="1"/>
  <c r="J12" i="9"/>
  <c r="I17" i="9"/>
  <c r="I16" i="9"/>
  <c r="J12" i="8"/>
  <c r="I15" i="8"/>
  <c r="J15" i="8" s="1"/>
  <c r="I13" i="8"/>
  <c r="J13" i="8" s="1"/>
  <c r="I14" i="8"/>
  <c r="J14" i="8" s="1"/>
  <c r="I18" i="6"/>
  <c r="J12" i="6"/>
  <c r="I16" i="6"/>
  <c r="I17" i="6"/>
  <c r="J12" i="5"/>
  <c r="I15" i="5"/>
  <c r="J15" i="5" s="1"/>
  <c r="I13" i="5"/>
  <c r="J13" i="5" s="1"/>
  <c r="J12" i="4"/>
  <c r="I18" i="4"/>
  <c r="I16" i="4"/>
  <c r="I15" i="3"/>
  <c r="J15" i="3" s="1"/>
  <c r="I13" i="3"/>
  <c r="I14" i="3"/>
  <c r="J14" i="3" s="1"/>
  <c r="I15" i="2"/>
  <c r="I14" i="2"/>
  <c r="I13" i="2"/>
  <c r="J9" i="2"/>
  <c r="I14" i="1"/>
  <c r="J14" i="1" s="1"/>
  <c r="I13" i="1"/>
  <c r="J13" i="1" s="1"/>
  <c r="I18" i="1"/>
  <c r="I17" i="1"/>
  <c r="I16" i="1"/>
  <c r="I14" i="12" l="1"/>
  <c r="I14" i="14"/>
  <c r="I17" i="4"/>
  <c r="I18" i="9"/>
  <c r="I15" i="12"/>
  <c r="I15" i="14"/>
  <c r="I13" i="12"/>
  <c r="I13" i="14"/>
  <c r="B21" i="14" s="1"/>
  <c r="J16" i="16"/>
  <c r="J17" i="16" s="1"/>
  <c r="J15" i="16"/>
  <c r="J14" i="16"/>
  <c r="B22" i="16"/>
  <c r="B21" i="16"/>
  <c r="I18" i="15"/>
  <c r="I17" i="15"/>
  <c r="J12" i="15"/>
  <c r="I16" i="15"/>
  <c r="J15" i="14"/>
  <c r="J16" i="14" s="1"/>
  <c r="J14" i="14"/>
  <c r="J13" i="14"/>
  <c r="J14" i="13"/>
  <c r="J13" i="13"/>
  <c r="J15" i="13"/>
  <c r="J16" i="13" s="1"/>
  <c r="B21" i="13"/>
  <c r="B20" i="13"/>
  <c r="J15" i="12"/>
  <c r="J16" i="12" s="1"/>
  <c r="J13" i="12"/>
  <c r="J14" i="12"/>
  <c r="B21" i="12"/>
  <c r="B20" i="12"/>
  <c r="I16" i="11"/>
  <c r="I15" i="11"/>
  <c r="I14" i="11"/>
  <c r="J10" i="11"/>
  <c r="J18" i="17"/>
  <c r="J19" i="17" s="1"/>
  <c r="J17" i="17"/>
  <c r="J16" i="17"/>
  <c r="B24" i="17"/>
  <c r="B23" i="17"/>
  <c r="I16" i="10"/>
  <c r="I15" i="10"/>
  <c r="I14" i="10"/>
  <c r="J10" i="10"/>
  <c r="B24" i="9"/>
  <c r="B23" i="9"/>
  <c r="J18" i="9"/>
  <c r="J19" i="9" s="1"/>
  <c r="J17" i="9"/>
  <c r="J16" i="9"/>
  <c r="I17" i="8"/>
  <c r="J16" i="8"/>
  <c r="J18" i="8"/>
  <c r="J19" i="8" s="1"/>
  <c r="J17" i="8"/>
  <c r="I18" i="8"/>
  <c r="I16" i="8"/>
  <c r="B24" i="6"/>
  <c r="B23" i="6"/>
  <c r="J18" i="6"/>
  <c r="J19" i="6" s="1"/>
  <c r="J17" i="6"/>
  <c r="J16" i="6"/>
  <c r="I16" i="5"/>
  <c r="I17" i="5"/>
  <c r="I18" i="5"/>
  <c r="J18" i="5"/>
  <c r="J19" i="5" s="1"/>
  <c r="J17" i="5"/>
  <c r="J16" i="5"/>
  <c r="B24" i="4"/>
  <c r="B23" i="4"/>
  <c r="J18" i="4"/>
  <c r="J19" i="4" s="1"/>
  <c r="J17" i="4"/>
  <c r="J16" i="4"/>
  <c r="J13" i="3"/>
  <c r="I17" i="3"/>
  <c r="I18" i="3"/>
  <c r="I16" i="3"/>
  <c r="J15" i="2"/>
  <c r="J16" i="2" s="1"/>
  <c r="J14" i="2"/>
  <c r="J13" i="2"/>
  <c r="B21" i="2"/>
  <c r="B20" i="2"/>
  <c r="B24" i="1"/>
  <c r="B23" i="1"/>
  <c r="J17" i="1"/>
  <c r="J18" i="1"/>
  <c r="J19" i="1" s="1"/>
  <c r="J16" i="1"/>
  <c r="B20" i="14" l="1"/>
  <c r="B24" i="15"/>
  <c r="B23" i="15"/>
  <c r="J16" i="15"/>
  <c r="J17" i="15"/>
  <c r="J18" i="15"/>
  <c r="J19" i="15" s="1"/>
  <c r="J16" i="11"/>
  <c r="J17" i="11" s="1"/>
  <c r="J15" i="11"/>
  <c r="J14" i="11"/>
  <c r="B22" i="11"/>
  <c r="B21" i="11"/>
  <c r="J14" i="10"/>
  <c r="J16" i="10"/>
  <c r="J17" i="10" s="1"/>
  <c r="J15" i="10"/>
  <c r="B22" i="10"/>
  <c r="B21" i="10"/>
  <c r="B24" i="8"/>
  <c r="B23" i="8"/>
  <c r="B24" i="5"/>
  <c r="B23" i="5"/>
  <c r="B24" i="3"/>
  <c r="B23" i="3"/>
  <c r="J17" i="3"/>
  <c r="J18" i="3"/>
  <c r="J19" i="3" s="1"/>
  <c r="J16" i="3"/>
</calcChain>
</file>

<file path=xl/sharedStrings.xml><?xml version="1.0" encoding="utf-8"?>
<sst xmlns="http://schemas.openxmlformats.org/spreadsheetml/2006/main" count="655" uniqueCount="48">
  <si>
    <t xml:space="preserve">2018#23 - Control and Runx2 #90 shRNA (mission) 3d treatment BG, BAA, TH &amp; BAA/TH </t>
  </si>
  <si>
    <t>PPIA</t>
  </si>
  <si>
    <t xml:space="preserve">ATDC5 cells - Hit with virus 1x, hit with puro </t>
  </si>
  <si>
    <t>Sox9</t>
  </si>
  <si>
    <t xml:space="preserve">10% FBS then switched to 5% FBS </t>
  </si>
  <si>
    <t>threshold 0.04</t>
  </si>
  <si>
    <t>RT done by GG</t>
  </si>
  <si>
    <t>1ug of RNA used for RT</t>
  </si>
  <si>
    <t>Cntrl shRNA</t>
  </si>
  <si>
    <t>∆Ct</t>
  </si>
  <si>
    <t>Runx2 #90</t>
  </si>
  <si>
    <t>∆∆Ct</t>
  </si>
  <si>
    <t>Fold ∆</t>
  </si>
  <si>
    <t>BG 1</t>
  </si>
  <si>
    <t>BG 2</t>
  </si>
  <si>
    <t>BG 3</t>
  </si>
  <si>
    <t>BG 4</t>
  </si>
  <si>
    <t>Average</t>
  </si>
  <si>
    <t>Median</t>
  </si>
  <si>
    <t>SD</t>
  </si>
  <si>
    <t>P value</t>
  </si>
  <si>
    <t>Ct</t>
  </si>
  <si>
    <t>Relative Fold</t>
  </si>
  <si>
    <t>Fold Incr</t>
  </si>
  <si>
    <t xml:space="preserve">2018#23 - Control and RUNX2 #90 shRNA (mission) 3d treatment BG, BAA, TH &amp; BAA/TH </t>
  </si>
  <si>
    <t>RUNX2</t>
  </si>
  <si>
    <t>JL</t>
  </si>
  <si>
    <t>Runx2</t>
  </si>
  <si>
    <t xml:space="preserve">2018#19 - Control and RUNX2#90 shRNA (mission) 3d treatment BAA &amp; BAA/TH </t>
  </si>
  <si>
    <t xml:space="preserve">0.04 threshold JL </t>
  </si>
  <si>
    <t>** New RT On BG group on 3/17/2020</t>
  </si>
  <si>
    <t>Dlx3</t>
  </si>
  <si>
    <t>Dlx5</t>
  </si>
  <si>
    <t>Dlx6</t>
  </si>
  <si>
    <t>Sp7</t>
  </si>
  <si>
    <t>Col1a1</t>
  </si>
  <si>
    <t>Col2a1</t>
  </si>
  <si>
    <t>Col10a1</t>
  </si>
  <si>
    <t>Bglap2</t>
  </si>
  <si>
    <t>Blap2</t>
  </si>
  <si>
    <t>Ibsp</t>
  </si>
  <si>
    <t>Mgp</t>
  </si>
  <si>
    <t>Spp1</t>
  </si>
  <si>
    <t>Dmp1</t>
  </si>
  <si>
    <t>Mmp9</t>
  </si>
  <si>
    <t>Mmp13</t>
  </si>
  <si>
    <t>Alpl</t>
  </si>
  <si>
    <t>Soure Data for Figure 9- figure supplement 1 (RUNX2 shRNA)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</si>
</sst>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indexed="8"/>
      <name val="Calibri"/>
      <family val="2"/>
      <scheme val="minor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10" xfId="0" applyFont="1" applyFill="1" applyBorder="1"/>
    <xf numFmtId="0" fontId="1" fillId="0" borderId="0" xfId="0" applyFont="1" applyFill="1"/>
    <xf numFmtId="0" fontId="1" fillId="0" borderId="6" xfId="0" applyFont="1" applyFill="1" applyBorder="1"/>
    <xf numFmtId="0" fontId="1" fillId="0" borderId="17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6" xfId="0" applyFont="1" applyFill="1" applyBorder="1"/>
    <xf numFmtId="0" fontId="1" fillId="0" borderId="0" xfId="0" applyFont="1" applyFill="1" applyAlignment="1">
      <alignment horizontal="right"/>
    </xf>
    <xf numFmtId="164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64" fontId="1" fillId="0" borderId="6" xfId="0" applyNumberFormat="1" applyFont="1" applyFill="1" applyBorder="1"/>
    <xf numFmtId="164" fontId="1" fillId="0" borderId="10" xfId="0" applyNumberFormat="1" applyFont="1" applyFill="1" applyBorder="1"/>
    <xf numFmtId="164" fontId="1" fillId="0" borderId="16" xfId="0" applyNumberFormat="1" applyFont="1" applyFill="1" applyBorder="1"/>
    <xf numFmtId="0" fontId="2" fillId="0" borderId="0" xfId="0" applyFont="1" applyFill="1"/>
    <xf numFmtId="0" fontId="1" fillId="0" borderId="0" xfId="0" applyFont="1" applyFill="1" applyAlignment="1">
      <alignment horizontal="left"/>
    </xf>
    <xf numFmtId="14" fontId="1" fillId="0" borderId="0" xfId="0" applyNumberFormat="1" applyFont="1" applyFill="1" applyAlignment="1">
      <alignment horizontal="right"/>
    </xf>
    <xf numFmtId="0" fontId="0" fillId="0" borderId="0" xfId="0" applyFont="1" applyFill="1"/>
    <xf numFmtId="0" fontId="3" fillId="0" borderId="0" xfId="0" applyFont="1" applyFill="1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64" fontId="1" fillId="0" borderId="7" xfId="0" applyNumberFormat="1" applyFont="1" applyFill="1" applyBorder="1"/>
    <xf numFmtId="164" fontId="1" fillId="0" borderId="8" xfId="0" applyNumberFormat="1" applyFont="1" applyFill="1" applyBorder="1" applyAlignment="1">
      <alignment horizontal="center"/>
    </xf>
    <xf numFmtId="164" fontId="1" fillId="0" borderId="9" xfId="0" applyNumberFormat="1" applyFont="1" applyFill="1" applyBorder="1" applyAlignment="1">
      <alignment horizontal="center"/>
    </xf>
    <xf numFmtId="164" fontId="4" fillId="0" borderId="6" xfId="0" applyNumberFormat="1" applyFont="1" applyFill="1" applyBorder="1" applyAlignment="1">
      <alignment horizontal="center"/>
    </xf>
    <xf numFmtId="164" fontId="1" fillId="0" borderId="11" xfId="0" applyNumberFormat="1" applyFont="1" applyFill="1" applyBorder="1"/>
    <xf numFmtId="164" fontId="4" fillId="0" borderId="10" xfId="0" applyNumberFormat="1" applyFont="1" applyFill="1" applyBorder="1" applyAlignment="1">
      <alignment horizontal="center"/>
    </xf>
    <xf numFmtId="164" fontId="1" fillId="0" borderId="13" xfId="0" applyNumberFormat="1" applyFont="1" applyFill="1" applyBorder="1"/>
    <xf numFmtId="164" fontId="1" fillId="0" borderId="14" xfId="0" applyNumberFormat="1" applyFont="1" applyFill="1" applyBorder="1"/>
    <xf numFmtId="164" fontId="1" fillId="0" borderId="15" xfId="0" applyNumberFormat="1" applyFont="1" applyFill="1" applyBorder="1"/>
    <xf numFmtId="164" fontId="4" fillId="0" borderId="16" xfId="0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left"/>
    </xf>
    <xf numFmtId="2" fontId="1" fillId="0" borderId="17" xfId="0" applyNumberFormat="1" applyFont="1" applyFill="1" applyBorder="1" applyAlignment="1">
      <alignment horizontal="center"/>
    </xf>
    <xf numFmtId="164" fontId="1" fillId="0" borderId="6" xfId="0" applyNumberFormat="1" applyFont="1" applyFill="1" applyBorder="1" applyAlignment="1">
      <alignment horizontal="center"/>
    </xf>
    <xf numFmtId="0" fontId="1" fillId="0" borderId="10" xfId="0" applyFont="1" applyFill="1" applyBorder="1" applyAlignment="1">
      <alignment horizontal="left"/>
    </xf>
    <xf numFmtId="2" fontId="1" fillId="0" borderId="10" xfId="0" applyNumberFormat="1" applyFont="1" applyFill="1" applyBorder="1" applyAlignment="1">
      <alignment horizontal="center"/>
    </xf>
    <xf numFmtId="164" fontId="1" fillId="0" borderId="10" xfId="0" applyNumberFormat="1" applyFont="1" applyFill="1" applyBorder="1" applyAlignment="1">
      <alignment horizontal="center"/>
    </xf>
    <xf numFmtId="0" fontId="1" fillId="0" borderId="16" xfId="0" applyFont="1" applyFill="1" applyBorder="1" applyAlignment="1">
      <alignment horizontal="left"/>
    </xf>
    <xf numFmtId="2" fontId="1" fillId="0" borderId="16" xfId="0" applyNumberFormat="1" applyFont="1" applyFill="1" applyBorder="1" applyAlignment="1">
      <alignment horizontal="center"/>
    </xf>
    <xf numFmtId="164" fontId="1" fillId="0" borderId="16" xfId="0" applyNumberFormat="1" applyFont="1" applyFill="1" applyBorder="1" applyAlignment="1">
      <alignment horizontal="center"/>
    </xf>
    <xf numFmtId="164" fontId="1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164" fontId="1" fillId="0" borderId="18" xfId="0" applyNumberFormat="1" applyFont="1" applyFill="1" applyBorder="1"/>
    <xf numFmtId="164" fontId="1" fillId="0" borderId="0" xfId="0" applyNumberFormat="1" applyFont="1" applyFill="1" applyBorder="1" applyAlignment="1">
      <alignment horizontal="left"/>
    </xf>
    <xf numFmtId="164" fontId="1" fillId="0" borderId="0" xfId="0" applyNumberFormat="1" applyFont="1" applyFill="1" applyBorder="1"/>
    <xf numFmtId="164" fontId="1" fillId="0" borderId="19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64" fontId="1" fillId="2" borderId="17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Font="1" applyFill="1" applyBorder="1"/>
    <xf numFmtId="14" fontId="1" fillId="0" borderId="0" xfId="0" applyNumberFormat="1" applyFont="1" applyFill="1" applyBorder="1"/>
    <xf numFmtId="0" fontId="4" fillId="0" borderId="0" xfId="0" applyFont="1" applyFill="1"/>
    <xf numFmtId="0" fontId="6" fillId="0" borderId="0" xfId="0" applyFont="1" applyFill="1"/>
    <xf numFmtId="0" fontId="7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0A7C1-36A6-4CEC-B07A-DCC0D2F7906F}">
  <dimension ref="A1:P25"/>
  <sheetViews>
    <sheetView workbookViewId="0">
      <selection activeCell="E35" sqref="E35"/>
    </sheetView>
  </sheetViews>
  <sheetFormatPr baseColWidth="10" defaultColWidth="9.1640625" defaultRowHeight="14" x14ac:dyDescent="0.15"/>
  <cols>
    <col min="1" max="1" width="14.6640625" style="5" customWidth="1"/>
    <col min="2" max="4" width="10.33203125" style="5" customWidth="1"/>
    <col min="5" max="5" width="14.6640625" style="5" customWidth="1"/>
    <col min="6" max="10" width="10.33203125" style="5" customWidth="1"/>
    <col min="11" max="16384" width="9.1640625" style="5"/>
  </cols>
  <sheetData>
    <row r="1" spans="1:16" s="58" customFormat="1" x14ac:dyDescent="0.15">
      <c r="A1" s="58" t="s">
        <v>47</v>
      </c>
    </row>
    <row r="3" spans="1:16" ht="18" x14ac:dyDescent="0.2">
      <c r="A3" s="16" t="s">
        <v>0</v>
      </c>
      <c r="B3" s="17"/>
      <c r="C3" s="10"/>
      <c r="D3" s="10"/>
      <c r="E3" s="10"/>
      <c r="F3" s="10"/>
      <c r="G3" s="10"/>
      <c r="H3" s="10"/>
      <c r="J3" s="18">
        <v>44305</v>
      </c>
      <c r="K3" s="5" t="s">
        <v>1</v>
      </c>
      <c r="L3" s="3"/>
      <c r="M3" s="3"/>
      <c r="N3" s="3"/>
      <c r="O3" s="3"/>
      <c r="P3" s="3"/>
    </row>
    <row r="4" spans="1:16" ht="16" x14ac:dyDescent="0.2">
      <c r="A4" s="20" t="s">
        <v>2</v>
      </c>
      <c r="B4" s="17"/>
      <c r="C4" s="10"/>
      <c r="D4" s="10"/>
      <c r="E4" s="10"/>
      <c r="F4" s="10"/>
      <c r="G4" s="10"/>
      <c r="H4" s="10"/>
      <c r="J4" s="18">
        <v>44309</v>
      </c>
      <c r="K4" s="5" t="s">
        <v>3</v>
      </c>
      <c r="L4" s="3"/>
      <c r="M4" s="3"/>
      <c r="N4" s="3"/>
      <c r="O4" s="3"/>
      <c r="P4" s="3"/>
    </row>
    <row r="5" spans="1:16" ht="16" x14ac:dyDescent="0.2">
      <c r="A5" s="20" t="s">
        <v>4</v>
      </c>
      <c r="B5" s="17"/>
      <c r="C5" s="10"/>
      <c r="D5" s="10"/>
      <c r="E5" s="10"/>
      <c r="F5" s="10"/>
      <c r="G5" s="10"/>
      <c r="H5" s="10"/>
      <c r="J5" s="10" t="s">
        <v>5</v>
      </c>
      <c r="L5" s="3"/>
      <c r="M5" s="3"/>
      <c r="N5" s="3"/>
      <c r="O5" s="3"/>
      <c r="P5" s="3"/>
    </row>
    <row r="6" spans="1:16" ht="16" x14ac:dyDescent="0.2">
      <c r="A6" s="20" t="s">
        <v>6</v>
      </c>
      <c r="B6" s="17"/>
      <c r="C6" s="10"/>
      <c r="D6" s="10"/>
      <c r="E6" s="10"/>
      <c r="F6" s="10"/>
      <c r="G6" s="10"/>
      <c r="H6" s="10"/>
      <c r="J6" s="10"/>
      <c r="L6" s="3"/>
      <c r="M6" s="3"/>
      <c r="N6" s="3"/>
      <c r="O6" s="3"/>
      <c r="P6" s="3"/>
    </row>
    <row r="7" spans="1:16" ht="16" x14ac:dyDescent="0.2">
      <c r="A7" s="20" t="s">
        <v>7</v>
      </c>
      <c r="B7" s="17"/>
      <c r="C7" s="10"/>
      <c r="D7" s="10"/>
      <c r="E7" s="10"/>
      <c r="F7" s="10"/>
      <c r="G7" s="10"/>
      <c r="H7" s="10"/>
      <c r="L7" s="3"/>
      <c r="M7" s="3"/>
      <c r="N7" s="3"/>
      <c r="O7" s="3"/>
      <c r="P7" s="3"/>
    </row>
    <row r="8" spans="1:16" x14ac:dyDescent="0.15">
      <c r="B8" s="10"/>
      <c r="C8" s="10"/>
      <c r="D8" s="10"/>
      <c r="E8" s="48"/>
      <c r="F8" s="10"/>
      <c r="G8" s="10"/>
      <c r="H8" s="10"/>
      <c r="J8" s="46"/>
      <c r="L8" s="3"/>
      <c r="M8" s="3"/>
      <c r="N8" s="3"/>
      <c r="O8" s="3"/>
      <c r="P8" s="3"/>
    </row>
    <row r="9" spans="1:16" x14ac:dyDescent="0.15">
      <c r="B9" s="10"/>
      <c r="C9" s="10"/>
      <c r="D9" s="10"/>
      <c r="E9" s="48"/>
      <c r="F9" s="10"/>
      <c r="G9" s="10"/>
      <c r="H9" s="10"/>
      <c r="J9" s="46"/>
      <c r="L9" s="3"/>
      <c r="M9" s="3"/>
      <c r="N9" s="3"/>
      <c r="O9" s="3"/>
      <c r="P9" s="3"/>
    </row>
    <row r="10" spans="1:16" ht="15" thickBot="1" x14ac:dyDescent="0.2">
      <c r="L10" s="3"/>
      <c r="M10" s="3"/>
      <c r="N10" s="3"/>
      <c r="O10" s="3"/>
      <c r="P10" s="3"/>
    </row>
    <row r="11" spans="1:16" ht="15" thickBot="1" x14ac:dyDescent="0.2">
      <c r="A11" s="21" t="s">
        <v>8</v>
      </c>
      <c r="B11" s="22" t="s">
        <v>3</v>
      </c>
      <c r="C11" s="22" t="s">
        <v>1</v>
      </c>
      <c r="D11" s="23" t="s">
        <v>9</v>
      </c>
      <c r="E11" s="21" t="s">
        <v>10</v>
      </c>
      <c r="F11" s="22" t="s">
        <v>3</v>
      </c>
      <c r="G11" s="22" t="s">
        <v>1</v>
      </c>
      <c r="H11" s="23" t="s">
        <v>9</v>
      </c>
      <c r="I11" s="22" t="s">
        <v>11</v>
      </c>
      <c r="J11" s="24" t="s">
        <v>12</v>
      </c>
      <c r="L11" s="3"/>
      <c r="M11" s="3"/>
      <c r="N11" s="3"/>
      <c r="O11" s="3"/>
      <c r="P11" s="3"/>
    </row>
    <row r="12" spans="1:16" x14ac:dyDescent="0.15">
      <c r="A12" s="2" t="s">
        <v>13</v>
      </c>
      <c r="B12" s="13">
        <v>18.224925994873047</v>
      </c>
      <c r="C12" s="25">
        <v>14.609591484069824</v>
      </c>
      <c r="D12" s="26">
        <f>B12-C12</f>
        <v>3.6153345108032227</v>
      </c>
      <c r="E12" s="2" t="s">
        <v>13</v>
      </c>
      <c r="F12" s="13">
        <v>19.124923706054688</v>
      </c>
      <c r="G12" s="25">
        <v>14.634270668029785</v>
      </c>
      <c r="H12" s="26">
        <f>F12-G12</f>
        <v>4.4906530380249023</v>
      </c>
      <c r="I12" s="27">
        <f>H12-$D$16</f>
        <v>0.91454625129699707</v>
      </c>
      <c r="J12" s="28">
        <f>POWER(2,-I12)</f>
        <v>0.53051069782599414</v>
      </c>
      <c r="L12" s="3"/>
      <c r="M12" s="3"/>
      <c r="N12" s="3"/>
      <c r="O12" s="3"/>
      <c r="P12" s="3"/>
    </row>
    <row r="13" spans="1:16" x14ac:dyDescent="0.15">
      <c r="A13" s="2" t="s">
        <v>14</v>
      </c>
      <c r="B13" s="14">
        <v>17.963659286499023</v>
      </c>
      <c r="C13" s="14">
        <v>14.593220710754395</v>
      </c>
      <c r="D13" s="26">
        <f t="shared" ref="D13:D15" si="0">B13-C13</f>
        <v>3.3704385757446289</v>
      </c>
      <c r="E13" s="2" t="s">
        <v>14</v>
      </c>
      <c r="F13" s="14">
        <v>18.682979583740234</v>
      </c>
      <c r="G13" s="29">
        <v>14.558995246887207</v>
      </c>
      <c r="H13" s="26">
        <f>F13-G13</f>
        <v>4.1239843368530273</v>
      </c>
      <c r="I13" s="27">
        <f t="shared" ref="I13:I15" si="1">H13-$D$16</f>
        <v>0.54787755012512207</v>
      </c>
      <c r="J13" s="30">
        <f>POWER(2,-I13)</f>
        <v>0.68402570670666962</v>
      </c>
      <c r="L13" s="3"/>
      <c r="M13" s="3"/>
      <c r="N13" s="3"/>
      <c r="O13" s="3"/>
      <c r="P13" s="3"/>
    </row>
    <row r="14" spans="1:16" x14ac:dyDescent="0.15">
      <c r="A14" s="8" t="s">
        <v>15</v>
      </c>
      <c r="B14" s="14">
        <v>18.239835739135742</v>
      </c>
      <c r="C14" s="31">
        <v>14.560256004333496</v>
      </c>
      <c r="D14" s="26">
        <f t="shared" si="0"/>
        <v>3.6795797348022461</v>
      </c>
      <c r="E14" s="2" t="s">
        <v>15</v>
      </c>
      <c r="F14" s="14">
        <v>18.757360458374023</v>
      </c>
      <c r="G14" s="29">
        <v>14.575094223022461</v>
      </c>
      <c r="H14" s="26">
        <f>F14-G14</f>
        <v>4.1822662353515625</v>
      </c>
      <c r="I14" s="27">
        <f t="shared" si="1"/>
        <v>0.60615944862365723</v>
      </c>
      <c r="J14" s="30">
        <f>POWER(2,-I14)</f>
        <v>0.65694320330341127</v>
      </c>
      <c r="L14" s="3"/>
      <c r="M14" s="3"/>
      <c r="N14" s="3"/>
      <c r="O14" s="3"/>
      <c r="P14" s="3"/>
    </row>
    <row r="15" spans="1:16" ht="15" thickBot="1" x14ac:dyDescent="0.2">
      <c r="A15" s="2" t="s">
        <v>16</v>
      </c>
      <c r="B15" s="32">
        <v>18.243732452392578</v>
      </c>
      <c r="C15" s="33">
        <v>14.604658126831055</v>
      </c>
      <c r="D15" s="26">
        <f t="shared" si="0"/>
        <v>3.6390743255615234</v>
      </c>
      <c r="E15" s="2" t="s">
        <v>16</v>
      </c>
      <c r="F15" s="15">
        <v>18.783565521240234</v>
      </c>
      <c r="G15" s="33">
        <v>14.563899993896484</v>
      </c>
      <c r="H15" s="26">
        <f>F15-G15</f>
        <v>4.21966552734375</v>
      </c>
      <c r="I15" s="27">
        <f t="shared" si="1"/>
        <v>0.64355874061584473</v>
      </c>
      <c r="J15" s="34">
        <f>POWER(2,-I15)</f>
        <v>0.64013196627301072</v>
      </c>
      <c r="L15" s="3"/>
      <c r="M15" s="3"/>
      <c r="N15" s="3"/>
      <c r="O15" s="3"/>
      <c r="P15" s="3"/>
    </row>
    <row r="16" spans="1:16" x14ac:dyDescent="0.15">
      <c r="A16" s="35" t="s">
        <v>17</v>
      </c>
      <c r="B16" s="36">
        <f>AVERAGE(B12:B15)</f>
        <v>18.168038368225098</v>
      </c>
      <c r="C16" s="36">
        <f>AVERAGE(C12:C15)</f>
        <v>14.591931581497192</v>
      </c>
      <c r="D16" s="37">
        <f>AVERAGE(D12:D15)</f>
        <v>3.5761067867279053</v>
      </c>
      <c r="E16" s="35" t="s">
        <v>17</v>
      </c>
      <c r="F16" s="36">
        <f>AVERAGE(F12:F15)</f>
        <v>18.837207317352295</v>
      </c>
      <c r="G16" s="36">
        <f>AVERAGE(G12:G15)</f>
        <v>14.583065032958984</v>
      </c>
      <c r="H16" s="37">
        <f>AVERAGE(H12:H15)</f>
        <v>4.2541422843933105</v>
      </c>
      <c r="I16" s="37">
        <f>AVERAGE(I12:I15)</f>
        <v>0.67803549766540527</v>
      </c>
      <c r="J16" s="54">
        <f>AVERAGE(J12:J15)</f>
        <v>0.62790289352727147</v>
      </c>
      <c r="L16" s="3"/>
      <c r="M16" s="3"/>
      <c r="N16" s="3"/>
      <c r="O16" s="3"/>
      <c r="P16" s="3"/>
    </row>
    <row r="17" spans="1:16" x14ac:dyDescent="0.15">
      <c r="A17" s="38" t="s">
        <v>18</v>
      </c>
      <c r="B17" s="39">
        <f>MEDIAN(B12:B15)</f>
        <v>18.232380867004395</v>
      </c>
      <c r="C17" s="39">
        <f>MEDIAN(C12:C15)</f>
        <v>14.598939418792725</v>
      </c>
      <c r="D17" s="40">
        <f>MEDIAN(D12:D15)</f>
        <v>3.627204418182373</v>
      </c>
      <c r="E17" s="38" t="s">
        <v>18</v>
      </c>
      <c r="F17" s="39">
        <f>MEDIAN(F12:F15)</f>
        <v>18.770462989807129</v>
      </c>
      <c r="G17" s="39">
        <f>MEDIAN(G12:G15)</f>
        <v>14.569497108459473</v>
      </c>
      <c r="H17" s="40">
        <f>MEDIAN(H12:H15)</f>
        <v>4.2009658813476562</v>
      </c>
      <c r="I17" s="40">
        <f>MEDIAN(I12:I15)</f>
        <v>0.62485909461975098</v>
      </c>
      <c r="J17" s="40">
        <f>MEDIAN(J12:J15)</f>
        <v>0.648537584788211</v>
      </c>
      <c r="L17" s="3"/>
      <c r="M17" s="3"/>
      <c r="N17" s="3"/>
      <c r="O17" s="3"/>
      <c r="P17" s="3"/>
    </row>
    <row r="18" spans="1:16" ht="15" thickBot="1" x14ac:dyDescent="0.2">
      <c r="A18" s="41" t="s">
        <v>19</v>
      </c>
      <c r="B18" s="42">
        <f>STDEV(B12:B15)</f>
        <v>0.13649355047090939</v>
      </c>
      <c r="C18" s="42">
        <f>STDEV(C12:C15)</f>
        <v>2.2202410964463248E-2</v>
      </c>
      <c r="D18" s="43">
        <f>STDEV(D12:D15)</f>
        <v>0.13965408369151397</v>
      </c>
      <c r="E18" s="41" t="s">
        <v>19</v>
      </c>
      <c r="F18" s="42">
        <f>STDEV(F12:F15)</f>
        <v>0.19648568847109688</v>
      </c>
      <c r="G18" s="42">
        <f>STDEV(G12:G15)</f>
        <v>3.4795613697976749E-2</v>
      </c>
      <c r="H18" s="43">
        <f>STDEV(H12:H15)</f>
        <v>0.16251486198067017</v>
      </c>
      <c r="I18" s="43">
        <f>STDEV(I12:I15)</f>
        <v>0.16251486198067017</v>
      </c>
      <c r="J18" s="43">
        <f>STDEV(J12:J15)</f>
        <v>6.7399059723412244E-2</v>
      </c>
      <c r="L18" s="3"/>
      <c r="M18" s="3"/>
      <c r="N18" s="3"/>
      <c r="O18" s="3"/>
      <c r="P18" s="3"/>
    </row>
    <row r="19" spans="1:16" x14ac:dyDescent="0.15">
      <c r="A19" s="10"/>
      <c r="B19" s="10" t="s">
        <v>20</v>
      </c>
      <c r="C19" s="10"/>
      <c r="D19" s="10"/>
      <c r="E19" s="10"/>
      <c r="F19" s="10"/>
      <c r="G19" s="10"/>
      <c r="H19" s="10"/>
      <c r="I19" s="10"/>
      <c r="J19" s="11">
        <f>J18/(SQRT(4))</f>
        <v>3.3699529861706122E-2</v>
      </c>
      <c r="L19" s="3"/>
      <c r="M19" s="3"/>
      <c r="N19" s="3"/>
      <c r="O19" s="3"/>
      <c r="P19" s="3"/>
    </row>
    <row r="20" spans="1:16" x14ac:dyDescent="0.15">
      <c r="A20" s="17" t="s">
        <v>3</v>
      </c>
      <c r="B20" s="10">
        <f>TTEST(B12:B15,F12:F15,2,2)</f>
        <v>1.3884415683164131E-3</v>
      </c>
      <c r="C20" s="10"/>
      <c r="L20" s="3"/>
      <c r="M20" s="3"/>
      <c r="N20" s="3"/>
      <c r="O20" s="3"/>
      <c r="P20" s="3"/>
    </row>
    <row r="21" spans="1:16" x14ac:dyDescent="0.15">
      <c r="A21" s="17" t="s">
        <v>1</v>
      </c>
      <c r="B21" s="10">
        <f>TTEST(C12:C15,G12:G15,2,2)</f>
        <v>0.68246807750380645</v>
      </c>
      <c r="C21" s="10"/>
      <c r="D21" s="10"/>
      <c r="E21" s="12"/>
      <c r="F21" s="44"/>
      <c r="L21" s="3"/>
      <c r="M21" s="3"/>
      <c r="N21" s="3"/>
      <c r="O21" s="3"/>
      <c r="P21" s="3"/>
    </row>
    <row r="22" spans="1:16" x14ac:dyDescent="0.15">
      <c r="A22" s="17" t="s">
        <v>21</v>
      </c>
      <c r="B22" s="55">
        <f>TTEST(D12:D15,H12:H15,2,2)</f>
        <v>7.2783358464533019E-4</v>
      </c>
      <c r="C22" s="10"/>
      <c r="D22" s="10"/>
      <c r="L22" s="3"/>
      <c r="M22" s="3"/>
      <c r="N22" s="3"/>
      <c r="O22" s="3"/>
      <c r="P22" s="3"/>
    </row>
    <row r="23" spans="1:16" x14ac:dyDescent="0.15">
      <c r="A23" s="45" t="s">
        <v>22</v>
      </c>
      <c r="B23" s="46">
        <f>POWER(-(-I16-I18),2)</f>
        <v>0.7065249071011469</v>
      </c>
      <c r="C23" s="46"/>
      <c r="D23" s="10"/>
      <c r="E23" s="10"/>
      <c r="F23" s="10"/>
      <c r="L23" s="3"/>
      <c r="M23" s="3"/>
      <c r="N23" s="3"/>
      <c r="O23" s="3"/>
      <c r="P23" s="3"/>
    </row>
    <row r="24" spans="1:16" x14ac:dyDescent="0.15">
      <c r="A24" s="45" t="s">
        <v>23</v>
      </c>
      <c r="B24" s="46">
        <f>POWER(2,-I16)</f>
        <v>0.62501577252363993</v>
      </c>
      <c r="C24" s="46"/>
      <c r="D24" s="10"/>
      <c r="E24" s="10"/>
      <c r="F24" s="10"/>
      <c r="G24" s="10"/>
      <c r="L24" s="3"/>
      <c r="M24" s="3"/>
      <c r="N24" s="3"/>
      <c r="O24" s="3"/>
      <c r="P24" s="3"/>
    </row>
    <row r="25" spans="1:16" x14ac:dyDescent="0.15">
      <c r="L25" s="3"/>
      <c r="M25" s="3"/>
      <c r="N25" s="3"/>
      <c r="O25" s="3"/>
      <c r="P25" s="3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6543A-3E93-41F5-9ECA-C0AF7AF5A4C8}">
  <dimension ref="A1:P25"/>
  <sheetViews>
    <sheetView workbookViewId="0">
      <selection activeCell="E35" sqref="E35"/>
    </sheetView>
  </sheetViews>
  <sheetFormatPr baseColWidth="10" defaultColWidth="9.1640625" defaultRowHeight="15" x14ac:dyDescent="0.2"/>
  <cols>
    <col min="1" max="1" width="14.6640625" style="19" customWidth="1"/>
    <col min="2" max="4" width="10.33203125" style="19" customWidth="1"/>
    <col min="5" max="5" width="14.6640625" style="19" customWidth="1"/>
    <col min="6" max="9" width="10.33203125" style="19" customWidth="1"/>
    <col min="10" max="10" width="9.33203125" style="19" bestFit="1" customWidth="1"/>
    <col min="11" max="11" width="9.1640625" style="19"/>
    <col min="12" max="12" width="10.1640625" style="19" bestFit="1" customWidth="1"/>
    <col min="13" max="16384" width="9.1640625" style="19"/>
  </cols>
  <sheetData>
    <row r="1" spans="1:16" s="59" customFormat="1" x14ac:dyDescent="0.2">
      <c r="A1" s="59" t="s">
        <v>47</v>
      </c>
    </row>
    <row r="3" spans="1:16" s="5" customFormat="1" ht="18" x14ac:dyDescent="0.2">
      <c r="A3" s="16" t="s">
        <v>24</v>
      </c>
      <c r="B3" s="17"/>
      <c r="C3" s="10"/>
      <c r="D3" s="10"/>
      <c r="E3" s="10"/>
      <c r="F3" s="10"/>
      <c r="G3" s="10"/>
      <c r="H3" s="10"/>
      <c r="J3" s="18">
        <v>43927</v>
      </c>
      <c r="K3" s="5" t="s">
        <v>1</v>
      </c>
      <c r="L3" s="57"/>
      <c r="M3" s="3"/>
      <c r="N3" s="3"/>
      <c r="O3" s="3"/>
      <c r="P3" s="3"/>
    </row>
    <row r="4" spans="1:16" s="5" customFormat="1" ht="16" x14ac:dyDescent="0.2">
      <c r="A4" s="20" t="s">
        <v>2</v>
      </c>
      <c r="B4" s="17"/>
      <c r="C4" s="10"/>
      <c r="D4" s="10"/>
      <c r="E4" s="10"/>
      <c r="F4" s="10"/>
      <c r="G4" s="10"/>
      <c r="H4" s="10"/>
      <c r="J4" s="18">
        <v>43927</v>
      </c>
      <c r="K4" s="5" t="s">
        <v>38</v>
      </c>
      <c r="L4" s="57"/>
      <c r="M4" s="3"/>
      <c r="N4" s="3"/>
      <c r="O4" s="3"/>
      <c r="P4" s="3"/>
    </row>
    <row r="5" spans="1:16" s="5" customFormat="1" ht="16" x14ac:dyDescent="0.2">
      <c r="A5" s="20" t="s">
        <v>4</v>
      </c>
      <c r="B5" s="17"/>
      <c r="C5" s="10"/>
      <c r="D5" s="10"/>
      <c r="E5" s="10"/>
      <c r="F5" s="10"/>
      <c r="G5" s="10"/>
      <c r="H5" s="10"/>
      <c r="J5" s="10" t="s">
        <v>5</v>
      </c>
      <c r="K5" s="5" t="s">
        <v>26</v>
      </c>
      <c r="L5" s="3"/>
      <c r="M5" s="3"/>
      <c r="N5" s="3"/>
      <c r="O5" s="3"/>
      <c r="P5" s="3"/>
    </row>
    <row r="6" spans="1:16" s="5" customFormat="1" ht="14" x14ac:dyDescent="0.15">
      <c r="A6" s="5" t="s">
        <v>30</v>
      </c>
      <c r="B6" s="17"/>
      <c r="C6" s="10"/>
      <c r="D6" s="10"/>
      <c r="E6" s="47"/>
      <c r="F6" s="10"/>
      <c r="G6" s="10"/>
      <c r="H6" s="10"/>
      <c r="L6" s="3"/>
      <c r="M6" s="3"/>
      <c r="N6" s="3"/>
      <c r="O6" s="3"/>
      <c r="P6" s="3"/>
    </row>
    <row r="7" spans="1:16" s="5" customFormat="1" ht="14" x14ac:dyDescent="0.15">
      <c r="B7" s="10"/>
      <c r="C7" s="10"/>
      <c r="D7" s="10"/>
      <c r="E7" s="48"/>
      <c r="F7" s="10"/>
      <c r="G7" s="10"/>
      <c r="H7" s="10"/>
      <c r="J7" s="46"/>
      <c r="L7" s="3"/>
      <c r="M7" s="3"/>
      <c r="N7" s="3"/>
      <c r="O7" s="3"/>
      <c r="P7" s="3"/>
    </row>
    <row r="8" spans="1:16" s="5" customFormat="1" thickBot="1" x14ac:dyDescent="0.2">
      <c r="L8" s="3"/>
      <c r="M8" s="3"/>
      <c r="N8" s="3"/>
      <c r="O8" s="3"/>
      <c r="P8" s="3"/>
    </row>
    <row r="9" spans="1:16" s="5" customFormat="1" thickBot="1" x14ac:dyDescent="0.2">
      <c r="A9" s="21" t="s">
        <v>8</v>
      </c>
      <c r="B9" s="22" t="s">
        <v>38</v>
      </c>
      <c r="C9" s="22" t="s">
        <v>1</v>
      </c>
      <c r="D9" s="23" t="s">
        <v>9</v>
      </c>
      <c r="E9" s="21" t="s">
        <v>25</v>
      </c>
      <c r="F9" s="22" t="s">
        <v>38</v>
      </c>
      <c r="G9" s="22" t="s">
        <v>1</v>
      </c>
      <c r="H9" s="23" t="s">
        <v>9</v>
      </c>
      <c r="I9" s="22" t="s">
        <v>11</v>
      </c>
      <c r="J9" s="24" t="s">
        <v>12</v>
      </c>
      <c r="L9" s="3"/>
      <c r="M9" s="3"/>
      <c r="N9" s="3"/>
      <c r="O9" s="3"/>
      <c r="P9" s="3"/>
    </row>
    <row r="10" spans="1:16" s="5" customFormat="1" ht="14" x14ac:dyDescent="0.15">
      <c r="A10" s="26" t="s">
        <v>13</v>
      </c>
      <c r="B10" s="13">
        <v>29.665822982788086</v>
      </c>
      <c r="C10" s="25">
        <v>14.609591484069824</v>
      </c>
      <c r="D10" s="26">
        <f>B10-C10</f>
        <v>15.056231498718262</v>
      </c>
      <c r="E10" s="2" t="s">
        <v>13</v>
      </c>
      <c r="F10" s="6">
        <v>29.718265533447266</v>
      </c>
      <c r="G10" s="25">
        <v>14.634270668029785</v>
      </c>
      <c r="H10" s="26">
        <f>F10-G10</f>
        <v>15.08399486541748</v>
      </c>
      <c r="I10" s="27">
        <f>H10-D14</f>
        <v>0.12480759620666504</v>
      </c>
      <c r="J10" s="28">
        <f>POWER(2,-I10)</f>
        <v>0.91712634682185545</v>
      </c>
      <c r="L10" s="3"/>
      <c r="M10" s="3"/>
      <c r="N10" s="3"/>
      <c r="O10" s="3"/>
      <c r="P10" s="3"/>
    </row>
    <row r="11" spans="1:16" s="5" customFormat="1" ht="14" x14ac:dyDescent="0.15">
      <c r="A11" s="2" t="s">
        <v>14</v>
      </c>
      <c r="B11" s="14">
        <v>29.902751922607422</v>
      </c>
      <c r="C11" s="14">
        <v>14.593220710754395</v>
      </c>
      <c r="D11" s="26">
        <f t="shared" ref="D11:D13" si="0">B11-C11</f>
        <v>15.309531211853027</v>
      </c>
      <c r="E11" s="2" t="s">
        <v>14</v>
      </c>
      <c r="F11" s="7">
        <v>30.074901580810547</v>
      </c>
      <c r="G11" s="29">
        <v>14.558995246887207</v>
      </c>
      <c r="H11" s="26">
        <f>F11-G11</f>
        <v>15.51590633392334</v>
      </c>
      <c r="I11" s="27">
        <f>H11-D14</f>
        <v>0.55671906471252441</v>
      </c>
      <c r="J11" s="30">
        <f>POWER(2,-I11)</f>
        <v>0.679846494234013</v>
      </c>
      <c r="L11" s="3"/>
      <c r="M11" s="3"/>
      <c r="N11" s="3"/>
      <c r="O11" s="3"/>
      <c r="P11" s="3"/>
    </row>
    <row r="12" spans="1:16" s="5" customFormat="1" ht="14" x14ac:dyDescent="0.15">
      <c r="A12" s="2" t="s">
        <v>15</v>
      </c>
      <c r="B12" s="49">
        <v>29.509613037109375</v>
      </c>
      <c r="C12" s="31">
        <v>14.560256004333496</v>
      </c>
      <c r="D12" s="26">
        <f t="shared" si="0"/>
        <v>14.949357032775879</v>
      </c>
      <c r="E12" s="2" t="s">
        <v>15</v>
      </c>
      <c r="F12" s="4">
        <v>29.889913558959961</v>
      </c>
      <c r="G12" s="29">
        <v>14.575094223022461</v>
      </c>
      <c r="H12" s="26">
        <f>F12-G12</f>
        <v>15.3148193359375</v>
      </c>
      <c r="I12" s="27">
        <f>H12-D14</f>
        <v>0.35563206672668457</v>
      </c>
      <c r="J12" s="30">
        <f>POWER(2,-I12)</f>
        <v>0.78152716912618203</v>
      </c>
      <c r="L12" s="3"/>
      <c r="M12" s="3"/>
      <c r="N12" s="3"/>
      <c r="O12" s="3"/>
      <c r="P12" s="3"/>
    </row>
    <row r="13" spans="1:16" s="5" customFormat="1" thickBot="1" x14ac:dyDescent="0.2">
      <c r="A13" s="2" t="s">
        <v>16</v>
      </c>
      <c r="B13" s="15">
        <v>29.126287460327148</v>
      </c>
      <c r="C13" s="33">
        <v>14.604658126831055</v>
      </c>
      <c r="D13" s="26">
        <f t="shared" si="0"/>
        <v>14.521629333496094</v>
      </c>
      <c r="E13" s="2" t="s">
        <v>16</v>
      </c>
      <c r="F13" s="9">
        <v>28.942811965942383</v>
      </c>
      <c r="G13" s="33">
        <v>14.563899993896484</v>
      </c>
      <c r="H13" s="26">
        <f>F13-G13</f>
        <v>14.378911972045898</v>
      </c>
      <c r="I13" s="27">
        <f>H13-D14</f>
        <v>-0.58027529716491699</v>
      </c>
      <c r="J13" s="34">
        <f>POWER(2,-I13)</f>
        <v>1.4951345251591679</v>
      </c>
      <c r="L13" s="3"/>
      <c r="M13" s="3"/>
      <c r="N13" s="3"/>
      <c r="O13" s="3"/>
      <c r="P13" s="3"/>
    </row>
    <row r="14" spans="1:16" s="5" customFormat="1" ht="14" x14ac:dyDescent="0.15">
      <c r="A14" s="35" t="s">
        <v>17</v>
      </c>
      <c r="B14" s="36">
        <f>AVERAGE(B10:B13)</f>
        <v>29.551118850708008</v>
      </c>
      <c r="C14" s="36">
        <f>AVERAGE(C10:C13)</f>
        <v>14.591931581497192</v>
      </c>
      <c r="D14" s="37">
        <f>AVERAGE(D10:D13)</f>
        <v>14.959187269210815</v>
      </c>
      <c r="E14" s="35" t="s">
        <v>17</v>
      </c>
      <c r="F14" s="36">
        <f>AVERAGE(F10:F13)</f>
        <v>29.656473159790039</v>
      </c>
      <c r="G14" s="36">
        <f>AVERAGE(G10:G13)</f>
        <v>14.583065032958984</v>
      </c>
      <c r="H14" s="37">
        <f>AVERAGE(H10:H13)</f>
        <v>15.073408126831055</v>
      </c>
      <c r="I14" s="37">
        <f>AVERAGE(I10:I13)</f>
        <v>0.11422085762023926</v>
      </c>
      <c r="J14" s="54">
        <f>AVERAGE(J10:J13)</f>
        <v>0.96840863383530462</v>
      </c>
      <c r="L14" s="3"/>
      <c r="M14" s="3"/>
      <c r="N14" s="3"/>
      <c r="O14" s="3"/>
      <c r="P14" s="3"/>
    </row>
    <row r="15" spans="1:16" s="5" customFormat="1" ht="14" x14ac:dyDescent="0.15">
      <c r="A15" s="38" t="s">
        <v>18</v>
      </c>
      <c r="B15" s="39">
        <f>MEDIAN(B10:B13)</f>
        <v>29.58771800994873</v>
      </c>
      <c r="C15" s="39">
        <f>MEDIAN(C10:C13)</f>
        <v>14.598939418792725</v>
      </c>
      <c r="D15" s="40">
        <f>MEDIAN(D10:D13)</f>
        <v>15.00279426574707</v>
      </c>
      <c r="E15" s="38" t="s">
        <v>18</v>
      </c>
      <c r="F15" s="39">
        <f>MEDIAN(F10:F13)</f>
        <v>29.804089546203613</v>
      </c>
      <c r="G15" s="39">
        <f>MEDIAN(G10:G13)</f>
        <v>14.569497108459473</v>
      </c>
      <c r="H15" s="40">
        <f>MEDIAN(H10:H13)</f>
        <v>15.19940710067749</v>
      </c>
      <c r="I15" s="40">
        <f>MEDIAN(I10:I13)</f>
        <v>0.2402198314666748</v>
      </c>
      <c r="J15" s="40">
        <f>MEDIAN(J10:J13)</f>
        <v>0.84932675797401869</v>
      </c>
      <c r="L15" s="3"/>
      <c r="M15" s="3"/>
      <c r="N15" s="3"/>
      <c r="O15" s="3"/>
      <c r="P15" s="3"/>
    </row>
    <row r="16" spans="1:16" s="5" customFormat="1" thickBot="1" x14ac:dyDescent="0.2">
      <c r="A16" s="41" t="s">
        <v>19</v>
      </c>
      <c r="B16" s="42">
        <f>STDEV(B10:B13)</f>
        <v>0.32609165275276064</v>
      </c>
      <c r="C16" s="42">
        <f>STDEV(C10:C13)</f>
        <v>2.2202410964463248E-2</v>
      </c>
      <c r="D16" s="43">
        <f>STDEV(D10:D13)</f>
        <v>0.32848746362790299</v>
      </c>
      <c r="E16" s="41" t="s">
        <v>19</v>
      </c>
      <c r="F16" s="42">
        <f>STDEV(F10:F13)</f>
        <v>0.49756318209469108</v>
      </c>
      <c r="G16" s="42">
        <f>STDEV(G10:G13)</f>
        <v>3.4795613697976749E-2</v>
      </c>
      <c r="H16" s="43">
        <f>STDEV(H10:H13)</f>
        <v>0.49548663729286979</v>
      </c>
      <c r="I16" s="43">
        <f>STDEV(I10:I13)</f>
        <v>0.49548663729286979</v>
      </c>
      <c r="J16" s="43">
        <f>STDEV(J10:J13)</f>
        <v>0.3643546019174862</v>
      </c>
      <c r="L16" s="3"/>
      <c r="M16" s="3"/>
      <c r="N16" s="3"/>
      <c r="O16" s="3"/>
      <c r="P16" s="3"/>
    </row>
    <row r="17" spans="1:16" s="5" customFormat="1" ht="14" x14ac:dyDescent="0.15">
      <c r="A17" s="10"/>
      <c r="B17" s="10" t="s">
        <v>20</v>
      </c>
      <c r="C17" s="10"/>
      <c r="D17" s="10"/>
      <c r="E17" s="10"/>
      <c r="F17" s="10"/>
      <c r="G17" s="10"/>
      <c r="H17" s="10"/>
      <c r="I17" s="10"/>
      <c r="J17" s="11">
        <f>J16/(SQRT(4))</f>
        <v>0.1821773009587431</v>
      </c>
      <c r="L17" s="3"/>
      <c r="M17" s="3"/>
      <c r="N17" s="3"/>
      <c r="O17" s="3"/>
      <c r="P17" s="3"/>
    </row>
    <row r="18" spans="1:16" s="5" customFormat="1" ht="14" x14ac:dyDescent="0.15">
      <c r="A18" s="17" t="s">
        <v>39</v>
      </c>
      <c r="B18" s="10">
        <f>TTEST(B10:B13,F10:F13,2,2)</f>
        <v>0.73530996222035183</v>
      </c>
      <c r="C18" s="10"/>
      <c r="L18" s="3"/>
      <c r="M18" s="3"/>
      <c r="N18" s="3"/>
      <c r="O18" s="3"/>
      <c r="P18" s="3"/>
    </row>
    <row r="19" spans="1:16" s="5" customFormat="1" ht="14" x14ac:dyDescent="0.15">
      <c r="A19" s="17" t="s">
        <v>1</v>
      </c>
      <c r="B19" s="10">
        <f>TTEST(C10:C13,G10:G13,2,2)</f>
        <v>0.68246807750380645</v>
      </c>
      <c r="C19" s="10"/>
      <c r="D19" s="10"/>
      <c r="E19" s="12"/>
      <c r="F19" s="44"/>
      <c r="L19" s="3"/>
      <c r="M19" s="3"/>
      <c r="N19" s="3"/>
      <c r="O19" s="3"/>
      <c r="P19" s="3"/>
    </row>
    <row r="20" spans="1:16" s="5" customFormat="1" ht="14" x14ac:dyDescent="0.15">
      <c r="A20" s="17" t="s">
        <v>21</v>
      </c>
      <c r="B20" s="55">
        <f>TTEST(D10:D13,H10:H13,2,2)</f>
        <v>0.71402902074812991</v>
      </c>
      <c r="C20" s="10"/>
      <c r="D20" s="10"/>
      <c r="L20" s="3"/>
      <c r="M20" s="3"/>
      <c r="N20" s="3"/>
      <c r="O20" s="3"/>
      <c r="P20" s="3"/>
    </row>
    <row r="21" spans="1:16" s="5" customFormat="1" ht="14" x14ac:dyDescent="0.15">
      <c r="A21" s="45" t="s">
        <v>22</v>
      </c>
      <c r="B21" s="46">
        <f>POWER(-(-I14-I16),2)</f>
        <v>0.37174322935321891</v>
      </c>
      <c r="C21" s="46"/>
      <c r="D21" s="10"/>
      <c r="E21" s="10"/>
      <c r="F21" s="10"/>
      <c r="L21" s="3"/>
      <c r="M21" s="3"/>
      <c r="N21" s="3"/>
      <c r="O21" s="3"/>
      <c r="P21" s="3"/>
    </row>
    <row r="22" spans="1:16" s="5" customFormat="1" ht="14" x14ac:dyDescent="0.15">
      <c r="A22" s="45" t="s">
        <v>23</v>
      </c>
      <c r="B22" s="46">
        <f>POWER(2,-I14)</f>
        <v>0.92388112758104945</v>
      </c>
      <c r="C22" s="46"/>
      <c r="D22" s="10"/>
      <c r="E22" s="10"/>
      <c r="F22" s="10"/>
      <c r="G22" s="10"/>
      <c r="L22" s="3"/>
      <c r="M22" s="3"/>
      <c r="N22" s="3"/>
      <c r="O22" s="3"/>
      <c r="P22" s="3"/>
    </row>
    <row r="23" spans="1:16" x14ac:dyDescent="0.2">
      <c r="L23" s="56"/>
      <c r="M23" s="56"/>
      <c r="N23" s="56"/>
      <c r="O23" s="56"/>
      <c r="P23" s="56"/>
    </row>
    <row r="24" spans="1:16" s="5" customFormat="1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L24" s="3"/>
      <c r="M24" s="3"/>
      <c r="N24" s="3"/>
      <c r="O24" s="3"/>
      <c r="P24" s="3"/>
    </row>
    <row r="25" spans="1:16" x14ac:dyDescent="0.2">
      <c r="L25" s="56"/>
      <c r="M25" s="56"/>
      <c r="N25" s="56"/>
      <c r="O25" s="56"/>
      <c r="P25" s="5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174CE-2BE6-4943-A43A-8F5D7C703D96}">
  <dimension ref="A1:P25"/>
  <sheetViews>
    <sheetView workbookViewId="0">
      <selection activeCell="E35" sqref="E35"/>
    </sheetView>
  </sheetViews>
  <sheetFormatPr baseColWidth="10" defaultColWidth="9.1640625" defaultRowHeight="15" x14ac:dyDescent="0.2"/>
  <cols>
    <col min="1" max="1" width="14.6640625" style="19" customWidth="1"/>
    <col min="2" max="4" width="10.33203125" style="19" customWidth="1"/>
    <col min="5" max="5" width="14.6640625" style="19" customWidth="1"/>
    <col min="6" max="9" width="10.33203125" style="19" customWidth="1"/>
    <col min="10" max="10" width="10.1640625" style="19" bestFit="1" customWidth="1"/>
    <col min="11" max="16384" width="9.1640625" style="19"/>
  </cols>
  <sheetData>
    <row r="1" spans="1:16" s="59" customFormat="1" x14ac:dyDescent="0.2">
      <c r="A1" s="59" t="s">
        <v>47</v>
      </c>
    </row>
    <row r="3" spans="1:16" s="5" customFormat="1" ht="18" x14ac:dyDescent="0.2">
      <c r="A3" s="16" t="s">
        <v>0</v>
      </c>
      <c r="B3" s="17"/>
      <c r="C3" s="10"/>
      <c r="D3" s="10"/>
      <c r="E3" s="10"/>
      <c r="F3" s="10"/>
      <c r="G3" s="10"/>
      <c r="H3" s="10"/>
      <c r="J3" s="18">
        <v>44305</v>
      </c>
      <c r="K3" s="5" t="s">
        <v>1</v>
      </c>
      <c r="L3" s="3"/>
      <c r="M3" s="3"/>
      <c r="N3" s="3"/>
      <c r="O3" s="3"/>
      <c r="P3" s="3"/>
    </row>
    <row r="4" spans="1:16" s="5" customFormat="1" ht="16" x14ac:dyDescent="0.2">
      <c r="A4" s="20" t="s">
        <v>2</v>
      </c>
      <c r="B4" s="17"/>
      <c r="C4" s="10"/>
      <c r="D4" s="10"/>
      <c r="E4" s="10"/>
      <c r="F4" s="10"/>
      <c r="G4" s="10"/>
      <c r="H4" s="10"/>
      <c r="J4" s="18">
        <v>44316</v>
      </c>
      <c r="K4" s="5" t="s">
        <v>40</v>
      </c>
      <c r="L4" s="3"/>
      <c r="M4" s="3"/>
      <c r="N4" s="3"/>
      <c r="O4" s="3"/>
      <c r="P4" s="3"/>
    </row>
    <row r="5" spans="1:16" s="5" customFormat="1" ht="16" x14ac:dyDescent="0.2">
      <c r="A5" s="20" t="s">
        <v>4</v>
      </c>
      <c r="B5" s="17"/>
      <c r="C5" s="10"/>
      <c r="D5" s="10"/>
      <c r="E5" s="10"/>
      <c r="F5" s="10"/>
      <c r="G5" s="10"/>
      <c r="H5" s="10"/>
      <c r="J5" s="10" t="s">
        <v>5</v>
      </c>
      <c r="L5" s="3"/>
      <c r="M5" s="3"/>
      <c r="N5" s="3"/>
      <c r="O5" s="3"/>
      <c r="P5" s="3"/>
    </row>
    <row r="6" spans="1:16" s="5" customFormat="1" ht="16" x14ac:dyDescent="0.2">
      <c r="A6" s="20" t="s">
        <v>6</v>
      </c>
      <c r="B6" s="17"/>
      <c r="C6" s="10"/>
      <c r="D6" s="10"/>
      <c r="E6" s="10"/>
      <c r="F6" s="10"/>
      <c r="G6" s="10"/>
      <c r="H6" s="10"/>
      <c r="J6" s="10"/>
      <c r="L6" s="3"/>
      <c r="M6" s="3"/>
      <c r="N6" s="3"/>
      <c r="O6" s="3"/>
      <c r="P6" s="3"/>
    </row>
    <row r="7" spans="1:16" s="5" customFormat="1" ht="16" x14ac:dyDescent="0.2">
      <c r="A7" s="20" t="s">
        <v>7</v>
      </c>
      <c r="B7" s="17"/>
      <c r="C7" s="10"/>
      <c r="D7" s="10"/>
      <c r="E7" s="10"/>
      <c r="F7" s="10"/>
      <c r="G7" s="10"/>
      <c r="H7" s="10"/>
      <c r="L7" s="3"/>
      <c r="M7" s="3"/>
      <c r="N7" s="3"/>
      <c r="O7" s="3"/>
      <c r="P7" s="3"/>
    </row>
    <row r="8" spans="1:16" s="5" customFormat="1" ht="14" x14ac:dyDescent="0.15">
      <c r="B8" s="10"/>
      <c r="C8" s="10"/>
      <c r="D8" s="10"/>
      <c r="E8" s="48"/>
      <c r="F8" s="10"/>
      <c r="G8" s="10"/>
      <c r="H8" s="10"/>
      <c r="J8" s="46"/>
      <c r="L8" s="3"/>
      <c r="M8" s="3"/>
      <c r="N8" s="3"/>
      <c r="O8" s="3"/>
      <c r="P8" s="3"/>
    </row>
    <row r="9" spans="1:16" s="5" customFormat="1" ht="14" x14ac:dyDescent="0.15">
      <c r="B9" s="10"/>
      <c r="C9" s="10"/>
      <c r="D9" s="10"/>
      <c r="E9" s="48"/>
      <c r="F9" s="10"/>
      <c r="G9" s="10"/>
      <c r="H9" s="10"/>
      <c r="J9" s="46"/>
      <c r="L9" s="3"/>
      <c r="M9" s="3"/>
      <c r="N9" s="3"/>
      <c r="O9" s="3"/>
      <c r="P9" s="3"/>
    </row>
    <row r="10" spans="1:16" s="5" customFormat="1" thickBot="1" x14ac:dyDescent="0.2">
      <c r="L10" s="3"/>
      <c r="M10" s="3"/>
      <c r="N10" s="3"/>
      <c r="O10" s="3"/>
      <c r="P10" s="3"/>
    </row>
    <row r="11" spans="1:16" s="5" customFormat="1" thickBot="1" x14ac:dyDescent="0.2">
      <c r="A11" s="21" t="s">
        <v>8</v>
      </c>
      <c r="B11" s="22" t="s">
        <v>40</v>
      </c>
      <c r="C11" s="22" t="s">
        <v>1</v>
      </c>
      <c r="D11" s="23" t="s">
        <v>9</v>
      </c>
      <c r="E11" s="21" t="s">
        <v>10</v>
      </c>
      <c r="F11" s="22" t="s">
        <v>40</v>
      </c>
      <c r="G11" s="22" t="s">
        <v>1</v>
      </c>
      <c r="H11" s="23" t="s">
        <v>9</v>
      </c>
      <c r="I11" s="22" t="s">
        <v>11</v>
      </c>
      <c r="J11" s="24" t="s">
        <v>12</v>
      </c>
      <c r="L11" s="3"/>
      <c r="M11" s="3"/>
      <c r="N11" s="3"/>
      <c r="O11" s="3"/>
      <c r="P11" s="3"/>
    </row>
    <row r="12" spans="1:16" s="5" customFormat="1" ht="14" x14ac:dyDescent="0.15">
      <c r="A12" s="2" t="s">
        <v>13</v>
      </c>
      <c r="B12" s="13">
        <v>23.630697250366211</v>
      </c>
      <c r="C12" s="25">
        <v>14.609591484069824</v>
      </c>
      <c r="D12" s="26">
        <f>B12-C12</f>
        <v>9.0211057662963867</v>
      </c>
      <c r="E12" s="2" t="s">
        <v>13</v>
      </c>
      <c r="F12" s="13">
        <v>23.373477935791016</v>
      </c>
      <c r="G12" s="25">
        <v>14.634270668029785</v>
      </c>
      <c r="H12" s="26">
        <f>F12-G12</f>
        <v>8.7392072677612305</v>
      </c>
      <c r="I12" s="27">
        <f>H12-$D$16</f>
        <v>-0.14737677574157715</v>
      </c>
      <c r="J12" s="28">
        <f>POWER(2,-I12)</f>
        <v>1.1075537966218489</v>
      </c>
      <c r="L12" s="3"/>
      <c r="M12" s="3"/>
      <c r="N12" s="3"/>
      <c r="O12" s="3"/>
      <c r="P12" s="3"/>
    </row>
    <row r="13" spans="1:16" s="5" customFormat="1" ht="14" x14ac:dyDescent="0.15">
      <c r="A13" s="2" t="s">
        <v>14</v>
      </c>
      <c r="B13" s="14">
        <v>23.507951736450195</v>
      </c>
      <c r="C13" s="14">
        <v>14.593220710754395</v>
      </c>
      <c r="D13" s="26">
        <f t="shared" ref="D13:D15" si="0">B13-C13</f>
        <v>8.9147310256958008</v>
      </c>
      <c r="E13" s="2" t="s">
        <v>14</v>
      </c>
      <c r="F13" s="14">
        <v>23.033309936523438</v>
      </c>
      <c r="G13" s="29">
        <v>14.558995246887207</v>
      </c>
      <c r="H13" s="26">
        <f>F13-G13</f>
        <v>8.4743146896362305</v>
      </c>
      <c r="I13" s="27">
        <f t="shared" ref="I13:I15" si="1">H13-$D$16</f>
        <v>-0.41226935386657715</v>
      </c>
      <c r="J13" s="30">
        <f>POWER(2,-I13)</f>
        <v>1.3307774765359515</v>
      </c>
      <c r="L13" s="3"/>
      <c r="M13" s="3"/>
      <c r="N13" s="3"/>
      <c r="O13" s="3"/>
      <c r="P13" s="3"/>
    </row>
    <row r="14" spans="1:16" s="5" customFormat="1" ht="14" x14ac:dyDescent="0.15">
      <c r="A14" s="8" t="s">
        <v>15</v>
      </c>
      <c r="B14" s="14">
        <v>23.375404357910156</v>
      </c>
      <c r="C14" s="31">
        <v>14.560256004333496</v>
      </c>
      <c r="D14" s="26">
        <f t="shared" si="0"/>
        <v>8.8151483535766602</v>
      </c>
      <c r="E14" s="2" t="s">
        <v>15</v>
      </c>
      <c r="F14" s="14">
        <v>23.289028167724609</v>
      </c>
      <c r="G14" s="29">
        <v>14.575094223022461</v>
      </c>
      <c r="H14" s="26">
        <f>F14-G14</f>
        <v>8.7139339447021484</v>
      </c>
      <c r="I14" s="27">
        <f t="shared" si="1"/>
        <v>-0.17265009880065918</v>
      </c>
      <c r="J14" s="30">
        <f>POWER(2,-I14)</f>
        <v>1.1271270134631144</v>
      </c>
      <c r="L14" s="3"/>
      <c r="M14" s="3"/>
      <c r="N14" s="3"/>
      <c r="O14" s="3"/>
      <c r="P14" s="3"/>
    </row>
    <row r="15" spans="1:16" s="5" customFormat="1" thickBot="1" x14ac:dyDescent="0.2">
      <c r="A15" s="2" t="s">
        <v>16</v>
      </c>
      <c r="B15" s="32">
        <v>23.400009155273438</v>
      </c>
      <c r="C15" s="33">
        <v>14.604658126831055</v>
      </c>
      <c r="D15" s="26">
        <f t="shared" si="0"/>
        <v>8.7953510284423828</v>
      </c>
      <c r="E15" s="2" t="s">
        <v>16</v>
      </c>
      <c r="F15" s="15">
        <v>22.915712356567383</v>
      </c>
      <c r="G15" s="33">
        <v>14.563899993896484</v>
      </c>
      <c r="H15" s="26">
        <f>F15-G15</f>
        <v>8.3518123626708984</v>
      </c>
      <c r="I15" s="27">
        <f t="shared" si="1"/>
        <v>-0.53477168083190918</v>
      </c>
      <c r="J15" s="34">
        <f>POWER(2,-I15)</f>
        <v>1.4487128648701855</v>
      </c>
      <c r="L15" s="3"/>
      <c r="M15" s="3"/>
      <c r="N15" s="3"/>
      <c r="O15" s="3"/>
      <c r="P15" s="3"/>
    </row>
    <row r="16" spans="1:16" s="5" customFormat="1" ht="14" x14ac:dyDescent="0.15">
      <c r="A16" s="35" t="s">
        <v>17</v>
      </c>
      <c r="B16" s="36">
        <f>AVERAGE(B12:B15)</f>
        <v>23.478515625</v>
      </c>
      <c r="C16" s="36">
        <f>AVERAGE(C12:C15)</f>
        <v>14.591931581497192</v>
      </c>
      <c r="D16" s="37">
        <f>AVERAGE(D12:D15)</f>
        <v>8.8865840435028076</v>
      </c>
      <c r="E16" s="35" t="s">
        <v>17</v>
      </c>
      <c r="F16" s="36">
        <f>AVERAGE(F12:F15)</f>
        <v>23.152882099151611</v>
      </c>
      <c r="G16" s="36">
        <f>AVERAGE(G12:G15)</f>
        <v>14.583065032958984</v>
      </c>
      <c r="H16" s="37">
        <f>AVERAGE(H12:H15)</f>
        <v>8.569817066192627</v>
      </c>
      <c r="I16" s="37">
        <f>AVERAGE(I12:I15)</f>
        <v>-0.31676697731018066</v>
      </c>
      <c r="J16" s="54">
        <f>AVERAGE(J12:J15)</f>
        <v>1.253542787872775</v>
      </c>
      <c r="L16" s="3"/>
      <c r="M16" s="3"/>
      <c r="N16" s="3"/>
      <c r="O16" s="3"/>
      <c r="P16" s="3"/>
    </row>
    <row r="17" spans="1:16" s="5" customFormat="1" ht="14" x14ac:dyDescent="0.15">
      <c r="A17" s="38" t="s">
        <v>18</v>
      </c>
      <c r="B17" s="39">
        <f>MEDIAN(B12:B15)</f>
        <v>23.453980445861816</v>
      </c>
      <c r="C17" s="39">
        <f>MEDIAN(C12:C15)</f>
        <v>14.598939418792725</v>
      </c>
      <c r="D17" s="40">
        <f>MEDIAN(D12:D15)</f>
        <v>8.8649396896362305</v>
      </c>
      <c r="E17" s="38" t="s">
        <v>18</v>
      </c>
      <c r="F17" s="39">
        <f>MEDIAN(F12:F15)</f>
        <v>23.161169052124023</v>
      </c>
      <c r="G17" s="39">
        <f>MEDIAN(G12:G15)</f>
        <v>14.569497108459473</v>
      </c>
      <c r="H17" s="40">
        <f>MEDIAN(H12:H15)</f>
        <v>8.5941243171691895</v>
      </c>
      <c r="I17" s="40">
        <f>MEDIAN(I12:I15)</f>
        <v>-0.29245972633361816</v>
      </c>
      <c r="J17" s="40">
        <f>MEDIAN(J12:J15)</f>
        <v>1.2289522449995329</v>
      </c>
      <c r="L17" s="3"/>
      <c r="M17" s="3"/>
      <c r="N17" s="3"/>
      <c r="O17" s="3"/>
      <c r="P17" s="3"/>
    </row>
    <row r="18" spans="1:16" s="5" customFormat="1" thickBot="1" x14ac:dyDescent="0.2">
      <c r="A18" s="41" t="s">
        <v>19</v>
      </c>
      <c r="B18" s="42">
        <f>STDEV(B12:B15)</f>
        <v>0.11664894762521558</v>
      </c>
      <c r="C18" s="42">
        <f>STDEV(C12:C15)</f>
        <v>2.2202410964463248E-2</v>
      </c>
      <c r="D18" s="43">
        <f>STDEV(D12:D15)</f>
        <v>0.10378642708653445</v>
      </c>
      <c r="E18" s="41" t="s">
        <v>19</v>
      </c>
      <c r="F18" s="42">
        <f>STDEV(F12:F15)</f>
        <v>0.21427806234234517</v>
      </c>
      <c r="G18" s="42">
        <f>STDEV(G12:G15)</f>
        <v>3.4795613697976749E-2</v>
      </c>
      <c r="H18" s="43">
        <f>STDEV(H12:H15)</f>
        <v>0.18806866631126762</v>
      </c>
      <c r="I18" s="43">
        <f>STDEV(I12:I15)</f>
        <v>0.18806866631126762</v>
      </c>
      <c r="J18" s="43">
        <f>STDEV(J12:J15)</f>
        <v>0.16467168312952432</v>
      </c>
      <c r="L18" s="3"/>
      <c r="M18" s="3"/>
      <c r="N18" s="3"/>
      <c r="O18" s="3"/>
      <c r="P18" s="3"/>
    </row>
    <row r="19" spans="1:16" s="5" customFormat="1" ht="14" x14ac:dyDescent="0.15">
      <c r="A19" s="10"/>
      <c r="B19" s="10" t="s">
        <v>20</v>
      </c>
      <c r="C19" s="10"/>
      <c r="D19" s="10"/>
      <c r="E19" s="10"/>
      <c r="F19" s="10"/>
      <c r="G19" s="10"/>
      <c r="H19" s="10"/>
      <c r="I19" s="10"/>
      <c r="J19" s="11">
        <f>J18/(SQRT(4))</f>
        <v>8.2335841564762161E-2</v>
      </c>
      <c r="L19" s="3"/>
      <c r="M19" s="3"/>
      <c r="N19" s="3"/>
      <c r="O19" s="3"/>
      <c r="P19" s="3"/>
    </row>
    <row r="20" spans="1:16" s="5" customFormat="1" ht="14" x14ac:dyDescent="0.15">
      <c r="A20" s="17" t="s">
        <v>40</v>
      </c>
      <c r="B20" s="10">
        <f>TTEST(B12:B15,F12:F15,2,2)</f>
        <v>3.7054263473159835E-2</v>
      </c>
      <c r="C20" s="10"/>
      <c r="L20" s="3"/>
      <c r="M20" s="3"/>
      <c r="N20" s="3"/>
      <c r="O20" s="3"/>
      <c r="P20" s="3"/>
    </row>
    <row r="21" spans="1:16" s="5" customFormat="1" ht="14" x14ac:dyDescent="0.15">
      <c r="A21" s="17" t="s">
        <v>1</v>
      </c>
      <c r="B21" s="10">
        <f>TTEST(C12:C15,G12:G15,2,2)</f>
        <v>0.68246807750380645</v>
      </c>
      <c r="C21" s="10"/>
      <c r="D21" s="10"/>
      <c r="E21" s="12"/>
      <c r="F21" s="44"/>
      <c r="L21" s="3"/>
      <c r="M21" s="3"/>
      <c r="N21" s="3"/>
      <c r="O21" s="3"/>
      <c r="P21" s="3"/>
    </row>
    <row r="22" spans="1:16" s="5" customFormat="1" ht="14" x14ac:dyDescent="0.15">
      <c r="A22" s="17" t="s">
        <v>21</v>
      </c>
      <c r="B22" s="55">
        <f>TTEST(D12:D15,H12:H15,2,2)</f>
        <v>2.5635029604163292E-2</v>
      </c>
      <c r="C22" s="10"/>
      <c r="D22" s="10"/>
      <c r="L22" s="3"/>
      <c r="M22" s="3"/>
      <c r="N22" s="3"/>
      <c r="O22" s="3"/>
      <c r="P22" s="3"/>
    </row>
    <row r="23" spans="1:16" s="5" customFormat="1" ht="14" x14ac:dyDescent="0.15">
      <c r="A23" s="45" t="s">
        <v>22</v>
      </c>
      <c r="B23" s="46">
        <f>POWER(-(-I16-I18),2)</f>
        <v>1.6563255253972942E-2</v>
      </c>
      <c r="C23" s="46"/>
      <c r="D23" s="10"/>
      <c r="E23" s="10"/>
      <c r="F23" s="10"/>
      <c r="L23" s="3"/>
      <c r="M23" s="3"/>
      <c r="N23" s="3"/>
      <c r="O23" s="3"/>
      <c r="P23" s="3"/>
    </row>
    <row r="24" spans="1:16" s="5" customFormat="1" ht="14" x14ac:dyDescent="0.15">
      <c r="A24" s="45" t="s">
        <v>23</v>
      </c>
      <c r="B24" s="46">
        <f>POWER(2,-I16)</f>
        <v>1.2455362215311367</v>
      </c>
      <c r="C24" s="46"/>
      <c r="D24" s="10"/>
      <c r="E24" s="10"/>
      <c r="F24" s="10"/>
      <c r="G24" s="10"/>
      <c r="L24" s="3"/>
      <c r="M24" s="3"/>
      <c r="N24" s="3"/>
      <c r="O24" s="3"/>
      <c r="P24" s="3"/>
    </row>
    <row r="25" spans="1:16" x14ac:dyDescent="0.2">
      <c r="L25" s="56"/>
      <c r="M25" s="56"/>
      <c r="N25" s="56"/>
      <c r="O25" s="56"/>
      <c r="P25" s="5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D2F3C-CB4C-4264-8B49-53DD540392DE}">
  <dimension ref="A1:P25"/>
  <sheetViews>
    <sheetView workbookViewId="0">
      <selection activeCell="E35" sqref="E35"/>
    </sheetView>
  </sheetViews>
  <sheetFormatPr baseColWidth="10" defaultColWidth="9.1640625" defaultRowHeight="15" x14ac:dyDescent="0.2"/>
  <cols>
    <col min="1" max="1" width="14.6640625" style="19" customWidth="1"/>
    <col min="2" max="4" width="10.33203125" style="19" customWidth="1"/>
    <col min="5" max="5" width="14.6640625" style="19" customWidth="1"/>
    <col min="6" max="9" width="10.33203125" style="19" customWidth="1"/>
    <col min="10" max="10" width="9.33203125" style="19" bestFit="1" customWidth="1"/>
    <col min="11" max="11" width="9.1640625" style="19"/>
    <col min="12" max="12" width="10.1640625" style="19" bestFit="1" customWidth="1"/>
    <col min="13" max="16384" width="9.1640625" style="19"/>
  </cols>
  <sheetData>
    <row r="1" spans="1:16" s="59" customFormat="1" x14ac:dyDescent="0.2">
      <c r="A1" s="59" t="s">
        <v>47</v>
      </c>
    </row>
    <row r="3" spans="1:16" s="5" customFormat="1" ht="18" x14ac:dyDescent="0.2">
      <c r="A3" s="16" t="s">
        <v>24</v>
      </c>
      <c r="B3" s="17"/>
      <c r="C3" s="10"/>
      <c r="D3" s="10"/>
      <c r="E3" s="10"/>
      <c r="F3" s="10"/>
      <c r="G3" s="10"/>
      <c r="H3" s="10"/>
      <c r="J3" s="18">
        <v>43927</v>
      </c>
      <c r="K3" s="5" t="s">
        <v>1</v>
      </c>
      <c r="L3" s="57"/>
      <c r="M3" s="3"/>
      <c r="N3" s="3"/>
      <c r="O3" s="3"/>
      <c r="P3" s="3"/>
    </row>
    <row r="4" spans="1:16" s="5" customFormat="1" ht="16" x14ac:dyDescent="0.2">
      <c r="A4" s="20" t="s">
        <v>2</v>
      </c>
      <c r="B4" s="17"/>
      <c r="C4" s="10"/>
      <c r="D4" s="10"/>
      <c r="E4" s="10"/>
      <c r="F4" s="10"/>
      <c r="G4" s="10"/>
      <c r="H4" s="10"/>
      <c r="J4" s="18">
        <v>43927</v>
      </c>
      <c r="K4" s="5" t="s">
        <v>41</v>
      </c>
      <c r="L4" s="57"/>
      <c r="M4" s="3"/>
      <c r="N4" s="3"/>
      <c r="O4" s="3"/>
      <c r="P4" s="3"/>
    </row>
    <row r="5" spans="1:16" s="5" customFormat="1" ht="16" x14ac:dyDescent="0.2">
      <c r="A5" s="20" t="s">
        <v>4</v>
      </c>
      <c r="B5" s="17"/>
      <c r="C5" s="10"/>
      <c r="D5" s="10"/>
      <c r="E5" s="10"/>
      <c r="F5" s="10"/>
      <c r="G5" s="10"/>
      <c r="H5" s="10"/>
      <c r="J5" s="10" t="s">
        <v>5</v>
      </c>
      <c r="K5" s="5" t="s">
        <v>26</v>
      </c>
      <c r="L5" s="3"/>
      <c r="M5" s="3"/>
      <c r="N5" s="3"/>
      <c r="O5" s="3"/>
      <c r="P5" s="3"/>
    </row>
    <row r="6" spans="1:16" s="5" customFormat="1" ht="14" x14ac:dyDescent="0.15">
      <c r="A6" s="5" t="s">
        <v>30</v>
      </c>
      <c r="B6" s="17"/>
      <c r="C6" s="10"/>
      <c r="D6" s="10"/>
      <c r="E6" s="47"/>
      <c r="F6" s="10"/>
      <c r="G6" s="10"/>
      <c r="H6" s="10"/>
      <c r="L6" s="3"/>
      <c r="M6" s="3"/>
      <c r="N6" s="3"/>
      <c r="O6" s="3"/>
      <c r="P6" s="3"/>
    </row>
    <row r="7" spans="1:16" s="5" customFormat="1" ht="14" x14ac:dyDescent="0.15">
      <c r="B7" s="10"/>
      <c r="C7" s="10"/>
      <c r="D7" s="10"/>
      <c r="E7" s="48"/>
      <c r="F7" s="10"/>
      <c r="G7" s="10"/>
      <c r="H7" s="10"/>
      <c r="J7" s="46"/>
      <c r="L7" s="3"/>
      <c r="M7" s="3"/>
      <c r="N7" s="3"/>
      <c r="O7" s="3"/>
      <c r="P7" s="3"/>
    </row>
    <row r="8" spans="1:16" s="5" customFormat="1" thickBot="1" x14ac:dyDescent="0.2">
      <c r="L8" s="3"/>
      <c r="M8" s="3"/>
      <c r="N8" s="3"/>
      <c r="O8" s="3"/>
      <c r="P8" s="3"/>
    </row>
    <row r="9" spans="1:16" s="5" customFormat="1" thickBot="1" x14ac:dyDescent="0.2">
      <c r="A9" s="21" t="s">
        <v>8</v>
      </c>
      <c r="B9" s="22" t="s">
        <v>41</v>
      </c>
      <c r="C9" s="22" t="s">
        <v>1</v>
      </c>
      <c r="D9" s="23" t="s">
        <v>9</v>
      </c>
      <c r="E9" s="21" t="s">
        <v>25</v>
      </c>
      <c r="F9" s="22" t="s">
        <v>41</v>
      </c>
      <c r="G9" s="22" t="s">
        <v>1</v>
      </c>
      <c r="H9" s="23" t="s">
        <v>9</v>
      </c>
      <c r="I9" s="22" t="s">
        <v>11</v>
      </c>
      <c r="J9" s="24" t="s">
        <v>12</v>
      </c>
      <c r="L9" s="3"/>
      <c r="M9" s="3"/>
      <c r="N9" s="3"/>
      <c r="O9" s="3"/>
      <c r="P9" s="3"/>
    </row>
    <row r="10" spans="1:16" s="5" customFormat="1" ht="14" x14ac:dyDescent="0.15">
      <c r="A10" s="26" t="s">
        <v>13</v>
      </c>
      <c r="B10" s="13">
        <v>18.398336410522461</v>
      </c>
      <c r="C10" s="25">
        <v>14.609591484069824</v>
      </c>
      <c r="D10" s="26">
        <f>B10-C10</f>
        <v>3.7887449264526367</v>
      </c>
      <c r="E10" s="2" t="s">
        <v>13</v>
      </c>
      <c r="F10" s="6">
        <v>17.295003890991211</v>
      </c>
      <c r="G10" s="25">
        <v>14.634270668029785</v>
      </c>
      <c r="H10" s="26">
        <f>F10-G10</f>
        <v>2.6607332229614258</v>
      </c>
      <c r="I10" s="27">
        <f>H10-D14</f>
        <v>-1.2431313991546631</v>
      </c>
      <c r="J10" s="28">
        <f>POWER(2,-I10)</f>
        <v>2.3671176282839665</v>
      </c>
      <c r="L10" s="3"/>
      <c r="M10" s="3"/>
      <c r="N10" s="3"/>
      <c r="O10" s="3"/>
      <c r="P10" s="3"/>
    </row>
    <row r="11" spans="1:16" s="5" customFormat="1" ht="14" x14ac:dyDescent="0.15">
      <c r="A11" s="2" t="s">
        <v>14</v>
      </c>
      <c r="B11" s="14">
        <v>18.54289436340332</v>
      </c>
      <c r="C11" s="14">
        <v>14.593220710754395</v>
      </c>
      <c r="D11" s="26">
        <f t="shared" ref="D11:D13" si="0">B11-C11</f>
        <v>3.9496736526489258</v>
      </c>
      <c r="E11" s="2" t="s">
        <v>14</v>
      </c>
      <c r="F11" s="7">
        <v>17.210905075073242</v>
      </c>
      <c r="G11" s="29">
        <v>14.558995246887207</v>
      </c>
      <c r="H11" s="26">
        <f>F11-G11</f>
        <v>2.6519098281860352</v>
      </c>
      <c r="I11" s="27">
        <f>H11-D14</f>
        <v>-1.2519547939300537</v>
      </c>
      <c r="J11" s="30">
        <f>POWER(2,-I11)</f>
        <v>2.3816390701867136</v>
      </c>
      <c r="L11" s="3"/>
      <c r="M11" s="3"/>
      <c r="N11" s="3"/>
      <c r="O11" s="3"/>
      <c r="P11" s="3"/>
    </row>
    <row r="12" spans="1:16" s="5" customFormat="1" ht="14" x14ac:dyDescent="0.15">
      <c r="A12" s="2" t="s">
        <v>15</v>
      </c>
      <c r="B12" s="49">
        <v>18.473487854003906</v>
      </c>
      <c r="C12" s="31">
        <v>14.560256004333496</v>
      </c>
      <c r="D12" s="26">
        <f t="shared" si="0"/>
        <v>3.9132318496704102</v>
      </c>
      <c r="E12" s="2" t="s">
        <v>15</v>
      </c>
      <c r="F12" s="4">
        <v>17.176946640014648</v>
      </c>
      <c r="G12" s="29">
        <v>14.575094223022461</v>
      </c>
      <c r="H12" s="26">
        <f>F12-G12</f>
        <v>2.6018524169921875</v>
      </c>
      <c r="I12" s="27">
        <f>H12-D14</f>
        <v>-1.3020122051239014</v>
      </c>
      <c r="J12" s="30">
        <f>POWER(2,-I12)</f>
        <v>2.4657255107470579</v>
      </c>
      <c r="L12" s="3"/>
      <c r="M12" s="3"/>
      <c r="N12" s="3"/>
      <c r="O12" s="3"/>
      <c r="P12" s="3"/>
    </row>
    <row r="13" spans="1:16" s="5" customFormat="1" thickBot="1" x14ac:dyDescent="0.2">
      <c r="A13" s="2" t="s">
        <v>16</v>
      </c>
      <c r="B13" s="15">
        <v>18.568466186523438</v>
      </c>
      <c r="C13" s="33">
        <v>14.604658126831055</v>
      </c>
      <c r="D13" s="26">
        <f t="shared" si="0"/>
        <v>3.9638080596923828</v>
      </c>
      <c r="E13" s="2" t="s">
        <v>16</v>
      </c>
      <c r="F13" s="9">
        <v>16.892429351806641</v>
      </c>
      <c r="G13" s="33">
        <v>14.563899993896484</v>
      </c>
      <c r="H13" s="26">
        <f>F13-G13</f>
        <v>2.3285293579101562</v>
      </c>
      <c r="I13" s="27">
        <f>H13-D14</f>
        <v>-1.5753352642059326</v>
      </c>
      <c r="J13" s="34">
        <f>POWER(2,-I13)</f>
        <v>2.9800473713614966</v>
      </c>
      <c r="L13" s="3"/>
      <c r="M13" s="3"/>
      <c r="N13" s="3"/>
      <c r="O13" s="3"/>
      <c r="P13" s="3"/>
    </row>
    <row r="14" spans="1:16" s="5" customFormat="1" ht="14" x14ac:dyDescent="0.15">
      <c r="A14" s="35" t="s">
        <v>17</v>
      </c>
      <c r="B14" s="36">
        <f>AVERAGE(B10:B13)</f>
        <v>18.495796203613281</v>
      </c>
      <c r="C14" s="36">
        <f>AVERAGE(C10:C13)</f>
        <v>14.591931581497192</v>
      </c>
      <c r="D14" s="37">
        <f>AVERAGE(D10:D13)</f>
        <v>3.9038646221160889</v>
      </c>
      <c r="E14" s="35" t="s">
        <v>17</v>
      </c>
      <c r="F14" s="36">
        <f>AVERAGE(F10:F13)</f>
        <v>17.143821239471436</v>
      </c>
      <c r="G14" s="36">
        <f>AVERAGE(G10:G13)</f>
        <v>14.583065032958984</v>
      </c>
      <c r="H14" s="37">
        <f>AVERAGE(H10:H13)</f>
        <v>2.5607562065124512</v>
      </c>
      <c r="I14" s="37">
        <f>AVERAGE(I10:I13)</f>
        <v>-1.3431084156036377</v>
      </c>
      <c r="J14" s="54">
        <f>AVERAGE(J10:J13)</f>
        <v>2.5486323951448089</v>
      </c>
      <c r="L14" s="3"/>
      <c r="M14" s="3"/>
      <c r="N14" s="3"/>
      <c r="O14" s="3"/>
      <c r="P14" s="3"/>
    </row>
    <row r="15" spans="1:16" s="5" customFormat="1" ht="14" x14ac:dyDescent="0.15">
      <c r="A15" s="38" t="s">
        <v>18</v>
      </c>
      <c r="B15" s="39">
        <f>MEDIAN(B10:B13)</f>
        <v>18.508191108703613</v>
      </c>
      <c r="C15" s="39">
        <f>MEDIAN(C10:C13)</f>
        <v>14.598939418792725</v>
      </c>
      <c r="D15" s="40">
        <f>MEDIAN(D10:D13)</f>
        <v>3.931452751159668</v>
      </c>
      <c r="E15" s="38" t="s">
        <v>18</v>
      </c>
      <c r="F15" s="39">
        <f>MEDIAN(F10:F13)</f>
        <v>17.193925857543945</v>
      </c>
      <c r="G15" s="39">
        <f>MEDIAN(G10:G13)</f>
        <v>14.569497108459473</v>
      </c>
      <c r="H15" s="40">
        <f>MEDIAN(H10:H13)</f>
        <v>2.6268811225891113</v>
      </c>
      <c r="I15" s="40">
        <f>MEDIAN(I10:I13)</f>
        <v>-1.2769834995269775</v>
      </c>
      <c r="J15" s="40">
        <f>MEDIAN(J10:J13)</f>
        <v>2.4236822904668855</v>
      </c>
      <c r="L15" s="3"/>
      <c r="M15" s="3"/>
      <c r="N15" s="3"/>
      <c r="O15" s="3"/>
      <c r="P15" s="3"/>
    </row>
    <row r="16" spans="1:16" s="5" customFormat="1" thickBot="1" x14ac:dyDescent="0.2">
      <c r="A16" s="41" t="s">
        <v>19</v>
      </c>
      <c r="B16" s="42">
        <f>STDEV(B10:B13)</f>
        <v>7.6365866728030751E-2</v>
      </c>
      <c r="C16" s="42">
        <f>STDEV(C10:C13)</f>
        <v>2.2202410964463248E-2</v>
      </c>
      <c r="D16" s="43">
        <f>STDEV(D10:D13)</f>
        <v>7.9649172978593474E-2</v>
      </c>
      <c r="E16" s="41" t="s">
        <v>19</v>
      </c>
      <c r="F16" s="42">
        <f>STDEV(F10:F13)</f>
        <v>0.17478711667284216</v>
      </c>
      <c r="G16" s="42">
        <f>STDEV(G10:G13)</f>
        <v>3.4795613697976749E-2</v>
      </c>
      <c r="H16" s="43">
        <f>STDEV(H10:H13)</f>
        <v>0.15697408946468142</v>
      </c>
      <c r="I16" s="43">
        <f>STDEV(I10:I13)</f>
        <v>0.15697408946468142</v>
      </c>
      <c r="J16" s="43">
        <f>STDEV(J10:J13)</f>
        <v>0.29087615598033767</v>
      </c>
      <c r="L16" s="3"/>
      <c r="M16" s="3"/>
      <c r="N16" s="3"/>
      <c r="O16" s="3"/>
      <c r="P16" s="3"/>
    </row>
    <row r="17" spans="1:16" s="5" customFormat="1" ht="14" x14ac:dyDescent="0.15">
      <c r="A17" s="10"/>
      <c r="B17" s="10" t="s">
        <v>20</v>
      </c>
      <c r="C17" s="10"/>
      <c r="D17" s="10"/>
      <c r="E17" s="10"/>
      <c r="F17" s="10"/>
      <c r="G17" s="10"/>
      <c r="H17" s="10"/>
      <c r="I17" s="10"/>
      <c r="J17" s="11">
        <f>J16/(SQRT(4))</f>
        <v>0.14543807799016883</v>
      </c>
      <c r="L17" s="3"/>
      <c r="M17" s="3"/>
      <c r="N17" s="3"/>
      <c r="O17" s="3"/>
      <c r="P17" s="3"/>
    </row>
    <row r="18" spans="1:16" s="5" customFormat="1" ht="14" x14ac:dyDescent="0.15">
      <c r="A18" s="17" t="s">
        <v>41</v>
      </c>
      <c r="B18" s="10">
        <f>TTEST(B10:B13,F10:F13,2,2)</f>
        <v>7.6989248616312525E-6</v>
      </c>
      <c r="C18" s="10"/>
      <c r="L18" s="3"/>
      <c r="M18" s="3"/>
      <c r="N18" s="3"/>
      <c r="O18" s="3"/>
      <c r="P18" s="3"/>
    </row>
    <row r="19" spans="1:16" s="5" customFormat="1" ht="14" x14ac:dyDescent="0.15">
      <c r="A19" s="17" t="s">
        <v>1</v>
      </c>
      <c r="B19" s="10">
        <f>TTEST(C10:C13,G10:G13,2,2)</f>
        <v>0.68246807750380645</v>
      </c>
      <c r="C19" s="10"/>
      <c r="D19" s="10"/>
      <c r="E19" s="12"/>
      <c r="F19" s="44"/>
      <c r="L19" s="3"/>
      <c r="M19" s="3"/>
      <c r="N19" s="3"/>
      <c r="O19" s="3"/>
      <c r="P19" s="3"/>
    </row>
    <row r="20" spans="1:16" s="5" customFormat="1" ht="14" x14ac:dyDescent="0.15">
      <c r="A20" s="17" t="s">
        <v>21</v>
      </c>
      <c r="B20" s="55">
        <f>TTEST(D10:D13,H10:H13,2,2)</f>
        <v>4.9991555311548945E-6</v>
      </c>
      <c r="C20" s="10"/>
      <c r="D20" s="10"/>
      <c r="L20" s="3"/>
      <c r="M20" s="3"/>
      <c r="N20" s="3"/>
      <c r="O20" s="3"/>
      <c r="P20" s="3"/>
    </row>
    <row r="21" spans="1:16" s="5" customFormat="1" ht="14" x14ac:dyDescent="0.15">
      <c r="A21" s="45" t="s">
        <v>22</v>
      </c>
      <c r="B21" s="46">
        <f>POWER(-(-I14-I16),2)</f>
        <v>1.406914639645116</v>
      </c>
      <c r="C21" s="46"/>
      <c r="D21" s="10"/>
      <c r="E21" s="10"/>
      <c r="F21" s="10"/>
      <c r="L21" s="3"/>
      <c r="M21" s="3"/>
      <c r="N21" s="3"/>
      <c r="O21" s="3"/>
      <c r="P21" s="3"/>
    </row>
    <row r="22" spans="1:16" s="5" customFormat="1" ht="14" x14ac:dyDescent="0.15">
      <c r="A22" s="45" t="s">
        <v>23</v>
      </c>
      <c r="B22" s="46">
        <f>POWER(2,-I14)</f>
        <v>2.5369734398924204</v>
      </c>
      <c r="C22" s="46"/>
      <c r="D22" s="10"/>
      <c r="E22" s="10"/>
      <c r="F22" s="10"/>
      <c r="G22" s="10"/>
      <c r="L22" s="3"/>
      <c r="M22" s="3"/>
      <c r="N22" s="3"/>
      <c r="O22" s="3"/>
      <c r="P22" s="3"/>
    </row>
    <row r="23" spans="1:16" x14ac:dyDescent="0.2">
      <c r="L23" s="56"/>
      <c r="M23" s="56"/>
      <c r="N23" s="56"/>
      <c r="O23" s="56"/>
      <c r="P23" s="56"/>
    </row>
    <row r="24" spans="1:16" s="5" customFormat="1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3"/>
      <c r="M24" s="3"/>
      <c r="N24" s="3"/>
      <c r="O24" s="3"/>
      <c r="P24" s="3"/>
    </row>
    <row r="25" spans="1:16" x14ac:dyDescent="0.2">
      <c r="L25" s="56"/>
      <c r="M25" s="56"/>
      <c r="N25" s="56"/>
      <c r="O25" s="56"/>
      <c r="P25" s="56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97C3C-9FC1-46CB-8815-04E7355960E5}">
  <dimension ref="A1:P25"/>
  <sheetViews>
    <sheetView workbookViewId="0">
      <selection activeCell="E35" sqref="E35"/>
    </sheetView>
  </sheetViews>
  <sheetFormatPr baseColWidth="10" defaultColWidth="9.1640625" defaultRowHeight="15" x14ac:dyDescent="0.2"/>
  <cols>
    <col min="1" max="1" width="14.6640625" style="19" customWidth="1"/>
    <col min="2" max="4" width="10.33203125" style="19" customWidth="1"/>
    <col min="5" max="5" width="14.6640625" style="19" customWidth="1"/>
    <col min="6" max="9" width="10.33203125" style="19" customWidth="1"/>
    <col min="10" max="10" width="10.1640625" style="19" bestFit="1" customWidth="1"/>
    <col min="11" max="16384" width="9.1640625" style="19"/>
  </cols>
  <sheetData>
    <row r="1" spans="1:16" s="59" customFormat="1" x14ac:dyDescent="0.2">
      <c r="A1" s="59" t="s">
        <v>47</v>
      </c>
    </row>
    <row r="3" spans="1:16" s="5" customFormat="1" ht="18" x14ac:dyDescent="0.2">
      <c r="A3" s="16" t="s">
        <v>24</v>
      </c>
      <c r="B3" s="17"/>
      <c r="C3" s="10"/>
      <c r="D3" s="10"/>
      <c r="E3" s="10"/>
      <c r="F3" s="10"/>
      <c r="G3" s="10"/>
      <c r="H3" s="10"/>
      <c r="J3" s="18">
        <v>42789</v>
      </c>
      <c r="K3" s="5" t="s">
        <v>1</v>
      </c>
      <c r="L3" s="3"/>
      <c r="M3" s="3"/>
      <c r="N3" s="3"/>
      <c r="O3" s="3"/>
      <c r="P3" s="3"/>
    </row>
    <row r="4" spans="1:16" s="5" customFormat="1" ht="16" x14ac:dyDescent="0.2">
      <c r="A4" s="20" t="s">
        <v>2</v>
      </c>
      <c r="B4" s="17"/>
      <c r="C4" s="10"/>
      <c r="D4" s="10"/>
      <c r="E4" s="10"/>
      <c r="F4" s="10"/>
      <c r="G4" s="10"/>
      <c r="H4" s="10"/>
      <c r="J4" s="18">
        <v>42789</v>
      </c>
      <c r="K4" s="5" t="s">
        <v>42</v>
      </c>
      <c r="L4" s="3"/>
      <c r="M4" s="3"/>
      <c r="N4" s="3"/>
      <c r="O4" s="3"/>
      <c r="P4" s="3"/>
    </row>
    <row r="5" spans="1:16" s="5" customFormat="1" ht="16" x14ac:dyDescent="0.2">
      <c r="A5" s="20" t="s">
        <v>4</v>
      </c>
      <c r="B5" s="17"/>
      <c r="C5" s="10"/>
      <c r="D5" s="10"/>
      <c r="E5" s="10"/>
      <c r="F5" s="10"/>
      <c r="G5" s="10"/>
      <c r="H5" s="10"/>
      <c r="J5" s="10" t="s">
        <v>5</v>
      </c>
      <c r="K5" s="5" t="s">
        <v>26</v>
      </c>
      <c r="L5" s="3"/>
      <c r="M5" s="3"/>
      <c r="N5" s="3"/>
      <c r="O5" s="3"/>
      <c r="P5" s="3"/>
    </row>
    <row r="6" spans="1:16" s="5" customFormat="1" ht="14" x14ac:dyDescent="0.15">
      <c r="B6" s="17"/>
      <c r="C6" s="10"/>
      <c r="D6" s="10"/>
      <c r="E6" s="47"/>
      <c r="F6" s="10"/>
      <c r="G6" s="10"/>
      <c r="H6" s="10"/>
      <c r="L6" s="3"/>
      <c r="M6" s="3"/>
      <c r="N6" s="3"/>
      <c r="O6" s="3"/>
      <c r="P6" s="3"/>
    </row>
    <row r="7" spans="1:16" s="5" customFormat="1" thickBot="1" x14ac:dyDescent="0.2">
      <c r="L7" s="3"/>
      <c r="M7" s="3"/>
      <c r="N7" s="3"/>
      <c r="O7" s="3"/>
      <c r="P7" s="3"/>
    </row>
    <row r="8" spans="1:16" s="5" customFormat="1" thickBot="1" x14ac:dyDescent="0.2">
      <c r="A8" s="21" t="s">
        <v>8</v>
      </c>
      <c r="B8" s="22" t="s">
        <v>42</v>
      </c>
      <c r="C8" s="22" t="s">
        <v>1</v>
      </c>
      <c r="D8" s="23" t="s">
        <v>9</v>
      </c>
      <c r="E8" s="21" t="s">
        <v>25</v>
      </c>
      <c r="F8" s="22" t="s">
        <v>42</v>
      </c>
      <c r="G8" s="22" t="s">
        <v>1</v>
      </c>
      <c r="H8" s="23" t="s">
        <v>9</v>
      </c>
      <c r="I8" s="22" t="s">
        <v>11</v>
      </c>
      <c r="J8" s="24" t="s">
        <v>12</v>
      </c>
      <c r="L8" s="3"/>
      <c r="M8" s="3"/>
      <c r="N8" s="3"/>
      <c r="O8" s="3"/>
      <c r="P8" s="3"/>
    </row>
    <row r="9" spans="1:16" s="5" customFormat="1" ht="14" x14ac:dyDescent="0.15">
      <c r="A9" s="26" t="s">
        <v>13</v>
      </c>
      <c r="B9" s="13">
        <v>18.544305801391602</v>
      </c>
      <c r="C9" s="25">
        <v>14.41352367401123</v>
      </c>
      <c r="D9" s="26">
        <f>B9-C9</f>
        <v>4.1307821273803711</v>
      </c>
      <c r="E9" s="2" t="s">
        <v>13</v>
      </c>
      <c r="F9" s="6">
        <v>17.78155517578125</v>
      </c>
      <c r="G9" s="25">
        <v>14.394193649291992</v>
      </c>
      <c r="H9" s="26">
        <f>F9-G9</f>
        <v>3.3873615264892578</v>
      </c>
      <c r="I9" s="27">
        <f>H9-D13</f>
        <v>-0.78303980827331543</v>
      </c>
      <c r="J9" s="28">
        <f>POWER(2,-I9)</f>
        <v>1.7207527412851502</v>
      </c>
      <c r="L9" s="3"/>
      <c r="M9" s="3"/>
      <c r="N9" s="3"/>
      <c r="O9" s="3"/>
      <c r="P9" s="3"/>
    </row>
    <row r="10" spans="1:16" s="5" customFormat="1" ht="14" x14ac:dyDescent="0.15">
      <c r="A10" s="2" t="s">
        <v>14</v>
      </c>
      <c r="B10" s="14">
        <v>18.301092147827148</v>
      </c>
      <c r="C10" s="14">
        <v>14.399796485900879</v>
      </c>
      <c r="D10" s="26">
        <f t="shared" ref="D10:D12" si="0">B10-C10</f>
        <v>3.9012956619262695</v>
      </c>
      <c r="E10" s="2" t="s">
        <v>14</v>
      </c>
      <c r="F10" s="7">
        <v>17.721582412719727</v>
      </c>
      <c r="G10" s="29">
        <v>14.366909027099609</v>
      </c>
      <c r="H10" s="26">
        <f>F10-G10</f>
        <v>3.3546733856201172</v>
      </c>
      <c r="I10" s="27">
        <f>H10-D13</f>
        <v>-0.81572794914245605</v>
      </c>
      <c r="J10" s="30">
        <f>POWER(2,-I10)</f>
        <v>1.7601860752791569</v>
      </c>
      <c r="L10" s="3"/>
      <c r="M10" s="3"/>
      <c r="N10" s="3"/>
      <c r="O10" s="3"/>
      <c r="P10" s="3"/>
    </row>
    <row r="11" spans="1:16" s="5" customFormat="1" ht="14" x14ac:dyDescent="0.15">
      <c r="A11" s="2" t="s">
        <v>15</v>
      </c>
      <c r="B11" s="49">
        <v>18.782777786254883</v>
      </c>
      <c r="C11" s="31">
        <v>14.359814643859863</v>
      </c>
      <c r="D11" s="26">
        <f t="shared" si="0"/>
        <v>4.4229631423950195</v>
      </c>
      <c r="E11" s="2" t="s">
        <v>15</v>
      </c>
      <c r="F11" s="4">
        <v>17.695791244506836</v>
      </c>
      <c r="G11" s="29">
        <v>14.319299697875977</v>
      </c>
      <c r="H11" s="26">
        <f>F11-G11</f>
        <v>3.3764915466308594</v>
      </c>
      <c r="I11" s="27">
        <f>H11-D13</f>
        <v>-0.79390978813171387</v>
      </c>
      <c r="J11" s="30">
        <f>POWER(2,-I11)</f>
        <v>1.7337667110302222</v>
      </c>
      <c r="L11" s="3"/>
      <c r="M11" s="3"/>
      <c r="N11" s="3"/>
      <c r="O11" s="3"/>
      <c r="P11" s="3"/>
    </row>
    <row r="12" spans="1:16" s="5" customFormat="1" thickBot="1" x14ac:dyDescent="0.2">
      <c r="A12" s="2" t="s">
        <v>16</v>
      </c>
      <c r="B12" s="15">
        <v>18.561199188232422</v>
      </c>
      <c r="C12" s="33">
        <v>14.334634780883789</v>
      </c>
      <c r="D12" s="26">
        <f t="shared" si="0"/>
        <v>4.2265644073486328</v>
      </c>
      <c r="E12" s="2" t="s">
        <v>16</v>
      </c>
      <c r="F12" s="9">
        <v>17.619373321533203</v>
      </c>
      <c r="G12" s="33">
        <v>14.292709350585938</v>
      </c>
      <c r="H12" s="26">
        <f>F12-G12</f>
        <v>3.3266639709472656</v>
      </c>
      <c r="I12" s="27">
        <f>H12-D13</f>
        <v>-0.84373736381530762</v>
      </c>
      <c r="J12" s="34">
        <f>POWER(2,-I12)</f>
        <v>1.7946933556893354</v>
      </c>
      <c r="L12" s="3"/>
      <c r="M12" s="3"/>
      <c r="N12" s="3"/>
      <c r="O12" s="3"/>
      <c r="P12" s="3"/>
    </row>
    <row r="13" spans="1:16" s="5" customFormat="1" ht="14" x14ac:dyDescent="0.15">
      <c r="A13" s="35" t="s">
        <v>17</v>
      </c>
      <c r="B13" s="36">
        <f>AVERAGE(B9:B12)</f>
        <v>18.547343730926514</v>
      </c>
      <c r="C13" s="36">
        <f>AVERAGE(C9:C12)</f>
        <v>14.37694239616394</v>
      </c>
      <c r="D13" s="37">
        <f>AVERAGE(D9:D12)</f>
        <v>4.1704013347625732</v>
      </c>
      <c r="E13" s="35" t="s">
        <v>17</v>
      </c>
      <c r="F13" s="36">
        <f>AVERAGE(F9:F12)</f>
        <v>17.704575538635254</v>
      </c>
      <c r="G13" s="36">
        <f>AVERAGE(G9:G12)</f>
        <v>14.343277931213379</v>
      </c>
      <c r="H13" s="37">
        <f>AVERAGE(H9:H12)</f>
        <v>3.361297607421875</v>
      </c>
      <c r="I13" s="37">
        <f>AVERAGE(I9:I12)</f>
        <v>-0.80910372734069824</v>
      </c>
      <c r="J13" s="54">
        <f>AVERAGE(J9:J12)</f>
        <v>1.7523497208209662</v>
      </c>
      <c r="L13" s="3"/>
      <c r="M13" s="3"/>
      <c r="N13" s="3"/>
      <c r="O13" s="3"/>
      <c r="P13" s="3"/>
    </row>
    <row r="14" spans="1:16" s="5" customFormat="1" ht="14" x14ac:dyDescent="0.15">
      <c r="A14" s="38" t="s">
        <v>18</v>
      </c>
      <c r="B14" s="39">
        <f>MEDIAN(B9:B12)</f>
        <v>18.552752494812012</v>
      </c>
      <c r="C14" s="39">
        <f>MEDIAN(C9:C12)</f>
        <v>14.379805564880371</v>
      </c>
      <c r="D14" s="40">
        <f>MEDIAN(D9:D12)</f>
        <v>4.178673267364502</v>
      </c>
      <c r="E14" s="38" t="s">
        <v>18</v>
      </c>
      <c r="F14" s="39">
        <f>MEDIAN(F9:F12)</f>
        <v>17.708686828613281</v>
      </c>
      <c r="G14" s="39">
        <f>MEDIAN(G9:G12)</f>
        <v>14.343104362487793</v>
      </c>
      <c r="H14" s="40">
        <f>MEDIAN(H9:H12)</f>
        <v>3.3655824661254883</v>
      </c>
      <c r="I14" s="40">
        <f>MEDIAN(I9:I12)</f>
        <v>-0.80481886863708496</v>
      </c>
      <c r="J14" s="40">
        <f>MEDIAN(J9:J12)</f>
        <v>1.7469763931546896</v>
      </c>
      <c r="L14" s="3"/>
      <c r="M14" s="3"/>
      <c r="N14" s="3"/>
      <c r="O14" s="3"/>
      <c r="P14" s="3"/>
    </row>
    <row r="15" spans="1:16" s="5" customFormat="1" thickBot="1" x14ac:dyDescent="0.2">
      <c r="A15" s="41" t="s">
        <v>19</v>
      </c>
      <c r="B15" s="42">
        <f>STDEV(B9:B12)</f>
        <v>0.1968673320625848</v>
      </c>
      <c r="C15" s="42">
        <f>STDEV(C9:C12)</f>
        <v>3.6257383231225182E-2</v>
      </c>
      <c r="D15" s="43">
        <f>STDEV(D9:D12)</f>
        <v>0.21674047625608947</v>
      </c>
      <c r="E15" s="41" t="s">
        <v>19</v>
      </c>
      <c r="F15" s="42">
        <f>STDEV(F9:F12)</f>
        <v>6.7210316479178203E-2</v>
      </c>
      <c r="G15" s="42">
        <f>STDEV(G9:G12)</f>
        <v>4.5763799597869935E-2</v>
      </c>
      <c r="H15" s="43">
        <f>STDEV(H9:H12)</f>
        <v>2.6792740035139311E-2</v>
      </c>
      <c r="I15" s="43">
        <f>STDEV(I9:I12)</f>
        <v>2.6792740035139311E-2</v>
      </c>
      <c r="J15" s="43">
        <f>STDEV(J9:J12)</f>
        <v>3.2650110942791813E-2</v>
      </c>
      <c r="L15" s="3"/>
      <c r="M15" s="3"/>
      <c r="N15" s="3"/>
      <c r="O15" s="3"/>
      <c r="P15" s="3"/>
    </row>
    <row r="16" spans="1:16" s="5" customFormat="1" ht="14" x14ac:dyDescent="0.15">
      <c r="A16" s="10"/>
      <c r="B16" s="10" t="s">
        <v>20</v>
      </c>
      <c r="C16" s="10"/>
      <c r="D16" s="10"/>
      <c r="E16" s="10"/>
      <c r="F16" s="10"/>
      <c r="G16" s="10"/>
      <c r="H16" s="10"/>
      <c r="I16" s="10"/>
      <c r="J16" s="11">
        <f>J15/(SQRT(4))</f>
        <v>1.6325055471395906E-2</v>
      </c>
      <c r="L16" s="3"/>
      <c r="M16" s="3"/>
      <c r="N16" s="3"/>
      <c r="O16" s="3"/>
      <c r="P16" s="3"/>
    </row>
    <row r="17" spans="1:16" s="5" customFormat="1" ht="14" x14ac:dyDescent="0.15">
      <c r="A17" s="17" t="s">
        <v>42</v>
      </c>
      <c r="B17" s="10">
        <f>TTEST(B9:B12,F9:F12,2,2)</f>
        <v>1.8956031655871511E-4</v>
      </c>
      <c r="C17" s="10"/>
      <c r="L17" s="3"/>
      <c r="M17" s="3"/>
      <c r="N17" s="3"/>
      <c r="O17" s="3"/>
      <c r="P17" s="3"/>
    </row>
    <row r="18" spans="1:16" s="5" customFormat="1" ht="14" x14ac:dyDescent="0.15">
      <c r="A18" s="17" t="s">
        <v>1</v>
      </c>
      <c r="B18" s="10">
        <f>TTEST(C9:C12,G9:G12,2,2)</f>
        <v>0.29270190787919015</v>
      </c>
      <c r="C18" s="10"/>
      <c r="D18" s="10"/>
      <c r="E18" s="12"/>
      <c r="F18" s="44"/>
      <c r="L18" s="3"/>
      <c r="M18" s="3"/>
      <c r="N18" s="3"/>
      <c r="O18" s="3"/>
      <c r="P18" s="3"/>
    </row>
    <row r="19" spans="1:16" s="5" customFormat="1" ht="14" x14ac:dyDescent="0.15">
      <c r="A19" s="17" t="s">
        <v>21</v>
      </c>
      <c r="B19" s="55">
        <f>TTEST(D9:D12,H9:H12,2,2)</f>
        <v>3.1053297395123349E-4</v>
      </c>
      <c r="C19" s="10"/>
      <c r="D19" s="10"/>
      <c r="L19" s="3"/>
      <c r="M19" s="3"/>
      <c r="N19" s="3"/>
      <c r="O19" s="3"/>
      <c r="P19" s="3"/>
    </row>
    <row r="20" spans="1:16" s="5" customFormat="1" ht="14" x14ac:dyDescent="0.15">
      <c r="A20" s="45" t="s">
        <v>22</v>
      </c>
      <c r="B20" s="46">
        <f>POWER(-(-I13-I15),2)</f>
        <v>0.61201048085899834</v>
      </c>
      <c r="C20" s="46"/>
      <c r="D20" s="10"/>
      <c r="E20" s="10"/>
      <c r="F20" s="10"/>
      <c r="L20" s="3"/>
      <c r="M20" s="3"/>
      <c r="N20" s="3"/>
      <c r="O20" s="3"/>
      <c r="P20" s="3"/>
    </row>
    <row r="21" spans="1:16" s="5" customFormat="1" ht="14" x14ac:dyDescent="0.15">
      <c r="A21" s="45" t="s">
        <v>23</v>
      </c>
      <c r="B21" s="46">
        <f>POWER(2,-I13)</f>
        <v>1.752122600266123</v>
      </c>
      <c r="C21" s="46"/>
      <c r="D21" s="10"/>
      <c r="E21" s="10"/>
      <c r="F21" s="10"/>
      <c r="G21" s="10"/>
      <c r="L21" s="3"/>
      <c r="M21" s="3"/>
      <c r="N21" s="3"/>
      <c r="O21" s="3"/>
      <c r="P21" s="3"/>
    </row>
    <row r="22" spans="1:16" x14ac:dyDescent="0.2">
      <c r="L22" s="56"/>
      <c r="M22" s="56"/>
      <c r="N22" s="56"/>
      <c r="O22" s="56"/>
      <c r="P22" s="56"/>
    </row>
    <row r="23" spans="1:16" s="5" customFormat="1" x14ac:dyDescent="0.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3"/>
      <c r="M23" s="3"/>
      <c r="N23" s="3"/>
      <c r="O23" s="3"/>
      <c r="P23" s="3"/>
    </row>
    <row r="24" spans="1:16" s="5" customFormat="1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3"/>
      <c r="M24" s="3"/>
      <c r="N24" s="3"/>
      <c r="O24" s="3"/>
      <c r="P24" s="3"/>
    </row>
    <row r="25" spans="1:16" x14ac:dyDescent="0.2">
      <c r="L25" s="56"/>
      <c r="M25" s="56"/>
      <c r="N25" s="56"/>
      <c r="O25" s="56"/>
      <c r="P25" s="5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D1703-AB11-4749-8CCB-FC63EE9065DB}">
  <dimension ref="A1:P41"/>
  <sheetViews>
    <sheetView workbookViewId="0">
      <selection activeCell="E35" sqref="E35"/>
    </sheetView>
  </sheetViews>
  <sheetFormatPr baseColWidth="10" defaultColWidth="9.1640625" defaultRowHeight="15" x14ac:dyDescent="0.2"/>
  <cols>
    <col min="1" max="1" width="14.6640625" style="19" customWidth="1"/>
    <col min="2" max="4" width="10.33203125" style="19" customWidth="1"/>
    <col min="5" max="5" width="14.6640625" style="19" customWidth="1"/>
    <col min="6" max="9" width="10.33203125" style="19" customWidth="1"/>
    <col min="10" max="10" width="11.33203125" style="19" bestFit="1" customWidth="1"/>
    <col min="11" max="16384" width="9.1640625" style="19"/>
  </cols>
  <sheetData>
    <row r="1" spans="1:16" s="59" customFormat="1" x14ac:dyDescent="0.2">
      <c r="A1" s="59" t="s">
        <v>47</v>
      </c>
    </row>
    <row r="3" spans="1:16" s="5" customFormat="1" ht="18" x14ac:dyDescent="0.2">
      <c r="A3" s="16" t="s">
        <v>24</v>
      </c>
      <c r="B3" s="17"/>
      <c r="C3" s="10"/>
      <c r="D3" s="10"/>
      <c r="E3" s="10"/>
      <c r="F3" s="10"/>
      <c r="G3" s="10"/>
      <c r="H3" s="10"/>
      <c r="J3" s="18">
        <v>43454</v>
      </c>
      <c r="K3" s="5" t="s">
        <v>1</v>
      </c>
      <c r="L3" s="3"/>
      <c r="M3" s="3"/>
      <c r="N3" s="3"/>
      <c r="O3" s="3"/>
      <c r="P3" s="3"/>
    </row>
    <row r="4" spans="1:16" s="5" customFormat="1" ht="16" x14ac:dyDescent="0.2">
      <c r="A4" s="20" t="s">
        <v>2</v>
      </c>
      <c r="B4" s="17"/>
      <c r="C4" s="10"/>
      <c r="D4" s="10"/>
      <c r="E4" s="10"/>
      <c r="F4" s="10"/>
      <c r="G4" s="10"/>
      <c r="H4" s="10"/>
      <c r="J4" s="18">
        <v>43454</v>
      </c>
      <c r="K4" s="5" t="s">
        <v>43</v>
      </c>
      <c r="L4" s="57"/>
      <c r="M4" s="3"/>
      <c r="N4" s="3"/>
      <c r="O4" s="3"/>
      <c r="P4" s="3"/>
    </row>
    <row r="5" spans="1:16" s="5" customFormat="1" ht="16" x14ac:dyDescent="0.2">
      <c r="A5" s="20" t="s">
        <v>4</v>
      </c>
      <c r="B5" s="17"/>
      <c r="C5" s="10"/>
      <c r="D5" s="10"/>
      <c r="E5" s="10"/>
      <c r="F5" s="10"/>
      <c r="G5" s="10"/>
      <c r="H5" s="10"/>
      <c r="J5" s="10" t="s">
        <v>5</v>
      </c>
      <c r="K5" s="5" t="s">
        <v>26</v>
      </c>
      <c r="L5" s="3"/>
      <c r="M5" s="3"/>
      <c r="N5" s="3"/>
      <c r="O5" s="3"/>
      <c r="P5" s="3"/>
    </row>
    <row r="6" spans="1:16" s="5" customFormat="1" ht="14" x14ac:dyDescent="0.15">
      <c r="B6" s="17"/>
      <c r="C6" s="10"/>
      <c r="D6" s="10"/>
      <c r="E6" s="47"/>
      <c r="F6" s="10"/>
      <c r="G6" s="10"/>
      <c r="H6" s="10"/>
      <c r="L6" s="3"/>
      <c r="M6" s="3"/>
      <c r="N6" s="3"/>
      <c r="O6" s="3"/>
      <c r="P6" s="3"/>
    </row>
    <row r="7" spans="1:16" s="5" customFormat="1" thickBot="1" x14ac:dyDescent="0.2">
      <c r="L7" s="3"/>
      <c r="M7" s="3"/>
      <c r="N7" s="3"/>
      <c r="O7" s="3"/>
      <c r="P7" s="3"/>
    </row>
    <row r="8" spans="1:16" s="5" customFormat="1" thickBot="1" x14ac:dyDescent="0.2">
      <c r="A8" s="21" t="s">
        <v>8</v>
      </c>
      <c r="B8" s="22" t="s">
        <v>43</v>
      </c>
      <c r="C8" s="22" t="s">
        <v>1</v>
      </c>
      <c r="D8" s="23" t="s">
        <v>9</v>
      </c>
      <c r="E8" s="21" t="s">
        <v>25</v>
      </c>
      <c r="F8" s="22" t="s">
        <v>43</v>
      </c>
      <c r="G8" s="22" t="s">
        <v>1</v>
      </c>
      <c r="H8" s="23" t="s">
        <v>9</v>
      </c>
      <c r="I8" s="22" t="s">
        <v>11</v>
      </c>
      <c r="J8" s="24" t="s">
        <v>12</v>
      </c>
      <c r="L8" s="3"/>
      <c r="M8" s="3"/>
      <c r="N8" s="3"/>
      <c r="O8" s="3"/>
      <c r="P8" s="3"/>
    </row>
    <row r="9" spans="1:16" s="5" customFormat="1" ht="14" x14ac:dyDescent="0.15">
      <c r="A9" s="26" t="s">
        <v>13</v>
      </c>
      <c r="B9" s="13">
        <v>26.891286849975586</v>
      </c>
      <c r="C9" s="25">
        <v>14.41352367401123</v>
      </c>
      <c r="D9" s="26">
        <f>B9-C9</f>
        <v>12.477763175964355</v>
      </c>
      <c r="E9" s="2" t="s">
        <v>13</v>
      </c>
      <c r="F9" s="6">
        <v>24.454612731933594</v>
      </c>
      <c r="G9" s="25">
        <v>14.394193649291992</v>
      </c>
      <c r="H9" s="26">
        <f>F9-G9</f>
        <v>10.060419082641602</v>
      </c>
      <c r="I9" s="27">
        <f>H9-D13</f>
        <v>-1.7682235240936279</v>
      </c>
      <c r="J9" s="28">
        <f>POWER(2,-I9)</f>
        <v>3.4063425521213504</v>
      </c>
      <c r="L9" s="3"/>
      <c r="M9" s="3"/>
      <c r="N9" s="3"/>
      <c r="O9" s="3"/>
      <c r="P9" s="3"/>
    </row>
    <row r="10" spans="1:16" s="5" customFormat="1" ht="14" x14ac:dyDescent="0.15">
      <c r="A10" s="2" t="s">
        <v>14</v>
      </c>
      <c r="B10" s="14">
        <v>26.773933410644531</v>
      </c>
      <c r="C10" s="14">
        <v>14.399796485900879</v>
      </c>
      <c r="D10" s="26">
        <f t="shared" ref="D10:D12" si="0">B10-C10</f>
        <v>12.374136924743652</v>
      </c>
      <c r="E10" s="2" t="s">
        <v>14</v>
      </c>
      <c r="F10" s="7">
        <v>24.729557037353516</v>
      </c>
      <c r="G10" s="29">
        <v>14.366909027099609</v>
      </c>
      <c r="H10" s="26">
        <f>F10-G10</f>
        <v>10.362648010253906</v>
      </c>
      <c r="I10" s="27">
        <f>H10-D13</f>
        <v>-1.4659945964813232</v>
      </c>
      <c r="J10" s="30">
        <f>POWER(2,-I10)</f>
        <v>2.7625385493632573</v>
      </c>
      <c r="L10" s="3"/>
      <c r="M10" s="3"/>
      <c r="N10" s="3"/>
      <c r="O10" s="3"/>
      <c r="P10" s="3"/>
    </row>
    <row r="11" spans="1:16" s="5" customFormat="1" ht="14" x14ac:dyDescent="0.15">
      <c r="A11" s="2" t="s">
        <v>15</v>
      </c>
      <c r="B11" s="49">
        <v>25.758754730224609</v>
      </c>
      <c r="C11" s="31">
        <v>14.359814643859863</v>
      </c>
      <c r="D11" s="26">
        <f t="shared" si="0"/>
        <v>11.398940086364746</v>
      </c>
      <c r="E11" s="2" t="s">
        <v>15</v>
      </c>
      <c r="F11" s="4">
        <v>23.893350601196289</v>
      </c>
      <c r="G11" s="29">
        <v>14.319299697875977</v>
      </c>
      <c r="H11" s="26">
        <f>F11-G11</f>
        <v>9.5740509033203125</v>
      </c>
      <c r="I11" s="27">
        <f>H11-D13</f>
        <v>-2.254591703414917</v>
      </c>
      <c r="J11" s="30">
        <f>POWER(2,-I11)</f>
        <v>4.7719922612549457</v>
      </c>
      <c r="L11" s="3"/>
      <c r="M11" s="3"/>
      <c r="N11" s="3"/>
      <c r="O11" s="3"/>
      <c r="P11" s="3"/>
    </row>
    <row r="12" spans="1:16" s="5" customFormat="1" thickBot="1" x14ac:dyDescent="0.2">
      <c r="A12" s="2" t="s">
        <v>16</v>
      </c>
      <c r="B12" s="15">
        <v>25.398365020751953</v>
      </c>
      <c r="C12" s="33">
        <v>14.334634780883789</v>
      </c>
      <c r="D12" s="26">
        <f t="shared" si="0"/>
        <v>11.063730239868164</v>
      </c>
      <c r="E12" s="2" t="s">
        <v>16</v>
      </c>
      <c r="F12" s="9">
        <v>23.9276123046875</v>
      </c>
      <c r="G12" s="33">
        <v>14.292709350585938</v>
      </c>
      <c r="H12" s="26">
        <f>F12-G12</f>
        <v>9.6349029541015625</v>
      </c>
      <c r="I12" s="27">
        <f>H12-D13</f>
        <v>-2.193739652633667</v>
      </c>
      <c r="J12" s="34">
        <f>POWER(2,-I12)</f>
        <v>4.5748982365615847</v>
      </c>
      <c r="L12" s="3"/>
      <c r="M12" s="3"/>
      <c r="N12" s="3"/>
      <c r="O12" s="3"/>
      <c r="P12" s="3"/>
    </row>
    <row r="13" spans="1:16" s="5" customFormat="1" ht="14" x14ac:dyDescent="0.15">
      <c r="A13" s="35" t="s">
        <v>17</v>
      </c>
      <c r="B13" s="36">
        <f>AVERAGE(B9:B12)</f>
        <v>26.20558500289917</v>
      </c>
      <c r="C13" s="36">
        <f>AVERAGE(C9:C12)</f>
        <v>14.37694239616394</v>
      </c>
      <c r="D13" s="37">
        <f>AVERAGE(D9:D12)</f>
        <v>11.828642606735229</v>
      </c>
      <c r="E13" s="35" t="s">
        <v>17</v>
      </c>
      <c r="F13" s="36">
        <f>AVERAGE(F9:F12)</f>
        <v>24.251283168792725</v>
      </c>
      <c r="G13" s="36">
        <f>AVERAGE(G9:G12)</f>
        <v>14.343277931213379</v>
      </c>
      <c r="H13" s="37">
        <f>AVERAGE(H9:H12)</f>
        <v>9.9080052375793457</v>
      </c>
      <c r="I13" s="37">
        <f>AVERAGE(I9:I12)</f>
        <v>-1.9206373691558838</v>
      </c>
      <c r="J13" s="54">
        <f>AVERAGE(J9:J12)</f>
        <v>3.8789428998252848</v>
      </c>
      <c r="L13" s="3"/>
      <c r="M13" s="3"/>
      <c r="N13" s="3"/>
      <c r="O13" s="3"/>
      <c r="P13" s="3"/>
    </row>
    <row r="14" spans="1:16" s="5" customFormat="1" ht="14" x14ac:dyDescent="0.15">
      <c r="A14" s="38" t="s">
        <v>18</v>
      </c>
      <c r="B14" s="39">
        <f>MEDIAN(B9:B12)</f>
        <v>26.26634407043457</v>
      </c>
      <c r="C14" s="39">
        <f>MEDIAN(C9:C12)</f>
        <v>14.379805564880371</v>
      </c>
      <c r="D14" s="40">
        <f>MEDIAN(D9:D12)</f>
        <v>11.886538505554199</v>
      </c>
      <c r="E14" s="38" t="s">
        <v>18</v>
      </c>
      <c r="F14" s="39">
        <f>MEDIAN(F9:F12)</f>
        <v>24.191112518310547</v>
      </c>
      <c r="G14" s="39">
        <f>MEDIAN(G9:G12)</f>
        <v>14.343104362487793</v>
      </c>
      <c r="H14" s="40">
        <f>MEDIAN(H9:H12)</f>
        <v>9.847661018371582</v>
      </c>
      <c r="I14" s="40">
        <f>MEDIAN(I9:I12)</f>
        <v>-1.9809815883636475</v>
      </c>
      <c r="J14" s="40">
        <f>MEDIAN(J9:J12)</f>
        <v>3.9906203943414678</v>
      </c>
      <c r="L14" s="3"/>
      <c r="M14" s="3"/>
      <c r="N14" s="3"/>
      <c r="O14" s="3"/>
      <c r="P14" s="3"/>
    </row>
    <row r="15" spans="1:16" s="5" customFormat="1" thickBot="1" x14ac:dyDescent="0.2">
      <c r="A15" s="41" t="s">
        <v>19</v>
      </c>
      <c r="B15" s="42">
        <f>STDEV(B9:B12)</f>
        <v>0.74037565416187456</v>
      </c>
      <c r="C15" s="42">
        <f>STDEV(C9:C12)</f>
        <v>3.6257383231225182E-2</v>
      </c>
      <c r="D15" s="43">
        <f>STDEV(D9:D12)</f>
        <v>0.70442807756239167</v>
      </c>
      <c r="E15" s="41" t="s">
        <v>19</v>
      </c>
      <c r="F15" s="42">
        <f>STDEV(F9:F12)</f>
        <v>0.40945791636095363</v>
      </c>
      <c r="G15" s="42">
        <f>STDEV(G9:G12)</f>
        <v>4.5763799597869935E-2</v>
      </c>
      <c r="H15" s="43">
        <f>STDEV(H9:H12)</f>
        <v>0.37239780948292689</v>
      </c>
      <c r="I15" s="43">
        <f>STDEV(I9:I12)</f>
        <v>0.37239780948292689</v>
      </c>
      <c r="J15" s="43">
        <f>STDEV(J9:J12)</f>
        <v>0.95770572290623657</v>
      </c>
      <c r="L15" s="3"/>
      <c r="M15" s="3"/>
      <c r="N15" s="3"/>
      <c r="O15" s="3"/>
      <c r="P15" s="3"/>
    </row>
    <row r="16" spans="1:16" s="5" customFormat="1" ht="14" x14ac:dyDescent="0.15">
      <c r="A16" s="10"/>
      <c r="B16" s="10" t="s">
        <v>20</v>
      </c>
      <c r="C16" s="10"/>
      <c r="D16" s="10"/>
      <c r="E16" s="10"/>
      <c r="F16" s="10"/>
      <c r="G16" s="10"/>
      <c r="H16" s="10"/>
      <c r="I16" s="10"/>
      <c r="J16" s="11">
        <f>J15/(SQRT(4))</f>
        <v>0.47885286145311828</v>
      </c>
      <c r="L16" s="3"/>
      <c r="M16" s="3"/>
      <c r="N16" s="3"/>
      <c r="O16" s="3"/>
      <c r="P16" s="3"/>
    </row>
    <row r="17" spans="1:16" s="5" customFormat="1" ht="14" x14ac:dyDescent="0.15">
      <c r="A17" s="17" t="s">
        <v>43</v>
      </c>
      <c r="B17" s="10">
        <f>TTEST(B9:B12,F9:F12,2,2)</f>
        <v>3.6161523839262945E-3</v>
      </c>
      <c r="C17" s="10"/>
      <c r="L17" s="3"/>
      <c r="M17" s="3"/>
      <c r="N17" s="3"/>
      <c r="O17" s="3"/>
      <c r="P17" s="3"/>
    </row>
    <row r="18" spans="1:16" s="5" customFormat="1" ht="14" x14ac:dyDescent="0.15">
      <c r="A18" s="17" t="s">
        <v>1</v>
      </c>
      <c r="B18" s="10">
        <f>TTEST(C9:C12,G9:G12,2,2)</f>
        <v>0.29270190787919015</v>
      </c>
      <c r="C18" s="10"/>
      <c r="D18" s="10"/>
      <c r="E18" s="12"/>
      <c r="F18" s="44"/>
      <c r="L18" s="3"/>
      <c r="M18" s="3"/>
      <c r="N18" s="3"/>
      <c r="O18" s="3"/>
      <c r="P18" s="3"/>
    </row>
    <row r="19" spans="1:16" s="5" customFormat="1" ht="14" x14ac:dyDescent="0.15">
      <c r="A19" s="17" t="s">
        <v>21</v>
      </c>
      <c r="B19" s="55">
        <f>TTEST(D9:D12,H9:H12,2,2)</f>
        <v>2.9375460898233797E-3</v>
      </c>
      <c r="C19" s="10"/>
      <c r="D19" s="10"/>
      <c r="L19" s="3"/>
      <c r="M19" s="3"/>
      <c r="N19" s="3"/>
      <c r="O19" s="3"/>
      <c r="P19" s="3"/>
    </row>
    <row r="20" spans="1:16" s="5" customFormat="1" ht="14" x14ac:dyDescent="0.15">
      <c r="A20" s="45" t="s">
        <v>22</v>
      </c>
      <c r="B20" s="46">
        <f>POWER(-(-I13-I15),2)</f>
        <v>2.3970457341363116</v>
      </c>
      <c r="C20" s="46"/>
      <c r="D20" s="10"/>
      <c r="E20" s="10"/>
      <c r="F20" s="10"/>
      <c r="L20" s="3"/>
      <c r="M20" s="3"/>
      <c r="N20" s="3"/>
      <c r="O20" s="3"/>
      <c r="P20" s="3"/>
    </row>
    <row r="21" spans="1:16" s="5" customFormat="1" ht="14" x14ac:dyDescent="0.15">
      <c r="A21" s="45" t="s">
        <v>23</v>
      </c>
      <c r="B21" s="46">
        <f>POWER(2,-I13)</f>
        <v>3.7859027938857075</v>
      </c>
      <c r="C21" s="46"/>
      <c r="D21" s="10"/>
      <c r="E21" s="10"/>
      <c r="F21" s="10"/>
      <c r="G21" s="10"/>
      <c r="L21" s="3"/>
      <c r="M21" s="3"/>
      <c r="N21" s="3"/>
      <c r="O21" s="3"/>
      <c r="P21" s="3"/>
    </row>
    <row r="22" spans="1:16" x14ac:dyDescent="0.2">
      <c r="L22" s="56"/>
      <c r="M22" s="56"/>
      <c r="N22" s="56"/>
      <c r="O22" s="56"/>
      <c r="P22" s="56"/>
    </row>
    <row r="23" spans="1:16" s="5" customFormat="1" x14ac:dyDescent="0.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56"/>
      <c r="M23" s="3"/>
      <c r="N23" s="3"/>
      <c r="O23" s="3"/>
      <c r="P23" s="3"/>
    </row>
    <row r="24" spans="1:16" s="5" customFormat="1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56"/>
      <c r="M24" s="3"/>
      <c r="N24" s="3"/>
      <c r="O24" s="3"/>
      <c r="P24" s="3"/>
    </row>
    <row r="25" spans="1:16" x14ac:dyDescent="0.2">
      <c r="L25" s="56"/>
      <c r="M25" s="56"/>
      <c r="N25" s="56"/>
      <c r="O25" s="56"/>
      <c r="P25" s="56"/>
    </row>
    <row r="26" spans="1:16" x14ac:dyDescent="0.2">
      <c r="L26" s="56"/>
    </row>
    <row r="27" spans="1:16" x14ac:dyDescent="0.2">
      <c r="L27" s="56"/>
    </row>
    <row r="28" spans="1:16" x14ac:dyDescent="0.2">
      <c r="L28" s="56"/>
    </row>
    <row r="29" spans="1:16" x14ac:dyDescent="0.2">
      <c r="L29" s="56"/>
    </row>
    <row r="30" spans="1:16" x14ac:dyDescent="0.2">
      <c r="L30" s="56"/>
    </row>
    <row r="31" spans="1:16" x14ac:dyDescent="0.2">
      <c r="L31" s="56"/>
    </row>
    <row r="32" spans="1:16" x14ac:dyDescent="0.2">
      <c r="L32" s="56"/>
    </row>
    <row r="33" spans="12:12" x14ac:dyDescent="0.2">
      <c r="L33" s="56"/>
    </row>
    <row r="34" spans="12:12" x14ac:dyDescent="0.2">
      <c r="L34" s="56"/>
    </row>
    <row r="35" spans="12:12" x14ac:dyDescent="0.2">
      <c r="L35" s="56"/>
    </row>
    <row r="36" spans="12:12" x14ac:dyDescent="0.2">
      <c r="L36" s="56"/>
    </row>
    <row r="37" spans="12:12" x14ac:dyDescent="0.2">
      <c r="L37" s="56"/>
    </row>
    <row r="38" spans="12:12" x14ac:dyDescent="0.2">
      <c r="L38" s="56"/>
    </row>
    <row r="39" spans="12:12" x14ac:dyDescent="0.2">
      <c r="L39" s="56"/>
    </row>
    <row r="40" spans="12:12" x14ac:dyDescent="0.2">
      <c r="L40" s="56"/>
    </row>
    <row r="41" spans="12:12" x14ac:dyDescent="0.2">
      <c r="L41" s="56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E9AEE-6AF0-46E1-B634-2F22650CE367}">
  <dimension ref="A1:P25"/>
  <sheetViews>
    <sheetView workbookViewId="0">
      <selection activeCell="E35" sqref="E35"/>
    </sheetView>
  </sheetViews>
  <sheetFormatPr baseColWidth="10" defaultColWidth="9.1640625" defaultRowHeight="15" x14ac:dyDescent="0.2"/>
  <cols>
    <col min="1" max="1" width="14.6640625" style="19" customWidth="1"/>
    <col min="2" max="4" width="10.33203125" style="19" customWidth="1"/>
    <col min="5" max="5" width="14.6640625" style="19" customWidth="1"/>
    <col min="6" max="9" width="10.33203125" style="19" customWidth="1"/>
    <col min="10" max="10" width="10.1640625" style="19" bestFit="1" customWidth="1"/>
    <col min="11" max="16384" width="9.1640625" style="19"/>
  </cols>
  <sheetData>
    <row r="1" spans="1:16" s="59" customFormat="1" x14ac:dyDescent="0.2">
      <c r="A1" s="59" t="s">
        <v>47</v>
      </c>
    </row>
    <row r="3" spans="1:16" s="5" customFormat="1" ht="18" x14ac:dyDescent="0.2">
      <c r="A3" s="16" t="s">
        <v>24</v>
      </c>
      <c r="B3" s="17"/>
      <c r="C3" s="10"/>
      <c r="D3" s="10"/>
      <c r="E3" s="10"/>
      <c r="F3" s="10"/>
      <c r="G3" s="10"/>
      <c r="H3" s="10"/>
      <c r="J3" s="18">
        <v>43691</v>
      </c>
      <c r="K3" s="5" t="s">
        <v>1</v>
      </c>
      <c r="L3" s="3"/>
      <c r="M3" s="3"/>
      <c r="N3" s="3"/>
      <c r="O3" s="3"/>
      <c r="P3" s="3"/>
    </row>
    <row r="4" spans="1:16" s="5" customFormat="1" ht="16" x14ac:dyDescent="0.2">
      <c r="A4" s="20" t="s">
        <v>2</v>
      </c>
      <c r="B4" s="17"/>
      <c r="C4" s="10"/>
      <c r="D4" s="10"/>
      <c r="E4" s="10"/>
      <c r="F4" s="10"/>
      <c r="G4" s="10"/>
      <c r="H4" s="10"/>
      <c r="J4" s="18">
        <v>43906</v>
      </c>
      <c r="K4" s="5" t="s">
        <v>44</v>
      </c>
      <c r="L4" s="3"/>
      <c r="M4" s="3"/>
      <c r="N4" s="3"/>
      <c r="O4" s="3"/>
      <c r="P4" s="3"/>
    </row>
    <row r="5" spans="1:16" s="5" customFormat="1" ht="16" x14ac:dyDescent="0.2">
      <c r="A5" s="20" t="s">
        <v>4</v>
      </c>
      <c r="B5" s="17"/>
      <c r="C5" s="10"/>
      <c r="D5" s="10"/>
      <c r="E5" s="10"/>
      <c r="F5" s="10"/>
      <c r="G5" s="10"/>
      <c r="H5" s="10"/>
      <c r="J5" s="10" t="s">
        <v>5</v>
      </c>
      <c r="K5" s="5" t="s">
        <v>26</v>
      </c>
      <c r="L5" s="3"/>
      <c r="M5" s="3"/>
      <c r="N5" s="3"/>
      <c r="O5" s="3"/>
      <c r="P5" s="3"/>
    </row>
    <row r="6" spans="1:16" s="5" customFormat="1" ht="14" x14ac:dyDescent="0.15">
      <c r="B6" s="17"/>
      <c r="C6" s="10"/>
      <c r="D6" s="10"/>
      <c r="E6" s="47"/>
      <c r="F6" s="10"/>
      <c r="G6" s="10"/>
      <c r="H6" s="10"/>
      <c r="L6" s="3"/>
      <c r="M6" s="3"/>
      <c r="N6" s="3"/>
      <c r="O6" s="3"/>
      <c r="P6" s="3"/>
    </row>
    <row r="7" spans="1:16" s="5" customFormat="1" thickBot="1" x14ac:dyDescent="0.2">
      <c r="L7" s="3"/>
      <c r="M7" s="3"/>
      <c r="N7" s="3"/>
      <c r="O7" s="3"/>
      <c r="P7" s="3"/>
    </row>
    <row r="8" spans="1:16" s="5" customFormat="1" thickBot="1" x14ac:dyDescent="0.2">
      <c r="A8" s="21" t="s">
        <v>8</v>
      </c>
      <c r="B8" s="22" t="s">
        <v>44</v>
      </c>
      <c r="C8" s="22" t="s">
        <v>1</v>
      </c>
      <c r="D8" s="23" t="s">
        <v>9</v>
      </c>
      <c r="E8" s="21" t="s">
        <v>25</v>
      </c>
      <c r="F8" s="22" t="s">
        <v>44</v>
      </c>
      <c r="G8" s="22" t="s">
        <v>1</v>
      </c>
      <c r="H8" s="23" t="s">
        <v>9</v>
      </c>
      <c r="I8" s="22" t="s">
        <v>11</v>
      </c>
      <c r="J8" s="24" t="s">
        <v>12</v>
      </c>
      <c r="L8" s="3"/>
      <c r="M8" s="3"/>
      <c r="N8" s="3"/>
      <c r="O8" s="3"/>
      <c r="P8" s="3"/>
    </row>
    <row r="9" spans="1:16" s="5" customFormat="1" ht="14" x14ac:dyDescent="0.15">
      <c r="A9" s="2" t="s">
        <v>13</v>
      </c>
      <c r="B9" s="13">
        <v>23.622158050537109</v>
      </c>
      <c r="C9" s="25">
        <v>14.358741760253906</v>
      </c>
      <c r="D9" s="26">
        <f>B9-C9</f>
        <v>9.2634162902832031</v>
      </c>
      <c r="E9" s="26" t="s">
        <v>13</v>
      </c>
      <c r="F9" s="6">
        <v>21.689136505126953</v>
      </c>
      <c r="G9" s="25">
        <v>14.323996543884277</v>
      </c>
      <c r="H9" s="26">
        <f>F9-G9</f>
        <v>7.3651399612426758</v>
      </c>
      <c r="I9" s="27">
        <f>H9-$D$13</f>
        <v>-1.1214416027069092</v>
      </c>
      <c r="J9" s="28">
        <f>POWER(2,-I9)</f>
        <v>2.1756426345897983</v>
      </c>
      <c r="L9" s="3"/>
      <c r="M9" s="3"/>
      <c r="N9" s="3"/>
      <c r="O9" s="3"/>
      <c r="P9" s="3"/>
    </row>
    <row r="10" spans="1:16" s="5" customFormat="1" ht="14" x14ac:dyDescent="0.15">
      <c r="A10" s="2" t="s">
        <v>14</v>
      </c>
      <c r="B10" s="14">
        <v>23.08308219909668</v>
      </c>
      <c r="C10" s="14">
        <v>14.375041007995605</v>
      </c>
      <c r="D10" s="26">
        <f>B10-C10</f>
        <v>8.7080411911010742</v>
      </c>
      <c r="E10" s="2" t="s">
        <v>14</v>
      </c>
      <c r="F10" s="7">
        <v>21.552690505981445</v>
      </c>
      <c r="G10" s="29">
        <v>14.290036201477051</v>
      </c>
      <c r="H10" s="26">
        <f>F10-G10</f>
        <v>7.2626543045043945</v>
      </c>
      <c r="I10" s="27">
        <f t="shared" ref="I10:I12" si="0">H10-$D$13</f>
        <v>-1.2239272594451904</v>
      </c>
      <c r="J10" s="30">
        <f>POWER(2,-I10)</f>
        <v>2.3358170145723975</v>
      </c>
      <c r="L10" s="3"/>
      <c r="M10" s="3"/>
      <c r="N10" s="3"/>
      <c r="O10" s="3"/>
      <c r="P10" s="3"/>
    </row>
    <row r="11" spans="1:16" s="5" customFormat="1" ht="14" x14ac:dyDescent="0.15">
      <c r="A11" s="8" t="s">
        <v>15</v>
      </c>
      <c r="B11" s="49">
        <v>22.510248184204102</v>
      </c>
      <c r="C11" s="31">
        <v>14.400417327880859</v>
      </c>
      <c r="D11" s="26">
        <f>B11-C11</f>
        <v>8.1098308563232422</v>
      </c>
      <c r="E11" s="2" t="s">
        <v>15</v>
      </c>
      <c r="F11" s="4">
        <v>21.799077987670898</v>
      </c>
      <c r="G11" s="29">
        <v>14.31595516204834</v>
      </c>
      <c r="H11" s="26">
        <f>F11-G11</f>
        <v>7.4831228256225586</v>
      </c>
      <c r="I11" s="27">
        <f t="shared" si="0"/>
        <v>-1.0034587383270264</v>
      </c>
      <c r="J11" s="30">
        <f>POWER(2,-I11)</f>
        <v>2.0048005816325629</v>
      </c>
      <c r="L11" s="3"/>
      <c r="M11" s="3"/>
      <c r="N11" s="3"/>
      <c r="O11" s="3"/>
      <c r="P11" s="3"/>
    </row>
    <row r="12" spans="1:16" s="5" customFormat="1" thickBot="1" x14ac:dyDescent="0.2">
      <c r="A12" s="2" t="s">
        <v>16</v>
      </c>
      <c r="B12" s="15">
        <v>22.214084625244141</v>
      </c>
      <c r="C12" s="33">
        <v>14.34904670715332</v>
      </c>
      <c r="D12" s="26">
        <f>B12-C12</f>
        <v>7.8650379180908203</v>
      </c>
      <c r="E12" s="2" t="s">
        <v>16</v>
      </c>
      <c r="F12" s="9">
        <v>21.862052917480469</v>
      </c>
      <c r="G12" s="33">
        <v>14.310820579528809</v>
      </c>
      <c r="H12" s="26">
        <f>F12-G12</f>
        <v>7.5512323379516602</v>
      </c>
      <c r="I12" s="27">
        <f t="shared" si="0"/>
        <v>-0.9353492259979248</v>
      </c>
      <c r="J12" s="34">
        <f>POWER(2,-I12)</f>
        <v>1.9123534930429618</v>
      </c>
      <c r="L12" s="3"/>
      <c r="M12" s="3"/>
      <c r="N12" s="3"/>
      <c r="O12" s="3"/>
      <c r="P12" s="3"/>
    </row>
    <row r="13" spans="1:16" s="5" customFormat="1" ht="14" x14ac:dyDescent="0.15">
      <c r="A13" s="35" t="s">
        <v>17</v>
      </c>
      <c r="B13" s="36">
        <f>AVERAGE(B9:B12)</f>
        <v>22.857393264770508</v>
      </c>
      <c r="C13" s="36">
        <f>AVERAGE(C9:C12)</f>
        <v>14.370811700820923</v>
      </c>
      <c r="D13" s="37">
        <f>AVERAGE(D9:D12)</f>
        <v>8.486581563949585</v>
      </c>
      <c r="E13" s="35" t="s">
        <v>17</v>
      </c>
      <c r="F13" s="36">
        <f>AVERAGE(F9:F12)</f>
        <v>21.725739479064941</v>
      </c>
      <c r="G13" s="36">
        <f>AVERAGE(G9:G12)</f>
        <v>14.310202121734619</v>
      </c>
      <c r="H13" s="37">
        <f>AVERAGE(H9:H12)</f>
        <v>7.4155373573303223</v>
      </c>
      <c r="I13" s="37">
        <f>AVERAGE(I9:I12)</f>
        <v>-1.0710442066192627</v>
      </c>
      <c r="J13" s="54">
        <f>AVERAGE(J9:J12)</f>
        <v>2.1071534309594302</v>
      </c>
      <c r="L13" s="3"/>
      <c r="M13" s="3"/>
      <c r="N13" s="3"/>
      <c r="O13" s="3"/>
      <c r="P13" s="3"/>
    </row>
    <row r="14" spans="1:16" s="5" customFormat="1" ht="14" x14ac:dyDescent="0.15">
      <c r="A14" s="38" t="s">
        <v>18</v>
      </c>
      <c r="B14" s="39">
        <f>MEDIAN(B9:B12)</f>
        <v>22.796665191650391</v>
      </c>
      <c r="C14" s="39">
        <f>MEDIAN(C9:C12)</f>
        <v>14.366891384124756</v>
      </c>
      <c r="D14" s="40">
        <f>MEDIAN(D9:D12)</f>
        <v>8.4089360237121582</v>
      </c>
      <c r="E14" s="38" t="s">
        <v>18</v>
      </c>
      <c r="F14" s="39">
        <f>MEDIAN(F9:F12)</f>
        <v>21.744107246398926</v>
      </c>
      <c r="G14" s="39">
        <f>MEDIAN(G9:G12)</f>
        <v>14.313387870788574</v>
      </c>
      <c r="H14" s="40">
        <f>MEDIAN(H9:H12)</f>
        <v>7.4241313934326172</v>
      </c>
      <c r="I14" s="40">
        <f>MEDIAN(I9:I12)</f>
        <v>-1.0624501705169678</v>
      </c>
      <c r="J14" s="40">
        <f>MEDIAN(J9:J12)</f>
        <v>2.0902216081111806</v>
      </c>
      <c r="L14" s="3"/>
      <c r="M14" s="3"/>
      <c r="N14" s="3"/>
      <c r="O14" s="3"/>
      <c r="P14" s="3"/>
    </row>
    <row r="15" spans="1:16" s="5" customFormat="1" thickBot="1" x14ac:dyDescent="0.2">
      <c r="A15" s="41" t="s">
        <v>19</v>
      </c>
      <c r="B15" s="42">
        <f>STDEV(B9:B12)</f>
        <v>0.62454153458801054</v>
      </c>
      <c r="C15" s="42">
        <f>STDEV(C9:C12)</f>
        <v>2.2463144685105563E-2</v>
      </c>
      <c r="D15" s="43">
        <f>STDEV(D9:D12)</f>
        <v>0.62736862048300857</v>
      </c>
      <c r="E15" s="41" t="s">
        <v>19</v>
      </c>
      <c r="F15" s="42">
        <f>STDEV(F9:F12)</f>
        <v>0.13570263461403076</v>
      </c>
      <c r="G15" s="42">
        <f>STDEV(G9:G12)</f>
        <v>1.4496325800837444E-2</v>
      </c>
      <c r="H15" s="43">
        <f>STDEV(H9:H12)</f>
        <v>0.12766368403464978</v>
      </c>
      <c r="I15" s="43">
        <f>STDEV(I9:I12)</f>
        <v>0.12766368403464978</v>
      </c>
      <c r="J15" s="43">
        <f>STDEV(J9:J12)</f>
        <v>0.18743970324901363</v>
      </c>
      <c r="L15" s="3"/>
      <c r="M15" s="3"/>
      <c r="N15" s="3"/>
      <c r="O15" s="3"/>
      <c r="P15" s="3"/>
    </row>
    <row r="16" spans="1:16" s="5" customFormat="1" ht="14" x14ac:dyDescent="0.15">
      <c r="A16" s="10"/>
      <c r="B16" s="10" t="s">
        <v>20</v>
      </c>
      <c r="C16" s="10"/>
      <c r="D16" s="10"/>
      <c r="E16" s="10"/>
      <c r="F16" s="10"/>
      <c r="G16" s="10"/>
      <c r="H16" s="10"/>
      <c r="I16" s="10"/>
      <c r="J16" s="11">
        <f>J15/(SQRT(4))</f>
        <v>9.3719851624506814E-2</v>
      </c>
      <c r="L16" s="3"/>
      <c r="M16" s="3"/>
      <c r="N16" s="3"/>
      <c r="O16" s="3"/>
      <c r="P16" s="3"/>
    </row>
    <row r="17" spans="1:16" s="5" customFormat="1" ht="14" x14ac:dyDescent="0.15">
      <c r="A17" s="17" t="s">
        <v>44</v>
      </c>
      <c r="B17" s="10">
        <f>TTEST(B9:B12,F9:F12,2,2)</f>
        <v>1.2199435869203527E-2</v>
      </c>
      <c r="C17" s="10"/>
      <c r="D17" s="12"/>
      <c r="E17" s="1"/>
      <c r="F17" s="51"/>
      <c r="G17" s="51"/>
      <c r="L17" s="3"/>
      <c r="M17" s="3"/>
      <c r="N17" s="3"/>
      <c r="O17" s="3"/>
      <c r="P17" s="3"/>
    </row>
    <row r="18" spans="1:16" s="5" customFormat="1" ht="14" x14ac:dyDescent="0.15">
      <c r="A18" s="17" t="s">
        <v>1</v>
      </c>
      <c r="B18" s="10">
        <f>TTEST(C9:C12,G9:G12,2,2)</f>
        <v>3.9575962185023029E-3</v>
      </c>
      <c r="C18" s="10"/>
      <c r="D18" s="10"/>
      <c r="E18" s="1"/>
      <c r="F18" s="51"/>
      <c r="G18" s="51"/>
      <c r="L18" s="3"/>
      <c r="M18" s="3"/>
      <c r="N18" s="3"/>
      <c r="O18" s="3"/>
      <c r="P18" s="3"/>
    </row>
    <row r="19" spans="1:16" s="5" customFormat="1" ht="14" x14ac:dyDescent="0.15">
      <c r="A19" s="17" t="s">
        <v>21</v>
      </c>
      <c r="B19" s="55">
        <f>TTEST(D9:D12,H9:H12,2,2)</f>
        <v>1.5499235858005989E-2</v>
      </c>
      <c r="C19" s="10"/>
      <c r="D19" s="10"/>
      <c r="L19" s="3"/>
      <c r="M19" s="3"/>
      <c r="N19" s="3"/>
      <c r="O19" s="3"/>
      <c r="P19" s="3"/>
    </row>
    <row r="20" spans="1:16" s="5" customFormat="1" ht="14" x14ac:dyDescent="0.15">
      <c r="A20" s="45" t="s">
        <v>22</v>
      </c>
      <c r="B20" s="46">
        <f>POWER(-(-I13-I15),2)</f>
        <v>0.8899668103920173</v>
      </c>
      <c r="C20" s="46"/>
      <c r="D20" s="10"/>
      <c r="E20" s="10"/>
      <c r="F20" s="10"/>
      <c r="L20" s="3"/>
      <c r="M20" s="3"/>
      <c r="N20" s="3"/>
      <c r="O20" s="3"/>
      <c r="P20" s="3"/>
    </row>
    <row r="21" spans="1:16" s="5" customFormat="1" ht="14" x14ac:dyDescent="0.15">
      <c r="A21" s="45" t="s">
        <v>23</v>
      </c>
      <c r="B21" s="46">
        <f>POWER(2,-I13)</f>
        <v>2.100953463807314</v>
      </c>
      <c r="C21" s="46"/>
      <c r="D21" s="10"/>
      <c r="E21" s="10"/>
      <c r="F21" s="10"/>
      <c r="G21" s="10"/>
      <c r="L21" s="3"/>
      <c r="M21" s="3"/>
      <c r="N21" s="3"/>
      <c r="O21" s="3"/>
      <c r="P21" s="3"/>
    </row>
    <row r="22" spans="1:16" x14ac:dyDescent="0.2">
      <c r="L22" s="56"/>
      <c r="M22" s="56"/>
      <c r="N22" s="56"/>
      <c r="O22" s="56"/>
      <c r="P22" s="56"/>
    </row>
    <row r="23" spans="1:16" s="5" customFormat="1" x14ac:dyDescent="0.2">
      <c r="A23" s="19"/>
      <c r="B23" s="19"/>
      <c r="C23" s="19"/>
      <c r="D23" s="19"/>
      <c r="E23" s="19"/>
      <c r="F23" s="19"/>
      <c r="G23" s="19"/>
      <c r="H23" s="19"/>
      <c r="I23" s="19"/>
      <c r="J23" s="19"/>
      <c r="L23" s="3"/>
      <c r="M23" s="3"/>
      <c r="N23" s="3"/>
      <c r="O23" s="3"/>
      <c r="P23" s="3"/>
    </row>
    <row r="24" spans="1:16" s="5" customFormat="1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L24" s="3"/>
      <c r="M24" s="3"/>
      <c r="N24" s="3"/>
      <c r="O24" s="3"/>
      <c r="P24" s="3"/>
    </row>
    <row r="25" spans="1:16" x14ac:dyDescent="0.2">
      <c r="L25" s="56"/>
      <c r="M25" s="56"/>
      <c r="N25" s="56"/>
      <c r="O25" s="56"/>
      <c r="P25" s="5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9EAA6-8CF9-41F5-B090-B4DC9826A7F8}">
  <dimension ref="A1:P25"/>
  <sheetViews>
    <sheetView workbookViewId="0">
      <selection activeCell="E35" sqref="E35"/>
    </sheetView>
  </sheetViews>
  <sheetFormatPr baseColWidth="10" defaultColWidth="9.1640625" defaultRowHeight="15" x14ac:dyDescent="0.2"/>
  <cols>
    <col min="1" max="1" width="14.6640625" style="19" customWidth="1"/>
    <col min="2" max="4" width="10.33203125" style="19" customWidth="1"/>
    <col min="5" max="5" width="14.6640625" style="19" customWidth="1"/>
    <col min="6" max="9" width="10.33203125" style="19" customWidth="1"/>
    <col min="10" max="10" width="10.1640625" style="19" bestFit="1" customWidth="1"/>
    <col min="11" max="16384" width="9.1640625" style="19"/>
  </cols>
  <sheetData>
    <row r="1" spans="1:16" s="59" customFormat="1" x14ac:dyDescent="0.2">
      <c r="A1" s="59" t="s">
        <v>47</v>
      </c>
    </row>
    <row r="3" spans="1:16" s="5" customFormat="1" ht="18" x14ac:dyDescent="0.2">
      <c r="A3" s="16" t="s">
        <v>0</v>
      </c>
      <c r="B3" s="17"/>
      <c r="C3" s="10"/>
      <c r="D3" s="10"/>
      <c r="E3" s="10"/>
      <c r="F3" s="10"/>
      <c r="G3" s="10"/>
      <c r="H3" s="10"/>
      <c r="J3" s="18">
        <v>44305</v>
      </c>
      <c r="K3" s="5" t="s">
        <v>1</v>
      </c>
      <c r="L3" s="3"/>
      <c r="M3" s="3"/>
      <c r="N3" s="3"/>
      <c r="O3" s="3"/>
      <c r="P3" s="3"/>
    </row>
    <row r="4" spans="1:16" s="5" customFormat="1" ht="16" x14ac:dyDescent="0.2">
      <c r="A4" s="20" t="s">
        <v>2</v>
      </c>
      <c r="B4" s="17"/>
      <c r="C4" s="10"/>
      <c r="D4" s="10"/>
      <c r="E4" s="10"/>
      <c r="F4" s="10"/>
      <c r="G4" s="10"/>
      <c r="H4" s="10"/>
      <c r="J4" s="18">
        <v>44309</v>
      </c>
      <c r="K4" s="5" t="s">
        <v>45</v>
      </c>
      <c r="L4" s="3"/>
      <c r="M4" s="3"/>
      <c r="N4" s="3"/>
      <c r="O4" s="3"/>
      <c r="P4" s="3"/>
    </row>
    <row r="5" spans="1:16" s="5" customFormat="1" ht="16" x14ac:dyDescent="0.2">
      <c r="A5" s="20" t="s">
        <v>4</v>
      </c>
      <c r="B5" s="17"/>
      <c r="C5" s="10"/>
      <c r="D5" s="10"/>
      <c r="E5" s="10"/>
      <c r="F5" s="10"/>
      <c r="G5" s="10"/>
      <c r="H5" s="10"/>
      <c r="J5" s="10" t="s">
        <v>5</v>
      </c>
      <c r="L5" s="3"/>
      <c r="M5" s="3"/>
      <c r="N5" s="3"/>
      <c r="O5" s="3"/>
      <c r="P5" s="3"/>
    </row>
    <row r="6" spans="1:16" s="5" customFormat="1" ht="16" x14ac:dyDescent="0.2">
      <c r="A6" s="20" t="s">
        <v>6</v>
      </c>
      <c r="B6" s="17"/>
      <c r="C6" s="10"/>
      <c r="D6" s="10"/>
      <c r="E6" s="10"/>
      <c r="F6" s="10"/>
      <c r="G6" s="10"/>
      <c r="H6" s="10"/>
      <c r="J6" s="10"/>
      <c r="L6" s="3"/>
      <c r="M6" s="3"/>
      <c r="N6" s="3"/>
      <c r="O6" s="3"/>
      <c r="P6" s="3"/>
    </row>
    <row r="7" spans="1:16" s="5" customFormat="1" ht="16" x14ac:dyDescent="0.2">
      <c r="A7" s="20" t="s">
        <v>7</v>
      </c>
      <c r="B7" s="17"/>
      <c r="C7" s="10"/>
      <c r="D7" s="10"/>
      <c r="E7" s="10"/>
      <c r="F7" s="10"/>
      <c r="G7" s="10"/>
      <c r="H7" s="10"/>
      <c r="L7" s="3"/>
      <c r="M7" s="3"/>
      <c r="N7" s="3"/>
      <c r="O7" s="3"/>
      <c r="P7" s="3"/>
    </row>
    <row r="8" spans="1:16" s="5" customFormat="1" ht="14" x14ac:dyDescent="0.15">
      <c r="B8" s="10"/>
      <c r="C8" s="10"/>
      <c r="D8" s="10"/>
      <c r="E8" s="48"/>
      <c r="F8" s="10"/>
      <c r="G8" s="10"/>
      <c r="H8" s="10"/>
      <c r="J8" s="46"/>
      <c r="L8" s="3"/>
      <c r="M8" s="3"/>
      <c r="N8" s="3"/>
      <c r="O8" s="3"/>
      <c r="P8" s="3"/>
    </row>
    <row r="9" spans="1:16" s="5" customFormat="1" ht="14" x14ac:dyDescent="0.15">
      <c r="B9" s="10"/>
      <c r="C9" s="10"/>
      <c r="D9" s="10"/>
      <c r="E9" s="48"/>
      <c r="F9" s="10"/>
      <c r="G9" s="10"/>
      <c r="H9" s="10"/>
      <c r="J9" s="46"/>
      <c r="L9" s="3"/>
      <c r="M9" s="3"/>
      <c r="N9" s="3"/>
      <c r="O9" s="3"/>
      <c r="P9" s="3"/>
    </row>
    <row r="10" spans="1:16" s="5" customFormat="1" thickBot="1" x14ac:dyDescent="0.2">
      <c r="L10" s="3"/>
      <c r="M10" s="3"/>
      <c r="N10" s="3"/>
      <c r="O10" s="3"/>
      <c r="P10" s="3"/>
    </row>
    <row r="11" spans="1:16" s="5" customFormat="1" thickBot="1" x14ac:dyDescent="0.2">
      <c r="A11" s="21" t="s">
        <v>8</v>
      </c>
      <c r="B11" s="22" t="s">
        <v>45</v>
      </c>
      <c r="C11" s="22" t="s">
        <v>1</v>
      </c>
      <c r="D11" s="23" t="s">
        <v>9</v>
      </c>
      <c r="E11" s="21" t="s">
        <v>10</v>
      </c>
      <c r="F11" s="22" t="s">
        <v>45</v>
      </c>
      <c r="G11" s="22" t="s">
        <v>1</v>
      </c>
      <c r="H11" s="23" t="s">
        <v>9</v>
      </c>
      <c r="I11" s="22" t="s">
        <v>11</v>
      </c>
      <c r="J11" s="24" t="s">
        <v>12</v>
      </c>
      <c r="L11" s="3"/>
      <c r="M11" s="3"/>
      <c r="N11" s="3"/>
      <c r="O11" s="3"/>
      <c r="P11" s="3"/>
    </row>
    <row r="12" spans="1:16" s="5" customFormat="1" ht="14" x14ac:dyDescent="0.15">
      <c r="A12" s="2" t="s">
        <v>13</v>
      </c>
      <c r="B12" s="13">
        <v>26.244972229003906</v>
      </c>
      <c r="C12" s="25">
        <v>14.609591484069824</v>
      </c>
      <c r="D12" s="26">
        <f>B12-C12</f>
        <v>11.635380744934082</v>
      </c>
      <c r="E12" s="2" t="s">
        <v>13</v>
      </c>
      <c r="F12" s="13">
        <v>27.852792739868164</v>
      </c>
      <c r="G12" s="25">
        <v>14.634270668029785</v>
      </c>
      <c r="H12" s="26">
        <f>F12-G12</f>
        <v>13.218522071838379</v>
      </c>
      <c r="I12" s="27">
        <f>H12-$D$16</f>
        <v>1.5167877674102783</v>
      </c>
      <c r="J12" s="28">
        <f>POWER(2,-I12)</f>
        <v>0.34946314815359408</v>
      </c>
      <c r="L12" s="3"/>
      <c r="M12" s="3"/>
      <c r="N12" s="3"/>
      <c r="O12" s="3"/>
      <c r="P12" s="3"/>
    </row>
    <row r="13" spans="1:16" s="5" customFormat="1" ht="14" x14ac:dyDescent="0.15">
      <c r="A13" s="2" t="s">
        <v>14</v>
      </c>
      <c r="B13" s="14">
        <v>26.495866775512695</v>
      </c>
      <c r="C13" s="14">
        <v>14.593220710754395</v>
      </c>
      <c r="D13" s="26">
        <f t="shared" ref="D13:D15" si="0">B13-C13</f>
        <v>11.902646064758301</v>
      </c>
      <c r="E13" s="2" t="s">
        <v>14</v>
      </c>
      <c r="F13" s="14">
        <v>27.954048156738281</v>
      </c>
      <c r="G13" s="29">
        <v>14.558995246887207</v>
      </c>
      <c r="H13" s="26">
        <f>F13-G13</f>
        <v>13.395052909851074</v>
      </c>
      <c r="I13" s="27">
        <f t="shared" ref="I13:I15" si="1">H13-$D$16</f>
        <v>1.6933186054229736</v>
      </c>
      <c r="J13" s="30">
        <f>POWER(2,-I13)</f>
        <v>0.30921482498965963</v>
      </c>
      <c r="L13" s="3"/>
      <c r="M13" s="3"/>
      <c r="N13" s="3"/>
      <c r="O13" s="3"/>
      <c r="P13" s="3"/>
    </row>
    <row r="14" spans="1:16" s="5" customFormat="1" ht="14" x14ac:dyDescent="0.15">
      <c r="A14" s="8" t="s">
        <v>15</v>
      </c>
      <c r="B14" s="14">
        <v>25.872249603271484</v>
      </c>
      <c r="C14" s="31">
        <v>14.560256004333496</v>
      </c>
      <c r="D14" s="26">
        <f t="shared" si="0"/>
        <v>11.311993598937988</v>
      </c>
      <c r="E14" s="2" t="s">
        <v>15</v>
      </c>
      <c r="F14" s="14">
        <v>27.248271942138672</v>
      </c>
      <c r="G14" s="29">
        <v>14.575094223022461</v>
      </c>
      <c r="H14" s="26">
        <f>F14-G14</f>
        <v>12.673177719116211</v>
      </c>
      <c r="I14" s="27">
        <f t="shared" si="1"/>
        <v>0.97144341468811035</v>
      </c>
      <c r="J14" s="30">
        <f>POWER(2,-I14)</f>
        <v>0.50999555756192827</v>
      </c>
      <c r="L14" s="3"/>
      <c r="M14" s="3"/>
      <c r="N14" s="3"/>
      <c r="O14" s="3"/>
      <c r="P14" s="3"/>
    </row>
    <row r="15" spans="1:16" s="5" customFormat="1" thickBot="1" x14ac:dyDescent="0.2">
      <c r="A15" s="2" t="s">
        <v>16</v>
      </c>
      <c r="B15" s="32">
        <v>26.561574935913086</v>
      </c>
      <c r="C15" s="33">
        <v>14.604658126831055</v>
      </c>
      <c r="D15" s="26">
        <f t="shared" si="0"/>
        <v>11.956916809082031</v>
      </c>
      <c r="E15" s="2" t="s">
        <v>16</v>
      </c>
      <c r="F15" s="15">
        <v>28.511129379272461</v>
      </c>
      <c r="G15" s="33">
        <v>14.563899993896484</v>
      </c>
      <c r="H15" s="26">
        <f>F15-G15</f>
        <v>13.947229385375977</v>
      </c>
      <c r="I15" s="27">
        <f t="shared" si="1"/>
        <v>2.245495080947876</v>
      </c>
      <c r="J15" s="34">
        <f>POWER(2,-I15)</f>
        <v>0.21088156965901492</v>
      </c>
      <c r="L15" s="3"/>
      <c r="M15" s="3"/>
      <c r="N15" s="3"/>
      <c r="O15" s="3"/>
      <c r="P15" s="3"/>
    </row>
    <row r="16" spans="1:16" s="5" customFormat="1" ht="14" x14ac:dyDescent="0.15">
      <c r="A16" s="35" t="s">
        <v>17</v>
      </c>
      <c r="B16" s="36">
        <f>AVERAGE(B12:B15)</f>
        <v>26.293665885925293</v>
      </c>
      <c r="C16" s="36">
        <f>AVERAGE(C12:C15)</f>
        <v>14.591931581497192</v>
      </c>
      <c r="D16" s="37">
        <f>AVERAGE(D12:D15)</f>
        <v>11.701734304428101</v>
      </c>
      <c r="E16" s="35" t="s">
        <v>17</v>
      </c>
      <c r="F16" s="36">
        <f>AVERAGE(F12:F15)</f>
        <v>27.891560554504395</v>
      </c>
      <c r="G16" s="36">
        <f>AVERAGE(G12:G15)</f>
        <v>14.583065032958984</v>
      </c>
      <c r="H16" s="37">
        <f>AVERAGE(H12:H15)</f>
        <v>13.30849552154541</v>
      </c>
      <c r="I16" s="37">
        <f>AVERAGE(I12:I15)</f>
        <v>1.6067612171173096</v>
      </c>
      <c r="J16" s="54">
        <f>AVERAGE(J12:J15)</f>
        <v>0.34488877509104926</v>
      </c>
      <c r="L16" s="3"/>
      <c r="M16" s="3"/>
      <c r="N16" s="3"/>
      <c r="O16" s="3"/>
      <c r="P16" s="3"/>
    </row>
    <row r="17" spans="1:16" s="5" customFormat="1" ht="14" x14ac:dyDescent="0.15">
      <c r="A17" s="38" t="s">
        <v>18</v>
      </c>
      <c r="B17" s="39">
        <f>MEDIAN(B12:B15)</f>
        <v>26.370419502258301</v>
      </c>
      <c r="C17" s="39">
        <f>MEDIAN(C12:C15)</f>
        <v>14.598939418792725</v>
      </c>
      <c r="D17" s="40">
        <f>MEDIAN(D12:D15)</f>
        <v>11.769013404846191</v>
      </c>
      <c r="E17" s="38" t="s">
        <v>18</v>
      </c>
      <c r="F17" s="39">
        <f>MEDIAN(F12:F15)</f>
        <v>27.903420448303223</v>
      </c>
      <c r="G17" s="39">
        <f>MEDIAN(G12:G15)</f>
        <v>14.569497108459473</v>
      </c>
      <c r="H17" s="40">
        <f>MEDIAN(H12:H15)</f>
        <v>13.306787490844727</v>
      </c>
      <c r="I17" s="40">
        <f>MEDIAN(I12:I15)</f>
        <v>1.605053186416626</v>
      </c>
      <c r="J17" s="40">
        <f>MEDIAN(J12:J15)</f>
        <v>0.32933898657162686</v>
      </c>
      <c r="L17" s="3"/>
      <c r="M17" s="3"/>
      <c r="N17" s="3"/>
      <c r="O17" s="3"/>
      <c r="P17" s="3"/>
    </row>
    <row r="18" spans="1:16" s="5" customFormat="1" thickBot="1" x14ac:dyDescent="0.2">
      <c r="A18" s="41" t="s">
        <v>19</v>
      </c>
      <c r="B18" s="42">
        <f>STDEV(B12:B15)</f>
        <v>0.31231565993688237</v>
      </c>
      <c r="C18" s="42">
        <f>STDEV(C12:C15)</f>
        <v>2.2202410964463248E-2</v>
      </c>
      <c r="D18" s="43">
        <f>STDEV(D12:D15)</f>
        <v>0.29540043923116177</v>
      </c>
      <c r="E18" s="41" t="s">
        <v>19</v>
      </c>
      <c r="F18" s="42">
        <f>STDEV(F12:F15)</f>
        <v>0.51739521042381442</v>
      </c>
      <c r="G18" s="42">
        <f>STDEV(G12:G15)</f>
        <v>3.4795613697976749E-2</v>
      </c>
      <c r="H18" s="43">
        <f>STDEV(H12:H15)</f>
        <v>0.52510223195420802</v>
      </c>
      <c r="I18" s="43">
        <f>STDEV(I12:I15)</f>
        <v>0.52510223195420802</v>
      </c>
      <c r="J18" s="43">
        <f>STDEV(J12:J15)</f>
        <v>0.12451470640094599</v>
      </c>
      <c r="L18" s="3"/>
      <c r="M18" s="3"/>
      <c r="N18" s="3"/>
      <c r="O18" s="3"/>
      <c r="P18" s="3"/>
    </row>
    <row r="19" spans="1:16" s="5" customFormat="1" ht="14" x14ac:dyDescent="0.15">
      <c r="A19" s="10"/>
      <c r="B19" s="10" t="s">
        <v>20</v>
      </c>
      <c r="C19" s="10"/>
      <c r="D19" s="10"/>
      <c r="E19" s="10"/>
      <c r="F19" s="10"/>
      <c r="G19" s="10"/>
      <c r="H19" s="10"/>
      <c r="I19" s="10"/>
      <c r="J19" s="11">
        <f>J18/(SQRT(4))</f>
        <v>6.2257353200472994E-2</v>
      </c>
      <c r="L19" s="3"/>
      <c r="M19" s="3"/>
      <c r="N19" s="3"/>
      <c r="O19" s="3"/>
      <c r="P19" s="3"/>
    </row>
    <row r="20" spans="1:16" s="5" customFormat="1" ht="14" x14ac:dyDescent="0.15">
      <c r="A20" s="17" t="s">
        <v>45</v>
      </c>
      <c r="B20" s="10">
        <f>TTEST(B12:B15,F12:F15,2,2)</f>
        <v>1.8510083828977392E-3</v>
      </c>
      <c r="C20" s="10"/>
      <c r="L20" s="3"/>
      <c r="M20" s="3"/>
      <c r="N20" s="3"/>
      <c r="O20" s="3"/>
      <c r="P20" s="3"/>
    </row>
    <row r="21" spans="1:16" s="5" customFormat="1" ht="14" x14ac:dyDescent="0.15">
      <c r="A21" s="17" t="s">
        <v>1</v>
      </c>
      <c r="B21" s="10">
        <f>TTEST(C12:C15,G12:G15,2,2)</f>
        <v>0.68246807750380645</v>
      </c>
      <c r="C21" s="10"/>
      <c r="D21" s="10"/>
      <c r="E21" s="12"/>
      <c r="F21" s="44"/>
      <c r="L21" s="3"/>
      <c r="M21" s="3"/>
      <c r="N21" s="3"/>
      <c r="O21" s="3"/>
      <c r="P21" s="3"/>
    </row>
    <row r="22" spans="1:16" s="5" customFormat="1" ht="14" x14ac:dyDescent="0.15">
      <c r="A22" s="17" t="s">
        <v>21</v>
      </c>
      <c r="B22" s="55">
        <f>TTEST(D12:D15,H12:H15,2,2)</f>
        <v>1.7718175209420972E-3</v>
      </c>
      <c r="C22" s="10"/>
      <c r="D22" s="10"/>
      <c r="L22" s="3"/>
      <c r="M22" s="3"/>
      <c r="N22" s="3"/>
      <c r="O22" s="3"/>
      <c r="P22" s="3"/>
    </row>
    <row r="23" spans="1:16" s="5" customFormat="1" ht="14" x14ac:dyDescent="0.15">
      <c r="A23" s="45" t="s">
        <v>22</v>
      </c>
      <c r="B23" s="46">
        <f>POWER(-(-I16-I18),2)</f>
        <v>4.5448417654871083</v>
      </c>
      <c r="C23" s="46"/>
      <c r="D23" s="10"/>
      <c r="E23" s="10"/>
      <c r="F23" s="10"/>
      <c r="L23" s="3"/>
      <c r="M23" s="3"/>
      <c r="N23" s="3"/>
      <c r="O23" s="3"/>
      <c r="P23" s="3"/>
    </row>
    <row r="24" spans="1:16" s="5" customFormat="1" ht="14" x14ac:dyDescent="0.15">
      <c r="A24" s="45" t="s">
        <v>23</v>
      </c>
      <c r="B24" s="46">
        <f>POWER(2,-I16)</f>
        <v>0.32833462007426312</v>
      </c>
      <c r="C24" s="46"/>
      <c r="D24" s="10"/>
      <c r="E24" s="10"/>
      <c r="F24" s="10"/>
      <c r="G24" s="10"/>
      <c r="L24" s="3"/>
      <c r="M24" s="3"/>
      <c r="N24" s="3"/>
      <c r="O24" s="3"/>
      <c r="P24" s="3"/>
    </row>
    <row r="25" spans="1:16" x14ac:dyDescent="0.2">
      <c r="L25" s="56"/>
      <c r="M25" s="56"/>
      <c r="N25" s="56"/>
      <c r="O25" s="56"/>
      <c r="P25" s="56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8DC35-26BA-4E3B-A5C5-656692DB6195}">
  <dimension ref="A1:P32"/>
  <sheetViews>
    <sheetView workbookViewId="0">
      <selection activeCell="E35" sqref="E35"/>
    </sheetView>
  </sheetViews>
  <sheetFormatPr baseColWidth="10" defaultColWidth="9.1640625" defaultRowHeight="15" x14ac:dyDescent="0.2"/>
  <cols>
    <col min="1" max="1" width="14.6640625" style="19" customWidth="1"/>
    <col min="2" max="4" width="10.33203125" style="19" customWidth="1"/>
    <col min="5" max="5" width="14.6640625" style="19" customWidth="1"/>
    <col min="6" max="9" width="10.33203125" style="19" customWidth="1"/>
    <col min="10" max="10" width="11.33203125" style="19" bestFit="1" customWidth="1"/>
    <col min="11" max="16384" width="9.1640625" style="19"/>
  </cols>
  <sheetData>
    <row r="1" spans="1:16" s="59" customFormat="1" x14ac:dyDescent="0.2">
      <c r="A1" s="59" t="s">
        <v>47</v>
      </c>
    </row>
    <row r="3" spans="1:16" s="5" customFormat="1" ht="18" x14ac:dyDescent="0.2">
      <c r="A3" s="16" t="s">
        <v>24</v>
      </c>
      <c r="B3" s="17"/>
      <c r="C3" s="10"/>
      <c r="D3" s="10"/>
      <c r="E3" s="10"/>
      <c r="F3" s="10"/>
      <c r="G3" s="10"/>
      <c r="H3" s="10"/>
      <c r="J3" s="18">
        <v>43454</v>
      </c>
      <c r="K3" s="5" t="s">
        <v>1</v>
      </c>
      <c r="L3" s="3"/>
      <c r="M3" s="3"/>
      <c r="N3" s="3"/>
      <c r="O3" s="3"/>
      <c r="P3" s="3"/>
    </row>
    <row r="4" spans="1:16" s="5" customFormat="1" ht="16" x14ac:dyDescent="0.2">
      <c r="A4" s="20" t="s">
        <v>2</v>
      </c>
      <c r="B4" s="17"/>
      <c r="C4" s="10"/>
      <c r="D4" s="10"/>
      <c r="E4" s="10"/>
      <c r="F4" s="10"/>
      <c r="G4" s="10"/>
      <c r="H4" s="10"/>
      <c r="J4" s="18">
        <v>44245</v>
      </c>
      <c r="K4" s="5" t="s">
        <v>46</v>
      </c>
      <c r="L4" s="57"/>
      <c r="M4" s="3"/>
      <c r="N4" s="3"/>
      <c r="O4" s="3"/>
      <c r="P4" s="3"/>
    </row>
    <row r="5" spans="1:16" s="5" customFormat="1" ht="16" x14ac:dyDescent="0.2">
      <c r="A5" s="20" t="s">
        <v>4</v>
      </c>
      <c r="B5" s="17"/>
      <c r="C5" s="10"/>
      <c r="D5" s="10"/>
      <c r="E5" s="10"/>
      <c r="F5" s="10"/>
      <c r="G5" s="10"/>
      <c r="H5" s="10"/>
      <c r="J5" s="10" t="s">
        <v>5</v>
      </c>
      <c r="L5" s="3"/>
      <c r="M5" s="3"/>
      <c r="N5" s="3"/>
      <c r="O5" s="3"/>
      <c r="P5" s="3"/>
    </row>
    <row r="6" spans="1:16" s="5" customFormat="1" ht="14" x14ac:dyDescent="0.15">
      <c r="B6" s="17"/>
      <c r="C6" s="10"/>
      <c r="D6" s="10"/>
      <c r="E6" s="47"/>
      <c r="F6" s="10"/>
      <c r="G6" s="10"/>
      <c r="H6" s="10"/>
      <c r="L6" s="3"/>
      <c r="M6" s="3"/>
      <c r="N6" s="3"/>
      <c r="O6" s="3"/>
      <c r="P6" s="3"/>
    </row>
    <row r="7" spans="1:16" s="5" customFormat="1" ht="14" x14ac:dyDescent="0.15">
      <c r="B7" s="10"/>
      <c r="C7" s="10"/>
      <c r="D7" s="10"/>
      <c r="E7" s="48"/>
      <c r="F7" s="10"/>
      <c r="G7" s="10"/>
      <c r="H7" s="10"/>
      <c r="J7" s="46"/>
      <c r="L7" s="3"/>
      <c r="M7" s="3"/>
      <c r="N7" s="3"/>
      <c r="O7" s="3"/>
      <c r="P7" s="3"/>
    </row>
    <row r="8" spans="1:16" s="5" customFormat="1" thickBot="1" x14ac:dyDescent="0.2">
      <c r="L8" s="3"/>
      <c r="M8" s="3"/>
      <c r="N8" s="3"/>
      <c r="O8" s="3"/>
      <c r="P8" s="3"/>
    </row>
    <row r="9" spans="1:16" s="5" customFormat="1" thickBot="1" x14ac:dyDescent="0.2">
      <c r="A9" s="21" t="s">
        <v>8</v>
      </c>
      <c r="B9" s="22" t="s">
        <v>46</v>
      </c>
      <c r="C9" s="22" t="s">
        <v>1</v>
      </c>
      <c r="D9" s="23" t="s">
        <v>9</v>
      </c>
      <c r="E9" s="21" t="s">
        <v>25</v>
      </c>
      <c r="F9" s="22" t="s">
        <v>46</v>
      </c>
      <c r="G9" s="22" t="s">
        <v>1</v>
      </c>
      <c r="H9" s="23" t="s">
        <v>9</v>
      </c>
      <c r="I9" s="22" t="s">
        <v>11</v>
      </c>
      <c r="J9" s="24" t="s">
        <v>12</v>
      </c>
      <c r="L9" s="3"/>
      <c r="M9" s="3"/>
      <c r="N9" s="3"/>
      <c r="O9" s="3"/>
      <c r="P9" s="3"/>
    </row>
    <row r="10" spans="1:16" s="5" customFormat="1" ht="14" x14ac:dyDescent="0.15">
      <c r="A10" s="26" t="s">
        <v>13</v>
      </c>
      <c r="B10" s="13">
        <v>19.5</v>
      </c>
      <c r="C10" s="25">
        <v>14.41352367401123</v>
      </c>
      <c r="D10" s="26">
        <f>B10-C10</f>
        <v>5.0864763259887695</v>
      </c>
      <c r="E10" s="2" t="s">
        <v>13</v>
      </c>
      <c r="F10" s="6">
        <v>20.515999999999998</v>
      </c>
      <c r="G10" s="25">
        <v>14.394193649291992</v>
      </c>
      <c r="H10" s="26">
        <f>F10-G10</f>
        <v>6.1218063507080061</v>
      </c>
      <c r="I10" s="27">
        <f>H10-D14</f>
        <v>0.59074874687194701</v>
      </c>
      <c r="J10" s="28">
        <f>POWER(2,-I10)</f>
        <v>0.66399820799396747</v>
      </c>
      <c r="L10" s="3"/>
      <c r="M10" s="3"/>
      <c r="N10" s="3"/>
      <c r="O10" s="3"/>
      <c r="P10" s="3"/>
    </row>
    <row r="11" spans="1:16" s="5" customFormat="1" ht="14" x14ac:dyDescent="0.15">
      <c r="A11" s="2" t="s">
        <v>14</v>
      </c>
      <c r="B11" s="14">
        <v>20.154</v>
      </c>
      <c r="C11" s="14">
        <v>14.399796485900879</v>
      </c>
      <c r="D11" s="26">
        <f t="shared" ref="D11:D13" si="0">B11-C11</f>
        <v>5.754203514099121</v>
      </c>
      <c r="E11" s="2" t="s">
        <v>14</v>
      </c>
      <c r="F11" s="7">
        <v>19.931999999999999</v>
      </c>
      <c r="G11" s="29">
        <v>14.366909027099609</v>
      </c>
      <c r="H11" s="26">
        <f>F11-G11</f>
        <v>5.5650909729003892</v>
      </c>
      <c r="I11" s="27">
        <f>H11-D14</f>
        <v>3.4033369064330188E-2</v>
      </c>
      <c r="J11" s="30">
        <f>POWER(2,-I11)</f>
        <v>0.97668593827473305</v>
      </c>
      <c r="L11" s="3"/>
      <c r="M11" s="3"/>
      <c r="N11" s="3"/>
      <c r="O11" s="3"/>
      <c r="P11" s="3"/>
    </row>
    <row r="12" spans="1:16" s="5" customFormat="1" ht="14" x14ac:dyDescent="0.15">
      <c r="A12" s="2" t="s">
        <v>15</v>
      </c>
      <c r="B12" s="49">
        <v>20.216999999999999</v>
      </c>
      <c r="C12" s="31">
        <v>14.359814643859863</v>
      </c>
      <c r="D12" s="26">
        <f t="shared" si="0"/>
        <v>5.8571853561401355</v>
      </c>
      <c r="E12" s="2" t="s">
        <v>15</v>
      </c>
      <c r="F12" s="4">
        <v>21.413</v>
      </c>
      <c r="G12" s="29">
        <v>14.319299697875977</v>
      </c>
      <c r="H12" s="26">
        <f>F12-G12</f>
        <v>7.0937003021240237</v>
      </c>
      <c r="I12" s="27">
        <f>H12-D14</f>
        <v>1.5626426982879646</v>
      </c>
      <c r="J12" s="30">
        <f>POWER(2,-I12)</f>
        <v>0.33853040072616392</v>
      </c>
      <c r="L12" s="3"/>
      <c r="M12" s="3"/>
      <c r="N12" s="3"/>
      <c r="O12" s="3"/>
      <c r="P12" s="3"/>
    </row>
    <row r="13" spans="1:16" s="5" customFormat="1" thickBot="1" x14ac:dyDescent="0.2">
      <c r="A13" s="2" t="s">
        <v>16</v>
      </c>
      <c r="B13" s="15">
        <v>19.760999999999999</v>
      </c>
      <c r="C13" s="33">
        <v>14.334634780883789</v>
      </c>
      <c r="D13" s="26">
        <f t="shared" si="0"/>
        <v>5.4263652191162102</v>
      </c>
      <c r="E13" s="2" t="s">
        <v>16</v>
      </c>
      <c r="F13" s="9"/>
      <c r="G13" s="33"/>
      <c r="H13" s="26"/>
      <c r="I13" s="27"/>
      <c r="J13" s="34"/>
      <c r="L13" s="3"/>
      <c r="M13" s="3"/>
      <c r="N13" s="3"/>
      <c r="O13" s="3"/>
      <c r="P13" s="3"/>
    </row>
    <row r="14" spans="1:16" s="5" customFormat="1" ht="14" x14ac:dyDescent="0.15">
      <c r="A14" s="35" t="s">
        <v>17</v>
      </c>
      <c r="B14" s="36">
        <f>AVERAGE(B10:B13)</f>
        <v>19.907999999999998</v>
      </c>
      <c r="C14" s="36">
        <f>AVERAGE(C10:C13)</f>
        <v>14.37694239616394</v>
      </c>
      <c r="D14" s="37">
        <f>AVERAGE(D10:D13)</f>
        <v>5.531057603836059</v>
      </c>
      <c r="E14" s="35" t="s">
        <v>17</v>
      </c>
      <c r="F14" s="36">
        <f>AVERAGE(F10:F13)</f>
        <v>20.620333333333331</v>
      </c>
      <c r="G14" s="36">
        <f>AVERAGE(G10:G13)</f>
        <v>14.360134124755859</v>
      </c>
      <c r="H14" s="37">
        <f>AVERAGE(H10:H13)</f>
        <v>6.2601992085774727</v>
      </c>
      <c r="I14" s="37">
        <f>AVERAGE(I10:I13)</f>
        <v>0.72914160474141398</v>
      </c>
      <c r="J14" s="54">
        <f>AVERAGE(J10:J13)</f>
        <v>0.6597381823316214</v>
      </c>
      <c r="L14" s="3"/>
      <c r="M14" s="3"/>
      <c r="N14" s="3"/>
      <c r="O14" s="3"/>
      <c r="P14" s="3"/>
    </row>
    <row r="15" spans="1:16" s="5" customFormat="1" ht="14" x14ac:dyDescent="0.15">
      <c r="A15" s="38" t="s">
        <v>18</v>
      </c>
      <c r="B15" s="39">
        <f>MEDIAN(B10:B13)</f>
        <v>19.9575</v>
      </c>
      <c r="C15" s="39">
        <f>MEDIAN(C10:C13)</f>
        <v>14.379805564880371</v>
      </c>
      <c r="D15" s="40">
        <f>MEDIAN(D10:D13)</f>
        <v>5.5902843666076656</v>
      </c>
      <c r="E15" s="38" t="s">
        <v>18</v>
      </c>
      <c r="F15" s="39">
        <f>MEDIAN(F10:F13)</f>
        <v>20.515999999999998</v>
      </c>
      <c r="G15" s="39">
        <f>MEDIAN(G10:G13)</f>
        <v>14.366909027099609</v>
      </c>
      <c r="H15" s="40">
        <f>MEDIAN(H10:H13)</f>
        <v>6.1218063507080061</v>
      </c>
      <c r="I15" s="40">
        <f>MEDIAN(I10:I13)</f>
        <v>0.59074874687194701</v>
      </c>
      <c r="J15" s="40">
        <f>MEDIAN(J10:J13)</f>
        <v>0.66399820799396747</v>
      </c>
      <c r="L15" s="3"/>
      <c r="M15" s="3"/>
      <c r="N15" s="3"/>
      <c r="O15" s="3"/>
      <c r="P15" s="3"/>
    </row>
    <row r="16" spans="1:16" s="5" customFormat="1" thickBot="1" x14ac:dyDescent="0.2">
      <c r="A16" s="41" t="s">
        <v>19</v>
      </c>
      <c r="B16" s="42">
        <f>STDEV(B10:B13)</f>
        <v>0.33865912065083942</v>
      </c>
      <c r="C16" s="42">
        <f>STDEV(C10:C13)</f>
        <v>3.6257383231225182E-2</v>
      </c>
      <c r="D16" s="43">
        <f>STDEV(D10:D13)</f>
        <v>0.34869586371731703</v>
      </c>
      <c r="E16" s="41" t="s">
        <v>19</v>
      </c>
      <c r="F16" s="42">
        <f>STDEV(F10:F13)</f>
        <v>0.74599218047733895</v>
      </c>
      <c r="G16" s="42">
        <f>STDEV(G10:G13)</f>
        <v>3.7903831811594443E-2</v>
      </c>
      <c r="H16" s="43">
        <f>STDEV(H10:H13)</f>
        <v>0.77364465853474595</v>
      </c>
      <c r="I16" s="43">
        <f>STDEV(I10:I13)</f>
        <v>0.7736446585347444</v>
      </c>
      <c r="J16" s="43">
        <f>STDEV(J10:J13)</f>
        <v>0.31909909650445395</v>
      </c>
      <c r="L16" s="3"/>
      <c r="M16" s="3"/>
      <c r="N16" s="3"/>
      <c r="O16" s="3"/>
      <c r="P16" s="3"/>
    </row>
    <row r="17" spans="1:16" s="5" customFormat="1" ht="14" x14ac:dyDescent="0.15">
      <c r="A17" s="10"/>
      <c r="B17" s="10" t="s">
        <v>20</v>
      </c>
      <c r="C17" s="10"/>
      <c r="D17" s="10"/>
      <c r="E17" s="10"/>
      <c r="F17" s="10"/>
      <c r="G17" s="10"/>
      <c r="H17" s="10"/>
      <c r="I17" s="10"/>
      <c r="J17" s="11">
        <f>J16/(SQRT(4))</f>
        <v>0.15954954825222697</v>
      </c>
      <c r="L17" s="3"/>
      <c r="M17" s="3"/>
      <c r="N17" s="3"/>
      <c r="O17" s="3"/>
      <c r="P17" s="3"/>
    </row>
    <row r="18" spans="1:16" s="5" customFormat="1" ht="14" x14ac:dyDescent="0.15">
      <c r="A18" s="17" t="s">
        <v>27</v>
      </c>
      <c r="B18" s="10">
        <f>TTEST(B10:B13,F10:F13,2,2)</f>
        <v>0.14461950534992607</v>
      </c>
      <c r="C18" s="10"/>
      <c r="L18" s="3"/>
      <c r="M18" s="3"/>
      <c r="N18" s="3"/>
      <c r="O18" s="3"/>
      <c r="P18" s="3"/>
    </row>
    <row r="19" spans="1:16" s="5" customFormat="1" ht="14" x14ac:dyDescent="0.15">
      <c r="A19" s="17" t="s">
        <v>1</v>
      </c>
      <c r="B19" s="10">
        <f>TTEST(C10:C13,G10:G13,2,2)</f>
        <v>0.57712825126788214</v>
      </c>
      <c r="C19" s="10"/>
      <c r="D19" s="10"/>
      <c r="E19" s="12"/>
      <c r="F19" s="1"/>
      <c r="G19" s="50"/>
      <c r="H19" s="3"/>
      <c r="L19" s="3"/>
      <c r="M19" s="3"/>
      <c r="N19" s="3"/>
      <c r="O19" s="3"/>
      <c r="P19" s="3"/>
    </row>
    <row r="20" spans="1:16" s="5" customFormat="1" ht="14" x14ac:dyDescent="0.15">
      <c r="A20" s="17" t="s">
        <v>21</v>
      </c>
      <c r="B20" s="55">
        <f>TTEST(D10:D13,H10:H13,2,2)</f>
        <v>0.14831245756984757</v>
      </c>
      <c r="C20" s="10"/>
      <c r="D20" s="10"/>
      <c r="L20" s="3"/>
      <c r="M20" s="3"/>
      <c r="N20" s="3"/>
      <c r="O20" s="3"/>
      <c r="P20" s="3"/>
    </row>
    <row r="21" spans="1:16" s="5" customFormat="1" ht="14" x14ac:dyDescent="0.15">
      <c r="A21" s="45" t="s">
        <v>22</v>
      </c>
      <c r="B21" s="46">
        <f>POWER(-(-I14-I16),2)</f>
        <v>2.2583665530915193</v>
      </c>
      <c r="C21" s="46"/>
      <c r="D21" s="10"/>
      <c r="E21" s="10"/>
      <c r="F21" s="10"/>
      <c r="L21" s="3"/>
      <c r="M21" s="3"/>
      <c r="N21" s="3"/>
      <c r="O21" s="3"/>
      <c r="P21" s="3"/>
    </row>
    <row r="22" spans="1:16" s="5" customFormat="1" ht="14" x14ac:dyDescent="0.15">
      <c r="A22" s="45" t="s">
        <v>23</v>
      </c>
      <c r="B22" s="46">
        <f>POWER(2,-I14)</f>
        <v>0.60326274495004373</v>
      </c>
      <c r="C22" s="46"/>
      <c r="D22" s="10"/>
      <c r="E22" s="10"/>
      <c r="F22" s="10"/>
      <c r="G22" s="10"/>
      <c r="L22" s="3"/>
      <c r="M22" s="3"/>
      <c r="N22" s="3"/>
      <c r="O22" s="3"/>
      <c r="P22" s="3"/>
    </row>
    <row r="23" spans="1:16" x14ac:dyDescent="0.2">
      <c r="L23" s="56"/>
      <c r="M23" s="56"/>
      <c r="N23" s="56"/>
      <c r="O23" s="56"/>
      <c r="P23" s="56"/>
    </row>
    <row r="24" spans="1:16" s="5" customFormat="1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56"/>
      <c r="M24" s="3"/>
      <c r="N24" s="3"/>
      <c r="O24" s="3"/>
      <c r="P24" s="3"/>
    </row>
    <row r="25" spans="1:16" x14ac:dyDescent="0.2">
      <c r="L25" s="56"/>
      <c r="M25" s="56"/>
      <c r="N25" s="56"/>
      <c r="O25" s="56"/>
      <c r="P25" s="56"/>
    </row>
    <row r="26" spans="1:16" x14ac:dyDescent="0.2">
      <c r="L26" s="56"/>
    </row>
    <row r="27" spans="1:16" x14ac:dyDescent="0.2">
      <c r="L27" s="56"/>
    </row>
    <row r="28" spans="1:16" x14ac:dyDescent="0.2">
      <c r="L28" s="56"/>
    </row>
    <row r="29" spans="1:16" x14ac:dyDescent="0.2">
      <c r="L29" s="56"/>
    </row>
    <row r="30" spans="1:16" x14ac:dyDescent="0.2">
      <c r="L30" s="56"/>
    </row>
    <row r="31" spans="1:16" x14ac:dyDescent="0.2">
      <c r="L31" s="56"/>
    </row>
    <row r="32" spans="1:16" x14ac:dyDescent="0.2">
      <c r="L32" s="5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D62D4-43E9-4EB2-BA17-38B9593354A0}">
  <dimension ref="A1:P25"/>
  <sheetViews>
    <sheetView workbookViewId="0">
      <selection activeCell="E35" sqref="E35"/>
    </sheetView>
  </sheetViews>
  <sheetFormatPr baseColWidth="10" defaultColWidth="9.1640625" defaultRowHeight="15" x14ac:dyDescent="0.2"/>
  <cols>
    <col min="1" max="1" width="14.6640625" style="19" customWidth="1"/>
    <col min="2" max="4" width="10.33203125" style="19" customWidth="1"/>
    <col min="5" max="5" width="14.6640625" style="19" customWidth="1"/>
    <col min="6" max="10" width="10.33203125" style="19" customWidth="1"/>
    <col min="11" max="16384" width="9.1640625" style="19"/>
  </cols>
  <sheetData>
    <row r="1" spans="1:16" s="59" customFormat="1" x14ac:dyDescent="0.2">
      <c r="A1" s="59" t="s">
        <v>47</v>
      </c>
    </row>
    <row r="3" spans="1:16" ht="18" x14ac:dyDescent="0.2">
      <c r="A3" s="16" t="s">
        <v>0</v>
      </c>
      <c r="B3" s="17"/>
      <c r="C3" s="10"/>
      <c r="D3" s="10"/>
      <c r="E3" s="10"/>
      <c r="F3" s="10"/>
      <c r="G3" s="10"/>
      <c r="H3" s="10"/>
      <c r="I3" s="5"/>
      <c r="J3" s="18">
        <v>43454</v>
      </c>
      <c r="K3" s="5" t="s">
        <v>1</v>
      </c>
      <c r="L3" s="56"/>
      <c r="M3" s="56"/>
      <c r="N3" s="56"/>
      <c r="O3" s="56"/>
      <c r="P3" s="56"/>
    </row>
    <row r="4" spans="1:16" ht="16" x14ac:dyDescent="0.2">
      <c r="A4" s="20" t="s">
        <v>2</v>
      </c>
      <c r="B4" s="17"/>
      <c r="C4" s="10"/>
      <c r="D4" s="10"/>
      <c r="E4" s="10"/>
      <c r="F4" s="10"/>
      <c r="G4" s="10"/>
      <c r="H4" s="10"/>
      <c r="I4" s="5"/>
      <c r="J4" s="18">
        <v>43454</v>
      </c>
      <c r="K4" s="5" t="s">
        <v>27</v>
      </c>
      <c r="L4" s="56"/>
      <c r="M4" s="56"/>
      <c r="N4" s="56"/>
      <c r="O4" s="56"/>
      <c r="P4" s="56"/>
    </row>
    <row r="5" spans="1:16" ht="16" x14ac:dyDescent="0.2">
      <c r="A5" s="20" t="s">
        <v>4</v>
      </c>
      <c r="B5" s="17"/>
      <c r="C5" s="10"/>
      <c r="D5" s="10"/>
      <c r="E5" s="10"/>
      <c r="F5" s="10"/>
      <c r="G5" s="10"/>
      <c r="H5" s="10"/>
      <c r="I5" s="5"/>
      <c r="J5" s="10" t="s">
        <v>5</v>
      </c>
      <c r="K5" s="5" t="s">
        <v>26</v>
      </c>
      <c r="L5" s="56"/>
      <c r="M5" s="56"/>
      <c r="N5" s="56"/>
      <c r="O5" s="56"/>
      <c r="P5" s="56"/>
    </row>
    <row r="6" spans="1:16" ht="16" x14ac:dyDescent="0.2">
      <c r="A6" s="20"/>
      <c r="B6" s="17"/>
      <c r="C6" s="10"/>
      <c r="D6" s="10"/>
      <c r="E6" s="10"/>
      <c r="F6" s="10"/>
      <c r="G6" s="10"/>
      <c r="H6" s="10"/>
      <c r="I6" s="5"/>
      <c r="J6" s="5"/>
      <c r="K6" s="5"/>
      <c r="L6" s="56"/>
      <c r="M6" s="56"/>
      <c r="N6" s="56"/>
      <c r="O6" s="56"/>
      <c r="P6" s="56"/>
    </row>
    <row r="7" spans="1:16" ht="16" thickBo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6"/>
      <c r="M7" s="56"/>
      <c r="N7" s="56"/>
      <c r="O7" s="56"/>
      <c r="P7" s="56"/>
    </row>
    <row r="8" spans="1:16" ht="16" thickBot="1" x14ac:dyDescent="0.25">
      <c r="A8" s="21" t="s">
        <v>8</v>
      </c>
      <c r="B8" s="22" t="s">
        <v>27</v>
      </c>
      <c r="C8" s="22" t="s">
        <v>1</v>
      </c>
      <c r="D8" s="23" t="s">
        <v>9</v>
      </c>
      <c r="E8" s="21" t="s">
        <v>10</v>
      </c>
      <c r="F8" s="22" t="s">
        <v>27</v>
      </c>
      <c r="G8" s="22" t="s">
        <v>1</v>
      </c>
      <c r="H8" s="23" t="s">
        <v>9</v>
      </c>
      <c r="I8" s="22" t="s">
        <v>11</v>
      </c>
      <c r="J8" s="24" t="s">
        <v>12</v>
      </c>
      <c r="K8" s="5"/>
      <c r="L8" s="56"/>
      <c r="M8" s="56"/>
      <c r="N8" s="56"/>
      <c r="O8" s="56"/>
      <c r="P8" s="56"/>
    </row>
    <row r="9" spans="1:16" x14ac:dyDescent="0.2">
      <c r="A9" s="2" t="s">
        <v>13</v>
      </c>
      <c r="B9" s="13">
        <v>17.690362930297852</v>
      </c>
      <c r="C9" s="25">
        <v>14.41352367401123</v>
      </c>
      <c r="D9" s="26">
        <f>B9-C9</f>
        <v>3.2768392562866211</v>
      </c>
      <c r="E9" s="2" t="s">
        <v>13</v>
      </c>
      <c r="F9" s="13">
        <v>18.777608871459961</v>
      </c>
      <c r="G9" s="25">
        <v>14.394193649291992</v>
      </c>
      <c r="H9" s="26">
        <f>F9-G9</f>
        <v>4.3834152221679688</v>
      </c>
      <c r="I9" s="27">
        <f>H9-$D$13</f>
        <v>1.1418659687042236</v>
      </c>
      <c r="J9" s="28">
        <f>POWER(2,-I9)</f>
        <v>0.45317306850359701</v>
      </c>
      <c r="K9" s="5"/>
      <c r="L9" s="56"/>
      <c r="M9" s="56"/>
      <c r="N9" s="56"/>
      <c r="O9" s="56"/>
      <c r="P9" s="56"/>
    </row>
    <row r="10" spans="1:16" x14ac:dyDescent="0.2">
      <c r="A10" s="2" t="s">
        <v>14</v>
      </c>
      <c r="B10" s="14">
        <v>17.589117050170898</v>
      </c>
      <c r="C10" s="14">
        <v>14.399796485900879</v>
      </c>
      <c r="D10" s="26">
        <f t="shared" ref="D10:D12" si="0">B10-C10</f>
        <v>3.1893205642700195</v>
      </c>
      <c r="E10" s="2" t="s">
        <v>14</v>
      </c>
      <c r="F10" s="14">
        <v>18.847864151000977</v>
      </c>
      <c r="G10" s="29">
        <v>14.366909027099609</v>
      </c>
      <c r="H10" s="26">
        <f>F10-G10</f>
        <v>4.4809551239013672</v>
      </c>
      <c r="I10" s="27">
        <f t="shared" ref="I10:I12" si="1">H10-$D$13</f>
        <v>1.2394058704376221</v>
      </c>
      <c r="J10" s="30">
        <f>POWER(2,-I10)</f>
        <v>0.42354704508886787</v>
      </c>
      <c r="K10" s="5"/>
      <c r="L10" s="56"/>
      <c r="M10" s="56"/>
      <c r="N10" s="56"/>
      <c r="O10" s="56"/>
      <c r="P10" s="56"/>
    </row>
    <row r="11" spans="1:16" x14ac:dyDescent="0.2">
      <c r="A11" s="8" t="s">
        <v>15</v>
      </c>
      <c r="B11" s="14">
        <v>17.659383773803711</v>
      </c>
      <c r="C11" s="31">
        <v>14.359814643859863</v>
      </c>
      <c r="D11" s="26">
        <f t="shared" si="0"/>
        <v>3.2995691299438477</v>
      </c>
      <c r="E11" s="2" t="s">
        <v>15</v>
      </c>
      <c r="F11" s="14">
        <v>18.798458099365234</v>
      </c>
      <c r="G11" s="29">
        <v>14.319299697875977</v>
      </c>
      <c r="H11" s="26">
        <f>F11-G11</f>
        <v>4.4791584014892578</v>
      </c>
      <c r="I11" s="27">
        <f t="shared" si="1"/>
        <v>1.2376091480255127</v>
      </c>
      <c r="J11" s="30">
        <f>POWER(2,-I11)</f>
        <v>0.42407485624337887</v>
      </c>
      <c r="K11" s="5"/>
      <c r="L11" s="56"/>
      <c r="M11" s="56"/>
      <c r="N11" s="56"/>
      <c r="O11" s="56"/>
      <c r="P11" s="56"/>
    </row>
    <row r="12" spans="1:16" ht="16" thickBot="1" x14ac:dyDescent="0.25">
      <c r="A12" s="2" t="s">
        <v>16</v>
      </c>
      <c r="B12" s="32">
        <v>17.535102844238281</v>
      </c>
      <c r="C12" s="33">
        <v>14.334634780883789</v>
      </c>
      <c r="D12" s="26">
        <f t="shared" si="0"/>
        <v>3.2004680633544922</v>
      </c>
      <c r="E12" s="2" t="s">
        <v>16</v>
      </c>
      <c r="F12" s="15">
        <v>18.626405715942383</v>
      </c>
      <c r="G12" s="33">
        <v>14.292709350585938</v>
      </c>
      <c r="H12" s="26">
        <f>F12-G12</f>
        <v>4.3336963653564453</v>
      </c>
      <c r="I12" s="27">
        <f t="shared" si="1"/>
        <v>1.0921471118927002</v>
      </c>
      <c r="J12" s="34">
        <f>POWER(2,-I12)</f>
        <v>0.46906276539059222</v>
      </c>
      <c r="K12" s="5"/>
      <c r="L12" s="56"/>
      <c r="M12" s="56"/>
      <c r="N12" s="56"/>
      <c r="O12" s="56"/>
      <c r="P12" s="56"/>
    </row>
    <row r="13" spans="1:16" x14ac:dyDescent="0.2">
      <c r="A13" s="35" t="s">
        <v>17</v>
      </c>
      <c r="B13" s="36">
        <f>AVERAGE(B9:B12)</f>
        <v>17.618491649627686</v>
      </c>
      <c r="C13" s="36">
        <f>AVERAGE(C9:C12)</f>
        <v>14.37694239616394</v>
      </c>
      <c r="D13" s="37">
        <f>AVERAGE(D9:D12)</f>
        <v>3.2415492534637451</v>
      </c>
      <c r="E13" s="35" t="s">
        <v>17</v>
      </c>
      <c r="F13" s="36">
        <f>AVERAGE(F9:F12)</f>
        <v>18.762584209442139</v>
      </c>
      <c r="G13" s="36">
        <f>AVERAGE(G9:G12)</f>
        <v>14.343277931213379</v>
      </c>
      <c r="H13" s="37">
        <f>AVERAGE(H9:H12)</f>
        <v>4.4193062782287598</v>
      </c>
      <c r="I13" s="37">
        <f>AVERAGE(I9:I12)</f>
        <v>1.1777570247650146</v>
      </c>
      <c r="J13" s="54">
        <f>AVERAGE(J9:J12)</f>
        <v>0.44246443380660905</v>
      </c>
      <c r="K13" s="5"/>
      <c r="L13" s="56"/>
      <c r="M13" s="56"/>
      <c r="N13" s="56"/>
      <c r="O13" s="56"/>
      <c r="P13" s="56"/>
    </row>
    <row r="14" spans="1:16" x14ac:dyDescent="0.2">
      <c r="A14" s="38" t="s">
        <v>18</v>
      </c>
      <c r="B14" s="39">
        <f>MEDIAN(B9:B12)</f>
        <v>17.624250411987305</v>
      </c>
      <c r="C14" s="39">
        <f>MEDIAN(C9:C12)</f>
        <v>14.379805564880371</v>
      </c>
      <c r="D14" s="40">
        <f>MEDIAN(D9:D12)</f>
        <v>3.2386536598205566</v>
      </c>
      <c r="E14" s="38" t="s">
        <v>18</v>
      </c>
      <c r="F14" s="39">
        <f>MEDIAN(F9:F12)</f>
        <v>18.788033485412598</v>
      </c>
      <c r="G14" s="39">
        <f>MEDIAN(G9:G12)</f>
        <v>14.343104362487793</v>
      </c>
      <c r="H14" s="40">
        <f>MEDIAN(H9:H12)</f>
        <v>4.4312868118286133</v>
      </c>
      <c r="I14" s="40">
        <f>MEDIAN(I9:I12)</f>
        <v>1.1897375583648682</v>
      </c>
      <c r="J14" s="40">
        <f>MEDIAN(J9:J12)</f>
        <v>0.43862396237348794</v>
      </c>
      <c r="K14" s="5"/>
      <c r="L14" s="56"/>
      <c r="M14" s="56"/>
      <c r="N14" s="56"/>
      <c r="O14" s="56"/>
      <c r="P14" s="56"/>
    </row>
    <row r="15" spans="1:16" ht="16" thickBot="1" x14ac:dyDescent="0.25">
      <c r="A15" s="41" t="s">
        <v>19</v>
      </c>
      <c r="B15" s="42">
        <f>STDEV(B9:B12)</f>
        <v>6.9890883435814621E-2</v>
      </c>
      <c r="C15" s="42">
        <f>STDEV(C9:C12)</f>
        <v>3.6257383231225182E-2</v>
      </c>
      <c r="D15" s="43">
        <f>STDEV(D9:D12)</f>
        <v>5.4854931475946382E-2</v>
      </c>
      <c r="E15" s="41" t="s">
        <v>19</v>
      </c>
      <c r="F15" s="42">
        <f>STDEV(F9:F12)</f>
        <v>9.5446192470078892E-2</v>
      </c>
      <c r="G15" s="42">
        <f>STDEV(G9:G12)</f>
        <v>4.5763799597869935E-2</v>
      </c>
      <c r="H15" s="43">
        <f>STDEV(H9:H12)</f>
        <v>7.3029861286825523E-2</v>
      </c>
      <c r="I15" s="43">
        <f>STDEV(I9:I12)</f>
        <v>7.3029861286825523E-2</v>
      </c>
      <c r="J15" s="43">
        <f>STDEV(J9:J12)</f>
        <v>2.2495853388104153E-2</v>
      </c>
      <c r="K15" s="5"/>
      <c r="L15" s="56"/>
      <c r="M15" s="56"/>
      <c r="N15" s="56"/>
      <c r="O15" s="56"/>
      <c r="P15" s="56"/>
    </row>
    <row r="16" spans="1:16" x14ac:dyDescent="0.2">
      <c r="A16" s="10"/>
      <c r="B16" s="10" t="s">
        <v>20</v>
      </c>
      <c r="C16" s="10"/>
      <c r="D16" s="10"/>
      <c r="E16" s="10"/>
      <c r="F16" s="10"/>
      <c r="G16" s="10"/>
      <c r="H16" s="10"/>
      <c r="I16" s="10"/>
      <c r="J16" s="11">
        <f>J15/(SQRT(4))</f>
        <v>1.1247926694052076E-2</v>
      </c>
      <c r="K16" s="5"/>
      <c r="L16" s="56"/>
      <c r="M16" s="56"/>
      <c r="N16" s="56"/>
      <c r="O16" s="56"/>
      <c r="P16" s="56"/>
    </row>
    <row r="17" spans="1:16" x14ac:dyDescent="0.2">
      <c r="A17" s="17" t="s">
        <v>27</v>
      </c>
      <c r="B17" s="10">
        <f>TTEST(B9:B12,F9:F12,2,2)</f>
        <v>1.2362523830287918E-6</v>
      </c>
      <c r="C17" s="10"/>
      <c r="D17" s="5"/>
      <c r="E17" s="5"/>
      <c r="F17" s="5"/>
      <c r="G17" s="5"/>
      <c r="H17" s="5"/>
      <c r="I17" s="5"/>
      <c r="J17" s="5"/>
      <c r="K17" s="5"/>
      <c r="L17" s="56"/>
      <c r="M17" s="56"/>
      <c r="N17" s="56"/>
      <c r="O17" s="56"/>
      <c r="P17" s="56"/>
    </row>
    <row r="18" spans="1:16" x14ac:dyDescent="0.2">
      <c r="A18" s="17" t="s">
        <v>1</v>
      </c>
      <c r="B18" s="10">
        <f>TTEST(C9:C12,G9:G12,2,2)</f>
        <v>0.29270190787919015</v>
      </c>
      <c r="C18" s="10"/>
      <c r="D18" s="10"/>
      <c r="E18" s="12"/>
      <c r="F18" s="44"/>
      <c r="G18" s="5"/>
      <c r="H18" s="5"/>
      <c r="I18" s="5"/>
      <c r="J18" s="5"/>
      <c r="K18" s="5"/>
      <c r="L18" s="56"/>
      <c r="M18" s="56"/>
      <c r="N18" s="56"/>
      <c r="O18" s="56"/>
      <c r="P18" s="56"/>
    </row>
    <row r="19" spans="1:16" x14ac:dyDescent="0.2">
      <c r="A19" s="17" t="s">
        <v>21</v>
      </c>
      <c r="B19" s="55">
        <f>TTEST(D9:D12,H9:H12,2,2)</f>
        <v>2.2409222115560728E-7</v>
      </c>
      <c r="C19" s="10"/>
      <c r="D19" s="10"/>
      <c r="E19" s="5"/>
      <c r="F19" s="5"/>
      <c r="G19" s="5"/>
      <c r="H19" s="5"/>
      <c r="I19" s="5"/>
      <c r="J19" s="5"/>
      <c r="K19" s="5"/>
      <c r="L19" s="56"/>
      <c r="M19" s="56"/>
      <c r="N19" s="56"/>
      <c r="O19" s="56"/>
      <c r="P19" s="56"/>
    </row>
    <row r="20" spans="1:16" x14ac:dyDescent="0.2">
      <c r="A20" s="45" t="s">
        <v>22</v>
      </c>
      <c r="B20" s="46">
        <f>POWER(-(-I13-I15),2)</f>
        <v>1.5644678343192588</v>
      </c>
      <c r="C20" s="46"/>
      <c r="D20" s="10"/>
      <c r="E20" s="10"/>
      <c r="F20" s="10"/>
      <c r="G20" s="5"/>
      <c r="H20" s="5"/>
      <c r="I20" s="5"/>
      <c r="J20" s="5"/>
      <c r="K20" s="5"/>
      <c r="L20" s="56"/>
      <c r="M20" s="56"/>
      <c r="N20" s="56"/>
      <c r="O20" s="56"/>
      <c r="P20" s="56"/>
    </row>
    <row r="21" spans="1:16" x14ac:dyDescent="0.2">
      <c r="A21" s="45" t="s">
        <v>23</v>
      </c>
      <c r="B21" s="46">
        <f>POWER(2,-I13)</f>
        <v>0.44203820627649487</v>
      </c>
      <c r="C21" s="46"/>
      <c r="D21" s="10"/>
      <c r="E21" s="10"/>
      <c r="F21" s="10"/>
      <c r="G21" s="10"/>
      <c r="H21" s="5"/>
      <c r="I21" s="5"/>
      <c r="J21" s="5"/>
      <c r="K21" s="5"/>
      <c r="L21" s="56"/>
      <c r="M21" s="56"/>
      <c r="N21" s="56"/>
      <c r="O21" s="56"/>
      <c r="P21" s="56"/>
    </row>
    <row r="22" spans="1:16" x14ac:dyDescent="0.2">
      <c r="L22" s="56"/>
      <c r="M22" s="56"/>
      <c r="N22" s="56"/>
      <c r="O22" s="56"/>
      <c r="P22" s="56"/>
    </row>
    <row r="23" spans="1:16" s="5" customFormat="1" x14ac:dyDescent="0.2">
      <c r="A23" s="19"/>
      <c r="B23" s="19"/>
      <c r="C23" s="19"/>
      <c r="D23" s="19"/>
      <c r="E23" s="19"/>
      <c r="F23" s="19"/>
      <c r="G23" s="19"/>
      <c r="H23" s="19"/>
      <c r="I23" s="19"/>
      <c r="J23" s="19"/>
      <c r="L23" s="3"/>
      <c r="M23" s="3"/>
      <c r="N23" s="3"/>
      <c r="O23" s="3"/>
      <c r="P23" s="3"/>
    </row>
    <row r="24" spans="1:16" s="5" customFormat="1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L24" s="3"/>
      <c r="M24" s="3"/>
      <c r="N24" s="3"/>
      <c r="O24" s="3"/>
      <c r="P24" s="3"/>
    </row>
    <row r="25" spans="1:16" x14ac:dyDescent="0.2">
      <c r="L25" s="56"/>
      <c r="M25" s="56"/>
      <c r="N25" s="56"/>
      <c r="O25" s="56"/>
      <c r="P25" s="5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BE1CA-054C-4184-B484-E47F8E9841DA}">
  <dimension ref="A1:P25"/>
  <sheetViews>
    <sheetView workbookViewId="0">
      <selection activeCell="E35" sqref="E35"/>
    </sheetView>
  </sheetViews>
  <sheetFormatPr baseColWidth="10" defaultColWidth="9.1640625" defaultRowHeight="15" x14ac:dyDescent="0.2"/>
  <cols>
    <col min="1" max="1" width="14.6640625" style="19" customWidth="1"/>
    <col min="2" max="4" width="10.33203125" style="19" customWidth="1"/>
    <col min="5" max="5" width="14.6640625" style="19" customWidth="1"/>
    <col min="6" max="10" width="10.33203125" style="19" customWidth="1"/>
    <col min="11" max="16384" width="9.1640625" style="19"/>
  </cols>
  <sheetData>
    <row r="1" spans="1:16" s="59" customFormat="1" x14ac:dyDescent="0.2">
      <c r="A1" s="59" t="s">
        <v>47</v>
      </c>
    </row>
    <row r="3" spans="1:16" s="5" customFormat="1" ht="18" x14ac:dyDescent="0.2">
      <c r="A3" s="16" t="s">
        <v>0</v>
      </c>
      <c r="B3" s="17"/>
      <c r="C3" s="10"/>
      <c r="D3" s="10"/>
      <c r="E3" s="10"/>
      <c r="F3" s="10"/>
      <c r="G3" s="10"/>
      <c r="H3" s="10"/>
      <c r="J3" s="18">
        <v>44305</v>
      </c>
      <c r="K3" s="5" t="s">
        <v>1</v>
      </c>
      <c r="L3" s="3"/>
      <c r="M3" s="3"/>
      <c r="N3" s="3"/>
      <c r="O3" s="3"/>
      <c r="P3" s="3"/>
    </row>
    <row r="4" spans="1:16" s="5" customFormat="1" ht="16" x14ac:dyDescent="0.2">
      <c r="A4" s="20" t="s">
        <v>2</v>
      </c>
      <c r="B4" s="17"/>
      <c r="C4" s="10"/>
      <c r="D4" s="10"/>
      <c r="E4" s="10"/>
      <c r="F4" s="10"/>
      <c r="G4" s="10"/>
      <c r="H4" s="10"/>
      <c r="J4" s="18">
        <v>44319</v>
      </c>
      <c r="K4" s="5" t="s">
        <v>31</v>
      </c>
      <c r="L4" s="3"/>
      <c r="M4" s="3"/>
      <c r="N4" s="3"/>
      <c r="O4" s="3"/>
      <c r="P4" s="3"/>
    </row>
    <row r="5" spans="1:16" s="5" customFormat="1" ht="16" x14ac:dyDescent="0.2">
      <c r="A5" s="20" t="s">
        <v>4</v>
      </c>
      <c r="B5" s="17"/>
      <c r="C5" s="10"/>
      <c r="D5" s="10"/>
      <c r="E5" s="10"/>
      <c r="F5" s="10"/>
      <c r="G5" s="10"/>
      <c r="H5" s="10"/>
      <c r="J5" s="10" t="s">
        <v>5</v>
      </c>
      <c r="L5" s="3"/>
      <c r="M5" s="3"/>
      <c r="N5" s="3"/>
      <c r="O5" s="3"/>
      <c r="P5" s="3"/>
    </row>
    <row r="6" spans="1:16" s="5" customFormat="1" ht="16" x14ac:dyDescent="0.2">
      <c r="A6" s="20" t="s">
        <v>6</v>
      </c>
      <c r="B6" s="17"/>
      <c r="C6" s="10"/>
      <c r="D6" s="10"/>
      <c r="E6" s="10"/>
      <c r="F6" s="10"/>
      <c r="G6" s="10"/>
      <c r="H6" s="10"/>
      <c r="J6" s="10"/>
      <c r="L6" s="3"/>
      <c r="M6" s="3"/>
      <c r="N6" s="3"/>
      <c r="O6" s="3"/>
      <c r="P6" s="3"/>
    </row>
    <row r="7" spans="1:16" s="5" customFormat="1" ht="16" x14ac:dyDescent="0.2">
      <c r="A7" s="20" t="s">
        <v>7</v>
      </c>
      <c r="B7" s="17"/>
      <c r="C7" s="10"/>
      <c r="D7" s="10"/>
      <c r="E7" s="10"/>
      <c r="F7" s="10"/>
      <c r="G7" s="10"/>
      <c r="H7" s="10"/>
      <c r="L7" s="3"/>
      <c r="M7" s="3"/>
      <c r="N7" s="3"/>
      <c r="O7" s="3"/>
      <c r="P7" s="3"/>
    </row>
    <row r="8" spans="1:16" s="5" customFormat="1" ht="14" x14ac:dyDescent="0.15">
      <c r="B8" s="10"/>
      <c r="C8" s="10"/>
      <c r="D8" s="10"/>
      <c r="E8" s="48"/>
      <c r="F8" s="10"/>
      <c r="G8" s="10"/>
      <c r="H8" s="10"/>
      <c r="J8" s="46"/>
      <c r="L8" s="3"/>
      <c r="M8" s="3"/>
      <c r="N8" s="3"/>
      <c r="O8" s="3"/>
      <c r="P8" s="3"/>
    </row>
    <row r="9" spans="1:16" s="5" customFormat="1" ht="14" x14ac:dyDescent="0.15">
      <c r="B9" s="10"/>
      <c r="C9" s="10"/>
      <c r="D9" s="10"/>
      <c r="E9" s="48"/>
      <c r="F9" s="10"/>
      <c r="G9" s="10"/>
      <c r="H9" s="10"/>
      <c r="J9" s="46"/>
      <c r="L9" s="3"/>
      <c r="M9" s="3"/>
      <c r="N9" s="3"/>
      <c r="O9" s="3"/>
      <c r="P9" s="3"/>
    </row>
    <row r="10" spans="1:16" s="5" customFormat="1" thickBot="1" x14ac:dyDescent="0.2">
      <c r="L10" s="3"/>
      <c r="M10" s="3"/>
      <c r="N10" s="3"/>
      <c r="O10" s="3"/>
      <c r="P10" s="3"/>
    </row>
    <row r="11" spans="1:16" s="5" customFormat="1" thickBot="1" x14ac:dyDescent="0.2">
      <c r="A11" s="21" t="s">
        <v>8</v>
      </c>
      <c r="B11" s="22" t="s">
        <v>31</v>
      </c>
      <c r="C11" s="22" t="s">
        <v>1</v>
      </c>
      <c r="D11" s="23" t="s">
        <v>9</v>
      </c>
      <c r="E11" s="21" t="s">
        <v>10</v>
      </c>
      <c r="F11" s="22" t="s">
        <v>31</v>
      </c>
      <c r="G11" s="22" t="s">
        <v>1</v>
      </c>
      <c r="H11" s="23" t="s">
        <v>9</v>
      </c>
      <c r="I11" s="22" t="s">
        <v>11</v>
      </c>
      <c r="J11" s="24" t="s">
        <v>12</v>
      </c>
      <c r="L11" s="3"/>
      <c r="M11" s="3"/>
      <c r="N11" s="3"/>
      <c r="O11" s="3"/>
      <c r="P11" s="3"/>
    </row>
    <row r="12" spans="1:16" s="5" customFormat="1" ht="14" x14ac:dyDescent="0.15">
      <c r="A12" s="2" t="s">
        <v>13</v>
      </c>
      <c r="B12" s="13">
        <v>30.401008605957031</v>
      </c>
      <c r="C12" s="25">
        <v>14.609591484069824</v>
      </c>
      <c r="D12" s="26">
        <f>B12-C12</f>
        <v>15.791417121887207</v>
      </c>
      <c r="E12" s="2" t="s">
        <v>13</v>
      </c>
      <c r="F12" s="13"/>
      <c r="G12" s="25"/>
      <c r="H12" s="26"/>
      <c r="I12" s="27"/>
      <c r="J12" s="28"/>
      <c r="L12" s="3"/>
      <c r="M12" s="3"/>
      <c r="N12" s="3"/>
      <c r="O12" s="3"/>
      <c r="P12" s="3"/>
    </row>
    <row r="13" spans="1:16" s="5" customFormat="1" ht="14" x14ac:dyDescent="0.15">
      <c r="A13" s="2" t="s">
        <v>14</v>
      </c>
      <c r="B13" s="14">
        <v>29.892156600952148</v>
      </c>
      <c r="C13" s="14">
        <v>14.593220710754395</v>
      </c>
      <c r="D13" s="26">
        <f>B13-C13</f>
        <v>15.298935890197754</v>
      </c>
      <c r="E13" s="2" t="s">
        <v>14</v>
      </c>
      <c r="F13" s="14">
        <v>28.733579635620117</v>
      </c>
      <c r="G13" s="29">
        <v>14.558995246887207</v>
      </c>
      <c r="H13" s="26">
        <f>F13-G13</f>
        <v>14.17458438873291</v>
      </c>
      <c r="I13" s="27">
        <f t="shared" ref="I13:I15" si="0">H13-$D$16</f>
        <v>-1.3234932422637744</v>
      </c>
      <c r="J13" s="30">
        <f>POWER(2,-I13)</f>
        <v>2.5027136654589333</v>
      </c>
      <c r="L13" s="3"/>
      <c r="M13" s="3"/>
      <c r="N13" s="3"/>
      <c r="O13" s="3"/>
      <c r="P13" s="3"/>
    </row>
    <row r="14" spans="1:16" s="5" customFormat="1" ht="14" x14ac:dyDescent="0.15">
      <c r="A14" s="8" t="s">
        <v>15</v>
      </c>
      <c r="B14" s="14">
        <v>30.48255729675293</v>
      </c>
      <c r="C14" s="31">
        <v>14.560256004333496</v>
      </c>
      <c r="D14" s="26">
        <f t="shared" ref="D14:D15" si="1">B14-C14</f>
        <v>15.922301292419434</v>
      </c>
      <c r="E14" s="2" t="s">
        <v>15</v>
      </c>
      <c r="F14" s="14">
        <v>29.840511322021484</v>
      </c>
      <c r="G14" s="29">
        <v>14.575094223022461</v>
      </c>
      <c r="H14" s="26">
        <f>F14-G14</f>
        <v>15.265417098999023</v>
      </c>
      <c r="I14" s="27">
        <f t="shared" si="0"/>
        <v>-0.23266053199766112</v>
      </c>
      <c r="J14" s="30">
        <f>POWER(2,-I14)</f>
        <v>1.1749998169181335</v>
      </c>
      <c r="L14" s="3"/>
      <c r="M14" s="3"/>
      <c r="N14" s="3"/>
      <c r="O14" s="3"/>
      <c r="P14" s="3"/>
    </row>
    <row r="15" spans="1:16" s="5" customFormat="1" thickBot="1" x14ac:dyDescent="0.2">
      <c r="A15" s="2" t="s">
        <v>16</v>
      </c>
      <c r="B15" s="32">
        <v>29.584314346313398</v>
      </c>
      <c r="C15" s="33">
        <v>14.604658126831055</v>
      </c>
      <c r="D15" s="26">
        <f t="shared" si="1"/>
        <v>14.979656219482344</v>
      </c>
      <c r="E15" s="2" t="s">
        <v>16</v>
      </c>
      <c r="F15" s="15">
        <v>29.281730651855469</v>
      </c>
      <c r="G15" s="33">
        <v>14.563899993896484</v>
      </c>
      <c r="H15" s="26">
        <f>F15-G15</f>
        <v>14.717830657958984</v>
      </c>
      <c r="I15" s="27">
        <f t="shared" si="0"/>
        <v>-0.78024697303770019</v>
      </c>
      <c r="J15" s="34">
        <f>POWER(2,-I15)</f>
        <v>1.7174248513790225</v>
      </c>
      <c r="L15" s="3"/>
      <c r="M15" s="3"/>
      <c r="N15" s="3"/>
      <c r="O15" s="3"/>
      <c r="P15" s="3"/>
    </row>
    <row r="16" spans="1:16" s="5" customFormat="1" ht="14" x14ac:dyDescent="0.15">
      <c r="A16" s="35" t="s">
        <v>17</v>
      </c>
      <c r="B16" s="36">
        <f>AVERAGE(B12:B15)</f>
        <v>30.090009212493875</v>
      </c>
      <c r="C16" s="36">
        <f>AVERAGE(C12:C15)</f>
        <v>14.591931581497192</v>
      </c>
      <c r="D16" s="37">
        <f>AVERAGE(D12:D15)</f>
        <v>15.498077630996685</v>
      </c>
      <c r="E16" s="35" t="s">
        <v>17</v>
      </c>
      <c r="F16" s="36">
        <f>AVERAGE(F12:F15)</f>
        <v>29.285273869832356</v>
      </c>
      <c r="G16" s="36">
        <f>AVERAGE(G12:G15)</f>
        <v>14.565996487935385</v>
      </c>
      <c r="H16" s="37">
        <f>AVERAGE(H12:H15)</f>
        <v>14.719277381896973</v>
      </c>
      <c r="I16" s="37">
        <f>AVERAGE(I12:I15)</f>
        <v>-0.77880024909971191</v>
      </c>
      <c r="J16" s="54">
        <f>AVERAGE(J12:J15)</f>
        <v>1.7983794445853631</v>
      </c>
      <c r="L16" s="3"/>
      <c r="M16" s="3"/>
      <c r="N16" s="3"/>
      <c r="O16" s="3"/>
      <c r="P16" s="3"/>
    </row>
    <row r="17" spans="1:16" s="5" customFormat="1" ht="14" x14ac:dyDescent="0.15">
      <c r="A17" s="38" t="s">
        <v>18</v>
      </c>
      <c r="B17" s="39">
        <f>MEDIAN(B12:B15)</f>
        <v>30.14658260345459</v>
      </c>
      <c r="C17" s="39">
        <f>MEDIAN(C12:C15)</f>
        <v>14.598939418792725</v>
      </c>
      <c r="D17" s="40">
        <f>MEDIAN(D12:D15)</f>
        <v>15.54517650604248</v>
      </c>
      <c r="E17" s="38" t="s">
        <v>18</v>
      </c>
      <c r="F17" s="39">
        <f>MEDIAN(F12:F15)</f>
        <v>29.281730651855469</v>
      </c>
      <c r="G17" s="39">
        <f>MEDIAN(G12:G15)</f>
        <v>14.563899993896484</v>
      </c>
      <c r="H17" s="40">
        <f>MEDIAN(H12:H15)</f>
        <v>14.717830657958984</v>
      </c>
      <c r="I17" s="40">
        <f>MEDIAN(I12:I15)</f>
        <v>-0.78024697303770019</v>
      </c>
      <c r="J17" s="40">
        <f>MEDIAN(J12:J15)</f>
        <v>1.7174248513790225</v>
      </c>
      <c r="L17" s="3"/>
      <c r="M17" s="3"/>
      <c r="N17" s="3"/>
      <c r="O17" s="3"/>
      <c r="P17" s="3"/>
    </row>
    <row r="18" spans="1:16" s="5" customFormat="1" thickBot="1" x14ac:dyDescent="0.2">
      <c r="A18" s="41" t="s">
        <v>19</v>
      </c>
      <c r="B18" s="42">
        <f>STDEV(B12:B15)</f>
        <v>0.42649250668097965</v>
      </c>
      <c r="C18" s="42">
        <f>STDEV(C12:C15)</f>
        <v>2.2202410964463248E-2</v>
      </c>
      <c r="D18" s="43">
        <f>STDEV(D12:D15)</f>
        <v>0.43758121709833636</v>
      </c>
      <c r="E18" s="41" t="s">
        <v>19</v>
      </c>
      <c r="F18" s="42">
        <f>STDEV(F12:F15)</f>
        <v>0.55347434934698414</v>
      </c>
      <c r="G18" s="42">
        <f>STDEV(G12:G15)</f>
        <v>8.2517103434515491E-3</v>
      </c>
      <c r="H18" s="43">
        <f>STDEV(H12:H15)</f>
        <v>0.5454177941763938</v>
      </c>
      <c r="I18" s="43">
        <f>STDEV(I12:I15)</f>
        <v>0.5454177941763938</v>
      </c>
      <c r="J18" s="43">
        <f>STDEV(J12:J15)</f>
        <v>0.66754868775442722</v>
      </c>
      <c r="L18" s="3"/>
      <c r="M18" s="3"/>
      <c r="N18" s="3"/>
      <c r="O18" s="3"/>
      <c r="P18" s="3"/>
    </row>
    <row r="19" spans="1:16" s="5" customFormat="1" ht="14" x14ac:dyDescent="0.15">
      <c r="A19" s="10"/>
      <c r="B19" s="10" t="s">
        <v>20</v>
      </c>
      <c r="C19" s="10"/>
      <c r="D19" s="10"/>
      <c r="E19" s="10"/>
      <c r="F19" s="10"/>
      <c r="G19" s="10"/>
      <c r="H19" s="10"/>
      <c r="I19" s="10"/>
      <c r="J19" s="11">
        <f>J18/(SQRT(4))</f>
        <v>0.33377434387721361</v>
      </c>
      <c r="L19" s="3"/>
      <c r="M19" s="3"/>
      <c r="N19" s="3"/>
      <c r="O19" s="3"/>
      <c r="P19" s="3"/>
    </row>
    <row r="20" spans="1:16" s="5" customFormat="1" ht="14" x14ac:dyDescent="0.15">
      <c r="A20" s="17" t="s">
        <v>31</v>
      </c>
      <c r="B20" s="10">
        <f>TTEST(B12:B15,F12:F15,2,2)</f>
        <v>8.0191058217964239E-2</v>
      </c>
      <c r="C20" s="10"/>
      <c r="F20" s="53"/>
      <c r="G20" s="1"/>
      <c r="H20" s="1"/>
      <c r="L20" s="3"/>
      <c r="M20" s="3"/>
      <c r="N20" s="3"/>
      <c r="O20" s="3"/>
      <c r="P20" s="3"/>
    </row>
    <row r="21" spans="1:16" s="5" customFormat="1" ht="14" x14ac:dyDescent="0.15">
      <c r="A21" s="17" t="s">
        <v>1</v>
      </c>
      <c r="B21" s="10">
        <f>TTEST(C12:C15,G12:G15,2,2)</f>
        <v>0.11744966940379019</v>
      </c>
      <c r="C21" s="10"/>
      <c r="D21" s="10"/>
      <c r="E21" s="12"/>
      <c r="L21" s="3"/>
      <c r="M21" s="3"/>
      <c r="N21" s="3"/>
      <c r="O21" s="3"/>
      <c r="P21" s="3"/>
    </row>
    <row r="22" spans="1:16" s="5" customFormat="1" ht="14" x14ac:dyDescent="0.15">
      <c r="A22" s="17" t="s">
        <v>21</v>
      </c>
      <c r="B22" s="55">
        <f>TTEST(D12:D15,H12:H15,2,2)</f>
        <v>8.8791277169694566E-2</v>
      </c>
      <c r="C22" s="10"/>
      <c r="D22" s="10"/>
      <c r="L22" s="3"/>
      <c r="M22" s="3"/>
      <c r="N22" s="3"/>
      <c r="O22" s="3"/>
      <c r="P22" s="3"/>
    </row>
    <row r="23" spans="1:16" s="5" customFormat="1" ht="14" x14ac:dyDescent="0.15">
      <c r="A23" s="45" t="s">
        <v>22</v>
      </c>
      <c r="B23" s="46">
        <f>POWER(-(-I16-I18),2)</f>
        <v>5.4467370266034605E-2</v>
      </c>
      <c r="C23" s="46"/>
      <c r="D23" s="10"/>
      <c r="E23" s="10"/>
      <c r="F23" s="10"/>
      <c r="L23" s="3"/>
      <c r="M23" s="3"/>
      <c r="N23" s="3"/>
      <c r="O23" s="3"/>
      <c r="P23" s="3"/>
    </row>
    <row r="24" spans="1:16" s="5" customFormat="1" ht="14" x14ac:dyDescent="0.15">
      <c r="A24" s="45" t="s">
        <v>23</v>
      </c>
      <c r="B24" s="46">
        <f>POWER(2,-I16)</f>
        <v>1.7157034936416129</v>
      </c>
      <c r="C24" s="46"/>
      <c r="D24" s="10"/>
      <c r="E24" s="10"/>
      <c r="F24" s="10"/>
      <c r="G24" s="10"/>
      <c r="L24" s="3"/>
      <c r="M24" s="3"/>
      <c r="N24" s="3"/>
      <c r="O24" s="3"/>
      <c r="P24" s="3"/>
    </row>
    <row r="25" spans="1:16" x14ac:dyDescent="0.2">
      <c r="L25" s="56"/>
      <c r="M25" s="56"/>
      <c r="N25" s="56"/>
      <c r="O25" s="56"/>
      <c r="P25" s="5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3640D-D2F0-4394-846F-2E3E3B0CDBE6}">
  <dimension ref="A1:P25"/>
  <sheetViews>
    <sheetView workbookViewId="0">
      <selection activeCell="E35" sqref="E35"/>
    </sheetView>
  </sheetViews>
  <sheetFormatPr baseColWidth="10" defaultColWidth="9.1640625" defaultRowHeight="15" x14ac:dyDescent="0.2"/>
  <cols>
    <col min="1" max="1" width="14.6640625" style="19" customWidth="1"/>
    <col min="2" max="4" width="10.33203125" style="19" customWidth="1"/>
    <col min="5" max="5" width="14.6640625" style="19" customWidth="1"/>
    <col min="6" max="10" width="10.33203125" style="19" customWidth="1"/>
    <col min="11" max="16384" width="9.1640625" style="19"/>
  </cols>
  <sheetData>
    <row r="1" spans="1:16" s="59" customFormat="1" x14ac:dyDescent="0.2">
      <c r="A1" s="59" t="s">
        <v>47</v>
      </c>
    </row>
    <row r="3" spans="1:16" s="5" customFormat="1" ht="18" x14ac:dyDescent="0.2">
      <c r="A3" s="16" t="s">
        <v>0</v>
      </c>
      <c r="B3" s="17"/>
      <c r="C3" s="10"/>
      <c r="D3" s="10"/>
      <c r="E3" s="10"/>
      <c r="F3" s="10"/>
      <c r="G3" s="10"/>
      <c r="H3" s="10"/>
      <c r="J3" s="18">
        <v>44305</v>
      </c>
      <c r="K3" s="5" t="s">
        <v>1</v>
      </c>
      <c r="L3" s="3"/>
      <c r="M3" s="3"/>
      <c r="N3" s="3"/>
      <c r="O3" s="3"/>
      <c r="P3" s="3"/>
    </row>
    <row r="4" spans="1:16" s="5" customFormat="1" ht="16" x14ac:dyDescent="0.2">
      <c r="A4" s="20" t="s">
        <v>2</v>
      </c>
      <c r="B4" s="17"/>
      <c r="C4" s="10"/>
      <c r="D4" s="10"/>
      <c r="E4" s="10"/>
      <c r="F4" s="10"/>
      <c r="G4" s="10"/>
      <c r="H4" s="10"/>
      <c r="J4" s="18">
        <v>44309</v>
      </c>
      <c r="K4" s="5" t="s">
        <v>32</v>
      </c>
      <c r="L4" s="3"/>
      <c r="M4" s="3"/>
      <c r="N4" s="3"/>
      <c r="O4" s="3"/>
      <c r="P4" s="3"/>
    </row>
    <row r="5" spans="1:16" s="5" customFormat="1" ht="16" x14ac:dyDescent="0.2">
      <c r="A5" s="20" t="s">
        <v>4</v>
      </c>
      <c r="B5" s="17"/>
      <c r="C5" s="10"/>
      <c r="D5" s="10"/>
      <c r="E5" s="10"/>
      <c r="F5" s="10"/>
      <c r="G5" s="10"/>
      <c r="H5" s="10"/>
      <c r="J5" s="10" t="s">
        <v>5</v>
      </c>
      <c r="L5" s="3"/>
      <c r="M5" s="3"/>
      <c r="N5" s="3"/>
      <c r="O5" s="3"/>
      <c r="P5" s="3"/>
    </row>
    <row r="6" spans="1:16" s="5" customFormat="1" ht="16" x14ac:dyDescent="0.2">
      <c r="A6" s="20" t="s">
        <v>6</v>
      </c>
      <c r="B6" s="17"/>
      <c r="C6" s="10"/>
      <c r="D6" s="10"/>
      <c r="E6" s="10"/>
      <c r="F6" s="10"/>
      <c r="G6" s="10"/>
      <c r="H6" s="10"/>
      <c r="J6" s="10"/>
      <c r="L6" s="3"/>
      <c r="M6" s="3"/>
      <c r="N6" s="3"/>
      <c r="O6" s="3"/>
      <c r="P6" s="3"/>
    </row>
    <row r="7" spans="1:16" s="5" customFormat="1" ht="16" x14ac:dyDescent="0.2">
      <c r="A7" s="20" t="s">
        <v>7</v>
      </c>
      <c r="B7" s="17"/>
      <c r="C7" s="10"/>
      <c r="D7" s="10"/>
      <c r="E7" s="10"/>
      <c r="F7" s="10"/>
      <c r="G7" s="10"/>
      <c r="H7" s="10"/>
      <c r="L7" s="3"/>
      <c r="M7" s="3"/>
      <c r="N7" s="3"/>
      <c r="O7" s="3"/>
      <c r="P7" s="3"/>
    </row>
    <row r="8" spans="1:16" s="5" customFormat="1" ht="14" x14ac:dyDescent="0.15">
      <c r="B8" s="10"/>
      <c r="C8" s="10"/>
      <c r="D8" s="10"/>
      <c r="E8" s="48"/>
      <c r="F8" s="10"/>
      <c r="G8" s="10"/>
      <c r="H8" s="10"/>
      <c r="J8" s="46"/>
      <c r="L8" s="3"/>
      <c r="M8" s="3"/>
      <c r="N8" s="3"/>
      <c r="O8" s="3"/>
      <c r="P8" s="3"/>
    </row>
    <row r="9" spans="1:16" s="5" customFormat="1" ht="14" x14ac:dyDescent="0.15">
      <c r="B9" s="10"/>
      <c r="C9" s="10"/>
      <c r="D9" s="10"/>
      <c r="E9" s="48"/>
      <c r="F9" s="10"/>
      <c r="G9" s="10"/>
      <c r="H9" s="10"/>
      <c r="J9" s="46"/>
      <c r="L9" s="3"/>
      <c r="M9" s="3"/>
      <c r="N9" s="3"/>
      <c r="O9" s="3"/>
      <c r="P9" s="3"/>
    </row>
    <row r="10" spans="1:16" s="5" customFormat="1" thickBot="1" x14ac:dyDescent="0.2">
      <c r="L10" s="3"/>
      <c r="M10" s="3"/>
      <c r="N10" s="3"/>
      <c r="O10" s="3"/>
      <c r="P10" s="3"/>
    </row>
    <row r="11" spans="1:16" s="5" customFormat="1" thickBot="1" x14ac:dyDescent="0.2">
      <c r="A11" s="21" t="s">
        <v>8</v>
      </c>
      <c r="B11" s="22" t="s">
        <v>32</v>
      </c>
      <c r="C11" s="22" t="s">
        <v>1</v>
      </c>
      <c r="D11" s="23" t="s">
        <v>9</v>
      </c>
      <c r="E11" s="21" t="s">
        <v>10</v>
      </c>
      <c r="F11" s="22" t="s">
        <v>32</v>
      </c>
      <c r="G11" s="22" t="s">
        <v>1</v>
      </c>
      <c r="H11" s="23" t="s">
        <v>9</v>
      </c>
      <c r="I11" s="22" t="s">
        <v>11</v>
      </c>
      <c r="J11" s="24" t="s">
        <v>12</v>
      </c>
      <c r="L11" s="3"/>
      <c r="M11" s="3"/>
      <c r="N11" s="3"/>
      <c r="O11" s="3"/>
      <c r="P11" s="3"/>
    </row>
    <row r="12" spans="1:16" s="5" customFormat="1" ht="14" x14ac:dyDescent="0.15">
      <c r="A12" s="2" t="s">
        <v>13</v>
      </c>
      <c r="B12" s="13">
        <v>20.518577575683594</v>
      </c>
      <c r="C12" s="25">
        <v>14.609591484069824</v>
      </c>
      <c r="D12" s="26">
        <f>B12-C12</f>
        <v>5.9089860916137695</v>
      </c>
      <c r="E12" s="2" t="s">
        <v>13</v>
      </c>
      <c r="F12" s="13">
        <v>20.725170135498047</v>
      </c>
      <c r="G12" s="25">
        <v>14.634270668029785</v>
      </c>
      <c r="H12" s="26">
        <f>F12-G12</f>
        <v>6.0908994674682617</v>
      </c>
      <c r="I12" s="27">
        <f>H12-$D$16</f>
        <v>0.22803854942321777</v>
      </c>
      <c r="J12" s="28">
        <f>POWER(2,-I12)</f>
        <v>0.85379490032468652</v>
      </c>
      <c r="L12" s="3"/>
      <c r="M12" s="3"/>
      <c r="N12" s="3"/>
      <c r="O12" s="3"/>
      <c r="P12" s="3"/>
    </row>
    <row r="13" spans="1:16" s="5" customFormat="1" ht="14" x14ac:dyDescent="0.15">
      <c r="A13" s="2" t="s">
        <v>14</v>
      </c>
      <c r="B13" s="14">
        <v>20.467182159423828</v>
      </c>
      <c r="C13" s="14">
        <v>14.593220710754395</v>
      </c>
      <c r="D13" s="26">
        <f t="shared" ref="D13:D15" si="0">B13-C13</f>
        <v>5.8739614486694336</v>
      </c>
      <c r="E13" s="2" t="s">
        <v>14</v>
      </c>
      <c r="F13" s="14">
        <v>20.471561431884766</v>
      </c>
      <c r="G13" s="29">
        <v>14.558995246887207</v>
      </c>
      <c r="H13" s="26">
        <f>F13-G13</f>
        <v>5.9125661849975586</v>
      </c>
      <c r="I13" s="27">
        <f t="shared" ref="I13:I15" si="1">H13-$D$16</f>
        <v>4.9705266952514648E-2</v>
      </c>
      <c r="J13" s="30">
        <f>POWER(2,-I13)</f>
        <v>0.96613368348162698</v>
      </c>
      <c r="L13" s="3"/>
      <c r="M13" s="3"/>
      <c r="N13" s="3"/>
      <c r="O13" s="3"/>
      <c r="P13" s="3"/>
    </row>
    <row r="14" spans="1:16" s="5" customFormat="1" ht="14" x14ac:dyDescent="0.15">
      <c r="A14" s="8" t="s">
        <v>15</v>
      </c>
      <c r="B14" s="14">
        <v>20.344314575195312</v>
      </c>
      <c r="C14" s="31">
        <v>14.560256004333496</v>
      </c>
      <c r="D14" s="26">
        <f t="shared" si="0"/>
        <v>5.7840585708618164</v>
      </c>
      <c r="E14" s="2" t="s">
        <v>15</v>
      </c>
      <c r="F14" s="14">
        <v>20.872318267822266</v>
      </c>
      <c r="G14" s="29">
        <v>14.575094223022461</v>
      </c>
      <c r="H14" s="26">
        <f>F14-G14</f>
        <v>6.2972240447998047</v>
      </c>
      <c r="I14" s="27">
        <f t="shared" si="1"/>
        <v>0.43436312675476074</v>
      </c>
      <c r="J14" s="30">
        <f>POWER(2,-I14)</f>
        <v>0.74002036221978973</v>
      </c>
      <c r="L14" s="3"/>
      <c r="M14" s="3"/>
      <c r="N14" s="3"/>
      <c r="O14" s="3"/>
      <c r="P14" s="3"/>
    </row>
    <row r="15" spans="1:16" s="5" customFormat="1" thickBot="1" x14ac:dyDescent="0.2">
      <c r="A15" s="2" t="s">
        <v>16</v>
      </c>
      <c r="B15" s="32">
        <v>20.489095687866211</v>
      </c>
      <c r="C15" s="33">
        <v>14.604658126831055</v>
      </c>
      <c r="D15" s="26">
        <f t="shared" si="0"/>
        <v>5.8844375610351562</v>
      </c>
      <c r="E15" s="2" t="s">
        <v>16</v>
      </c>
      <c r="F15" s="15">
        <v>20.431009292602539</v>
      </c>
      <c r="G15" s="33">
        <v>14.563899993896484</v>
      </c>
      <c r="H15" s="26">
        <f>F15-G15</f>
        <v>5.8671092987060547</v>
      </c>
      <c r="I15" s="27">
        <f t="shared" si="1"/>
        <v>4.2483806610107422E-3</v>
      </c>
      <c r="J15" s="34">
        <f>POWER(2,-I15)</f>
        <v>0.99705957845540993</v>
      </c>
      <c r="L15" s="3"/>
      <c r="M15" s="3"/>
      <c r="N15" s="3"/>
      <c r="O15" s="3"/>
      <c r="P15" s="3"/>
    </row>
    <row r="16" spans="1:16" s="5" customFormat="1" ht="14" x14ac:dyDescent="0.15">
      <c r="A16" s="35" t="s">
        <v>17</v>
      </c>
      <c r="B16" s="36">
        <f>AVERAGE(B12:B15)</f>
        <v>20.454792499542236</v>
      </c>
      <c r="C16" s="36">
        <f>AVERAGE(C12:C15)</f>
        <v>14.591931581497192</v>
      </c>
      <c r="D16" s="37">
        <f>AVERAGE(D12:D15)</f>
        <v>5.8628609180450439</v>
      </c>
      <c r="E16" s="35" t="s">
        <v>17</v>
      </c>
      <c r="F16" s="36">
        <f>AVERAGE(F12:F15)</f>
        <v>20.625014781951904</v>
      </c>
      <c r="G16" s="36">
        <f>AVERAGE(G12:G15)</f>
        <v>14.583065032958984</v>
      </c>
      <c r="H16" s="37">
        <f>AVERAGE(H12:H15)</f>
        <v>6.0419497489929199</v>
      </c>
      <c r="I16" s="37">
        <f>AVERAGE(I12:I15)</f>
        <v>0.17908883094787598</v>
      </c>
      <c r="J16" s="54">
        <f>AVERAGE(J12:J15)</f>
        <v>0.88925213112037826</v>
      </c>
      <c r="L16" s="3"/>
      <c r="M16" s="3"/>
      <c r="N16" s="3"/>
      <c r="O16" s="3"/>
      <c r="P16" s="3"/>
    </row>
    <row r="17" spans="1:16" s="5" customFormat="1" ht="14" x14ac:dyDescent="0.15">
      <c r="A17" s="38" t="s">
        <v>18</v>
      </c>
      <c r="B17" s="39">
        <f>MEDIAN(B12:B15)</f>
        <v>20.47813892364502</v>
      </c>
      <c r="C17" s="39">
        <f>MEDIAN(C12:C15)</f>
        <v>14.598939418792725</v>
      </c>
      <c r="D17" s="40">
        <f>MEDIAN(D12:D15)</f>
        <v>5.8791995048522949</v>
      </c>
      <c r="E17" s="38" t="s">
        <v>18</v>
      </c>
      <c r="F17" s="39">
        <f>MEDIAN(F12:F15)</f>
        <v>20.598365783691406</v>
      </c>
      <c r="G17" s="39">
        <f>MEDIAN(G12:G15)</f>
        <v>14.569497108459473</v>
      </c>
      <c r="H17" s="40">
        <f>MEDIAN(H12:H15)</f>
        <v>6.0017328262329102</v>
      </c>
      <c r="I17" s="40">
        <f>MEDIAN(I12:I15)</f>
        <v>0.13887190818786621</v>
      </c>
      <c r="J17" s="40">
        <f>MEDIAN(J12:J15)</f>
        <v>0.90996429190315675</v>
      </c>
      <c r="L17" s="3"/>
      <c r="M17" s="3"/>
      <c r="N17" s="3"/>
      <c r="O17" s="3"/>
      <c r="P17" s="3"/>
    </row>
    <row r="18" spans="1:16" s="5" customFormat="1" thickBot="1" x14ac:dyDescent="0.2">
      <c r="A18" s="41" t="s">
        <v>19</v>
      </c>
      <c r="B18" s="42">
        <f>STDEV(B12:B15)</f>
        <v>7.6603133329159551E-2</v>
      </c>
      <c r="C18" s="42">
        <f>STDEV(C12:C15)</f>
        <v>2.2202410964463248E-2</v>
      </c>
      <c r="D18" s="43">
        <f>STDEV(D12:D15)</f>
        <v>5.4546967105412215E-2</v>
      </c>
      <c r="E18" s="41" t="s">
        <v>19</v>
      </c>
      <c r="F18" s="42">
        <f>STDEV(F12:F15)</f>
        <v>0.2100604432951774</v>
      </c>
      <c r="G18" s="42">
        <f>STDEV(G12:G15)</f>
        <v>3.4795613697976749E-2</v>
      </c>
      <c r="H18" s="43">
        <f>STDEV(H12:H15)</f>
        <v>0.19567858912612426</v>
      </c>
      <c r="I18" s="43">
        <f>STDEV(I12:I15)</f>
        <v>0.19567858912612426</v>
      </c>
      <c r="J18" s="43">
        <f>STDEV(J12:J15)</f>
        <v>0.11699081852759305</v>
      </c>
      <c r="L18" s="3"/>
      <c r="M18" s="3"/>
      <c r="N18" s="3"/>
      <c r="O18" s="3"/>
      <c r="P18" s="3"/>
    </row>
    <row r="19" spans="1:16" s="5" customFormat="1" ht="14" x14ac:dyDescent="0.15">
      <c r="A19" s="10"/>
      <c r="B19" s="10" t="s">
        <v>20</v>
      </c>
      <c r="C19" s="10"/>
      <c r="D19" s="10"/>
      <c r="E19" s="10"/>
      <c r="F19" s="10"/>
      <c r="G19" s="10"/>
      <c r="H19" s="10"/>
      <c r="I19" s="10"/>
      <c r="J19" s="11">
        <f>J18/(SQRT(4))</f>
        <v>5.8495409263796525E-2</v>
      </c>
      <c r="L19" s="3"/>
      <c r="M19" s="3"/>
      <c r="N19" s="3"/>
      <c r="O19" s="3"/>
      <c r="P19" s="3"/>
    </row>
    <row r="20" spans="1:16" s="5" customFormat="1" ht="14" x14ac:dyDescent="0.15">
      <c r="A20" s="17" t="s">
        <v>32</v>
      </c>
      <c r="B20" s="10">
        <f>TTEST(B12:B15,F12:F15,2,2)</f>
        <v>0.17868312576663659</v>
      </c>
      <c r="C20" s="10"/>
      <c r="L20" s="3"/>
      <c r="M20" s="3"/>
      <c r="N20" s="3"/>
      <c r="O20" s="3"/>
      <c r="P20" s="3"/>
    </row>
    <row r="21" spans="1:16" s="5" customFormat="1" ht="14" x14ac:dyDescent="0.15">
      <c r="A21" s="17" t="s">
        <v>1</v>
      </c>
      <c r="B21" s="10">
        <f>TTEST(C12:C15,G12:G15,2,2)</f>
        <v>0.68246807750380645</v>
      </c>
      <c r="C21" s="10"/>
      <c r="D21" s="10"/>
      <c r="E21" s="12"/>
      <c r="F21" s="44"/>
      <c r="L21" s="3"/>
      <c r="M21" s="3"/>
      <c r="N21" s="3"/>
      <c r="O21" s="3"/>
      <c r="P21" s="3"/>
    </row>
    <row r="22" spans="1:16" s="5" customFormat="1" ht="14" x14ac:dyDescent="0.15">
      <c r="A22" s="17" t="s">
        <v>21</v>
      </c>
      <c r="B22" s="55">
        <f>TTEST(D12:D15,H12:H15,2,2)</f>
        <v>0.12832331703555364</v>
      </c>
      <c r="C22" s="10"/>
      <c r="D22" s="10"/>
      <c r="L22" s="3"/>
      <c r="M22" s="3"/>
      <c r="N22" s="3"/>
      <c r="O22" s="3"/>
      <c r="P22" s="3"/>
    </row>
    <row r="23" spans="1:16" s="5" customFormat="1" ht="14" x14ac:dyDescent="0.15">
      <c r="A23" s="45" t="s">
        <v>22</v>
      </c>
      <c r="B23" s="46">
        <f>POWER(-(-I16-I18),2)</f>
        <v>0.14045061914892215</v>
      </c>
      <c r="C23" s="46"/>
      <c r="D23" s="10"/>
      <c r="E23" s="10"/>
      <c r="F23" s="10"/>
      <c r="L23" s="3"/>
      <c r="M23" s="3"/>
      <c r="N23" s="3"/>
      <c r="O23" s="3"/>
      <c r="P23" s="3"/>
    </row>
    <row r="24" spans="1:16" s="5" customFormat="1" ht="14" x14ac:dyDescent="0.15">
      <c r="A24" s="45" t="s">
        <v>23</v>
      </c>
      <c r="B24" s="46">
        <f>POWER(2,-I16)</f>
        <v>0.88326066486791177</v>
      </c>
      <c r="C24" s="46"/>
      <c r="D24" s="10"/>
      <c r="E24" s="10"/>
      <c r="F24" s="10"/>
      <c r="G24" s="10"/>
      <c r="L24" s="3"/>
      <c r="M24" s="3"/>
      <c r="N24" s="3"/>
      <c r="O24" s="3"/>
      <c r="P24" s="3"/>
    </row>
    <row r="25" spans="1:16" x14ac:dyDescent="0.2">
      <c r="L25" s="56"/>
      <c r="M25" s="56"/>
      <c r="N25" s="56"/>
      <c r="O25" s="56"/>
      <c r="P25" s="5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07E74-7DA8-4FC8-B227-2563C8C3F778}">
  <dimension ref="A1:P25"/>
  <sheetViews>
    <sheetView workbookViewId="0">
      <selection activeCell="E35" sqref="E35"/>
    </sheetView>
  </sheetViews>
  <sheetFormatPr baseColWidth="10" defaultColWidth="9.1640625" defaultRowHeight="15" x14ac:dyDescent="0.2"/>
  <cols>
    <col min="1" max="1" width="14.6640625" style="19" customWidth="1"/>
    <col min="2" max="4" width="10.33203125" style="19" customWidth="1"/>
    <col min="5" max="5" width="14.6640625" style="19" customWidth="1"/>
    <col min="6" max="10" width="10.33203125" style="19" customWidth="1"/>
    <col min="11" max="16384" width="9.1640625" style="19"/>
  </cols>
  <sheetData>
    <row r="1" spans="1:16" s="59" customFormat="1" x14ac:dyDescent="0.2">
      <c r="A1" s="59" t="s">
        <v>47</v>
      </c>
    </row>
    <row r="3" spans="1:16" s="5" customFormat="1" ht="18" x14ac:dyDescent="0.2">
      <c r="A3" s="16" t="s">
        <v>0</v>
      </c>
      <c r="B3" s="17"/>
      <c r="C3" s="10"/>
      <c r="D3" s="10"/>
      <c r="E3" s="10"/>
      <c r="F3" s="10"/>
      <c r="G3" s="10"/>
      <c r="H3" s="10"/>
      <c r="J3" s="18">
        <v>44305</v>
      </c>
      <c r="K3" s="5" t="s">
        <v>1</v>
      </c>
      <c r="L3" s="3"/>
      <c r="M3" s="3"/>
      <c r="N3" s="3"/>
      <c r="O3" s="3"/>
      <c r="P3" s="3"/>
    </row>
    <row r="4" spans="1:16" s="5" customFormat="1" ht="16" x14ac:dyDescent="0.2">
      <c r="A4" s="20" t="s">
        <v>2</v>
      </c>
      <c r="B4" s="17"/>
      <c r="C4" s="10"/>
      <c r="D4" s="10"/>
      <c r="E4" s="10"/>
      <c r="F4" s="10"/>
      <c r="G4" s="10"/>
      <c r="H4" s="10"/>
      <c r="J4" s="18">
        <v>44309</v>
      </c>
      <c r="K4" s="5" t="s">
        <v>33</v>
      </c>
      <c r="L4" s="3"/>
      <c r="M4" s="3"/>
      <c r="N4" s="3"/>
      <c r="O4" s="3"/>
      <c r="P4" s="3"/>
    </row>
    <row r="5" spans="1:16" s="5" customFormat="1" ht="16" x14ac:dyDescent="0.2">
      <c r="A5" s="20" t="s">
        <v>4</v>
      </c>
      <c r="B5" s="17"/>
      <c r="C5" s="10"/>
      <c r="D5" s="10"/>
      <c r="E5" s="10"/>
      <c r="F5" s="10"/>
      <c r="G5" s="10"/>
      <c r="H5" s="10"/>
      <c r="J5" s="10" t="s">
        <v>5</v>
      </c>
      <c r="L5" s="3"/>
      <c r="M5" s="3"/>
      <c r="N5" s="3"/>
      <c r="O5" s="3"/>
      <c r="P5" s="3"/>
    </row>
    <row r="6" spans="1:16" s="5" customFormat="1" ht="16" x14ac:dyDescent="0.2">
      <c r="A6" s="20" t="s">
        <v>6</v>
      </c>
      <c r="B6" s="17"/>
      <c r="C6" s="10"/>
      <c r="D6" s="10"/>
      <c r="E6" s="10"/>
      <c r="F6" s="10"/>
      <c r="G6" s="10"/>
      <c r="H6" s="10"/>
      <c r="J6" s="10"/>
      <c r="L6" s="3"/>
      <c r="M6" s="3"/>
      <c r="N6" s="3"/>
      <c r="O6" s="3"/>
      <c r="P6" s="3"/>
    </row>
    <row r="7" spans="1:16" s="5" customFormat="1" ht="16" x14ac:dyDescent="0.2">
      <c r="A7" s="20" t="s">
        <v>7</v>
      </c>
      <c r="B7" s="17"/>
      <c r="C7" s="10"/>
      <c r="D7" s="10"/>
      <c r="E7" s="10"/>
      <c r="F7" s="10"/>
      <c r="G7" s="10"/>
      <c r="H7" s="10"/>
      <c r="L7" s="3"/>
      <c r="M7" s="3"/>
      <c r="N7" s="3"/>
      <c r="O7" s="3"/>
      <c r="P7" s="3"/>
    </row>
    <row r="8" spans="1:16" s="5" customFormat="1" ht="14" x14ac:dyDescent="0.15">
      <c r="B8" s="10"/>
      <c r="C8" s="10"/>
      <c r="D8" s="10"/>
      <c r="E8" s="48"/>
      <c r="F8" s="10"/>
      <c r="G8" s="10"/>
      <c r="H8" s="10"/>
      <c r="J8" s="46"/>
      <c r="L8" s="3"/>
      <c r="M8" s="3"/>
      <c r="N8" s="3"/>
      <c r="O8" s="3"/>
      <c r="P8" s="3"/>
    </row>
    <row r="9" spans="1:16" s="5" customFormat="1" ht="14" x14ac:dyDescent="0.15">
      <c r="B9" s="10"/>
      <c r="C9" s="10"/>
      <c r="D9" s="10"/>
      <c r="E9" s="48"/>
      <c r="F9" s="10"/>
      <c r="G9" s="10"/>
      <c r="H9" s="10"/>
      <c r="J9" s="46"/>
      <c r="L9" s="3"/>
      <c r="M9" s="3"/>
      <c r="N9" s="3"/>
      <c r="O9" s="3"/>
      <c r="P9" s="3"/>
    </row>
    <row r="10" spans="1:16" s="5" customFormat="1" thickBot="1" x14ac:dyDescent="0.2">
      <c r="L10" s="3"/>
      <c r="M10" s="3"/>
      <c r="N10" s="3"/>
      <c r="O10" s="3"/>
      <c r="P10" s="3"/>
    </row>
    <row r="11" spans="1:16" s="5" customFormat="1" thickBot="1" x14ac:dyDescent="0.2">
      <c r="A11" s="21" t="s">
        <v>8</v>
      </c>
      <c r="B11" s="22" t="s">
        <v>33</v>
      </c>
      <c r="C11" s="22" t="s">
        <v>1</v>
      </c>
      <c r="D11" s="23" t="s">
        <v>9</v>
      </c>
      <c r="E11" s="21" t="s">
        <v>10</v>
      </c>
      <c r="F11" s="22" t="s">
        <v>33</v>
      </c>
      <c r="G11" s="22" t="s">
        <v>1</v>
      </c>
      <c r="H11" s="23" t="s">
        <v>9</v>
      </c>
      <c r="I11" s="22" t="s">
        <v>11</v>
      </c>
      <c r="J11" s="24" t="s">
        <v>12</v>
      </c>
      <c r="L11" s="3"/>
      <c r="M11" s="3"/>
      <c r="N11" s="3"/>
      <c r="O11" s="3"/>
      <c r="P11" s="3"/>
    </row>
    <row r="12" spans="1:16" s="5" customFormat="1" ht="14" x14ac:dyDescent="0.15">
      <c r="A12" s="2" t="s">
        <v>13</v>
      </c>
      <c r="B12" s="13">
        <v>21.009407043457031</v>
      </c>
      <c r="C12" s="25">
        <v>14.609591484069824</v>
      </c>
      <c r="D12" s="26">
        <f>B12-C12</f>
        <v>6.399815559387207</v>
      </c>
      <c r="E12" s="2" t="s">
        <v>13</v>
      </c>
      <c r="F12" s="13">
        <v>21.277191162109375</v>
      </c>
      <c r="G12" s="25">
        <v>14.634270668029785</v>
      </c>
      <c r="H12" s="26">
        <f>F12-G12</f>
        <v>6.6429204940795898</v>
      </c>
      <c r="I12" s="27">
        <f>H12-$D$16</f>
        <v>0.1187436580657959</v>
      </c>
      <c r="J12" s="28">
        <f>POWER(2,-I12)</f>
        <v>0.9209893265275948</v>
      </c>
      <c r="L12" s="3"/>
      <c r="M12" s="3"/>
      <c r="N12" s="3"/>
      <c r="O12" s="3"/>
      <c r="P12" s="3"/>
    </row>
    <row r="13" spans="1:16" s="5" customFormat="1" ht="14" x14ac:dyDescent="0.15">
      <c r="A13" s="2" t="s">
        <v>14</v>
      </c>
      <c r="B13" s="14">
        <v>21.329111099243164</v>
      </c>
      <c r="C13" s="14">
        <v>14.593220710754395</v>
      </c>
      <c r="D13" s="26">
        <f t="shared" ref="D13:D15" si="0">B13-C13</f>
        <v>6.7358903884887695</v>
      </c>
      <c r="E13" s="2" t="s">
        <v>14</v>
      </c>
      <c r="F13" s="14">
        <v>21.22003173828125</v>
      </c>
      <c r="G13" s="29">
        <v>14.558995246887207</v>
      </c>
      <c r="H13" s="26">
        <f>F13-G13</f>
        <v>6.661036491394043</v>
      </c>
      <c r="I13" s="27">
        <f t="shared" ref="I13:I15" si="1">H13-$D$16</f>
        <v>0.13685965538024902</v>
      </c>
      <c r="J13" s="30">
        <f>POWER(2,-I13)</f>
        <v>0.90949672286343031</v>
      </c>
      <c r="L13" s="3"/>
      <c r="M13" s="3"/>
      <c r="N13" s="3"/>
      <c r="O13" s="3"/>
      <c r="P13" s="3"/>
    </row>
    <row r="14" spans="1:16" s="5" customFormat="1" ht="14" x14ac:dyDescent="0.15">
      <c r="A14" s="8" t="s">
        <v>15</v>
      </c>
      <c r="B14" s="14">
        <v>21.133068084716797</v>
      </c>
      <c r="C14" s="31">
        <v>14.560256004333496</v>
      </c>
      <c r="D14" s="26">
        <f t="shared" si="0"/>
        <v>6.5728120803833008</v>
      </c>
      <c r="E14" s="2" t="s">
        <v>15</v>
      </c>
      <c r="F14" s="14">
        <v>21.222457885742188</v>
      </c>
      <c r="G14" s="29">
        <v>14.575094223022461</v>
      </c>
      <c r="H14" s="26">
        <f>F14-G14</f>
        <v>6.6473636627197266</v>
      </c>
      <c r="I14" s="27">
        <f t="shared" si="1"/>
        <v>0.12318682670593262</v>
      </c>
      <c r="J14" s="30">
        <f>POWER(2,-I14)</f>
        <v>0.91815725470238085</v>
      </c>
      <c r="L14" s="3"/>
      <c r="M14" s="3"/>
      <c r="N14" s="3"/>
      <c r="O14" s="3"/>
      <c r="P14" s="3"/>
    </row>
    <row r="15" spans="1:16" s="5" customFormat="1" thickBot="1" x14ac:dyDescent="0.2">
      <c r="A15" s="2" t="s">
        <v>16</v>
      </c>
      <c r="B15" s="32">
        <v>20.992847442626953</v>
      </c>
      <c r="C15" s="33">
        <v>14.604658126831055</v>
      </c>
      <c r="D15" s="26">
        <f t="shared" si="0"/>
        <v>6.3881893157958984</v>
      </c>
      <c r="E15" s="2" t="s">
        <v>16</v>
      </c>
      <c r="F15" s="15">
        <v>20.972681045532227</v>
      </c>
      <c r="G15" s="33">
        <v>14.563899993896484</v>
      </c>
      <c r="H15" s="26">
        <f>F15-G15</f>
        <v>6.4087810516357422</v>
      </c>
      <c r="I15" s="27">
        <f t="shared" si="1"/>
        <v>-0.11539578437805176</v>
      </c>
      <c r="J15" s="34">
        <f>POWER(2,-I15)</f>
        <v>1.0832721862187413</v>
      </c>
      <c r="L15" s="3"/>
      <c r="M15" s="3"/>
      <c r="N15" s="3"/>
      <c r="O15" s="3"/>
      <c r="P15" s="3"/>
    </row>
    <row r="16" spans="1:16" s="5" customFormat="1" ht="14" x14ac:dyDescent="0.15">
      <c r="A16" s="35" t="s">
        <v>17</v>
      </c>
      <c r="B16" s="36">
        <f>AVERAGE(B12:B15)</f>
        <v>21.116108417510986</v>
      </c>
      <c r="C16" s="36">
        <f>AVERAGE(C12:C15)</f>
        <v>14.591931581497192</v>
      </c>
      <c r="D16" s="37">
        <f>AVERAGE(D12:D15)</f>
        <v>6.5241768360137939</v>
      </c>
      <c r="E16" s="35" t="s">
        <v>17</v>
      </c>
      <c r="F16" s="36">
        <f>AVERAGE(F12:F15)</f>
        <v>21.17309045791626</v>
      </c>
      <c r="G16" s="36">
        <f>AVERAGE(G12:G15)</f>
        <v>14.583065032958984</v>
      </c>
      <c r="H16" s="37">
        <f>AVERAGE(H12:H15)</f>
        <v>6.5900254249572754</v>
      </c>
      <c r="I16" s="37">
        <f>AVERAGE(I12:I15)</f>
        <v>6.5848588943481445E-2</v>
      </c>
      <c r="J16" s="54">
        <f>AVERAGE(J12:J15)</f>
        <v>0.95797887257803682</v>
      </c>
      <c r="L16" s="3"/>
      <c r="M16" s="3"/>
      <c r="N16" s="3"/>
      <c r="O16" s="3"/>
      <c r="P16" s="3"/>
    </row>
    <row r="17" spans="1:16" s="5" customFormat="1" ht="14" x14ac:dyDescent="0.15">
      <c r="A17" s="38" t="s">
        <v>18</v>
      </c>
      <c r="B17" s="39">
        <f>MEDIAN(B12:B15)</f>
        <v>21.071237564086914</v>
      </c>
      <c r="C17" s="39">
        <f>MEDIAN(C12:C15)</f>
        <v>14.598939418792725</v>
      </c>
      <c r="D17" s="40">
        <f>MEDIAN(D12:D15)</f>
        <v>6.4863138198852539</v>
      </c>
      <c r="E17" s="38" t="s">
        <v>18</v>
      </c>
      <c r="F17" s="39">
        <f>MEDIAN(F12:F15)</f>
        <v>21.221244812011719</v>
      </c>
      <c r="G17" s="39">
        <f>MEDIAN(G12:G15)</f>
        <v>14.569497108459473</v>
      </c>
      <c r="H17" s="40">
        <f>MEDIAN(H12:H15)</f>
        <v>6.6451420783996582</v>
      </c>
      <c r="I17" s="40">
        <f>MEDIAN(I12:I15)</f>
        <v>0.12096524238586426</v>
      </c>
      <c r="J17" s="40">
        <f>MEDIAN(J12:J15)</f>
        <v>0.91957329061498783</v>
      </c>
      <c r="L17" s="3"/>
      <c r="M17" s="3"/>
      <c r="N17" s="3"/>
      <c r="O17" s="3"/>
      <c r="P17" s="3"/>
    </row>
    <row r="18" spans="1:16" s="5" customFormat="1" thickBot="1" x14ac:dyDescent="0.2">
      <c r="A18" s="41" t="s">
        <v>19</v>
      </c>
      <c r="B18" s="42">
        <f>STDEV(B12:B15)</f>
        <v>0.15517326218477584</v>
      </c>
      <c r="C18" s="42">
        <f>STDEV(C12:C15)</f>
        <v>2.2202410964463248E-2</v>
      </c>
      <c r="D18" s="43">
        <f>STDEV(D12:D15)</f>
        <v>0.16446514126673661</v>
      </c>
      <c r="E18" s="41" t="s">
        <v>19</v>
      </c>
      <c r="F18" s="42">
        <f>STDEV(F12:F15)</f>
        <v>0.13618800230816805</v>
      </c>
      <c r="G18" s="42">
        <f>STDEV(G12:G15)</f>
        <v>3.4795613697976749E-2</v>
      </c>
      <c r="H18" s="43">
        <f>STDEV(H12:H15)</f>
        <v>0.12107526070501234</v>
      </c>
      <c r="I18" s="43">
        <f>STDEV(I12:I15)</f>
        <v>0.12107526070501234</v>
      </c>
      <c r="J18" s="43">
        <f>STDEV(J12:J15)</f>
        <v>8.3671821324485751E-2</v>
      </c>
      <c r="L18" s="3"/>
      <c r="M18" s="3"/>
      <c r="N18" s="3"/>
      <c r="O18" s="3"/>
      <c r="P18" s="3"/>
    </row>
    <row r="19" spans="1:16" s="5" customFormat="1" ht="14" x14ac:dyDescent="0.15">
      <c r="A19" s="10"/>
      <c r="B19" s="10" t="s">
        <v>20</v>
      </c>
      <c r="C19" s="10"/>
      <c r="D19" s="10"/>
      <c r="E19" s="10"/>
      <c r="F19" s="10"/>
      <c r="G19" s="10"/>
      <c r="H19" s="10"/>
      <c r="I19" s="10"/>
      <c r="J19" s="11">
        <f>J18/(SQRT(4))</f>
        <v>4.1835910662242876E-2</v>
      </c>
      <c r="L19" s="3"/>
      <c r="M19" s="3"/>
      <c r="N19" s="3"/>
      <c r="O19" s="3"/>
      <c r="P19" s="3"/>
    </row>
    <row r="20" spans="1:16" s="5" customFormat="1" ht="14" x14ac:dyDescent="0.15">
      <c r="A20" s="17" t="s">
        <v>33</v>
      </c>
      <c r="B20" s="10">
        <f>TTEST(B12:B15,F12:F15,2,2)</f>
        <v>0.60089490234889653</v>
      </c>
      <c r="C20" s="10"/>
      <c r="L20" s="3"/>
      <c r="M20" s="3"/>
      <c r="N20" s="3"/>
      <c r="O20" s="3"/>
      <c r="P20" s="3"/>
    </row>
    <row r="21" spans="1:16" s="5" customFormat="1" ht="14" x14ac:dyDescent="0.15">
      <c r="A21" s="17" t="s">
        <v>1</v>
      </c>
      <c r="B21" s="10">
        <f>TTEST(C12:C15,G12:G15,2,2)</f>
        <v>0.68246807750380645</v>
      </c>
      <c r="C21" s="10"/>
      <c r="D21" s="10"/>
      <c r="E21" s="12"/>
      <c r="F21" s="44"/>
      <c r="L21" s="3"/>
      <c r="M21" s="3"/>
      <c r="N21" s="3"/>
      <c r="O21" s="3"/>
      <c r="P21" s="3"/>
    </row>
    <row r="22" spans="1:16" s="5" customFormat="1" ht="14" x14ac:dyDescent="0.15">
      <c r="A22" s="17" t="s">
        <v>21</v>
      </c>
      <c r="B22" s="55">
        <f>TTEST(D12:D15,H12:H15,2,2)</f>
        <v>0.54287106782607364</v>
      </c>
      <c r="C22" s="10"/>
      <c r="D22" s="10"/>
      <c r="L22" s="3"/>
      <c r="M22" s="3"/>
      <c r="N22" s="3"/>
      <c r="O22" s="3"/>
      <c r="P22" s="3"/>
    </row>
    <row r="23" spans="1:16" s="5" customFormat="1" ht="14" x14ac:dyDescent="0.15">
      <c r="A23" s="45" t="s">
        <v>22</v>
      </c>
      <c r="B23" s="46">
        <f>POWER(-(-I16-I18),2)</f>
        <v>3.4940525567412714E-2</v>
      </c>
      <c r="C23" s="46"/>
      <c r="D23" s="10"/>
      <c r="E23" s="10"/>
      <c r="F23" s="10"/>
      <c r="L23" s="3"/>
      <c r="M23" s="3"/>
      <c r="N23" s="3"/>
      <c r="O23" s="3"/>
      <c r="P23" s="3"/>
    </row>
    <row r="24" spans="1:16" s="5" customFormat="1" ht="14" x14ac:dyDescent="0.15">
      <c r="A24" s="45" t="s">
        <v>23</v>
      </c>
      <c r="B24" s="46">
        <f>POWER(2,-I16)</f>
        <v>0.95538319872815358</v>
      </c>
      <c r="C24" s="46"/>
      <c r="D24" s="10"/>
      <c r="E24" s="10"/>
      <c r="F24" s="10"/>
      <c r="G24" s="10"/>
      <c r="L24" s="3"/>
      <c r="M24" s="3"/>
      <c r="N24" s="3"/>
      <c r="O24" s="3"/>
      <c r="P24" s="3"/>
    </row>
    <row r="25" spans="1:16" x14ac:dyDescent="0.2">
      <c r="L25" s="56"/>
      <c r="M25" s="56"/>
      <c r="N25" s="56"/>
      <c r="O25" s="56"/>
      <c r="P25" s="5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FA8CC-0790-414D-B467-6488905057F1}">
  <dimension ref="A1:P25"/>
  <sheetViews>
    <sheetView workbookViewId="0">
      <selection activeCell="E35" sqref="E35"/>
    </sheetView>
  </sheetViews>
  <sheetFormatPr baseColWidth="10" defaultColWidth="9.1640625" defaultRowHeight="15" x14ac:dyDescent="0.2"/>
  <cols>
    <col min="1" max="1" width="14.6640625" style="19" customWidth="1"/>
    <col min="2" max="4" width="10.33203125" style="19" customWidth="1"/>
    <col min="5" max="5" width="14.6640625" style="19" customWidth="1"/>
    <col min="6" max="10" width="10.33203125" style="19" customWidth="1"/>
    <col min="11" max="16384" width="9.1640625" style="19"/>
  </cols>
  <sheetData>
    <row r="1" spans="1:16" s="59" customFormat="1" x14ac:dyDescent="0.2">
      <c r="A1" s="59" t="s">
        <v>47</v>
      </c>
    </row>
    <row r="3" spans="1:16" s="5" customFormat="1" ht="18" x14ac:dyDescent="0.2">
      <c r="A3" s="16" t="s">
        <v>0</v>
      </c>
      <c r="B3" s="17"/>
      <c r="C3" s="10"/>
      <c r="D3" s="10"/>
      <c r="E3" s="10"/>
      <c r="F3" s="10"/>
      <c r="G3" s="10"/>
      <c r="H3" s="10"/>
      <c r="J3" s="18">
        <v>44305</v>
      </c>
      <c r="K3" s="5" t="s">
        <v>1</v>
      </c>
      <c r="L3" s="3"/>
      <c r="M3" s="3"/>
      <c r="N3" s="3"/>
      <c r="O3" s="3"/>
      <c r="P3" s="3"/>
    </row>
    <row r="4" spans="1:16" s="5" customFormat="1" ht="16" x14ac:dyDescent="0.2">
      <c r="A4" s="20" t="s">
        <v>2</v>
      </c>
      <c r="B4" s="17"/>
      <c r="C4" s="10"/>
      <c r="D4" s="10"/>
      <c r="E4" s="10"/>
      <c r="F4" s="10"/>
      <c r="G4" s="10"/>
      <c r="H4" s="10"/>
      <c r="J4" s="18">
        <v>44305</v>
      </c>
      <c r="K4" s="5" t="s">
        <v>34</v>
      </c>
      <c r="L4" s="3"/>
      <c r="M4" s="3"/>
      <c r="N4" s="3"/>
      <c r="O4" s="3"/>
      <c r="P4" s="3"/>
    </row>
    <row r="5" spans="1:16" s="5" customFormat="1" ht="16" x14ac:dyDescent="0.2">
      <c r="A5" s="20" t="s">
        <v>4</v>
      </c>
      <c r="B5" s="17"/>
      <c r="C5" s="10"/>
      <c r="D5" s="10"/>
      <c r="E5" s="10"/>
      <c r="F5" s="10"/>
      <c r="G5" s="10"/>
      <c r="H5" s="10"/>
      <c r="J5" s="10" t="s">
        <v>5</v>
      </c>
      <c r="L5" s="3"/>
      <c r="M5" s="3"/>
      <c r="N5" s="3"/>
      <c r="O5" s="3"/>
      <c r="P5" s="3"/>
    </row>
    <row r="6" spans="1:16" s="5" customFormat="1" ht="16" x14ac:dyDescent="0.2">
      <c r="A6" s="20" t="s">
        <v>6</v>
      </c>
      <c r="B6" s="17"/>
      <c r="C6" s="10"/>
      <c r="D6" s="10"/>
      <c r="E6" s="10"/>
      <c r="F6" s="10"/>
      <c r="G6" s="10"/>
      <c r="H6" s="10"/>
      <c r="J6" s="10"/>
      <c r="L6" s="3"/>
      <c r="M6" s="3"/>
      <c r="N6" s="3"/>
      <c r="O6" s="3"/>
      <c r="P6" s="3"/>
    </row>
    <row r="7" spans="1:16" s="5" customFormat="1" ht="16" x14ac:dyDescent="0.2">
      <c r="A7" s="20" t="s">
        <v>7</v>
      </c>
      <c r="B7" s="17"/>
      <c r="C7" s="10"/>
      <c r="D7" s="10"/>
      <c r="E7" s="10"/>
      <c r="F7" s="10"/>
      <c r="G7" s="10"/>
      <c r="H7" s="10"/>
      <c r="L7" s="3"/>
      <c r="M7" s="3"/>
      <c r="N7" s="3"/>
      <c r="O7" s="3"/>
      <c r="P7" s="3"/>
    </row>
    <row r="8" spans="1:16" s="5" customFormat="1" ht="14" x14ac:dyDescent="0.15">
      <c r="B8" s="10"/>
      <c r="C8" s="10"/>
      <c r="D8" s="10"/>
      <c r="E8" s="48"/>
      <c r="F8" s="10"/>
      <c r="G8" s="10"/>
      <c r="H8" s="10"/>
      <c r="J8" s="46"/>
      <c r="L8" s="3"/>
      <c r="M8" s="3"/>
      <c r="N8" s="3"/>
      <c r="O8" s="3"/>
      <c r="P8" s="3"/>
    </row>
    <row r="9" spans="1:16" s="5" customFormat="1" ht="14" x14ac:dyDescent="0.15">
      <c r="B9" s="10"/>
      <c r="C9" s="10"/>
      <c r="D9" s="10"/>
      <c r="E9" s="48"/>
      <c r="F9" s="10"/>
      <c r="G9" s="10"/>
      <c r="H9" s="10"/>
      <c r="J9" s="46"/>
      <c r="L9" s="3"/>
      <c r="M9" s="3"/>
      <c r="N9" s="3"/>
      <c r="O9" s="3"/>
      <c r="P9" s="3"/>
    </row>
    <row r="10" spans="1:16" s="5" customFormat="1" thickBot="1" x14ac:dyDescent="0.2">
      <c r="L10" s="3"/>
      <c r="M10" s="3"/>
      <c r="N10" s="3"/>
      <c r="O10" s="3"/>
      <c r="P10" s="3"/>
    </row>
    <row r="11" spans="1:16" s="5" customFormat="1" thickBot="1" x14ac:dyDescent="0.2">
      <c r="A11" s="21" t="s">
        <v>8</v>
      </c>
      <c r="B11" s="22" t="s">
        <v>34</v>
      </c>
      <c r="C11" s="22" t="s">
        <v>1</v>
      </c>
      <c r="D11" s="23" t="s">
        <v>9</v>
      </c>
      <c r="E11" s="21" t="s">
        <v>10</v>
      </c>
      <c r="F11" s="22" t="s">
        <v>34</v>
      </c>
      <c r="G11" s="22" t="s">
        <v>1</v>
      </c>
      <c r="H11" s="23" t="s">
        <v>9</v>
      </c>
      <c r="I11" s="22" t="s">
        <v>11</v>
      </c>
      <c r="J11" s="24" t="s">
        <v>12</v>
      </c>
      <c r="L11" s="3"/>
      <c r="M11" s="3"/>
      <c r="N11" s="3"/>
      <c r="O11" s="3"/>
      <c r="P11" s="3"/>
    </row>
    <row r="12" spans="1:16" s="5" customFormat="1" ht="14" x14ac:dyDescent="0.15">
      <c r="A12" s="2" t="s">
        <v>13</v>
      </c>
      <c r="B12" s="13">
        <v>21.865554809570312</v>
      </c>
      <c r="C12" s="25">
        <v>14.609591484069824</v>
      </c>
      <c r="D12" s="26">
        <f>B12-C12</f>
        <v>7.2559633255004883</v>
      </c>
      <c r="E12" s="2" t="s">
        <v>13</v>
      </c>
      <c r="F12" s="13">
        <v>22.932607650756836</v>
      </c>
      <c r="G12" s="25">
        <v>14.634270668029785</v>
      </c>
      <c r="H12" s="26">
        <f>F12-G12</f>
        <v>8.2983369827270508</v>
      </c>
      <c r="I12" s="27">
        <f>H12-$D$16</f>
        <v>1.1675856113433838</v>
      </c>
      <c r="J12" s="28">
        <f>POWER(2,-I12)</f>
        <v>0.44516571424927409</v>
      </c>
      <c r="L12" s="3"/>
      <c r="M12" s="3"/>
      <c r="N12" s="3"/>
      <c r="O12" s="3"/>
      <c r="P12" s="3"/>
    </row>
    <row r="13" spans="1:16" s="5" customFormat="1" ht="14" x14ac:dyDescent="0.15">
      <c r="A13" s="2" t="s">
        <v>14</v>
      </c>
      <c r="B13" s="14">
        <v>21.681507110595703</v>
      </c>
      <c r="C13" s="14">
        <v>14.593220710754395</v>
      </c>
      <c r="D13" s="26">
        <f t="shared" ref="D13:D15" si="0">B13-C13</f>
        <v>7.0882863998413086</v>
      </c>
      <c r="E13" s="2" t="s">
        <v>14</v>
      </c>
      <c r="F13" s="14">
        <v>22.76702880859375</v>
      </c>
      <c r="G13" s="29">
        <v>14.558995246887207</v>
      </c>
      <c r="H13" s="26">
        <f>F13-G13</f>
        <v>8.208033561706543</v>
      </c>
      <c r="I13" s="27">
        <f t="shared" ref="I13:I15" si="1">H13-$D$16</f>
        <v>1.077282190322876</v>
      </c>
      <c r="J13" s="30">
        <f>POWER(2,-I13)</f>
        <v>0.473920774865975</v>
      </c>
      <c r="L13" s="3"/>
      <c r="M13" s="3"/>
      <c r="N13" s="3"/>
      <c r="O13" s="3"/>
      <c r="P13" s="3"/>
    </row>
    <row r="14" spans="1:16" s="5" customFormat="1" ht="14" x14ac:dyDescent="0.15">
      <c r="A14" s="8" t="s">
        <v>15</v>
      </c>
      <c r="B14" s="14">
        <v>21.639772415161133</v>
      </c>
      <c r="C14" s="31">
        <v>14.560256004333496</v>
      </c>
      <c r="D14" s="26">
        <f t="shared" si="0"/>
        <v>7.0795164108276367</v>
      </c>
      <c r="E14" s="2" t="s">
        <v>15</v>
      </c>
      <c r="F14" s="14">
        <v>22.892885208129883</v>
      </c>
      <c r="G14" s="29">
        <v>14.575094223022461</v>
      </c>
      <c r="H14" s="26">
        <f>F14-G14</f>
        <v>8.3177909851074219</v>
      </c>
      <c r="I14" s="27">
        <f t="shared" si="1"/>
        <v>1.1870396137237549</v>
      </c>
      <c r="J14" s="30">
        <f>POWER(2,-I14)</f>
        <v>0.4392031742509544</v>
      </c>
      <c r="L14" s="3"/>
      <c r="M14" s="3"/>
      <c r="N14" s="3"/>
      <c r="O14" s="3"/>
      <c r="P14" s="3"/>
    </row>
    <row r="15" spans="1:16" s="5" customFormat="1" thickBot="1" x14ac:dyDescent="0.2">
      <c r="A15" s="2" t="s">
        <v>16</v>
      </c>
      <c r="B15" s="32">
        <v>21.703897476196289</v>
      </c>
      <c r="C15" s="33">
        <v>14.604658126831055</v>
      </c>
      <c r="D15" s="26">
        <f t="shared" si="0"/>
        <v>7.0992393493652344</v>
      </c>
      <c r="E15" s="2" t="s">
        <v>16</v>
      </c>
      <c r="F15" s="15">
        <v>22.923303604125977</v>
      </c>
      <c r="G15" s="33">
        <v>14.563899993896484</v>
      </c>
      <c r="H15" s="26">
        <f>F15-G15</f>
        <v>8.3594036102294922</v>
      </c>
      <c r="I15" s="27">
        <f t="shared" si="1"/>
        <v>1.2286522388458252</v>
      </c>
      <c r="J15" s="34">
        <f>POWER(2,-I15)</f>
        <v>0.42671589638312268</v>
      </c>
      <c r="L15" s="3"/>
      <c r="M15" s="3"/>
      <c r="N15" s="3"/>
      <c r="O15" s="3"/>
      <c r="P15" s="3"/>
    </row>
    <row r="16" spans="1:16" s="5" customFormat="1" ht="14" x14ac:dyDescent="0.15">
      <c r="A16" s="35" t="s">
        <v>17</v>
      </c>
      <c r="B16" s="36">
        <f>AVERAGE(B12:B15)</f>
        <v>21.722682952880859</v>
      </c>
      <c r="C16" s="36">
        <f>AVERAGE(C12:C15)</f>
        <v>14.591931581497192</v>
      </c>
      <c r="D16" s="37">
        <f>AVERAGE(D12:D15)</f>
        <v>7.130751371383667</v>
      </c>
      <c r="E16" s="35" t="s">
        <v>17</v>
      </c>
      <c r="F16" s="36">
        <f>AVERAGE(F12:F15)</f>
        <v>22.878956317901611</v>
      </c>
      <c r="G16" s="36">
        <f>AVERAGE(G12:G15)</f>
        <v>14.583065032958984</v>
      </c>
      <c r="H16" s="37">
        <f>AVERAGE(H12:H15)</f>
        <v>8.295891284942627</v>
      </c>
      <c r="I16" s="37">
        <f>AVERAGE(I12:I15)</f>
        <v>1.16513991355896</v>
      </c>
      <c r="J16" s="54">
        <f>AVERAGE(J12:J15)</f>
        <v>0.44625138993733149</v>
      </c>
      <c r="L16" s="3"/>
      <c r="M16" s="3"/>
      <c r="N16" s="3"/>
      <c r="O16" s="3"/>
      <c r="P16" s="3"/>
    </row>
    <row r="17" spans="1:16" s="5" customFormat="1" ht="14" x14ac:dyDescent="0.15">
      <c r="A17" s="38" t="s">
        <v>18</v>
      </c>
      <c r="B17" s="39">
        <f>MEDIAN(B12:B15)</f>
        <v>21.692702293395996</v>
      </c>
      <c r="C17" s="39">
        <f>MEDIAN(C12:C15)</f>
        <v>14.598939418792725</v>
      </c>
      <c r="D17" s="40">
        <f>MEDIAN(D12:D15)</f>
        <v>7.0937628746032715</v>
      </c>
      <c r="E17" s="38" t="s">
        <v>18</v>
      </c>
      <c r="F17" s="39">
        <f>MEDIAN(F12:F15)</f>
        <v>22.90809440612793</v>
      </c>
      <c r="G17" s="39">
        <f>MEDIAN(G12:G15)</f>
        <v>14.569497108459473</v>
      </c>
      <c r="H17" s="40">
        <f>MEDIAN(H12:H15)</f>
        <v>8.3080639839172363</v>
      </c>
      <c r="I17" s="40">
        <f>MEDIAN(I12:I15)</f>
        <v>1.1773126125335693</v>
      </c>
      <c r="J17" s="40">
        <f>MEDIAN(J12:J15)</f>
        <v>0.44218444425011427</v>
      </c>
      <c r="L17" s="3"/>
      <c r="M17" s="3"/>
      <c r="N17" s="3"/>
      <c r="O17" s="3"/>
      <c r="P17" s="3"/>
    </row>
    <row r="18" spans="1:16" s="5" customFormat="1" thickBot="1" x14ac:dyDescent="0.2">
      <c r="A18" s="41" t="s">
        <v>19</v>
      </c>
      <c r="B18" s="42">
        <f>STDEV(B12:B15)</f>
        <v>9.8885234524716287E-2</v>
      </c>
      <c r="C18" s="42">
        <f>STDEV(C12:C15)</f>
        <v>2.2202410964463248E-2</v>
      </c>
      <c r="D18" s="43">
        <f>STDEV(D12:D15)</f>
        <v>8.3863651197870842E-2</v>
      </c>
      <c r="E18" s="41" t="s">
        <v>19</v>
      </c>
      <c r="F18" s="42">
        <f>STDEV(F12:F15)</f>
        <v>7.6522172463194177E-2</v>
      </c>
      <c r="G18" s="42">
        <f>STDEV(G12:G15)</f>
        <v>3.4795613697976749E-2</v>
      </c>
      <c r="H18" s="43">
        <f>STDEV(H12:H15)</f>
        <v>6.3870633054984846E-2</v>
      </c>
      <c r="I18" s="43">
        <f>STDEV(I12:I15)</f>
        <v>6.3870633054984846E-2</v>
      </c>
      <c r="J18" s="43">
        <f>STDEV(J12:J15)</f>
        <v>1.9984047027544326E-2</v>
      </c>
      <c r="L18" s="3"/>
      <c r="M18" s="3"/>
      <c r="N18" s="3"/>
      <c r="O18" s="3"/>
      <c r="P18" s="3"/>
    </row>
    <row r="19" spans="1:16" s="5" customFormat="1" ht="14" x14ac:dyDescent="0.15">
      <c r="A19" s="10"/>
      <c r="B19" s="10" t="s">
        <v>20</v>
      </c>
      <c r="C19" s="10"/>
      <c r="D19" s="10"/>
      <c r="E19" s="10"/>
      <c r="F19" s="10"/>
      <c r="G19" s="10"/>
      <c r="H19" s="10"/>
      <c r="I19" s="10"/>
      <c r="J19" s="11">
        <f>J18/(SQRT(4))</f>
        <v>9.9920235137721629E-3</v>
      </c>
      <c r="L19" s="3"/>
      <c r="M19" s="3"/>
      <c r="N19" s="3"/>
      <c r="O19" s="3"/>
      <c r="P19" s="3"/>
    </row>
    <row r="20" spans="1:16" s="5" customFormat="1" ht="14" x14ac:dyDescent="0.15">
      <c r="A20" s="17" t="s">
        <v>34</v>
      </c>
      <c r="B20" s="10">
        <f>TTEST(B12:B15,F12:F15,2,2)</f>
        <v>1.6111574604434963E-6</v>
      </c>
      <c r="C20" s="10"/>
      <c r="L20" s="3"/>
      <c r="M20" s="3"/>
      <c r="N20" s="3"/>
      <c r="O20" s="3"/>
      <c r="P20" s="3"/>
    </row>
    <row r="21" spans="1:16" s="5" customFormat="1" ht="14" x14ac:dyDescent="0.15">
      <c r="A21" s="17" t="s">
        <v>1</v>
      </c>
      <c r="B21" s="10">
        <f>TTEST(C12:C15,G12:G15,2,2)</f>
        <v>0.68246807750380645</v>
      </c>
      <c r="C21" s="10"/>
      <c r="D21" s="10"/>
      <c r="E21" s="12"/>
      <c r="F21" s="44"/>
      <c r="L21" s="3"/>
      <c r="M21" s="3"/>
      <c r="N21" s="3"/>
      <c r="O21" s="3"/>
      <c r="P21" s="3"/>
    </row>
    <row r="22" spans="1:16" s="5" customFormat="1" ht="14" x14ac:dyDescent="0.15">
      <c r="A22" s="17" t="s">
        <v>21</v>
      </c>
      <c r="B22" s="55">
        <f>TTEST(D12:D15,H12:H15,2,2)</f>
        <v>5.6025278684911093E-7</v>
      </c>
      <c r="C22" s="10"/>
      <c r="D22" s="10"/>
      <c r="L22" s="3"/>
      <c r="M22" s="3"/>
      <c r="N22" s="3"/>
      <c r="O22" s="3"/>
      <c r="P22" s="3"/>
    </row>
    <row r="23" spans="1:16" s="5" customFormat="1" ht="14" x14ac:dyDescent="0.15">
      <c r="A23" s="45" t="s">
        <v>22</v>
      </c>
      <c r="B23" s="46">
        <f>POWER(-(-I16-I18),2)</f>
        <v>1.5104669236883073</v>
      </c>
      <c r="C23" s="46"/>
      <c r="D23" s="10"/>
      <c r="E23" s="10"/>
      <c r="F23" s="10"/>
      <c r="L23" s="3"/>
      <c r="M23" s="3"/>
      <c r="N23" s="3"/>
      <c r="O23" s="3"/>
      <c r="P23" s="3"/>
    </row>
    <row r="24" spans="1:16" s="5" customFormat="1" ht="14" x14ac:dyDescent="0.15">
      <c r="A24" s="45" t="s">
        <v>23</v>
      </c>
      <c r="B24" s="46">
        <f>POWER(2,-I16)</f>
        <v>0.44592101188604388</v>
      </c>
      <c r="C24" s="46"/>
      <c r="D24" s="10"/>
      <c r="E24" s="10"/>
      <c r="F24" s="10"/>
      <c r="G24" s="10"/>
      <c r="L24" s="3"/>
      <c r="M24" s="3"/>
      <c r="N24" s="3"/>
      <c r="O24" s="3"/>
      <c r="P24" s="3"/>
    </row>
    <row r="25" spans="1:16" x14ac:dyDescent="0.2">
      <c r="L25" s="56"/>
      <c r="M25" s="56"/>
      <c r="N25" s="56"/>
      <c r="O25" s="56"/>
      <c r="P25" s="5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32C84-1531-4CE2-BD26-6C41A3A4CA22}">
  <dimension ref="A1:P25"/>
  <sheetViews>
    <sheetView workbookViewId="0">
      <selection activeCell="E35" sqref="E35"/>
    </sheetView>
  </sheetViews>
  <sheetFormatPr baseColWidth="10" defaultColWidth="9.1640625" defaultRowHeight="14" x14ac:dyDescent="0.15"/>
  <cols>
    <col min="1" max="1" width="14.6640625" style="5" customWidth="1"/>
    <col min="2" max="4" width="10.33203125" style="5" customWidth="1"/>
    <col min="5" max="5" width="14.6640625" style="5" customWidth="1"/>
    <col min="6" max="9" width="10.33203125" style="5" customWidth="1"/>
    <col min="10" max="10" width="11.1640625" style="5" customWidth="1"/>
    <col min="11" max="11" width="11.5" style="5" bestFit="1" customWidth="1"/>
    <col min="12" max="12" width="9.33203125" style="5" bestFit="1" customWidth="1"/>
    <col min="13" max="13" width="9.1640625" style="5"/>
    <col min="14" max="15" width="9.33203125" style="5" bestFit="1" customWidth="1"/>
    <col min="16" max="16384" width="9.1640625" style="5"/>
  </cols>
  <sheetData>
    <row r="1" spans="1:16" s="60" customFormat="1" x14ac:dyDescent="0.15">
      <c r="A1" s="60" t="s">
        <v>47</v>
      </c>
    </row>
    <row r="3" spans="1:16" ht="18" x14ac:dyDescent="0.2">
      <c r="A3" s="16" t="s">
        <v>28</v>
      </c>
      <c r="B3" s="17"/>
      <c r="C3" s="10"/>
      <c r="D3" s="10"/>
      <c r="E3" s="10"/>
      <c r="F3" s="10"/>
      <c r="G3" s="10"/>
      <c r="H3" s="10"/>
      <c r="J3" s="18">
        <v>43430</v>
      </c>
      <c r="K3" s="5" t="s">
        <v>1</v>
      </c>
      <c r="L3" s="3"/>
      <c r="M3" s="3"/>
      <c r="N3" s="3"/>
      <c r="O3" s="3"/>
      <c r="P3" s="3"/>
    </row>
    <row r="4" spans="1:16" ht="16" x14ac:dyDescent="0.2">
      <c r="A4" s="20" t="s">
        <v>2</v>
      </c>
      <c r="B4" s="17"/>
      <c r="C4" s="10"/>
      <c r="D4" s="10"/>
      <c r="E4" s="10"/>
      <c r="F4" s="10"/>
      <c r="G4" s="10"/>
      <c r="H4" s="10"/>
      <c r="J4" s="18">
        <v>43446</v>
      </c>
      <c r="K4" s="5" t="s">
        <v>35</v>
      </c>
      <c r="L4" s="3"/>
      <c r="M4" s="3"/>
      <c r="N4" s="3"/>
      <c r="O4" s="3"/>
      <c r="P4" s="3"/>
    </row>
    <row r="5" spans="1:16" ht="16" x14ac:dyDescent="0.2">
      <c r="A5" s="20" t="s">
        <v>4</v>
      </c>
      <c r="B5" s="17"/>
      <c r="C5" s="10"/>
      <c r="D5" s="10"/>
      <c r="E5" s="10"/>
      <c r="F5" s="10"/>
      <c r="G5" s="10"/>
      <c r="H5" s="10"/>
      <c r="J5" s="10" t="s">
        <v>29</v>
      </c>
      <c r="L5" s="3"/>
      <c r="M5" s="3"/>
      <c r="N5" s="3"/>
      <c r="O5" s="3"/>
      <c r="P5" s="3"/>
    </row>
    <row r="6" spans="1:16" ht="16" x14ac:dyDescent="0.2">
      <c r="A6" s="20"/>
      <c r="B6" s="17"/>
      <c r="C6" s="10"/>
      <c r="D6" s="10"/>
      <c r="E6" s="10"/>
      <c r="F6" s="10"/>
      <c r="G6" s="10"/>
      <c r="H6" s="10"/>
      <c r="J6" s="10"/>
      <c r="L6" s="3"/>
      <c r="M6" s="3"/>
      <c r="N6" s="3"/>
      <c r="O6" s="3"/>
      <c r="P6" s="3"/>
    </row>
    <row r="7" spans="1:16" ht="16" x14ac:dyDescent="0.2">
      <c r="A7" s="20"/>
      <c r="B7" s="17"/>
      <c r="C7" s="10"/>
      <c r="D7" s="10"/>
      <c r="E7" s="47"/>
      <c r="F7" s="10"/>
      <c r="G7" s="10"/>
      <c r="H7" s="10"/>
      <c r="L7" s="3"/>
      <c r="M7" s="3"/>
      <c r="N7" s="3"/>
      <c r="O7" s="3"/>
      <c r="P7" s="3"/>
    </row>
    <row r="8" spans="1:16" ht="15" thickBot="1" x14ac:dyDescent="0.2">
      <c r="B8" s="10"/>
      <c r="C8" s="10"/>
      <c r="D8" s="10"/>
      <c r="E8" s="48"/>
      <c r="F8" s="10"/>
      <c r="G8" s="10"/>
      <c r="H8" s="10"/>
      <c r="J8" s="46"/>
      <c r="L8" s="3"/>
      <c r="M8" s="3"/>
      <c r="N8" s="3"/>
      <c r="O8" s="3"/>
      <c r="P8" s="3"/>
    </row>
    <row r="9" spans="1:16" ht="15" thickBot="1" x14ac:dyDescent="0.2">
      <c r="A9" s="21" t="s">
        <v>8</v>
      </c>
      <c r="B9" s="22" t="s">
        <v>35</v>
      </c>
      <c r="C9" s="22" t="s">
        <v>1</v>
      </c>
      <c r="D9" s="23" t="s">
        <v>9</v>
      </c>
      <c r="E9" s="21" t="s">
        <v>10</v>
      </c>
      <c r="F9" s="22" t="s">
        <v>35</v>
      </c>
      <c r="G9" s="22" t="s">
        <v>1</v>
      </c>
      <c r="H9" s="23" t="s">
        <v>9</v>
      </c>
      <c r="I9" s="22" t="s">
        <v>11</v>
      </c>
      <c r="J9" s="24" t="s">
        <v>12</v>
      </c>
      <c r="L9" s="3"/>
      <c r="M9" s="3"/>
      <c r="N9" s="3"/>
      <c r="O9" s="3"/>
      <c r="P9" s="3"/>
    </row>
    <row r="10" spans="1:16" x14ac:dyDescent="0.15">
      <c r="A10" s="26" t="s">
        <v>13</v>
      </c>
      <c r="B10" s="13">
        <v>26.346591949462891</v>
      </c>
      <c r="C10" s="25">
        <v>14.609591484069824</v>
      </c>
      <c r="D10" s="26">
        <f>B10-C10</f>
        <v>11.737000465393066</v>
      </c>
      <c r="E10" s="26" t="s">
        <v>13</v>
      </c>
      <c r="F10" s="13">
        <v>28.015874862670898</v>
      </c>
      <c r="G10" s="25">
        <v>14.634270668029785</v>
      </c>
      <c r="H10" s="26">
        <f>F10-G10</f>
        <v>13.381604194641113</v>
      </c>
      <c r="I10" s="27">
        <f>H10-$D$14</f>
        <v>1.9674532413482666</v>
      </c>
      <c r="J10" s="28">
        <f>POWER(2,-I10)</f>
        <v>0.25570402208035981</v>
      </c>
      <c r="L10" s="3"/>
      <c r="M10" s="3"/>
      <c r="N10" s="3"/>
      <c r="O10" s="3"/>
      <c r="P10" s="3"/>
    </row>
    <row r="11" spans="1:16" x14ac:dyDescent="0.15">
      <c r="A11" s="2" t="s">
        <v>14</v>
      </c>
      <c r="B11" s="14">
        <v>26.23896598815918</v>
      </c>
      <c r="C11" s="14">
        <v>14.593220710754395</v>
      </c>
      <c r="D11" s="26">
        <f>B11-C11</f>
        <v>11.645745277404785</v>
      </c>
      <c r="E11" s="2" t="s">
        <v>14</v>
      </c>
      <c r="F11" s="14"/>
      <c r="G11" s="29"/>
      <c r="H11" s="26"/>
      <c r="I11" s="27"/>
      <c r="J11" s="30"/>
      <c r="L11" s="3"/>
      <c r="M11" s="3"/>
      <c r="N11" s="3"/>
      <c r="O11" s="3"/>
      <c r="P11" s="3"/>
    </row>
    <row r="12" spans="1:16" x14ac:dyDescent="0.15">
      <c r="A12" s="2" t="s">
        <v>15</v>
      </c>
      <c r="B12" s="14">
        <v>25.99468994140625</v>
      </c>
      <c r="C12" s="31">
        <v>14.560256004333496</v>
      </c>
      <c r="D12" s="26">
        <f>B12-C12</f>
        <v>11.434433937072754</v>
      </c>
      <c r="E12" s="2" t="s">
        <v>15</v>
      </c>
      <c r="F12" s="14">
        <v>27.388423919677734</v>
      </c>
      <c r="G12" s="29">
        <v>14.575094223022461</v>
      </c>
      <c r="H12" s="26">
        <f t="shared" ref="H12:H13" si="0">F12-G12</f>
        <v>12.813329696655273</v>
      </c>
      <c r="I12" s="27">
        <f t="shared" ref="I12:I13" si="1">H12-$D$14</f>
        <v>1.3991787433624268</v>
      </c>
      <c r="J12" s="30">
        <f t="shared" ref="J12:J13" si="2">POWER(2,-I12)</f>
        <v>0.37914490910148563</v>
      </c>
      <c r="L12" s="3"/>
      <c r="M12" s="3"/>
      <c r="N12" s="3"/>
      <c r="O12" s="3"/>
      <c r="P12" s="3"/>
    </row>
    <row r="13" spans="1:16" ht="15" thickBot="1" x14ac:dyDescent="0.2">
      <c r="A13" s="2" t="s">
        <v>16</v>
      </c>
      <c r="B13" s="32">
        <v>25.444082260131836</v>
      </c>
      <c r="C13" s="33">
        <v>14.604658126831055</v>
      </c>
      <c r="D13" s="26">
        <f>B13-C13</f>
        <v>10.839424133300781</v>
      </c>
      <c r="E13" s="2" t="s">
        <v>16</v>
      </c>
      <c r="F13" s="15">
        <v>27.273626327514648</v>
      </c>
      <c r="G13" s="33">
        <v>14.563899993896484</v>
      </c>
      <c r="H13" s="26">
        <f t="shared" si="0"/>
        <v>12.709726333618164</v>
      </c>
      <c r="I13" s="27">
        <f t="shared" si="1"/>
        <v>1.2955753803253174</v>
      </c>
      <c r="J13" s="34">
        <f t="shared" si="2"/>
        <v>0.40737366370995642</v>
      </c>
      <c r="L13" s="3"/>
      <c r="M13" s="3"/>
      <c r="N13" s="3"/>
      <c r="O13" s="3"/>
      <c r="P13" s="3"/>
    </row>
    <row r="14" spans="1:16" x14ac:dyDescent="0.15">
      <c r="A14" s="35" t="s">
        <v>17</v>
      </c>
      <c r="B14" s="36">
        <f>AVERAGE(B10:B13)</f>
        <v>26.006082534790039</v>
      </c>
      <c r="C14" s="36">
        <f>AVERAGE(C10:C13)</f>
        <v>14.591931581497192</v>
      </c>
      <c r="D14" s="37">
        <f>AVERAGE(D10:D13)</f>
        <v>11.414150953292847</v>
      </c>
      <c r="E14" s="35" t="s">
        <v>17</v>
      </c>
      <c r="F14" s="36">
        <f>AVERAGE(F10:F13)</f>
        <v>27.559308369954426</v>
      </c>
      <c r="G14" s="36">
        <f>AVERAGE(G10:G13)</f>
        <v>14.59108829498291</v>
      </c>
      <c r="H14" s="37">
        <f>AVERAGE(H10:H13)</f>
        <v>12.968220074971518</v>
      </c>
      <c r="I14" s="37">
        <f>AVERAGE(I10:I13)</f>
        <v>1.5540691216786702</v>
      </c>
      <c r="J14" s="54">
        <f>AVERAGE(J10:J13)</f>
        <v>0.34740753163060062</v>
      </c>
      <c r="K14" s="52"/>
      <c r="L14" s="3"/>
      <c r="M14" s="3"/>
      <c r="N14" s="3"/>
      <c r="O14" s="3"/>
      <c r="P14" s="3"/>
    </row>
    <row r="15" spans="1:16" x14ac:dyDescent="0.15">
      <c r="A15" s="38" t="s">
        <v>18</v>
      </c>
      <c r="B15" s="39">
        <f>MEDIAN(B10:B13)</f>
        <v>26.116827964782715</v>
      </c>
      <c r="C15" s="39">
        <f>MEDIAN(C10:C13)</f>
        <v>14.598939418792725</v>
      </c>
      <c r="D15" s="40">
        <f>MEDIAN(D10:D13)</f>
        <v>11.54008960723877</v>
      </c>
      <c r="E15" s="38" t="s">
        <v>18</v>
      </c>
      <c r="F15" s="39">
        <f>MEDIAN(F10:F13)</f>
        <v>27.388423919677734</v>
      </c>
      <c r="G15" s="39">
        <f>MEDIAN(G10:G13)</f>
        <v>14.575094223022461</v>
      </c>
      <c r="H15" s="40">
        <f>MEDIAN(H10:H13)</f>
        <v>12.813329696655273</v>
      </c>
      <c r="I15" s="40">
        <f>MEDIAN(I10:I13)</f>
        <v>1.3991787433624268</v>
      </c>
      <c r="J15" s="40">
        <f>MEDIAN(J10:J13)</f>
        <v>0.37914490910148563</v>
      </c>
      <c r="L15" s="3"/>
      <c r="M15" s="3"/>
      <c r="N15" s="3"/>
      <c r="O15" s="3"/>
      <c r="P15" s="3"/>
    </row>
    <row r="16" spans="1:16" ht="15" thickBot="1" x14ac:dyDescent="0.2">
      <c r="A16" s="41" t="s">
        <v>19</v>
      </c>
      <c r="B16" s="42">
        <f>STDEV(B10:B13)</f>
        <v>0.40255660646832797</v>
      </c>
      <c r="C16" s="42">
        <f>STDEV(C10:C13)</f>
        <v>2.2202410964463248E-2</v>
      </c>
      <c r="D16" s="43">
        <f>STDEV(D10:D13)</f>
        <v>0.40356331823454233</v>
      </c>
      <c r="E16" s="41" t="s">
        <v>19</v>
      </c>
      <c r="F16" s="42">
        <f>STDEV(F10:F13)</f>
        <v>0.39954266792818927</v>
      </c>
      <c r="G16" s="42">
        <f>STDEV(G10:G13)</f>
        <v>3.7813564998566626E-2</v>
      </c>
      <c r="H16" s="43">
        <f>STDEV(H10:H13)</f>
        <v>0.36172950806425119</v>
      </c>
      <c r="I16" s="43">
        <f>STDEV(I10:I13)</f>
        <v>0.36172950806425136</v>
      </c>
      <c r="J16" s="43">
        <f>STDEV(J10:J13)</f>
        <v>8.0662047423553929E-2</v>
      </c>
      <c r="L16" s="3"/>
      <c r="M16" s="3"/>
      <c r="N16" s="3"/>
      <c r="O16" s="3"/>
      <c r="P16" s="3"/>
    </row>
    <row r="17" spans="1:16" x14ac:dyDescent="0.15">
      <c r="A17" s="10"/>
      <c r="B17" s="10" t="s">
        <v>20</v>
      </c>
      <c r="C17" s="10"/>
      <c r="D17" s="10"/>
      <c r="E17" s="10"/>
      <c r="F17" s="10"/>
      <c r="G17" s="10"/>
      <c r="H17" s="10"/>
      <c r="I17" s="10"/>
      <c r="J17" s="11">
        <f>J16/(SQRT(4))</f>
        <v>4.0331023711776964E-2</v>
      </c>
      <c r="L17" s="3"/>
      <c r="M17" s="3"/>
      <c r="N17" s="3"/>
      <c r="O17" s="3"/>
      <c r="P17" s="3"/>
    </row>
    <row r="18" spans="1:16" x14ac:dyDescent="0.15">
      <c r="A18" s="17" t="s">
        <v>35</v>
      </c>
      <c r="B18" s="10">
        <f>TTEST(B10:B13,F10:F13,2,2)</f>
        <v>3.8769902145002551E-3</v>
      </c>
      <c r="C18" s="10"/>
      <c r="E18" s="12"/>
      <c r="F18" s="51"/>
      <c r="G18" s="51"/>
      <c r="H18" s="3"/>
      <c r="L18" s="3"/>
      <c r="M18" s="3"/>
      <c r="N18" s="3"/>
      <c r="O18" s="3"/>
      <c r="P18" s="3"/>
    </row>
    <row r="19" spans="1:16" x14ac:dyDescent="0.15">
      <c r="A19" s="17" t="s">
        <v>1</v>
      </c>
      <c r="B19" s="10">
        <f>TTEST(C10:C13,G10:G13,2,2)</f>
        <v>0.97155079242988762</v>
      </c>
      <c r="C19" s="10"/>
      <c r="D19" s="10"/>
      <c r="L19" s="3"/>
      <c r="M19" s="3"/>
      <c r="N19" s="3"/>
      <c r="O19" s="3"/>
      <c r="P19" s="3"/>
    </row>
    <row r="20" spans="1:16" x14ac:dyDescent="0.15">
      <c r="A20" s="17" t="s">
        <v>21</v>
      </c>
      <c r="B20" s="55">
        <f>TTEST(D10:D13,H10:H13,2,2)</f>
        <v>3.3187872607440749E-3</v>
      </c>
      <c r="C20" s="10"/>
      <c r="D20" s="10"/>
      <c r="L20" s="3"/>
      <c r="M20" s="3"/>
      <c r="N20" s="3"/>
      <c r="O20" s="3"/>
      <c r="P20" s="3"/>
    </row>
    <row r="21" spans="1:16" x14ac:dyDescent="0.15">
      <c r="A21" s="45" t="s">
        <v>22</v>
      </c>
      <c r="B21" s="46">
        <f>POWER(-(-I14-I16),2)</f>
        <v>3.6702843897248556</v>
      </c>
      <c r="C21" s="46"/>
      <c r="D21" s="10"/>
      <c r="E21" s="10"/>
      <c r="F21" s="10"/>
      <c r="L21" s="3"/>
      <c r="M21" s="3"/>
      <c r="N21" s="3"/>
      <c r="O21" s="3"/>
      <c r="P21" s="3"/>
    </row>
    <row r="22" spans="1:16" x14ac:dyDescent="0.15">
      <c r="A22" s="45" t="s">
        <v>23</v>
      </c>
      <c r="B22" s="46">
        <f>POWER(2,-I14)</f>
        <v>0.34054819209567272</v>
      </c>
      <c r="C22" s="46"/>
      <c r="D22" s="10"/>
      <c r="E22" s="10"/>
      <c r="F22" s="10"/>
      <c r="G22" s="10"/>
      <c r="L22" s="3"/>
      <c r="M22" s="3"/>
      <c r="N22" s="3"/>
      <c r="O22" s="3"/>
      <c r="P22" s="3"/>
    </row>
    <row r="23" spans="1:16" x14ac:dyDescent="0.15">
      <c r="A23" s="45"/>
      <c r="B23" s="46"/>
      <c r="C23" s="46"/>
      <c r="D23" s="10"/>
      <c r="E23" s="10"/>
      <c r="F23" s="10"/>
      <c r="G23" s="10"/>
      <c r="L23" s="3"/>
      <c r="M23" s="3"/>
      <c r="N23" s="3"/>
      <c r="O23" s="3"/>
      <c r="P23" s="3"/>
    </row>
    <row r="24" spans="1:16" ht="18" x14ac:dyDescent="0.2">
      <c r="A24" s="16"/>
      <c r="B24" s="46"/>
      <c r="C24" s="46"/>
      <c r="D24" s="10"/>
      <c r="E24" s="10"/>
      <c r="F24" s="10"/>
      <c r="G24" s="10"/>
      <c r="L24" s="3"/>
      <c r="M24" s="3"/>
      <c r="N24" s="3"/>
      <c r="O24" s="3"/>
      <c r="P24" s="3"/>
    </row>
    <row r="25" spans="1:16" x14ac:dyDescent="0.15">
      <c r="L25" s="3"/>
      <c r="M25" s="3"/>
      <c r="N25" s="3"/>
      <c r="O25" s="3"/>
      <c r="P25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53D9E-62BE-4834-808D-80EE8E7F55C0}">
  <dimension ref="A1:P25"/>
  <sheetViews>
    <sheetView tabSelected="1" workbookViewId="0">
      <selection activeCell="E7" sqref="E7"/>
    </sheetView>
  </sheetViews>
  <sheetFormatPr baseColWidth="10" defaultColWidth="9.1640625" defaultRowHeight="15" x14ac:dyDescent="0.2"/>
  <cols>
    <col min="1" max="1" width="14.6640625" style="19" customWidth="1"/>
    <col min="2" max="4" width="10.33203125" style="19" customWidth="1"/>
    <col min="5" max="5" width="14.6640625" style="19" customWidth="1"/>
    <col min="6" max="9" width="10.33203125" style="19" customWidth="1"/>
    <col min="10" max="10" width="10.1640625" style="19" bestFit="1" customWidth="1"/>
    <col min="11" max="16384" width="9.1640625" style="19"/>
  </cols>
  <sheetData>
    <row r="1" spans="1:16" s="59" customFormat="1" x14ac:dyDescent="0.2">
      <c r="A1" s="59" t="s">
        <v>47</v>
      </c>
    </row>
    <row r="3" spans="1:16" s="5" customFormat="1" ht="18" x14ac:dyDescent="0.2">
      <c r="A3" s="16" t="s">
        <v>0</v>
      </c>
      <c r="B3" s="17"/>
      <c r="C3" s="10"/>
      <c r="D3" s="10"/>
      <c r="E3" s="10"/>
      <c r="F3" s="10"/>
      <c r="G3" s="10"/>
      <c r="H3" s="10"/>
      <c r="J3" s="18">
        <v>44305</v>
      </c>
      <c r="K3" s="5" t="s">
        <v>1</v>
      </c>
      <c r="L3" s="3"/>
      <c r="M3" s="3"/>
      <c r="N3" s="3"/>
      <c r="O3" s="3"/>
      <c r="P3" s="3"/>
    </row>
    <row r="4" spans="1:16" s="5" customFormat="1" ht="16" x14ac:dyDescent="0.2">
      <c r="A4" s="20" t="s">
        <v>2</v>
      </c>
      <c r="B4" s="17"/>
      <c r="C4" s="10"/>
      <c r="D4" s="10"/>
      <c r="E4" s="10"/>
      <c r="F4" s="10"/>
      <c r="G4" s="10"/>
      <c r="H4" s="10"/>
      <c r="J4" s="18">
        <v>44321</v>
      </c>
      <c r="K4" s="5" t="s">
        <v>36</v>
      </c>
      <c r="L4" s="3"/>
      <c r="M4" s="3"/>
      <c r="N4" s="3"/>
      <c r="O4" s="3"/>
      <c r="P4" s="3"/>
    </row>
    <row r="5" spans="1:16" s="5" customFormat="1" ht="16" x14ac:dyDescent="0.2">
      <c r="A5" s="20" t="s">
        <v>4</v>
      </c>
      <c r="B5" s="17"/>
      <c r="C5" s="10"/>
      <c r="D5" s="10"/>
      <c r="E5" s="10"/>
      <c r="F5" s="10"/>
      <c r="G5" s="10"/>
      <c r="H5" s="10"/>
      <c r="J5" s="10" t="s">
        <v>5</v>
      </c>
      <c r="L5" s="3"/>
      <c r="M5" s="3"/>
      <c r="N5" s="3"/>
      <c r="O5" s="3"/>
      <c r="P5" s="3"/>
    </row>
    <row r="6" spans="1:16" s="5" customFormat="1" ht="16" x14ac:dyDescent="0.2">
      <c r="A6" s="20" t="s">
        <v>6</v>
      </c>
      <c r="B6" s="17"/>
      <c r="C6" s="10"/>
      <c r="D6" s="10"/>
      <c r="E6" s="10"/>
      <c r="F6" s="10"/>
      <c r="G6" s="10"/>
      <c r="H6" s="10"/>
      <c r="J6" s="10"/>
      <c r="L6" s="3"/>
      <c r="M6" s="3"/>
      <c r="N6" s="3"/>
      <c r="O6" s="3"/>
      <c r="P6" s="3"/>
    </row>
    <row r="7" spans="1:16" s="5" customFormat="1" ht="16" x14ac:dyDescent="0.2">
      <c r="A7" s="20" t="s">
        <v>7</v>
      </c>
      <c r="B7" s="17"/>
      <c r="C7" s="10"/>
      <c r="D7" s="10"/>
      <c r="E7" s="10"/>
      <c r="F7" s="10"/>
      <c r="G7" s="10"/>
      <c r="H7" s="10"/>
      <c r="L7" s="3"/>
      <c r="M7" s="3"/>
      <c r="N7" s="3"/>
      <c r="O7" s="3"/>
      <c r="P7" s="3"/>
    </row>
    <row r="8" spans="1:16" s="5" customFormat="1" ht="14" x14ac:dyDescent="0.15">
      <c r="B8" s="10"/>
      <c r="C8" s="10"/>
      <c r="D8" s="10"/>
      <c r="E8" s="48"/>
      <c r="F8" s="10"/>
      <c r="G8" s="10"/>
      <c r="H8" s="10"/>
      <c r="J8" s="46"/>
      <c r="L8" s="3"/>
      <c r="M8" s="3"/>
      <c r="N8" s="3"/>
      <c r="O8" s="3"/>
      <c r="P8" s="3"/>
    </row>
    <row r="9" spans="1:16" s="5" customFormat="1" ht="14" x14ac:dyDescent="0.15">
      <c r="B9" s="10"/>
      <c r="C9" s="10"/>
      <c r="D9" s="10"/>
      <c r="E9" s="48"/>
      <c r="F9" s="10"/>
      <c r="G9" s="10"/>
      <c r="H9" s="10"/>
      <c r="J9" s="46"/>
      <c r="L9" s="3"/>
      <c r="M9" s="3"/>
      <c r="N9" s="3"/>
      <c r="O9" s="3"/>
      <c r="P9" s="3"/>
    </row>
    <row r="10" spans="1:16" s="5" customFormat="1" thickBot="1" x14ac:dyDescent="0.2">
      <c r="L10" s="3"/>
      <c r="M10" s="3"/>
      <c r="N10" s="3"/>
      <c r="O10" s="3"/>
      <c r="P10" s="3"/>
    </row>
    <row r="11" spans="1:16" s="5" customFormat="1" thickBot="1" x14ac:dyDescent="0.2">
      <c r="A11" s="21" t="s">
        <v>8</v>
      </c>
      <c r="B11" s="22" t="s">
        <v>36</v>
      </c>
      <c r="C11" s="22" t="s">
        <v>1</v>
      </c>
      <c r="D11" s="23" t="s">
        <v>9</v>
      </c>
      <c r="E11" s="21" t="s">
        <v>10</v>
      </c>
      <c r="F11" s="22" t="s">
        <v>36</v>
      </c>
      <c r="G11" s="22" t="s">
        <v>1</v>
      </c>
      <c r="H11" s="23" t="s">
        <v>9</v>
      </c>
      <c r="I11" s="22" t="s">
        <v>11</v>
      </c>
      <c r="J11" s="24" t="s">
        <v>12</v>
      </c>
      <c r="L11" s="3"/>
      <c r="M11" s="3"/>
      <c r="N11" s="3"/>
      <c r="O11" s="3"/>
      <c r="P11" s="3"/>
    </row>
    <row r="12" spans="1:16" s="5" customFormat="1" ht="14" x14ac:dyDescent="0.15">
      <c r="A12" s="2" t="s">
        <v>13</v>
      </c>
      <c r="B12" s="13">
        <v>18.813270568847656</v>
      </c>
      <c r="C12" s="25">
        <v>14.609591484069824</v>
      </c>
      <c r="D12" s="26">
        <f>B12-C12</f>
        <v>4.203679084777832</v>
      </c>
      <c r="E12" s="2" t="s">
        <v>13</v>
      </c>
      <c r="F12" s="13">
        <v>20.416446685791016</v>
      </c>
      <c r="G12" s="25">
        <v>14.634270668029785</v>
      </c>
      <c r="H12" s="26">
        <f>F12-G12</f>
        <v>5.7821760177612305</v>
      </c>
      <c r="I12" s="27">
        <f>H12-$D$16</f>
        <v>1.2052223682403564</v>
      </c>
      <c r="J12" s="28">
        <f>POWER(2,-I12)</f>
        <v>0.43370249015955387</v>
      </c>
      <c r="L12" s="3"/>
      <c r="M12" s="3"/>
      <c r="N12" s="3"/>
      <c r="O12" s="3"/>
      <c r="P12" s="3"/>
    </row>
    <row r="13" spans="1:16" s="5" customFormat="1" ht="14" x14ac:dyDescent="0.15">
      <c r="A13" s="2" t="s">
        <v>14</v>
      </c>
      <c r="B13" s="14">
        <v>18.925039291381836</v>
      </c>
      <c r="C13" s="14">
        <v>14.593220710754395</v>
      </c>
      <c r="D13" s="26">
        <f t="shared" ref="D13:D15" si="0">B13-C13</f>
        <v>4.3318185806274414</v>
      </c>
      <c r="E13" s="2" t="s">
        <v>14</v>
      </c>
      <c r="F13" s="14">
        <v>20.584129333496094</v>
      </c>
      <c r="G13" s="29">
        <v>14.558995246887207</v>
      </c>
      <c r="H13" s="26">
        <f>F13-G13</f>
        <v>6.0251340866088867</v>
      </c>
      <c r="I13" s="27">
        <f t="shared" ref="I13:I15" si="1">H13-$D$16</f>
        <v>1.4481804370880127</v>
      </c>
      <c r="J13" s="30">
        <f>POWER(2,-I13)</f>
        <v>0.36648335055652653</v>
      </c>
      <c r="L13" s="3"/>
      <c r="M13" s="3"/>
      <c r="N13" s="3"/>
      <c r="O13" s="3"/>
      <c r="P13" s="3"/>
    </row>
    <row r="14" spans="1:16" s="5" customFormat="1" ht="14" x14ac:dyDescent="0.15">
      <c r="A14" s="8" t="s">
        <v>15</v>
      </c>
      <c r="B14" s="14">
        <v>19.416629791259766</v>
      </c>
      <c r="C14" s="31">
        <v>14.560256004333496</v>
      </c>
      <c r="D14" s="26">
        <f t="shared" si="0"/>
        <v>4.8563737869262695</v>
      </c>
      <c r="E14" s="2" t="s">
        <v>15</v>
      </c>
      <c r="F14" s="14">
        <v>20.867462158203125</v>
      </c>
      <c r="G14" s="29">
        <v>14.575094223022461</v>
      </c>
      <c r="H14" s="26">
        <f>F14-G14</f>
        <v>6.2923679351806641</v>
      </c>
      <c r="I14" s="27">
        <f t="shared" si="1"/>
        <v>1.71541428565979</v>
      </c>
      <c r="J14" s="30">
        <f>POWER(2,-I14)</f>
        <v>0.30451510851832247</v>
      </c>
      <c r="L14" s="3"/>
      <c r="M14" s="3"/>
      <c r="N14" s="3"/>
      <c r="O14" s="3"/>
      <c r="P14" s="3"/>
    </row>
    <row r="15" spans="1:16" s="5" customFormat="1" thickBot="1" x14ac:dyDescent="0.2">
      <c r="A15" s="2" t="s">
        <v>16</v>
      </c>
      <c r="B15" s="32">
        <v>19.520601272583008</v>
      </c>
      <c r="C15" s="33">
        <v>14.604658126831055</v>
      </c>
      <c r="D15" s="26">
        <f t="shared" si="0"/>
        <v>4.9159431457519531</v>
      </c>
      <c r="E15" s="2" t="s">
        <v>16</v>
      </c>
      <c r="F15" s="15">
        <v>20.542163848876953</v>
      </c>
      <c r="G15" s="33">
        <v>14.563899993896484</v>
      </c>
      <c r="H15" s="26">
        <f>F15-G15</f>
        <v>5.9782638549804688</v>
      </c>
      <c r="I15" s="27">
        <f t="shared" si="1"/>
        <v>1.4013102054595947</v>
      </c>
      <c r="J15" s="34">
        <f>POWER(2,-I15)</f>
        <v>0.37858516757650212</v>
      </c>
      <c r="L15" s="3"/>
      <c r="M15" s="3"/>
      <c r="N15" s="3"/>
      <c r="O15" s="3"/>
      <c r="P15" s="3"/>
    </row>
    <row r="16" spans="1:16" s="5" customFormat="1" ht="14" x14ac:dyDescent="0.15">
      <c r="A16" s="35" t="s">
        <v>17</v>
      </c>
      <c r="B16" s="36">
        <f>AVERAGE(B12:B15)</f>
        <v>19.168885231018066</v>
      </c>
      <c r="C16" s="36">
        <f>AVERAGE(C12:C15)</f>
        <v>14.591931581497192</v>
      </c>
      <c r="D16" s="37">
        <f>AVERAGE(D12:D15)</f>
        <v>4.576953649520874</v>
      </c>
      <c r="E16" s="35" t="s">
        <v>17</v>
      </c>
      <c r="F16" s="36">
        <f>AVERAGE(F12:F15)</f>
        <v>20.602550506591797</v>
      </c>
      <c r="G16" s="36">
        <f>AVERAGE(G12:G15)</f>
        <v>14.583065032958984</v>
      </c>
      <c r="H16" s="37">
        <f>AVERAGE(H12:H15)</f>
        <v>6.0194854736328125</v>
      </c>
      <c r="I16" s="37">
        <f>AVERAGE(I12:I15)</f>
        <v>1.4425318241119385</v>
      </c>
      <c r="J16" s="54">
        <f>AVERAGE(J12:J15)</f>
        <v>0.37082152920272626</v>
      </c>
      <c r="L16" s="3"/>
      <c r="M16" s="3"/>
      <c r="N16" s="3"/>
      <c r="O16" s="3"/>
      <c r="P16" s="3"/>
    </row>
    <row r="17" spans="1:16" s="5" customFormat="1" ht="14" x14ac:dyDescent="0.15">
      <c r="A17" s="38" t="s">
        <v>18</v>
      </c>
      <c r="B17" s="39">
        <f>MEDIAN(B12:B15)</f>
        <v>19.170834541320801</v>
      </c>
      <c r="C17" s="39">
        <f>MEDIAN(C12:C15)</f>
        <v>14.598939418792725</v>
      </c>
      <c r="D17" s="40">
        <f>MEDIAN(D12:D15)</f>
        <v>4.5940961837768555</v>
      </c>
      <c r="E17" s="38" t="s">
        <v>18</v>
      </c>
      <c r="F17" s="39">
        <f>MEDIAN(F12:F15)</f>
        <v>20.563146591186523</v>
      </c>
      <c r="G17" s="39">
        <f>MEDIAN(G12:G15)</f>
        <v>14.569497108459473</v>
      </c>
      <c r="H17" s="40">
        <f>MEDIAN(H12:H15)</f>
        <v>6.0016989707946777</v>
      </c>
      <c r="I17" s="40">
        <f>MEDIAN(I12:I15)</f>
        <v>1.4247453212738037</v>
      </c>
      <c r="J17" s="40">
        <f>MEDIAN(J12:J15)</f>
        <v>0.37253425906651433</v>
      </c>
      <c r="L17" s="3"/>
      <c r="M17" s="3"/>
      <c r="N17" s="3"/>
      <c r="O17" s="3"/>
      <c r="P17" s="3"/>
    </row>
    <row r="18" spans="1:16" s="5" customFormat="1" thickBot="1" x14ac:dyDescent="0.2">
      <c r="A18" s="41" t="s">
        <v>19</v>
      </c>
      <c r="B18" s="42">
        <f>STDEV(B12:B15)</f>
        <v>0.35166469411032036</v>
      </c>
      <c r="C18" s="42">
        <f>STDEV(C12:C15)</f>
        <v>2.2202410964463248E-2</v>
      </c>
      <c r="D18" s="43">
        <f>STDEV(D12:D15)</f>
        <v>0.36166955195230649</v>
      </c>
      <c r="E18" s="41" t="s">
        <v>19</v>
      </c>
      <c r="F18" s="42">
        <f>STDEV(F12:F15)</f>
        <v>0.19043695660618901</v>
      </c>
      <c r="G18" s="42">
        <f>STDEV(G12:G15)</f>
        <v>3.4795613697976749E-2</v>
      </c>
      <c r="H18" s="43">
        <f>STDEV(H12:H15)</f>
        <v>0.21016798387587785</v>
      </c>
      <c r="I18" s="43">
        <f>STDEV(I12:I15)</f>
        <v>0.21016798387587785</v>
      </c>
      <c r="J18" s="43">
        <f>STDEV(J12:J15)</f>
        <v>5.3008334406318323E-2</v>
      </c>
      <c r="L18" s="3"/>
      <c r="M18" s="3"/>
      <c r="N18" s="3"/>
      <c r="O18" s="3"/>
      <c r="P18" s="3"/>
    </row>
    <row r="19" spans="1:16" s="5" customFormat="1" ht="14" x14ac:dyDescent="0.15">
      <c r="A19" s="10"/>
      <c r="B19" s="10" t="s">
        <v>20</v>
      </c>
      <c r="C19" s="10"/>
      <c r="D19" s="10"/>
      <c r="E19" s="10"/>
      <c r="F19" s="10"/>
      <c r="G19" s="10"/>
      <c r="H19" s="10"/>
      <c r="I19" s="10"/>
      <c r="J19" s="11">
        <f>J18/(SQRT(4))</f>
        <v>2.6504167203159162E-2</v>
      </c>
      <c r="L19" s="3"/>
      <c r="M19" s="3"/>
      <c r="N19" s="3"/>
      <c r="O19" s="3"/>
      <c r="P19" s="3"/>
    </row>
    <row r="20" spans="1:16" s="5" customFormat="1" ht="14" x14ac:dyDescent="0.15">
      <c r="A20" s="17" t="s">
        <v>36</v>
      </c>
      <c r="B20" s="10">
        <f>TTEST(B12:B15,F12:F15,2,2)</f>
        <v>3.717364510151856E-4</v>
      </c>
      <c r="C20" s="10"/>
      <c r="L20" s="3"/>
      <c r="M20" s="3"/>
      <c r="N20" s="3"/>
      <c r="O20" s="3"/>
      <c r="P20" s="3"/>
    </row>
    <row r="21" spans="1:16" s="5" customFormat="1" ht="14" x14ac:dyDescent="0.15">
      <c r="A21" s="17" t="s">
        <v>1</v>
      </c>
      <c r="B21" s="10">
        <f>TTEST(C12:C15,G12:G15,2,2)</f>
        <v>0.68246807750380645</v>
      </c>
      <c r="C21" s="10"/>
      <c r="D21" s="10"/>
      <c r="E21" s="12"/>
      <c r="F21" s="44"/>
      <c r="L21" s="3"/>
      <c r="M21" s="3"/>
      <c r="N21" s="3"/>
      <c r="O21" s="3"/>
      <c r="P21" s="3"/>
    </row>
    <row r="22" spans="1:16" s="5" customFormat="1" ht="14" x14ac:dyDescent="0.15">
      <c r="A22" s="17" t="s">
        <v>21</v>
      </c>
      <c r="B22" s="55">
        <f>TTEST(D12:D15,H12:H15,2,2)</f>
        <v>4.5885982829640926E-4</v>
      </c>
      <c r="C22" s="10"/>
      <c r="D22" s="10"/>
      <c r="L22" s="3"/>
      <c r="M22" s="3"/>
      <c r="N22" s="3"/>
      <c r="O22" s="3"/>
      <c r="P22" s="3"/>
    </row>
    <row r="23" spans="1:16" s="5" customFormat="1" ht="14" x14ac:dyDescent="0.15">
      <c r="A23" s="45" t="s">
        <v>22</v>
      </c>
      <c r="B23" s="46">
        <f>POWER(-(-I16-I18),2)</f>
        <v>2.7314166553229651</v>
      </c>
      <c r="C23" s="46"/>
      <c r="D23" s="10"/>
      <c r="E23" s="10"/>
      <c r="F23" s="10"/>
      <c r="L23" s="3"/>
      <c r="M23" s="3"/>
      <c r="N23" s="3"/>
      <c r="O23" s="3"/>
      <c r="P23" s="3"/>
    </row>
    <row r="24" spans="1:16" s="5" customFormat="1" ht="14" x14ac:dyDescent="0.15">
      <c r="A24" s="45" t="s">
        <v>23</v>
      </c>
      <c r="B24" s="46">
        <f>POWER(2,-I16)</f>
        <v>0.36792106292215182</v>
      </c>
      <c r="C24" s="46"/>
      <c r="D24" s="10"/>
      <c r="E24" s="10"/>
      <c r="F24" s="10"/>
      <c r="G24" s="10"/>
      <c r="L24" s="3"/>
      <c r="M24" s="3"/>
      <c r="N24" s="3"/>
      <c r="O24" s="3"/>
      <c r="P24" s="3"/>
    </row>
    <row r="25" spans="1:16" x14ac:dyDescent="0.2">
      <c r="L25" s="56"/>
      <c r="M25" s="56"/>
      <c r="N25" s="56"/>
      <c r="O25" s="56"/>
      <c r="P25" s="56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04679-9922-439E-B777-528249935C7D}">
  <dimension ref="A1:P25"/>
  <sheetViews>
    <sheetView workbookViewId="0">
      <selection activeCell="E35" sqref="E35"/>
    </sheetView>
  </sheetViews>
  <sheetFormatPr baseColWidth="10" defaultColWidth="9.1640625" defaultRowHeight="15" x14ac:dyDescent="0.2"/>
  <cols>
    <col min="1" max="1" width="14.6640625" style="19" customWidth="1"/>
    <col min="2" max="4" width="10.33203125" style="19" customWidth="1"/>
    <col min="5" max="5" width="14.6640625" style="19" customWidth="1"/>
    <col min="6" max="9" width="10.33203125" style="19" customWidth="1"/>
    <col min="10" max="10" width="10.1640625" style="19" bestFit="1" customWidth="1"/>
    <col min="11" max="16384" width="9.1640625" style="19"/>
  </cols>
  <sheetData>
    <row r="1" spans="1:16" s="59" customFormat="1" x14ac:dyDescent="0.2">
      <c r="A1" s="59" t="s">
        <v>47</v>
      </c>
    </row>
    <row r="3" spans="1:16" s="5" customFormat="1" ht="18" x14ac:dyDescent="0.2">
      <c r="A3" s="16" t="s">
        <v>0</v>
      </c>
      <c r="B3" s="17"/>
      <c r="C3" s="10"/>
      <c r="D3" s="10"/>
      <c r="E3" s="10"/>
      <c r="F3" s="10"/>
      <c r="G3" s="10"/>
      <c r="H3" s="10"/>
      <c r="J3" s="18">
        <v>44305</v>
      </c>
      <c r="K3" s="5" t="s">
        <v>1</v>
      </c>
      <c r="L3" s="3"/>
      <c r="M3" s="3"/>
      <c r="N3" s="3"/>
      <c r="O3" s="3"/>
      <c r="P3" s="3"/>
    </row>
    <row r="4" spans="1:16" s="5" customFormat="1" ht="16" x14ac:dyDescent="0.2">
      <c r="A4" s="20" t="s">
        <v>2</v>
      </c>
      <c r="B4" s="17"/>
      <c r="C4" s="10"/>
      <c r="D4" s="10"/>
      <c r="E4" s="10"/>
      <c r="F4" s="10"/>
      <c r="G4" s="10"/>
      <c r="H4" s="10"/>
      <c r="J4" s="18">
        <v>44316</v>
      </c>
      <c r="K4" s="5" t="s">
        <v>37</v>
      </c>
      <c r="L4" s="3"/>
      <c r="M4" s="3"/>
      <c r="N4" s="3"/>
      <c r="O4" s="3"/>
      <c r="P4" s="3"/>
    </row>
    <row r="5" spans="1:16" s="5" customFormat="1" ht="16" x14ac:dyDescent="0.2">
      <c r="A5" s="20" t="s">
        <v>4</v>
      </c>
      <c r="B5" s="17"/>
      <c r="C5" s="10"/>
      <c r="D5" s="10"/>
      <c r="E5" s="10"/>
      <c r="F5" s="10"/>
      <c r="G5" s="10"/>
      <c r="H5" s="10"/>
      <c r="J5" s="10" t="s">
        <v>5</v>
      </c>
      <c r="L5" s="3"/>
      <c r="M5" s="3"/>
      <c r="N5" s="3"/>
      <c r="O5" s="3"/>
      <c r="P5" s="3"/>
    </row>
    <row r="6" spans="1:16" s="5" customFormat="1" ht="16" x14ac:dyDescent="0.2">
      <c r="A6" s="20" t="s">
        <v>6</v>
      </c>
      <c r="B6" s="17"/>
      <c r="C6" s="10"/>
      <c r="D6" s="10"/>
      <c r="E6" s="10"/>
      <c r="F6" s="10"/>
      <c r="G6" s="10"/>
      <c r="H6" s="10"/>
      <c r="J6" s="10"/>
      <c r="L6" s="3"/>
      <c r="M6" s="3"/>
      <c r="N6" s="3"/>
      <c r="O6" s="3"/>
      <c r="P6" s="3"/>
    </row>
    <row r="7" spans="1:16" s="5" customFormat="1" ht="16" x14ac:dyDescent="0.2">
      <c r="A7" s="20" t="s">
        <v>7</v>
      </c>
      <c r="B7" s="17"/>
      <c r="C7" s="10"/>
      <c r="D7" s="10"/>
      <c r="E7" s="10"/>
      <c r="F7" s="10"/>
      <c r="G7" s="10"/>
      <c r="H7" s="10"/>
      <c r="L7" s="3"/>
      <c r="M7" s="3"/>
      <c r="N7" s="3"/>
      <c r="O7" s="3"/>
      <c r="P7" s="3"/>
    </row>
    <row r="8" spans="1:16" s="5" customFormat="1" ht="14" x14ac:dyDescent="0.15">
      <c r="B8" s="10"/>
      <c r="C8" s="10"/>
      <c r="D8" s="10"/>
      <c r="E8" s="48"/>
      <c r="F8" s="10"/>
      <c r="G8" s="10"/>
      <c r="H8" s="10"/>
      <c r="J8" s="46"/>
      <c r="L8" s="3"/>
      <c r="M8" s="3"/>
      <c r="N8" s="3"/>
      <c r="O8" s="3"/>
      <c r="P8" s="3"/>
    </row>
    <row r="9" spans="1:16" s="5" customFormat="1" ht="14" x14ac:dyDescent="0.15">
      <c r="B9" s="10"/>
      <c r="C9" s="10"/>
      <c r="D9" s="10"/>
      <c r="E9" s="48"/>
      <c r="F9" s="10"/>
      <c r="G9" s="10"/>
      <c r="H9" s="10"/>
      <c r="J9" s="46"/>
      <c r="L9" s="3"/>
      <c r="M9" s="3"/>
      <c r="N9" s="3"/>
      <c r="O9" s="3"/>
      <c r="P9" s="3"/>
    </row>
    <row r="10" spans="1:16" s="5" customFormat="1" thickBot="1" x14ac:dyDescent="0.2">
      <c r="L10" s="3"/>
      <c r="M10" s="3"/>
      <c r="N10" s="3"/>
      <c r="O10" s="3"/>
      <c r="P10" s="3"/>
    </row>
    <row r="11" spans="1:16" s="5" customFormat="1" thickBot="1" x14ac:dyDescent="0.2">
      <c r="A11" s="21" t="s">
        <v>8</v>
      </c>
      <c r="B11" s="22" t="s">
        <v>37</v>
      </c>
      <c r="C11" s="22" t="s">
        <v>1</v>
      </c>
      <c r="D11" s="23" t="s">
        <v>9</v>
      </c>
      <c r="E11" s="21" t="s">
        <v>10</v>
      </c>
      <c r="F11" s="22" t="s">
        <v>37</v>
      </c>
      <c r="G11" s="22" t="s">
        <v>1</v>
      </c>
      <c r="H11" s="23" t="s">
        <v>9</v>
      </c>
      <c r="I11" s="22" t="s">
        <v>11</v>
      </c>
      <c r="J11" s="24" t="s">
        <v>12</v>
      </c>
      <c r="L11" s="3"/>
      <c r="M11" s="3"/>
      <c r="N11" s="3"/>
      <c r="O11" s="3"/>
      <c r="P11" s="3"/>
    </row>
    <row r="12" spans="1:16" s="5" customFormat="1" ht="14" x14ac:dyDescent="0.15">
      <c r="A12" s="2" t="s">
        <v>13</v>
      </c>
      <c r="B12" s="13">
        <v>26.204235076904297</v>
      </c>
      <c r="C12" s="25">
        <v>14.609591484069824</v>
      </c>
      <c r="D12" s="26">
        <f>B12-C12</f>
        <v>11.594643592834473</v>
      </c>
      <c r="E12" s="2" t="s">
        <v>13</v>
      </c>
      <c r="F12" s="13">
        <v>26.441257476806641</v>
      </c>
      <c r="G12" s="25">
        <v>14.634270668029785</v>
      </c>
      <c r="H12" s="26">
        <f>F12-G12</f>
        <v>11.806986808776855</v>
      </c>
      <c r="I12" s="27">
        <f>H12-$D$16</f>
        <v>0.56615424156188965</v>
      </c>
      <c r="J12" s="28">
        <f>POWER(2,-I12)</f>
        <v>0.6754148283874124</v>
      </c>
      <c r="L12" s="3"/>
      <c r="M12" s="3"/>
      <c r="N12" s="3"/>
      <c r="O12" s="3"/>
      <c r="P12" s="3"/>
    </row>
    <row r="13" spans="1:16" s="5" customFormat="1" ht="14" x14ac:dyDescent="0.15">
      <c r="A13" s="2" t="s">
        <v>14</v>
      </c>
      <c r="B13" s="14">
        <v>25.647359848022461</v>
      </c>
      <c r="C13" s="14">
        <v>14.593220710754395</v>
      </c>
      <c r="D13" s="26">
        <f t="shared" ref="D13:D15" si="0">B13-C13</f>
        <v>11.054139137268066</v>
      </c>
      <c r="E13" s="2" t="s">
        <v>14</v>
      </c>
      <c r="F13" s="14">
        <v>26.640386581420898</v>
      </c>
      <c r="G13" s="29">
        <v>14.558995246887207</v>
      </c>
      <c r="H13" s="26">
        <f>F13-G13</f>
        <v>12.081391334533691</v>
      </c>
      <c r="I13" s="27">
        <f t="shared" ref="I13:I15" si="1">H13-$D$16</f>
        <v>0.84055876731872559</v>
      </c>
      <c r="J13" s="30">
        <f>POWER(2,-I13)</f>
        <v>0.55842724381233477</v>
      </c>
      <c r="L13" s="3"/>
      <c r="M13" s="3"/>
      <c r="N13" s="3"/>
      <c r="O13" s="3"/>
      <c r="P13" s="3"/>
    </row>
    <row r="14" spans="1:16" s="5" customFormat="1" ht="14" x14ac:dyDescent="0.15">
      <c r="A14" s="8" t="s">
        <v>15</v>
      </c>
      <c r="B14" s="14">
        <v>25.754903793334961</v>
      </c>
      <c r="C14" s="31">
        <v>14.560256004333496</v>
      </c>
      <c r="D14" s="26">
        <f t="shared" si="0"/>
        <v>11.194647789001465</v>
      </c>
      <c r="E14" s="2" t="s">
        <v>15</v>
      </c>
      <c r="F14" s="14">
        <v>26.520572662353516</v>
      </c>
      <c r="G14" s="29">
        <v>14.575094223022461</v>
      </c>
      <c r="H14" s="26">
        <f>F14-G14</f>
        <v>11.945478439331055</v>
      </c>
      <c r="I14" s="27">
        <f t="shared" si="1"/>
        <v>0.70464587211608887</v>
      </c>
      <c r="J14" s="30">
        <f>POWER(2,-I14)</f>
        <v>0.61359308438569282</v>
      </c>
      <c r="L14" s="3"/>
      <c r="M14" s="3"/>
      <c r="N14" s="3"/>
      <c r="O14" s="3"/>
      <c r="P14" s="3"/>
    </row>
    <row r="15" spans="1:16" s="5" customFormat="1" thickBot="1" x14ac:dyDescent="0.2">
      <c r="A15" s="2" t="s">
        <v>16</v>
      </c>
      <c r="B15" s="32">
        <v>25.724557876586914</v>
      </c>
      <c r="C15" s="33">
        <v>14.604658126831055</v>
      </c>
      <c r="D15" s="26">
        <f t="shared" si="0"/>
        <v>11.119899749755859</v>
      </c>
      <c r="E15" s="2" t="s">
        <v>16</v>
      </c>
      <c r="F15" s="15">
        <v>25.934169769287109</v>
      </c>
      <c r="G15" s="33">
        <v>14.563899993896484</v>
      </c>
      <c r="H15" s="26">
        <f>F15-G15</f>
        <v>11.370269775390625</v>
      </c>
      <c r="I15" s="27">
        <f t="shared" si="1"/>
        <v>0.12943720817565918</v>
      </c>
      <c r="J15" s="34">
        <f>POWER(2,-I15)</f>
        <v>0.91418800319482929</v>
      </c>
      <c r="L15" s="3"/>
      <c r="M15" s="3"/>
      <c r="N15" s="3"/>
      <c r="O15" s="3"/>
      <c r="P15" s="3"/>
    </row>
    <row r="16" spans="1:16" s="5" customFormat="1" ht="14" x14ac:dyDescent="0.15">
      <c r="A16" s="35" t="s">
        <v>17</v>
      </c>
      <c r="B16" s="36">
        <f>AVERAGE(B12:B15)</f>
        <v>25.832764148712158</v>
      </c>
      <c r="C16" s="36">
        <f>AVERAGE(C12:C15)</f>
        <v>14.591931581497192</v>
      </c>
      <c r="D16" s="37">
        <f>AVERAGE(D12:D15)</f>
        <v>11.240832567214966</v>
      </c>
      <c r="E16" s="35" t="s">
        <v>17</v>
      </c>
      <c r="F16" s="36">
        <f>AVERAGE(F12:F15)</f>
        <v>26.384096622467041</v>
      </c>
      <c r="G16" s="36">
        <f>AVERAGE(G12:G15)</f>
        <v>14.583065032958984</v>
      </c>
      <c r="H16" s="37">
        <f>AVERAGE(H12:H15)</f>
        <v>11.801031589508057</v>
      </c>
      <c r="I16" s="37">
        <f>AVERAGE(I12:I15)</f>
        <v>0.56019902229309082</v>
      </c>
      <c r="J16" s="54">
        <f>AVERAGE(J12:J15)</f>
        <v>0.69040578994506729</v>
      </c>
      <c r="L16" s="3"/>
      <c r="M16" s="3"/>
      <c r="N16" s="3"/>
      <c r="O16" s="3"/>
      <c r="P16" s="3"/>
    </row>
    <row r="17" spans="1:16" s="5" customFormat="1" ht="14" x14ac:dyDescent="0.15">
      <c r="A17" s="38" t="s">
        <v>18</v>
      </c>
      <c r="B17" s="39">
        <f>MEDIAN(B12:B15)</f>
        <v>25.739730834960938</v>
      </c>
      <c r="C17" s="39">
        <f>MEDIAN(C12:C15)</f>
        <v>14.598939418792725</v>
      </c>
      <c r="D17" s="40">
        <f>MEDIAN(D12:D15)</f>
        <v>11.157273769378662</v>
      </c>
      <c r="E17" s="38" t="s">
        <v>18</v>
      </c>
      <c r="F17" s="39">
        <f>MEDIAN(F12:F15)</f>
        <v>26.480915069580078</v>
      </c>
      <c r="G17" s="39">
        <f>MEDIAN(G12:G15)</f>
        <v>14.569497108459473</v>
      </c>
      <c r="H17" s="40">
        <f>MEDIAN(H12:H15)</f>
        <v>11.876232624053955</v>
      </c>
      <c r="I17" s="40">
        <f>MEDIAN(I12:I15)</f>
        <v>0.63540005683898926</v>
      </c>
      <c r="J17" s="40">
        <f>MEDIAN(J12:J15)</f>
        <v>0.64450395638655267</v>
      </c>
      <c r="L17" s="3"/>
      <c r="M17" s="3"/>
      <c r="N17" s="3"/>
      <c r="O17" s="3"/>
      <c r="P17" s="3"/>
    </row>
    <row r="18" spans="1:16" s="5" customFormat="1" thickBot="1" x14ac:dyDescent="0.2">
      <c r="A18" s="41" t="s">
        <v>19</v>
      </c>
      <c r="B18" s="42">
        <f>STDEV(B12:B15)</f>
        <v>0.2517513571448825</v>
      </c>
      <c r="C18" s="42">
        <f>STDEV(C12:C15)</f>
        <v>2.2202410964463248E-2</v>
      </c>
      <c r="D18" s="43">
        <f>STDEV(D12:D15)</f>
        <v>0.24275808171407531</v>
      </c>
      <c r="E18" s="41" t="s">
        <v>19</v>
      </c>
      <c r="F18" s="42">
        <f>STDEV(F12:F15)</f>
        <v>0.31091895460869606</v>
      </c>
      <c r="G18" s="42">
        <f>STDEV(G12:G15)</f>
        <v>3.4795613697976749E-2</v>
      </c>
      <c r="H18" s="43">
        <f>STDEV(H12:H15)</f>
        <v>0.30825189060945318</v>
      </c>
      <c r="I18" s="43">
        <f>STDEV(I12:I15)</f>
        <v>0.30825189060945318</v>
      </c>
      <c r="J18" s="43">
        <f>STDEV(J12:J15)</f>
        <v>0.15665432887948572</v>
      </c>
      <c r="L18" s="3"/>
      <c r="M18" s="3"/>
      <c r="N18" s="3"/>
      <c r="O18" s="3"/>
      <c r="P18" s="3"/>
    </row>
    <row r="19" spans="1:16" s="5" customFormat="1" ht="14" x14ac:dyDescent="0.15">
      <c r="A19" s="10"/>
      <c r="B19" s="10" t="s">
        <v>20</v>
      </c>
      <c r="C19" s="10"/>
      <c r="D19" s="10"/>
      <c r="E19" s="10"/>
      <c r="F19" s="10"/>
      <c r="G19" s="10"/>
      <c r="H19" s="10"/>
      <c r="I19" s="10"/>
      <c r="J19" s="11">
        <f>J18/(SQRT(4))</f>
        <v>7.8327164439742858E-2</v>
      </c>
      <c r="L19" s="3"/>
      <c r="M19" s="3"/>
      <c r="N19" s="3"/>
      <c r="O19" s="3"/>
      <c r="P19" s="3"/>
    </row>
    <row r="20" spans="1:16" s="5" customFormat="1" ht="14" x14ac:dyDescent="0.15">
      <c r="A20" s="17" t="s">
        <v>37</v>
      </c>
      <c r="B20" s="10">
        <f>TTEST(B12:B15,F12:F15,2,2)</f>
        <v>3.3017985098288155E-2</v>
      </c>
      <c r="C20" s="10"/>
      <c r="L20" s="3"/>
      <c r="M20" s="3"/>
      <c r="N20" s="3"/>
      <c r="O20" s="3"/>
      <c r="P20" s="3"/>
    </row>
    <row r="21" spans="1:16" s="5" customFormat="1" ht="14" x14ac:dyDescent="0.15">
      <c r="A21" s="17" t="s">
        <v>1</v>
      </c>
      <c r="B21" s="10">
        <f>TTEST(C12:C15,G12:G15,2,2)</f>
        <v>0.68246807750380645</v>
      </c>
      <c r="C21" s="10"/>
      <c r="D21" s="10"/>
      <c r="E21" s="12"/>
      <c r="F21" s="44"/>
      <c r="L21" s="3"/>
      <c r="M21" s="3"/>
      <c r="N21" s="3"/>
      <c r="O21" s="3"/>
      <c r="P21" s="3"/>
    </row>
    <row r="22" spans="1:16" s="5" customFormat="1" ht="14" x14ac:dyDescent="0.15">
      <c r="A22" s="17" t="s">
        <v>21</v>
      </c>
      <c r="B22" s="55">
        <f>TTEST(D12:D15,H12:H15,2,2)</f>
        <v>2.897216400037542E-2</v>
      </c>
      <c r="C22" s="10"/>
      <c r="D22" s="10"/>
      <c r="L22" s="3"/>
      <c r="M22" s="3"/>
      <c r="N22" s="3"/>
      <c r="O22" s="3"/>
      <c r="P22" s="3"/>
    </row>
    <row r="23" spans="1:16" s="5" customFormat="1" ht="14" x14ac:dyDescent="0.15">
      <c r="A23" s="45" t="s">
        <v>22</v>
      </c>
      <c r="B23" s="46">
        <f>POWER(-(-I16-I18),2)</f>
        <v>0.75420698812126197</v>
      </c>
      <c r="C23" s="46"/>
      <c r="D23" s="10"/>
      <c r="E23" s="10"/>
      <c r="F23" s="10"/>
      <c r="L23" s="3"/>
      <c r="M23" s="3"/>
      <c r="N23" s="3"/>
      <c r="O23" s="3"/>
      <c r="P23" s="3"/>
    </row>
    <row r="24" spans="1:16" s="5" customFormat="1" ht="14" x14ac:dyDescent="0.15">
      <c r="A24" s="45" t="s">
        <v>23</v>
      </c>
      <c r="B24" s="46">
        <f>POWER(2,-I16)</f>
        <v>0.67820859721318594</v>
      </c>
      <c r="C24" s="46"/>
      <c r="D24" s="10"/>
      <c r="E24" s="10"/>
      <c r="F24" s="10"/>
      <c r="G24" s="10"/>
      <c r="L24" s="3"/>
      <c r="M24" s="3"/>
      <c r="N24" s="3"/>
      <c r="O24" s="3"/>
      <c r="P24" s="3"/>
    </row>
    <row r="25" spans="1:16" x14ac:dyDescent="0.2">
      <c r="L25" s="56"/>
      <c r="M25" s="56"/>
      <c r="N25" s="56"/>
      <c r="O25" s="56"/>
      <c r="P25" s="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Sox9</vt:lpstr>
      <vt:lpstr>Runx2</vt:lpstr>
      <vt:lpstr>Dlx3</vt:lpstr>
      <vt:lpstr>Dlx5</vt:lpstr>
      <vt:lpstr>Dlx6</vt:lpstr>
      <vt:lpstr>Sp7</vt:lpstr>
      <vt:lpstr>Col1a1</vt:lpstr>
      <vt:lpstr>Col2a1</vt:lpstr>
      <vt:lpstr>Col10a1</vt:lpstr>
      <vt:lpstr>Bglap2</vt:lpstr>
      <vt:lpstr>Ibsp</vt:lpstr>
      <vt:lpstr>Mgp</vt:lpstr>
      <vt:lpstr>Spp1</vt:lpstr>
      <vt:lpstr>Dmp1</vt:lpstr>
      <vt:lpstr> Mmp9</vt:lpstr>
      <vt:lpstr>Mmp13</vt:lpstr>
      <vt:lpstr>Alpl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Veterans Affairs</dc:creator>
  <cp:lastModifiedBy>Microsoft Office User</cp:lastModifiedBy>
  <dcterms:created xsi:type="dcterms:W3CDTF">2021-10-13T18:59:56Z</dcterms:created>
  <dcterms:modified xsi:type="dcterms:W3CDTF">2022-01-27T05:47:48Z</dcterms:modified>
</cp:coreProperties>
</file>