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E911AD12-B5EC-B646-ADED-BF07F5BF0E67}" xr6:coauthVersionLast="36" xr6:coauthVersionMax="46" xr10:uidLastSave="{00000000-0000-0000-0000-000000000000}"/>
  <bookViews>
    <workbookView xWindow="13380" yWindow="10220" windowWidth="24820" windowHeight="19940" firstSheet="3" activeTab="11" xr2:uid="{EC4B8A74-4C26-49AB-9CA7-CABF20313116}"/>
  </bookViews>
  <sheets>
    <sheet name="Sox9" sheetId="1" r:id="rId1"/>
    <sheet name="Runx2" sheetId="2" r:id="rId2"/>
    <sheet name="Dlx3" sheetId="3" r:id="rId3"/>
    <sheet name="Dlx5" sheetId="4" r:id="rId4"/>
    <sheet name="Dlx6" sheetId="5" r:id="rId5"/>
    <sheet name="Sp7" sheetId="6" r:id="rId6"/>
    <sheet name="Col1a1" sheetId="7" r:id="rId7"/>
    <sheet name="Col2a1" sheetId="8" r:id="rId8"/>
    <sheet name="Col10a1" sheetId="9" r:id="rId9"/>
    <sheet name="Bglap2" sheetId="10" r:id="rId10"/>
    <sheet name="Ibsp" sheetId="11" r:id="rId11"/>
    <sheet name="Mgp" sheetId="12" r:id="rId12"/>
    <sheet name="Spp1" sheetId="13" r:id="rId13"/>
    <sheet name="Dmp1" sheetId="14" r:id="rId14"/>
    <sheet name="Mmp9" sheetId="15" r:id="rId15"/>
    <sheet name="Mmp13" sheetId="16" r:id="rId16"/>
    <sheet name="Alp" sheetId="17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7" l="1"/>
  <c r="B19" i="17"/>
  <c r="G17" i="17"/>
  <c r="F17" i="17"/>
  <c r="C17" i="17"/>
  <c r="B17" i="17"/>
  <c r="G16" i="17"/>
  <c r="F16" i="17"/>
  <c r="C16" i="17"/>
  <c r="B16" i="17"/>
  <c r="G15" i="17"/>
  <c r="F15" i="17"/>
  <c r="C15" i="17"/>
  <c r="B15" i="17"/>
  <c r="H14" i="17"/>
  <c r="D14" i="17"/>
  <c r="H13" i="17"/>
  <c r="D13" i="17"/>
  <c r="H12" i="17"/>
  <c r="D12" i="17"/>
  <c r="H11" i="17"/>
  <c r="D11" i="17"/>
  <c r="B20" i="16"/>
  <c r="B19" i="16"/>
  <c r="G17" i="16"/>
  <c r="F17" i="16"/>
  <c r="C17" i="16"/>
  <c r="B17" i="16"/>
  <c r="G16" i="16"/>
  <c r="F16" i="16"/>
  <c r="C16" i="16"/>
  <c r="B16" i="16"/>
  <c r="G15" i="16"/>
  <c r="F15" i="16"/>
  <c r="C15" i="16"/>
  <c r="B15" i="16"/>
  <c r="H14" i="16"/>
  <c r="D14" i="16"/>
  <c r="H13" i="16"/>
  <c r="D13" i="16"/>
  <c r="H12" i="16"/>
  <c r="D12" i="16"/>
  <c r="H11" i="16"/>
  <c r="D11" i="16"/>
  <c r="B20" i="15"/>
  <c r="B19" i="15"/>
  <c r="G17" i="15"/>
  <c r="F17" i="15"/>
  <c r="C17" i="15"/>
  <c r="B17" i="15"/>
  <c r="G16" i="15"/>
  <c r="F16" i="15"/>
  <c r="C16" i="15"/>
  <c r="B16" i="15"/>
  <c r="G15" i="15"/>
  <c r="F15" i="15"/>
  <c r="C15" i="15"/>
  <c r="B15" i="15"/>
  <c r="H14" i="15"/>
  <c r="D14" i="15"/>
  <c r="H13" i="15"/>
  <c r="D13" i="15"/>
  <c r="H12" i="15"/>
  <c r="D12" i="15"/>
  <c r="H11" i="15"/>
  <c r="B20" i="14"/>
  <c r="B19" i="14"/>
  <c r="G17" i="14"/>
  <c r="F17" i="14"/>
  <c r="C17" i="14"/>
  <c r="B17" i="14"/>
  <c r="G16" i="14"/>
  <c r="F16" i="14"/>
  <c r="C16" i="14"/>
  <c r="B16" i="14"/>
  <c r="G15" i="14"/>
  <c r="F15" i="14"/>
  <c r="C15" i="14"/>
  <c r="B15" i="14"/>
  <c r="H14" i="14"/>
  <c r="D14" i="14"/>
  <c r="H13" i="14"/>
  <c r="D13" i="14"/>
  <c r="H12" i="14"/>
  <c r="D12" i="14"/>
  <c r="H11" i="14"/>
  <c r="D11" i="14"/>
  <c r="B20" i="13"/>
  <c r="B19" i="13"/>
  <c r="G17" i="13"/>
  <c r="F17" i="13"/>
  <c r="C17" i="13"/>
  <c r="B17" i="13"/>
  <c r="G16" i="13"/>
  <c r="F16" i="13"/>
  <c r="C16" i="13"/>
  <c r="B16" i="13"/>
  <c r="G15" i="13"/>
  <c r="F15" i="13"/>
  <c r="C15" i="13"/>
  <c r="B15" i="13"/>
  <c r="H14" i="13"/>
  <c r="D14" i="13"/>
  <c r="H13" i="13"/>
  <c r="D13" i="13"/>
  <c r="H12" i="13"/>
  <c r="D12" i="13"/>
  <c r="H11" i="13"/>
  <c r="D11" i="13"/>
  <c r="B20" i="12"/>
  <c r="B19" i="12"/>
  <c r="G17" i="12"/>
  <c r="F17" i="12"/>
  <c r="C17" i="12"/>
  <c r="B17" i="12"/>
  <c r="G16" i="12"/>
  <c r="F16" i="12"/>
  <c r="C16" i="12"/>
  <c r="B16" i="12"/>
  <c r="G15" i="12"/>
  <c r="F15" i="12"/>
  <c r="C15" i="12"/>
  <c r="B15" i="12"/>
  <c r="H14" i="12"/>
  <c r="D14" i="12"/>
  <c r="H13" i="12"/>
  <c r="D13" i="12"/>
  <c r="H12" i="12"/>
  <c r="H17" i="12" s="1"/>
  <c r="D12" i="12"/>
  <c r="H11" i="12"/>
  <c r="D11" i="12"/>
  <c r="B20" i="11"/>
  <c r="B19" i="11"/>
  <c r="G17" i="11"/>
  <c r="F17" i="11"/>
  <c r="C17" i="11"/>
  <c r="B17" i="11"/>
  <c r="G16" i="11"/>
  <c r="F16" i="11"/>
  <c r="C16" i="11"/>
  <c r="B16" i="11"/>
  <c r="G15" i="11"/>
  <c r="F15" i="11"/>
  <c r="D15" i="11"/>
  <c r="C15" i="11"/>
  <c r="B15" i="11"/>
  <c r="H14" i="11"/>
  <c r="D14" i="11"/>
  <c r="H13" i="11"/>
  <c r="D13" i="11"/>
  <c r="D12" i="11"/>
  <c r="H11" i="11"/>
  <c r="H17" i="11" s="1"/>
  <c r="D11" i="11"/>
  <c r="B20" i="10"/>
  <c r="B19" i="10"/>
  <c r="G17" i="10"/>
  <c r="F17" i="10"/>
  <c r="C17" i="10"/>
  <c r="B17" i="10"/>
  <c r="G16" i="10"/>
  <c r="F16" i="10"/>
  <c r="C16" i="10"/>
  <c r="B16" i="10"/>
  <c r="G15" i="10"/>
  <c r="F15" i="10"/>
  <c r="C15" i="10"/>
  <c r="B15" i="10"/>
  <c r="H14" i="10"/>
  <c r="D14" i="10"/>
  <c r="H13" i="10"/>
  <c r="D13" i="10"/>
  <c r="H12" i="10"/>
  <c r="D12" i="10"/>
  <c r="H11" i="10"/>
  <c r="D11" i="10"/>
  <c r="B20" i="9"/>
  <c r="B19" i="9"/>
  <c r="G17" i="9"/>
  <c r="F17" i="9"/>
  <c r="C17" i="9"/>
  <c r="B17" i="9"/>
  <c r="G16" i="9"/>
  <c r="F16" i="9"/>
  <c r="C16" i="9"/>
  <c r="B16" i="9"/>
  <c r="G15" i="9"/>
  <c r="F15" i="9"/>
  <c r="C15" i="9"/>
  <c r="B15" i="9"/>
  <c r="H14" i="9"/>
  <c r="D14" i="9"/>
  <c r="H13" i="9"/>
  <c r="H15" i="9" s="1"/>
  <c r="D13" i="9"/>
  <c r="D12" i="9"/>
  <c r="H11" i="9"/>
  <c r="D11" i="9"/>
  <c r="B20" i="8"/>
  <c r="B19" i="8"/>
  <c r="G17" i="8"/>
  <c r="F17" i="8"/>
  <c r="C17" i="8"/>
  <c r="B17" i="8"/>
  <c r="G16" i="8"/>
  <c r="F16" i="8"/>
  <c r="C16" i="8"/>
  <c r="B16" i="8"/>
  <c r="G15" i="8"/>
  <c r="F15" i="8"/>
  <c r="C15" i="8"/>
  <c r="B15" i="8"/>
  <c r="H14" i="8"/>
  <c r="D14" i="8"/>
  <c r="H13" i="8"/>
  <c r="D13" i="8"/>
  <c r="H12" i="8"/>
  <c r="D12" i="8"/>
  <c r="H11" i="8"/>
  <c r="D11" i="8"/>
  <c r="B20" i="7"/>
  <c r="B19" i="7"/>
  <c r="G17" i="7"/>
  <c r="F17" i="7"/>
  <c r="C17" i="7"/>
  <c r="B17" i="7"/>
  <c r="G16" i="7"/>
  <c r="F16" i="7"/>
  <c r="C16" i="7"/>
  <c r="B16" i="7"/>
  <c r="G15" i="7"/>
  <c r="F15" i="7"/>
  <c r="C15" i="7"/>
  <c r="B15" i="7"/>
  <c r="D14" i="7"/>
  <c r="H13" i="7"/>
  <c r="D13" i="7"/>
  <c r="H12" i="7"/>
  <c r="H11" i="7"/>
  <c r="D11" i="7"/>
  <c r="D16" i="7" s="1"/>
  <c r="B20" i="6"/>
  <c r="B19" i="6"/>
  <c r="G17" i="6"/>
  <c r="F17" i="6"/>
  <c r="C17" i="6"/>
  <c r="B17" i="6"/>
  <c r="G16" i="6"/>
  <c r="F16" i="6"/>
  <c r="C16" i="6"/>
  <c r="B16" i="6"/>
  <c r="G15" i="6"/>
  <c r="F15" i="6"/>
  <c r="C15" i="6"/>
  <c r="B15" i="6"/>
  <c r="H14" i="6"/>
  <c r="D14" i="6"/>
  <c r="H13" i="6"/>
  <c r="D13" i="6"/>
  <c r="H12" i="6"/>
  <c r="D12" i="6"/>
  <c r="H11" i="6"/>
  <c r="D11" i="6"/>
  <c r="B20" i="5"/>
  <c r="B19" i="5"/>
  <c r="G17" i="5"/>
  <c r="F17" i="5"/>
  <c r="C17" i="5"/>
  <c r="B17" i="5"/>
  <c r="G16" i="5"/>
  <c r="F16" i="5"/>
  <c r="C16" i="5"/>
  <c r="B16" i="5"/>
  <c r="G15" i="5"/>
  <c r="F15" i="5"/>
  <c r="C15" i="5"/>
  <c r="B15" i="5"/>
  <c r="H14" i="5"/>
  <c r="D14" i="5"/>
  <c r="H13" i="5"/>
  <c r="D13" i="5"/>
  <c r="H12" i="5"/>
  <c r="D12" i="5"/>
  <c r="H11" i="5"/>
  <c r="D11" i="5"/>
  <c r="B20" i="4"/>
  <c r="B19" i="4"/>
  <c r="G17" i="4"/>
  <c r="F17" i="4"/>
  <c r="C17" i="4"/>
  <c r="B17" i="4"/>
  <c r="G16" i="4"/>
  <c r="F16" i="4"/>
  <c r="C16" i="4"/>
  <c r="B16" i="4"/>
  <c r="G15" i="4"/>
  <c r="F15" i="4"/>
  <c r="C15" i="4"/>
  <c r="B15" i="4"/>
  <c r="H14" i="4"/>
  <c r="D14" i="4"/>
  <c r="H13" i="4"/>
  <c r="D13" i="4"/>
  <c r="D12" i="4"/>
  <c r="H11" i="4"/>
  <c r="H17" i="4" s="1"/>
  <c r="D11" i="4"/>
  <c r="B20" i="3"/>
  <c r="B19" i="3"/>
  <c r="G17" i="3"/>
  <c r="F17" i="3"/>
  <c r="C17" i="3"/>
  <c r="B17" i="3"/>
  <c r="G16" i="3"/>
  <c r="F16" i="3"/>
  <c r="C16" i="3"/>
  <c r="B16" i="3"/>
  <c r="G15" i="3"/>
  <c r="F15" i="3"/>
  <c r="C15" i="3"/>
  <c r="B15" i="3"/>
  <c r="H14" i="3"/>
  <c r="D14" i="3"/>
  <c r="D13" i="3"/>
  <c r="H12" i="3"/>
  <c r="D12" i="3"/>
  <c r="H11" i="3"/>
  <c r="D11" i="3"/>
  <c r="B20" i="2"/>
  <c r="B19" i="2"/>
  <c r="G17" i="2"/>
  <c r="F17" i="2"/>
  <c r="C17" i="2"/>
  <c r="B17" i="2"/>
  <c r="G16" i="2"/>
  <c r="F16" i="2"/>
  <c r="C16" i="2"/>
  <c r="B16" i="2"/>
  <c r="G15" i="2"/>
  <c r="F15" i="2"/>
  <c r="C15" i="2"/>
  <c r="B15" i="2"/>
  <c r="H14" i="2"/>
  <c r="D14" i="2"/>
  <c r="H13" i="2"/>
  <c r="D13" i="2"/>
  <c r="H12" i="2"/>
  <c r="D12" i="2"/>
  <c r="H11" i="2"/>
  <c r="D11" i="2"/>
  <c r="B20" i="1"/>
  <c r="B19" i="1"/>
  <c r="G17" i="1"/>
  <c r="F17" i="1"/>
  <c r="C17" i="1"/>
  <c r="B17" i="1"/>
  <c r="G16" i="1"/>
  <c r="F16" i="1"/>
  <c r="C16" i="1"/>
  <c r="B16" i="1"/>
  <c r="G15" i="1"/>
  <c r="F15" i="1"/>
  <c r="C15" i="1"/>
  <c r="B15" i="1"/>
  <c r="H14" i="1"/>
  <c r="D14" i="1"/>
  <c r="H13" i="1"/>
  <c r="D13" i="1"/>
  <c r="H12" i="1"/>
  <c r="D12" i="1"/>
  <c r="H11" i="1"/>
  <c r="D11" i="1"/>
  <c r="H17" i="14" l="1"/>
  <c r="D15" i="15"/>
  <c r="B21" i="17"/>
  <c r="D17" i="3"/>
  <c r="D15" i="13"/>
  <c r="I11" i="13" s="1"/>
  <c r="H17" i="17"/>
  <c r="D17" i="7"/>
  <c r="I13" i="13"/>
  <c r="J13" i="13" s="1"/>
  <c r="D16" i="1"/>
  <c r="D15" i="4"/>
  <c r="I13" i="4" s="1"/>
  <c r="J13" i="4" s="1"/>
  <c r="B21" i="7"/>
  <c r="B21" i="10"/>
  <c r="I13" i="15"/>
  <c r="J13" i="15" s="1"/>
  <c r="H17" i="7"/>
  <c r="H17" i="10"/>
  <c r="I12" i="13"/>
  <c r="J12" i="13" s="1"/>
  <c r="B21" i="16"/>
  <c r="D15" i="17"/>
  <c r="I12" i="17" s="1"/>
  <c r="J12" i="17" s="1"/>
  <c r="H17" i="3"/>
  <c r="H17" i="16"/>
  <c r="I14" i="5"/>
  <c r="J14" i="5" s="1"/>
  <c r="I13" i="11"/>
  <c r="J13" i="11" s="1"/>
  <c r="B21" i="1"/>
  <c r="B21" i="2"/>
  <c r="D15" i="3"/>
  <c r="I12" i="3" s="1"/>
  <c r="J12" i="3" s="1"/>
  <c r="D17" i="5"/>
  <c r="B21" i="9"/>
  <c r="I14" i="4"/>
  <c r="J14" i="4" s="1"/>
  <c r="H17" i="5"/>
  <c r="H17" i="9"/>
  <c r="I14" i="11"/>
  <c r="J14" i="11" s="1"/>
  <c r="D17" i="12"/>
  <c r="H17" i="15"/>
  <c r="I13" i="17"/>
  <c r="J13" i="17" s="1"/>
  <c r="D15" i="1"/>
  <c r="I13" i="1" s="1"/>
  <c r="J13" i="1" s="1"/>
  <c r="D15" i="5"/>
  <c r="I13" i="5" s="1"/>
  <c r="J13" i="5" s="1"/>
  <c r="B21" i="8"/>
  <c r="D15" i="9"/>
  <c r="I11" i="9" s="1"/>
  <c r="J11" i="9" s="1"/>
  <c r="H15" i="12"/>
  <c r="H16" i="12"/>
  <c r="D17" i="13"/>
  <c r="D17" i="15"/>
  <c r="H17" i="1"/>
  <c r="H17" i="2"/>
  <c r="D17" i="1"/>
  <c r="B21" i="4"/>
  <c r="I12" i="5"/>
  <c r="J12" i="5" s="1"/>
  <c r="H17" i="8"/>
  <c r="D16" i="11"/>
  <c r="D15" i="12"/>
  <c r="I12" i="12" s="1"/>
  <c r="J12" i="12" s="1"/>
  <c r="H17" i="13"/>
  <c r="I14" i="13"/>
  <c r="J14" i="13" s="1"/>
  <c r="D16" i="14"/>
  <c r="I14" i="17"/>
  <c r="J14" i="17" s="1"/>
  <c r="D16" i="17"/>
  <c r="B21" i="6"/>
  <c r="H17" i="6"/>
  <c r="I11" i="17"/>
  <c r="D17" i="17"/>
  <c r="H15" i="17"/>
  <c r="H16" i="17"/>
  <c r="D15" i="16"/>
  <c r="D16" i="16"/>
  <c r="D17" i="16"/>
  <c r="H15" i="16"/>
  <c r="H16" i="16"/>
  <c r="I14" i="15"/>
  <c r="J14" i="15" s="1"/>
  <c r="I12" i="15"/>
  <c r="J12" i="15" s="1"/>
  <c r="I11" i="15"/>
  <c r="D16" i="15"/>
  <c r="B21" i="15"/>
  <c r="H15" i="15"/>
  <c r="H16" i="15"/>
  <c r="D15" i="14"/>
  <c r="I14" i="14" s="1"/>
  <c r="J14" i="14" s="1"/>
  <c r="D17" i="14"/>
  <c r="B21" i="14"/>
  <c r="H15" i="14"/>
  <c r="H16" i="14"/>
  <c r="I17" i="13"/>
  <c r="B21" i="13"/>
  <c r="D16" i="13"/>
  <c r="H15" i="13"/>
  <c r="H16" i="13"/>
  <c r="J11" i="13"/>
  <c r="D16" i="12"/>
  <c r="B21" i="12"/>
  <c r="I13" i="12"/>
  <c r="J13" i="12" s="1"/>
  <c r="D17" i="11"/>
  <c r="B21" i="11"/>
  <c r="I11" i="11"/>
  <c r="H15" i="11"/>
  <c r="H16" i="11"/>
  <c r="I12" i="10"/>
  <c r="J12" i="10" s="1"/>
  <c r="D16" i="10"/>
  <c r="D17" i="10"/>
  <c r="D15" i="10"/>
  <c r="I13" i="10" s="1"/>
  <c r="J13" i="10" s="1"/>
  <c r="H15" i="10"/>
  <c r="I11" i="10"/>
  <c r="H16" i="10"/>
  <c r="D16" i="9"/>
  <c r="D17" i="9"/>
  <c r="H16" i="9"/>
  <c r="D15" i="8"/>
  <c r="I12" i="8" s="1"/>
  <c r="J12" i="8" s="1"/>
  <c r="D16" i="8"/>
  <c r="D17" i="8"/>
  <c r="H15" i="8"/>
  <c r="H16" i="8"/>
  <c r="D15" i="7"/>
  <c r="I11" i="7" s="1"/>
  <c r="H15" i="7"/>
  <c r="H16" i="7"/>
  <c r="D15" i="6"/>
  <c r="I12" i="6" s="1"/>
  <c r="J12" i="6" s="1"/>
  <c r="D16" i="6"/>
  <c r="D17" i="6"/>
  <c r="H15" i="6"/>
  <c r="H16" i="6"/>
  <c r="I11" i="5"/>
  <c r="D16" i="5"/>
  <c r="B21" i="5"/>
  <c r="H15" i="5"/>
  <c r="H16" i="5"/>
  <c r="D16" i="4"/>
  <c r="D17" i="4"/>
  <c r="I11" i="4"/>
  <c r="H15" i="4"/>
  <c r="H16" i="4"/>
  <c r="B21" i="3"/>
  <c r="D16" i="3"/>
  <c r="I11" i="3"/>
  <c r="H15" i="3"/>
  <c r="H16" i="3"/>
  <c r="D17" i="2"/>
  <c r="D15" i="2"/>
  <c r="I12" i="2" s="1"/>
  <c r="J12" i="2" s="1"/>
  <c r="D16" i="2"/>
  <c r="H15" i="2"/>
  <c r="H16" i="2"/>
  <c r="H15" i="1"/>
  <c r="H16" i="1"/>
  <c r="I16" i="13" l="1"/>
  <c r="I14" i="9"/>
  <c r="J14" i="9" s="1"/>
  <c r="I11" i="2"/>
  <c r="I14" i="10"/>
  <c r="J14" i="10" s="1"/>
  <c r="I11" i="12"/>
  <c r="I17" i="12" s="1"/>
  <c r="I14" i="1"/>
  <c r="J14" i="1" s="1"/>
  <c r="I14" i="3"/>
  <c r="J14" i="3" s="1"/>
  <c r="I12" i="1"/>
  <c r="J12" i="1" s="1"/>
  <c r="I13" i="2"/>
  <c r="J13" i="2" s="1"/>
  <c r="I11" i="1"/>
  <c r="I13" i="9"/>
  <c r="I14" i="12"/>
  <c r="J14" i="12" s="1"/>
  <c r="I15" i="13"/>
  <c r="B22" i="13" s="1"/>
  <c r="I15" i="17"/>
  <c r="J11" i="17"/>
  <c r="I17" i="17"/>
  <c r="I16" i="17"/>
  <c r="I14" i="16"/>
  <c r="J14" i="16" s="1"/>
  <c r="I12" i="16"/>
  <c r="J12" i="16" s="1"/>
  <c r="I11" i="16"/>
  <c r="I13" i="16"/>
  <c r="J13" i="16" s="1"/>
  <c r="I15" i="15"/>
  <c r="I17" i="15"/>
  <c r="I16" i="15"/>
  <c r="J11" i="15"/>
  <c r="I11" i="14"/>
  <c r="I13" i="14"/>
  <c r="J13" i="14" s="1"/>
  <c r="I12" i="14"/>
  <c r="J12" i="14" s="1"/>
  <c r="J15" i="13"/>
  <c r="J17" i="13"/>
  <c r="J18" i="13" s="1"/>
  <c r="J16" i="13"/>
  <c r="B23" i="13"/>
  <c r="I16" i="12"/>
  <c r="I15" i="12"/>
  <c r="J11" i="12"/>
  <c r="I15" i="11"/>
  <c r="J11" i="11"/>
  <c r="I17" i="11"/>
  <c r="I16" i="11"/>
  <c r="I17" i="10"/>
  <c r="I16" i="10"/>
  <c r="I15" i="10"/>
  <c r="J11" i="10"/>
  <c r="I13" i="8"/>
  <c r="J13" i="8" s="1"/>
  <c r="I11" i="8"/>
  <c r="I14" i="8"/>
  <c r="J14" i="8" s="1"/>
  <c r="J11" i="7"/>
  <c r="I13" i="7"/>
  <c r="J13" i="7" s="1"/>
  <c r="I12" i="7"/>
  <c r="J12" i="7" s="1"/>
  <c r="I13" i="6"/>
  <c r="J13" i="6" s="1"/>
  <c r="I14" i="6"/>
  <c r="J14" i="6" s="1"/>
  <c r="I11" i="6"/>
  <c r="I15" i="5"/>
  <c r="J11" i="5"/>
  <c r="I17" i="5"/>
  <c r="I16" i="5"/>
  <c r="I15" i="4"/>
  <c r="J11" i="4"/>
  <c r="I16" i="4"/>
  <c r="I17" i="4"/>
  <c r="I15" i="3"/>
  <c r="J11" i="3"/>
  <c r="J11" i="2"/>
  <c r="I14" i="2"/>
  <c r="J14" i="2" s="1"/>
  <c r="I15" i="1" l="1"/>
  <c r="I16" i="3"/>
  <c r="I17" i="3"/>
  <c r="I17" i="7"/>
  <c r="I17" i="1"/>
  <c r="I15" i="7"/>
  <c r="J13" i="9"/>
  <c r="I15" i="9"/>
  <c r="I16" i="9"/>
  <c r="J11" i="1"/>
  <c r="I16" i="1"/>
  <c r="I17" i="9"/>
  <c r="J17" i="17"/>
  <c r="J18" i="17" s="1"/>
  <c r="J16" i="17"/>
  <c r="J15" i="17"/>
  <c r="B23" i="17"/>
  <c r="B22" i="17"/>
  <c r="I15" i="16"/>
  <c r="J11" i="16"/>
  <c r="I17" i="16"/>
  <c r="I16" i="16"/>
  <c r="J16" i="15"/>
  <c r="J17" i="15"/>
  <c r="J18" i="15" s="1"/>
  <c r="J15" i="15"/>
  <c r="B23" i="15"/>
  <c r="B22" i="15"/>
  <c r="I17" i="14"/>
  <c r="I16" i="14"/>
  <c r="I15" i="14"/>
  <c r="J11" i="14"/>
  <c r="J15" i="12"/>
  <c r="J17" i="12"/>
  <c r="J18" i="12" s="1"/>
  <c r="J16" i="12"/>
  <c r="B23" i="12"/>
  <c r="B22" i="12"/>
  <c r="J17" i="11"/>
  <c r="J18" i="11" s="1"/>
  <c r="J16" i="11"/>
  <c r="J15" i="11"/>
  <c r="B23" i="11"/>
  <c r="B22" i="11"/>
  <c r="B23" i="10"/>
  <c r="B22" i="10"/>
  <c r="J15" i="10"/>
  <c r="J16" i="10"/>
  <c r="J17" i="10"/>
  <c r="J18" i="10" s="1"/>
  <c r="I15" i="8"/>
  <c r="J11" i="8"/>
  <c r="I17" i="8"/>
  <c r="I16" i="8"/>
  <c r="B23" i="7"/>
  <c r="B22" i="7"/>
  <c r="J17" i="7"/>
  <c r="J18" i="7" s="1"/>
  <c r="J16" i="7"/>
  <c r="J15" i="7"/>
  <c r="I16" i="7"/>
  <c r="I17" i="6"/>
  <c r="I16" i="6"/>
  <c r="I15" i="6"/>
  <c r="J11" i="6"/>
  <c r="B23" i="5"/>
  <c r="B22" i="5"/>
  <c r="J17" i="5"/>
  <c r="J18" i="5" s="1"/>
  <c r="J16" i="5"/>
  <c r="J15" i="5"/>
  <c r="J15" i="4"/>
  <c r="J17" i="4"/>
  <c r="J18" i="4" s="1"/>
  <c r="J16" i="4"/>
  <c r="B23" i="4"/>
  <c r="B22" i="4"/>
  <c r="B23" i="3"/>
  <c r="B22" i="3"/>
  <c r="J17" i="3"/>
  <c r="J18" i="3" s="1"/>
  <c r="J16" i="3"/>
  <c r="J15" i="3"/>
  <c r="J17" i="2"/>
  <c r="J18" i="2" s="1"/>
  <c r="J15" i="2"/>
  <c r="J16" i="2"/>
  <c r="I15" i="2"/>
  <c r="I17" i="2"/>
  <c r="I16" i="2"/>
  <c r="J17" i="1"/>
  <c r="J18" i="1" s="1"/>
  <c r="J16" i="1"/>
  <c r="J15" i="1"/>
  <c r="B23" i="1"/>
  <c r="B22" i="1"/>
  <c r="B23" i="9" l="1"/>
  <c r="B22" i="9"/>
  <c r="J15" i="9"/>
  <c r="J17" i="9"/>
  <c r="J18" i="9" s="1"/>
  <c r="J16" i="9"/>
  <c r="B23" i="16"/>
  <c r="B22" i="16"/>
  <c r="J15" i="16"/>
  <c r="J17" i="16"/>
  <c r="J18" i="16" s="1"/>
  <c r="J16" i="16"/>
  <c r="J15" i="14"/>
  <c r="J17" i="14"/>
  <c r="J18" i="14" s="1"/>
  <c r="J16" i="14"/>
  <c r="B23" i="14"/>
  <c r="B22" i="14"/>
  <c r="B23" i="8"/>
  <c r="B22" i="8"/>
  <c r="J15" i="8"/>
  <c r="J17" i="8"/>
  <c r="J18" i="8" s="1"/>
  <c r="J16" i="8"/>
  <c r="B23" i="6"/>
  <c r="B22" i="6"/>
  <c r="J16" i="6"/>
  <c r="J15" i="6"/>
  <c r="J17" i="6"/>
  <c r="J18" i="6" s="1"/>
  <c r="B23" i="2"/>
  <c r="B22" i="2"/>
</calcChain>
</file>

<file path=xl/sharedStrings.xml><?xml version="1.0" encoding="utf-8"?>
<sst xmlns="http://schemas.openxmlformats.org/spreadsheetml/2006/main" count="650" uniqueCount="46">
  <si>
    <t>Cntrl shRNA</t>
  </si>
  <si>
    <t>Sox9</t>
  </si>
  <si>
    <t>PPIA</t>
  </si>
  <si>
    <t>∆Ct</t>
  </si>
  <si>
    <t>SP7 #59</t>
  </si>
  <si>
    <t>∆∆Ct</t>
  </si>
  <si>
    <t>Fold ∆</t>
  </si>
  <si>
    <t>BG 1</t>
  </si>
  <si>
    <t>BG 2</t>
  </si>
  <si>
    <t>BG 3</t>
  </si>
  <si>
    <t>BG 4</t>
  </si>
  <si>
    <t>Average</t>
  </si>
  <si>
    <t>Median</t>
  </si>
  <si>
    <t>SD</t>
  </si>
  <si>
    <t>P value</t>
  </si>
  <si>
    <t>Ct</t>
  </si>
  <si>
    <t>Relative Fold</t>
  </si>
  <si>
    <t>Fold Incr</t>
  </si>
  <si>
    <t xml:space="preserve">2018#25 - Control and SP7 #59 shRNA (mission) 3d treatment BG, BAA, TH &amp; BAA/TH </t>
  </si>
  <si>
    <t xml:space="preserve">ATDC5 cells - Hit with virus 1x, hit with puro </t>
  </si>
  <si>
    <t xml:space="preserve">10% FBS then switched to 5% FBS </t>
  </si>
  <si>
    <t>threshold 0.04</t>
  </si>
  <si>
    <t>DL</t>
  </si>
  <si>
    <t>Runx2</t>
  </si>
  <si>
    <t>JL</t>
  </si>
  <si>
    <t xml:space="preserve">Cntrl shRNA </t>
  </si>
  <si>
    <t>** New RT on AA group done on 4/6/2020</t>
  </si>
  <si>
    <t>GG</t>
  </si>
  <si>
    <t>Dlx3</t>
  </si>
  <si>
    <t>Dlx5</t>
  </si>
  <si>
    <t>Dlx6</t>
  </si>
  <si>
    <t>Sp7</t>
  </si>
  <si>
    <t>Col1a1</t>
  </si>
  <si>
    <t xml:space="preserve">Col2a1 </t>
  </si>
  <si>
    <t>Col2a1</t>
  </si>
  <si>
    <t>Col10a1</t>
  </si>
  <si>
    <t xml:space="preserve">Bglap2 </t>
  </si>
  <si>
    <t>Bglap2</t>
  </si>
  <si>
    <t>Ibsp</t>
  </si>
  <si>
    <t>Mgp</t>
  </si>
  <si>
    <t>Spp1</t>
  </si>
  <si>
    <t>Dmp1</t>
  </si>
  <si>
    <t>Mmp9</t>
  </si>
  <si>
    <t>Mmp13</t>
  </si>
  <si>
    <t>Alpl</t>
  </si>
  <si>
    <t>Source Data for Figure 9- figure supplement 1 (SP7/OSX shRNA)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</si>
</sst>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5" xfId="0" applyFont="1" applyFill="1" applyBorder="1" applyAlignment="1">
      <alignment horizontal="center"/>
    </xf>
    <xf numFmtId="164" fontId="1" fillId="0" borderId="6" xfId="0" applyNumberFormat="1" applyFont="1" applyFill="1" applyBorder="1"/>
    <xf numFmtId="164" fontId="1" fillId="0" borderId="11" xfId="0" applyNumberFormat="1" applyFont="1" applyFill="1" applyBorder="1"/>
    <xf numFmtId="0" fontId="1" fillId="0" borderId="13" xfId="0" applyFont="1" applyFill="1" applyBorder="1" applyAlignment="1">
      <alignment horizontal="center"/>
    </xf>
    <xf numFmtId="164" fontId="1" fillId="0" borderId="10" xfId="0" applyNumberFormat="1" applyFont="1" applyFill="1" applyBorder="1"/>
    <xf numFmtId="164" fontId="1" fillId="0" borderId="16" xfId="0" applyNumberFormat="1" applyFont="1" applyFill="1" applyBorder="1"/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6" xfId="0" applyFont="1" applyFill="1" applyBorder="1"/>
    <xf numFmtId="0" fontId="1" fillId="0" borderId="10" xfId="0" applyFont="1" applyFill="1" applyBorder="1"/>
    <xf numFmtId="0" fontId="1" fillId="0" borderId="16" xfId="0" applyFont="1" applyFill="1" applyBorder="1"/>
    <xf numFmtId="0" fontId="1" fillId="0" borderId="11" xfId="0" applyFont="1" applyFill="1" applyBorder="1"/>
    <xf numFmtId="166" fontId="1" fillId="0" borderId="6" xfId="0" applyNumberFormat="1" applyFont="1" applyFill="1" applyBorder="1"/>
    <xf numFmtId="166" fontId="1" fillId="0" borderId="11" xfId="0" applyNumberFormat="1" applyFont="1" applyFill="1" applyBorder="1"/>
    <xf numFmtId="166" fontId="1" fillId="0" borderId="10" xfId="0" applyNumberFormat="1" applyFont="1" applyFill="1" applyBorder="1"/>
    <xf numFmtId="166" fontId="1" fillId="0" borderId="16" xfId="0" applyNumberFormat="1" applyFont="1" applyFill="1" applyBorder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right"/>
    </xf>
    <xf numFmtId="0" fontId="4" fillId="0" borderId="0" xfId="0" applyFont="1" applyFill="1"/>
    <xf numFmtId="14" fontId="1" fillId="0" borderId="0" xfId="0" applyNumberFormat="1" applyFont="1" applyFill="1" applyBorder="1"/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5" fontId="1" fillId="0" borderId="6" xfId="0" applyNumberFormat="1" applyFont="1" applyFill="1" applyBorder="1"/>
    <xf numFmtId="165" fontId="1" fillId="0" borderId="7" xfId="0" applyNumberFormat="1" applyFont="1" applyFill="1" applyBorder="1"/>
    <xf numFmtId="165" fontId="1" fillId="0" borderId="8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165" fontId="1" fillId="0" borderId="10" xfId="0" applyNumberFormat="1" applyFont="1" applyFill="1" applyBorder="1"/>
    <xf numFmtId="165" fontId="1" fillId="0" borderId="12" xfId="0" applyNumberFormat="1" applyFont="1" applyFill="1" applyBorder="1"/>
    <xf numFmtId="165" fontId="2" fillId="0" borderId="10" xfId="0" applyNumberFormat="1" applyFont="1" applyFill="1" applyBorder="1" applyAlignment="1">
      <alignment horizontal="center"/>
    </xf>
    <xf numFmtId="165" fontId="1" fillId="0" borderId="14" xfId="0" applyNumberFormat="1" applyFont="1" applyFill="1" applyBorder="1"/>
    <xf numFmtId="165" fontId="1" fillId="0" borderId="15" xfId="0" applyNumberFormat="1" applyFont="1" applyFill="1" applyBorder="1"/>
    <xf numFmtId="165" fontId="1" fillId="0" borderId="16" xfId="0" applyNumberFormat="1" applyFont="1" applyFill="1" applyBorder="1"/>
    <xf numFmtId="165" fontId="1" fillId="0" borderId="17" xfId="0" applyNumberFormat="1" applyFont="1" applyFill="1" applyBorder="1"/>
    <xf numFmtId="165" fontId="2" fillId="0" borderId="1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2" fontId="1" fillId="0" borderId="11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165" fontId="1" fillId="0" borderId="1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0" xfId="0" applyNumberFormat="1" applyFont="1" applyFill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2" fontId="1" fillId="0" borderId="16" xfId="0" applyNumberFormat="1" applyFont="1" applyFill="1" applyBorder="1" applyAlignment="1">
      <alignment horizontal="center"/>
    </xf>
    <xf numFmtId="165" fontId="1" fillId="0" borderId="16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ont="1" applyFill="1"/>
    <xf numFmtId="164" fontId="1" fillId="0" borderId="7" xfId="0" applyNumberFormat="1" applyFont="1" applyFill="1" applyBorder="1"/>
    <xf numFmtId="164" fontId="1" fillId="0" borderId="12" xfId="0" applyNumberFormat="1" applyFont="1" applyFill="1" applyBorder="1"/>
    <xf numFmtId="164" fontId="1" fillId="0" borderId="14" xfId="0" applyNumberFormat="1" applyFont="1" applyFill="1" applyBorder="1"/>
    <xf numFmtId="164" fontId="1" fillId="0" borderId="15" xfId="0" applyNumberFormat="1" applyFont="1" applyFill="1" applyBorder="1"/>
    <xf numFmtId="164" fontId="1" fillId="0" borderId="17" xfId="0" applyNumberFormat="1" applyFont="1" applyFill="1" applyBorder="1"/>
    <xf numFmtId="166" fontId="1" fillId="0" borderId="7" xfId="0" applyNumberFormat="1" applyFont="1" applyFill="1" applyBorder="1"/>
    <xf numFmtId="166" fontId="1" fillId="0" borderId="12" xfId="0" applyNumberFormat="1" applyFont="1" applyFill="1" applyBorder="1"/>
    <xf numFmtId="166" fontId="1" fillId="0" borderId="17" xfId="0" applyNumberFormat="1" applyFont="1" applyFill="1" applyBorder="1"/>
    <xf numFmtId="165" fontId="1" fillId="0" borderId="18" xfId="0" applyNumberFormat="1" applyFont="1" applyFill="1" applyBorder="1"/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B8BF1-5238-4E85-A64D-82F023E59804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1640625" style="59" bestFit="1" customWidth="1"/>
    <col min="11" max="11" width="9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44307</v>
      </c>
      <c r="K4" s="4" t="s">
        <v>1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1</v>
      </c>
      <c r="C10" s="31" t="s">
        <v>2</v>
      </c>
      <c r="D10" s="32" t="s">
        <v>3</v>
      </c>
      <c r="E10" s="30" t="s">
        <v>4</v>
      </c>
      <c r="F10" s="31" t="s">
        <v>1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18.849359512329102</v>
      </c>
      <c r="C11" s="60">
        <v>14.540335655212402</v>
      </c>
      <c r="D11" s="36">
        <f>B11-C11</f>
        <v>4.3090238571166992</v>
      </c>
      <c r="E11" s="5" t="s">
        <v>7</v>
      </c>
      <c r="F11" s="6">
        <v>18.250173568725586</v>
      </c>
      <c r="G11" s="60">
        <v>14.604633331298828</v>
      </c>
      <c r="H11" s="36">
        <f>F11-G11</f>
        <v>3.6455402374267578</v>
      </c>
      <c r="I11" s="37">
        <f>H11-$D$15</f>
        <v>-0.57627511024475098</v>
      </c>
      <c r="J11" s="38">
        <f>POWER(2,-I11)</f>
        <v>1.4909946802861254</v>
      </c>
      <c r="L11" s="1"/>
      <c r="M11" s="1"/>
    </row>
    <row r="12" spans="1:13" s="4" customFormat="1" ht="14" x14ac:dyDescent="0.15">
      <c r="A12" s="5" t="s">
        <v>8</v>
      </c>
      <c r="B12" s="9">
        <v>18.762258529663086</v>
      </c>
      <c r="C12" s="9">
        <v>14.578153610229492</v>
      </c>
      <c r="D12" s="36">
        <f>B12-C12</f>
        <v>4.1841049194335938</v>
      </c>
      <c r="E12" s="5" t="s">
        <v>8</v>
      </c>
      <c r="F12" s="7">
        <v>18.248939514160156</v>
      </c>
      <c r="G12" s="61">
        <v>14.605688095092773</v>
      </c>
      <c r="H12" s="36">
        <f>F12-G12</f>
        <v>3.6432514190673828</v>
      </c>
      <c r="I12" s="37">
        <f t="shared" ref="I12:I14" si="0">H12-$D$15</f>
        <v>-0.57856392860412598</v>
      </c>
      <c r="J12" s="41">
        <f>POWER(2,-I12)</f>
        <v>1.4933620028112973</v>
      </c>
      <c r="L12" s="1"/>
      <c r="M12" s="1"/>
    </row>
    <row r="13" spans="1:13" s="4" customFormat="1" ht="14" x14ac:dyDescent="0.15">
      <c r="A13" s="8" t="s">
        <v>9</v>
      </c>
      <c r="B13" s="62">
        <v>18.845907211303711</v>
      </c>
      <c r="C13" s="63">
        <v>14.484432220458984</v>
      </c>
      <c r="D13" s="36">
        <f t="shared" ref="D13:D14" si="1">B13-C13</f>
        <v>4.3614749908447266</v>
      </c>
      <c r="E13" s="5" t="s">
        <v>9</v>
      </c>
      <c r="F13" s="9">
        <v>19.578178405761719</v>
      </c>
      <c r="G13" s="61">
        <v>14.474379539489746</v>
      </c>
      <c r="H13" s="36">
        <f>F13-G13</f>
        <v>5.1037988662719727</v>
      </c>
      <c r="I13" s="37">
        <f t="shared" si="0"/>
        <v>0.88198351860046387</v>
      </c>
      <c r="J13" s="41">
        <f>POWER(2,-I13)</f>
        <v>0.54262088482581183</v>
      </c>
      <c r="L13" s="1"/>
      <c r="M13" s="1"/>
    </row>
    <row r="14" spans="1:13" s="4" customFormat="1" thickBot="1" x14ac:dyDescent="0.2">
      <c r="A14" s="5" t="s">
        <v>10</v>
      </c>
      <c r="B14" s="10">
        <v>18.569503784179688</v>
      </c>
      <c r="C14" s="64">
        <v>14.536846160888672</v>
      </c>
      <c r="D14" s="36">
        <f t="shared" si="1"/>
        <v>4.0326576232910156</v>
      </c>
      <c r="E14" s="5" t="s">
        <v>10</v>
      </c>
      <c r="F14" s="10">
        <v>18.88433837890625</v>
      </c>
      <c r="G14" s="64">
        <v>14.494953155517578</v>
      </c>
      <c r="H14" s="36">
        <f>F14-G14</f>
        <v>4.3893852233886719</v>
      </c>
      <c r="I14" s="37">
        <f t="shared" si="0"/>
        <v>0.16756987571716309</v>
      </c>
      <c r="J14" s="46">
        <f>POWER(2,-I14)</f>
        <v>0.89034113948983773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18.756757259368896</v>
      </c>
      <c r="C15" s="48">
        <f>AVERAGE(C11:C14)</f>
        <v>14.534941911697388</v>
      </c>
      <c r="D15" s="49">
        <f>AVERAGE(D11:D14)</f>
        <v>4.2218153476715088</v>
      </c>
      <c r="E15" s="47" t="s">
        <v>11</v>
      </c>
      <c r="F15" s="48">
        <f>AVERAGE(F11:F14)</f>
        <v>18.740407466888428</v>
      </c>
      <c r="G15" s="48">
        <f>AVERAGE(G11:G14)</f>
        <v>14.544913530349731</v>
      </c>
      <c r="H15" s="49">
        <f>AVERAGE(H11:H14)</f>
        <v>4.1954939365386963</v>
      </c>
      <c r="I15" s="49">
        <f>AVERAGE(I11:I14)</f>
        <v>-2.63214111328125E-2</v>
      </c>
      <c r="J15" s="69">
        <f>AVERAGE(J11:J14)</f>
        <v>1.104329676853268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18.804082870483398</v>
      </c>
      <c r="C16" s="52">
        <f>MEDIAN(C11:C14)</f>
        <v>14.538590908050537</v>
      </c>
      <c r="D16" s="53">
        <f>MEDIAN(D11:D14)</f>
        <v>4.2465643882751465</v>
      </c>
      <c r="E16" s="51" t="s">
        <v>12</v>
      </c>
      <c r="F16" s="52">
        <f>MEDIAN(F11:F14)</f>
        <v>18.567255973815918</v>
      </c>
      <c r="G16" s="52">
        <f>MEDIAN(G11:G14)</f>
        <v>14.549793243408203</v>
      </c>
      <c r="H16" s="53">
        <f>MEDIAN(H11:H14)</f>
        <v>4.0174627304077148</v>
      </c>
      <c r="I16" s="53">
        <f>MEDIAN(I11:I14)</f>
        <v>-0.20435261726379395</v>
      </c>
      <c r="J16" s="53">
        <f>MEDIAN(J11:J14)</f>
        <v>1.1906679098879815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0.13117039697605931</v>
      </c>
      <c r="C17" s="55">
        <f>STDEV(C11:C14)</f>
        <v>3.8519252472482675E-2</v>
      </c>
      <c r="D17" s="56">
        <f>STDEV(D11:D14)</f>
        <v>0.14641591573506837</v>
      </c>
      <c r="E17" s="54" t="s">
        <v>13</v>
      </c>
      <c r="F17" s="55">
        <f>STDEV(F11:F14)</f>
        <v>0.63362614553635432</v>
      </c>
      <c r="G17" s="55">
        <f>STDEV(G11:G14)</f>
        <v>7.0073973449756854E-2</v>
      </c>
      <c r="H17" s="56">
        <f>STDEV(H11:H14)</f>
        <v>0.70000774894855511</v>
      </c>
      <c r="I17" s="56">
        <f>STDEV(I11:I14)</f>
        <v>0.70000774894855511</v>
      </c>
      <c r="J17" s="56">
        <f>STDEV(J11:J14)</f>
        <v>0.46980983269259474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0.23490491634629737</v>
      </c>
      <c r="L18" s="1"/>
      <c r="M18" s="1"/>
    </row>
    <row r="19" spans="1:13" s="4" customFormat="1" ht="14" x14ac:dyDescent="0.15">
      <c r="A19" s="23" t="s">
        <v>1</v>
      </c>
      <c r="B19" s="11">
        <f>TTEST(B11:B14,F11:F14,2,2)</f>
        <v>0.96133596633821283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0.81136583683910013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0.94371319238279039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0.45385328175958689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1.0184120616486689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DA5D-F7CE-4239-839A-39EF21630A09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9.5" style="59" bestFit="1" customWidth="1"/>
    <col min="11" max="11" width="11.5" style="59" bestFit="1" customWidth="1"/>
    <col min="12" max="12" width="10.1640625" style="59" bestFit="1" customWidth="1"/>
    <col min="13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43929</v>
      </c>
      <c r="K3" s="4" t="s">
        <v>2</v>
      </c>
      <c r="L3" s="26">
        <v>44307</v>
      </c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43929</v>
      </c>
      <c r="K4" s="4" t="s">
        <v>36</v>
      </c>
      <c r="L4" s="26">
        <v>44307</v>
      </c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24</v>
      </c>
      <c r="L5" s="1" t="s">
        <v>22</v>
      </c>
      <c r="M5" s="1"/>
    </row>
    <row r="6" spans="1:13" s="4" customFormat="1" ht="14" x14ac:dyDescent="0.15">
      <c r="A6" s="4" t="s">
        <v>26</v>
      </c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37</v>
      </c>
      <c r="C10" s="31" t="s">
        <v>2</v>
      </c>
      <c r="D10" s="32" t="s">
        <v>3</v>
      </c>
      <c r="E10" s="30" t="s">
        <v>4</v>
      </c>
      <c r="F10" s="31" t="s">
        <v>37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34">
        <v>29.518009185791016</v>
      </c>
      <c r="C11" s="35">
        <v>14.540335655212402</v>
      </c>
      <c r="D11" s="36">
        <f>B11-C11</f>
        <v>14.977673530578613</v>
      </c>
      <c r="E11" s="5" t="s">
        <v>7</v>
      </c>
      <c r="F11" s="18">
        <v>29.09846305847168</v>
      </c>
      <c r="G11" s="65">
        <v>14.604633331298828</v>
      </c>
      <c r="H11" s="36">
        <f>F11-G11</f>
        <v>14.493829727172852</v>
      </c>
      <c r="I11" s="37">
        <f>H11-$D$15</f>
        <v>5.3998231887817383E-2</v>
      </c>
      <c r="J11" s="38">
        <f>POWER(2,-I11)</f>
        <v>0.96326307455801985</v>
      </c>
      <c r="L11" s="1"/>
      <c r="M11" s="1"/>
    </row>
    <row r="12" spans="1:13" s="4" customFormat="1" ht="14" x14ac:dyDescent="0.15">
      <c r="A12" s="5" t="s">
        <v>8</v>
      </c>
      <c r="B12" s="39">
        <v>29.426250457763672</v>
      </c>
      <c r="C12" s="39">
        <v>14.578153610229492</v>
      </c>
      <c r="D12" s="36">
        <f t="shared" ref="D12:D14" si="0">B12-C12</f>
        <v>14.84809684753418</v>
      </c>
      <c r="E12" s="5" t="s">
        <v>8</v>
      </c>
      <c r="F12" s="19">
        <v>28.011823654174805</v>
      </c>
      <c r="G12" s="66">
        <v>14.605688095092773</v>
      </c>
      <c r="H12" s="36">
        <f>F12-G12</f>
        <v>13.406135559082031</v>
      </c>
      <c r="I12" s="37">
        <f t="shared" ref="I12:I14" si="1">H12-$D$15</f>
        <v>-1.0336959362030029</v>
      </c>
      <c r="J12" s="41">
        <f>POWER(2,-I12)</f>
        <v>2.0472622724145331</v>
      </c>
      <c r="L12" s="1"/>
      <c r="M12" s="1"/>
    </row>
    <row r="13" spans="1:13" s="4" customFormat="1" ht="14" x14ac:dyDescent="0.15">
      <c r="A13" s="8" t="s">
        <v>9</v>
      </c>
      <c r="B13" s="42">
        <v>28.79420280456543</v>
      </c>
      <c r="C13" s="43">
        <v>14.484432220458984</v>
      </c>
      <c r="D13" s="36">
        <f t="shared" si="0"/>
        <v>14.309770584106445</v>
      </c>
      <c r="E13" s="5" t="s">
        <v>9</v>
      </c>
      <c r="F13" s="20">
        <v>28.450143814086914</v>
      </c>
      <c r="G13" s="66">
        <v>14.474379539489746</v>
      </c>
      <c r="H13" s="36">
        <f>F13-G13</f>
        <v>13.975764274597168</v>
      </c>
      <c r="I13" s="37">
        <f t="shared" si="1"/>
        <v>-0.46406722068786621</v>
      </c>
      <c r="J13" s="41">
        <f>POWER(2,-I13)</f>
        <v>1.3794251930330421</v>
      </c>
      <c r="L13" s="1"/>
      <c r="M13" s="1"/>
    </row>
    <row r="14" spans="1:13" s="4" customFormat="1" thickBot="1" x14ac:dyDescent="0.2">
      <c r="A14" s="5" t="s">
        <v>10</v>
      </c>
      <c r="B14" s="44">
        <v>28.16063117980957</v>
      </c>
      <c r="C14" s="45">
        <v>14.536846160888672</v>
      </c>
      <c r="D14" s="36">
        <f t="shared" si="0"/>
        <v>13.623785018920898</v>
      </c>
      <c r="E14" s="5" t="s">
        <v>10</v>
      </c>
      <c r="F14" s="21">
        <v>28.380666732788086</v>
      </c>
      <c r="G14" s="67">
        <v>14.494953155517578</v>
      </c>
      <c r="H14" s="36">
        <f>F14-G14</f>
        <v>13.885713577270508</v>
      </c>
      <c r="I14" s="37">
        <f t="shared" si="1"/>
        <v>-0.55411791801452637</v>
      </c>
      <c r="J14" s="46">
        <f>POWER(2,-I14)</f>
        <v>1.468270639554121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28.974773406982422</v>
      </c>
      <c r="C15" s="48">
        <f>AVERAGE(C11:C14)</f>
        <v>14.534941911697388</v>
      </c>
      <c r="D15" s="49">
        <f>AVERAGE(D11:D14)</f>
        <v>14.439831495285034</v>
      </c>
      <c r="E15" s="47" t="s">
        <v>11</v>
      </c>
      <c r="F15" s="48">
        <f>AVERAGE(F11:F14)</f>
        <v>28.485274314880371</v>
      </c>
      <c r="G15" s="48">
        <f>AVERAGE(G11:G14)</f>
        <v>14.544913530349731</v>
      </c>
      <c r="H15" s="49">
        <f>AVERAGE(H11:H14)</f>
        <v>13.94036078453064</v>
      </c>
      <c r="I15" s="49">
        <f>AVERAGE(I11:I14)</f>
        <v>-0.49947071075439453</v>
      </c>
      <c r="J15" s="69">
        <f>AVERAGE(J11:J14)</f>
        <v>1.464555294889929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29.110226631164551</v>
      </c>
      <c r="C16" s="52">
        <f>MEDIAN(C11:C14)</f>
        <v>14.538590908050537</v>
      </c>
      <c r="D16" s="53">
        <f>MEDIAN(D11:D14)</f>
        <v>14.578933715820312</v>
      </c>
      <c r="E16" s="51" t="s">
        <v>12</v>
      </c>
      <c r="F16" s="52">
        <f>MEDIAN(F11:F14)</f>
        <v>28.4154052734375</v>
      </c>
      <c r="G16" s="52">
        <f>MEDIAN(G11:G14)</f>
        <v>14.549793243408203</v>
      </c>
      <c r="H16" s="53">
        <f>MEDIAN(H11:H14)</f>
        <v>13.930738925933838</v>
      </c>
      <c r="I16" s="53">
        <f>MEDIAN(I11:I14)</f>
        <v>-0.50909256935119629</v>
      </c>
      <c r="J16" s="53">
        <f>MEDIAN(J11:J14)</f>
        <v>1.4238479162935815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0.63097013856524176</v>
      </c>
      <c r="C17" s="55">
        <f>STDEV(C11:C14)</f>
        <v>3.8519252472482675E-2</v>
      </c>
      <c r="D17" s="56">
        <f>STDEV(D11:D14)</f>
        <v>0.61611750637325269</v>
      </c>
      <c r="E17" s="54" t="s">
        <v>13</v>
      </c>
      <c r="F17" s="55">
        <f>STDEV(F11:F14)</f>
        <v>0.45178640296302935</v>
      </c>
      <c r="G17" s="55">
        <f>STDEV(G11:G14)</f>
        <v>7.0073973449756854E-2</v>
      </c>
      <c r="H17" s="56">
        <f>STDEV(H11:H14)</f>
        <v>0.4457069988027737</v>
      </c>
      <c r="I17" s="56">
        <f>STDEV(I11:I14)</f>
        <v>0.4457069988027737</v>
      </c>
      <c r="J17" s="56">
        <f>STDEV(J11:J14)</f>
        <v>0.44650578564720833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0.22325289282360417</v>
      </c>
      <c r="L18" s="1"/>
      <c r="M18" s="1"/>
    </row>
    <row r="19" spans="1:13" s="4" customFormat="1" ht="14" x14ac:dyDescent="0.15">
      <c r="A19" s="23" t="s">
        <v>37</v>
      </c>
      <c r="B19" s="11">
        <f>TTEST(B11:B14,F11:F14,2,2)</f>
        <v>0.25394232684148887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0.81136583683910013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0.23695626979840392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2.8905367228168563E-3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1.4136948174430219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21F90-BE8C-4BE2-B87C-1006F55F8EB5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1" width="10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44316</v>
      </c>
      <c r="K4" s="4" t="s">
        <v>38</v>
      </c>
      <c r="L4" s="1" t="s">
        <v>27</v>
      </c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38</v>
      </c>
      <c r="C10" s="31" t="s">
        <v>2</v>
      </c>
      <c r="D10" s="32" t="s">
        <v>3</v>
      </c>
      <c r="E10" s="30" t="s">
        <v>4</v>
      </c>
      <c r="F10" s="31" t="s">
        <v>38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24.325843811035156</v>
      </c>
      <c r="C11" s="60">
        <v>14.540335655212402</v>
      </c>
      <c r="D11" s="36">
        <f>B11-C11</f>
        <v>9.7855081558227539</v>
      </c>
      <c r="E11" s="5" t="s">
        <v>7</v>
      </c>
      <c r="F11" s="6">
        <v>24.969871520996094</v>
      </c>
      <c r="G11" s="60">
        <v>14.604633331298828</v>
      </c>
      <c r="H11" s="36">
        <f>F11-G11</f>
        <v>10.365238189697266</v>
      </c>
      <c r="I11" s="37">
        <f>H11-$D$15</f>
        <v>0.55223631858825684</v>
      </c>
      <c r="J11" s="38">
        <f>POWER(2,-I11)</f>
        <v>0.68196220045172951</v>
      </c>
      <c r="L11" s="1"/>
      <c r="M11" s="1"/>
    </row>
    <row r="12" spans="1:13" s="4" customFormat="1" ht="14" x14ac:dyDescent="0.15">
      <c r="A12" s="5" t="s">
        <v>8</v>
      </c>
      <c r="B12" s="9">
        <v>24.568992614746094</v>
      </c>
      <c r="C12" s="9">
        <v>14.578153610229492</v>
      </c>
      <c r="D12" s="36">
        <f>B12-C12</f>
        <v>9.9908390045166016</v>
      </c>
      <c r="E12" s="5" t="s">
        <v>8</v>
      </c>
      <c r="F12" s="7"/>
      <c r="G12" s="61"/>
      <c r="H12" s="36"/>
      <c r="I12" s="37"/>
      <c r="J12" s="41"/>
      <c r="L12" s="1"/>
      <c r="M12" s="1"/>
    </row>
    <row r="13" spans="1:13" s="4" customFormat="1" ht="14" x14ac:dyDescent="0.15">
      <c r="A13" s="8" t="s">
        <v>9</v>
      </c>
      <c r="B13" s="62">
        <v>24.131790161132812</v>
      </c>
      <c r="C13" s="63">
        <v>14.484432220458984</v>
      </c>
      <c r="D13" s="36">
        <f t="shared" ref="D13:D14" si="0">B13-C13</f>
        <v>9.6473579406738281</v>
      </c>
      <c r="E13" s="5" t="s">
        <v>9</v>
      </c>
      <c r="F13" s="9">
        <v>22.190610885620117</v>
      </c>
      <c r="G13" s="61">
        <v>14.474379539489746</v>
      </c>
      <c r="H13" s="36">
        <f>F13-G13</f>
        <v>7.7162313461303711</v>
      </c>
      <c r="I13" s="37">
        <f t="shared" ref="I13:I14" si="1">H13-$D$15</f>
        <v>-2.0967705249786377</v>
      </c>
      <c r="J13" s="41">
        <f>POWER(2,-I13)</f>
        <v>4.2775079171718824</v>
      </c>
      <c r="L13" s="1"/>
      <c r="M13" s="1"/>
    </row>
    <row r="14" spans="1:13" s="4" customFormat="1" thickBot="1" x14ac:dyDescent="0.2">
      <c r="A14" s="5" t="s">
        <v>10</v>
      </c>
      <c r="B14" s="10">
        <v>24.365148544311523</v>
      </c>
      <c r="C14" s="64">
        <v>14.536846160888672</v>
      </c>
      <c r="D14" s="36">
        <f t="shared" si="0"/>
        <v>9.8283023834228516</v>
      </c>
      <c r="E14" s="5" t="s">
        <v>10</v>
      </c>
      <c r="F14" s="10">
        <v>21.843891143798828</v>
      </c>
      <c r="G14" s="64">
        <v>14.494953155517578</v>
      </c>
      <c r="H14" s="36">
        <f>F14-G14</f>
        <v>7.34893798828125</v>
      </c>
      <c r="I14" s="37">
        <f t="shared" si="1"/>
        <v>-2.4640638828277588</v>
      </c>
      <c r="J14" s="46">
        <f>POWER(2,-I14)</f>
        <v>5.5176880062381546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24.347943782806396</v>
      </c>
      <c r="C15" s="48">
        <f>AVERAGE(C11:C14)</f>
        <v>14.534941911697388</v>
      </c>
      <c r="D15" s="49">
        <f>AVERAGE(D11:D14)</f>
        <v>9.8130018711090088</v>
      </c>
      <c r="E15" s="47" t="s">
        <v>11</v>
      </c>
      <c r="F15" s="48">
        <f>AVERAGE(F11:F14)</f>
        <v>23.001457850138348</v>
      </c>
      <c r="G15" s="48">
        <f>AVERAGE(G11:G14)</f>
        <v>14.524655342102051</v>
      </c>
      <c r="H15" s="49">
        <f>AVERAGE(H11:H14)</f>
        <v>8.476802508036295</v>
      </c>
      <c r="I15" s="49">
        <f>AVERAGE(I11:I14)</f>
        <v>-1.3361993630727131</v>
      </c>
      <c r="J15" s="69">
        <f>AVERAGE(J11:J14)</f>
        <v>3.4923860412872556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24.34549617767334</v>
      </c>
      <c r="C16" s="52">
        <f>MEDIAN(C11:C14)</f>
        <v>14.538590908050537</v>
      </c>
      <c r="D16" s="53">
        <f>MEDIAN(D11:D14)</f>
        <v>9.8069052696228027</v>
      </c>
      <c r="E16" s="51" t="s">
        <v>12</v>
      </c>
      <c r="F16" s="52">
        <f>MEDIAN(F11:F14)</f>
        <v>22.190610885620117</v>
      </c>
      <c r="G16" s="52">
        <f>MEDIAN(G11:G14)</f>
        <v>14.494953155517578</v>
      </c>
      <c r="H16" s="53">
        <f>MEDIAN(H11:H14)</f>
        <v>7.7162313461303711</v>
      </c>
      <c r="I16" s="53">
        <f>MEDIAN(I11:I14)</f>
        <v>-2.0967705249786377</v>
      </c>
      <c r="J16" s="53">
        <f>MEDIAN(J11:J14)</f>
        <v>4.2775079171718824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0.17922926364040864</v>
      </c>
      <c r="C17" s="55">
        <f>STDEV(C11:C14)</f>
        <v>3.8519252472482675E-2</v>
      </c>
      <c r="D17" s="56">
        <f>STDEV(D11:D14)</f>
        <v>0.14148494356403279</v>
      </c>
      <c r="E17" s="54" t="s">
        <v>13</v>
      </c>
      <c r="F17" s="55">
        <f>STDEV(F11:F14)</f>
        <v>1.7134885262402284</v>
      </c>
      <c r="G17" s="55">
        <f>STDEV(G11:G14)</f>
        <v>7.002269265091883E-2</v>
      </c>
      <c r="H17" s="56">
        <f>STDEV(H11:H14)</f>
        <v>1.6457120329838284</v>
      </c>
      <c r="I17" s="56">
        <f>STDEV(I11:I14)</f>
        <v>1.64571203298383</v>
      </c>
      <c r="J17" s="56">
        <f>STDEV(J11:J14)</f>
        <v>2.5116475244710674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1.2558237622355337</v>
      </c>
      <c r="L18" s="1"/>
      <c r="M18" s="1"/>
    </row>
    <row r="19" spans="1:13" s="4" customFormat="1" ht="14" x14ac:dyDescent="0.15">
      <c r="A19" s="23" t="s">
        <v>38</v>
      </c>
      <c r="B19" s="11">
        <f>TTEST(B11:B14,F11:F14,2,2)</f>
        <v>0.16753255770095338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0.81091292849423058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0.15546404695688434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9.5798092835507956E-2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2.5248529443750347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86EF-1A81-4304-9AD0-0226984AF31D}">
  <dimension ref="A1:M23"/>
  <sheetViews>
    <sheetView tabSelected="1"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1.5" style="59" bestFit="1" customWidth="1"/>
    <col min="11" max="11" width="9.8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43461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43467</v>
      </c>
      <c r="K4" s="4" t="s">
        <v>39</v>
      </c>
      <c r="L4" s="26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24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39</v>
      </c>
      <c r="C10" s="31" t="s">
        <v>2</v>
      </c>
      <c r="D10" s="32" t="s">
        <v>3</v>
      </c>
      <c r="E10" s="30" t="s">
        <v>4</v>
      </c>
      <c r="F10" s="31" t="s">
        <v>39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34">
        <v>17.954900741577148</v>
      </c>
      <c r="C11" s="35">
        <v>14.257213592529297</v>
      </c>
      <c r="D11" s="36">
        <f>B11-C11</f>
        <v>3.6976871490478516</v>
      </c>
      <c r="E11" s="5" t="s">
        <v>7</v>
      </c>
      <c r="F11" s="14">
        <v>17.223026275634766</v>
      </c>
      <c r="G11" s="35">
        <v>14.384372711181641</v>
      </c>
      <c r="H11" s="36">
        <f>F11-G11</f>
        <v>2.838653564453125</v>
      </c>
      <c r="I11" s="37">
        <f>H11-$D$15</f>
        <v>-1.0861532688140869</v>
      </c>
      <c r="J11" s="38">
        <f>POWER(2,-I11)</f>
        <v>2.123071956511319</v>
      </c>
      <c r="L11" s="1"/>
      <c r="M11" s="1"/>
    </row>
    <row r="12" spans="1:13" s="4" customFormat="1" ht="14" x14ac:dyDescent="0.15">
      <c r="A12" s="5" t="s">
        <v>8</v>
      </c>
      <c r="B12" s="39">
        <v>18.209753036499023</v>
      </c>
      <c r="C12" s="39">
        <v>14.237323760986328</v>
      </c>
      <c r="D12" s="36">
        <f t="shared" ref="D12:D14" si="0">B12-C12</f>
        <v>3.9724292755126953</v>
      </c>
      <c r="E12" s="5" t="s">
        <v>8</v>
      </c>
      <c r="F12" s="17">
        <v>17.149715423583984</v>
      </c>
      <c r="G12" s="40">
        <v>14.365428924560547</v>
      </c>
      <c r="H12" s="36">
        <f>F12-G12</f>
        <v>2.7842864990234375</v>
      </c>
      <c r="I12" s="37">
        <f t="shared" ref="I12:I14" si="1">H12-$D$15</f>
        <v>-1.1405203342437744</v>
      </c>
      <c r="J12" s="41">
        <f>POWER(2,-I12)</f>
        <v>2.2046052194083199</v>
      </c>
      <c r="L12" s="1"/>
      <c r="M12" s="1"/>
    </row>
    <row r="13" spans="1:13" s="4" customFormat="1" ht="14" x14ac:dyDescent="0.15">
      <c r="A13" s="8" t="s">
        <v>9</v>
      </c>
      <c r="B13" s="42">
        <v>18.138528823852539</v>
      </c>
      <c r="C13" s="43">
        <v>14.179797172546387</v>
      </c>
      <c r="D13" s="36">
        <f t="shared" si="0"/>
        <v>3.9587316513061523</v>
      </c>
      <c r="E13" s="5" t="s">
        <v>9</v>
      </c>
      <c r="F13" s="15">
        <v>16.711019515991211</v>
      </c>
      <c r="G13" s="40">
        <v>14.187488555908203</v>
      </c>
      <c r="H13" s="36">
        <f>F13-G13</f>
        <v>2.5235309600830078</v>
      </c>
      <c r="I13" s="37">
        <f t="shared" si="1"/>
        <v>-1.4012758731842041</v>
      </c>
      <c r="J13" s="41">
        <f>POWER(2,-I13)</f>
        <v>2.6413507147270789</v>
      </c>
      <c r="L13" s="1"/>
      <c r="M13" s="1"/>
    </row>
    <row r="14" spans="1:13" s="4" customFormat="1" thickBot="1" x14ac:dyDescent="0.2">
      <c r="A14" s="5" t="s">
        <v>10</v>
      </c>
      <c r="B14" s="44">
        <v>18.347324371337891</v>
      </c>
      <c r="C14" s="45">
        <v>14.276945114135742</v>
      </c>
      <c r="D14" s="36">
        <f t="shared" si="0"/>
        <v>4.0703792572021484</v>
      </c>
      <c r="E14" s="5" t="s">
        <v>10</v>
      </c>
      <c r="F14" s="16">
        <v>16.644466400146484</v>
      </c>
      <c r="G14" s="45">
        <v>14.201757431030273</v>
      </c>
      <c r="H14" s="36">
        <f>F14-G14</f>
        <v>2.4427089691162109</v>
      </c>
      <c r="I14" s="37">
        <f t="shared" si="1"/>
        <v>-1.482097864151001</v>
      </c>
      <c r="J14" s="46">
        <f>POWER(2,-I14)</f>
        <v>2.7935465566721156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18.16262674331665</v>
      </c>
      <c r="C15" s="48">
        <f>AVERAGE(C11:C14)</f>
        <v>14.237819910049438</v>
      </c>
      <c r="D15" s="49">
        <f>AVERAGE(D11:D14)</f>
        <v>3.9248068332672119</v>
      </c>
      <c r="E15" s="47" t="s">
        <v>11</v>
      </c>
      <c r="F15" s="48">
        <f>AVERAGE(F11:F14)</f>
        <v>16.932056903839111</v>
      </c>
      <c r="G15" s="48">
        <f>AVERAGE(G11:G14)</f>
        <v>14.284761905670166</v>
      </c>
      <c r="H15" s="49">
        <f>AVERAGE(H11:H14)</f>
        <v>2.6472949981689453</v>
      </c>
      <c r="I15" s="49">
        <f>AVERAGE(I11:I14)</f>
        <v>-1.2775118350982666</v>
      </c>
      <c r="J15" s="69">
        <f>AVERAGE(J11:J14)</f>
        <v>2.4406436118297083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18.174140930175781</v>
      </c>
      <c r="C16" s="52">
        <f>MEDIAN(C11:C14)</f>
        <v>14.247268676757812</v>
      </c>
      <c r="D16" s="53">
        <f>MEDIAN(D11:D14)</f>
        <v>3.9655804634094238</v>
      </c>
      <c r="E16" s="51" t="s">
        <v>12</v>
      </c>
      <c r="F16" s="52">
        <f>MEDIAN(F11:F14)</f>
        <v>16.930367469787598</v>
      </c>
      <c r="G16" s="52">
        <f>MEDIAN(G11:G14)</f>
        <v>14.28359317779541</v>
      </c>
      <c r="H16" s="53">
        <f>MEDIAN(H11:H14)</f>
        <v>2.6539087295532227</v>
      </c>
      <c r="I16" s="53">
        <f>MEDIAN(I11:I14)</f>
        <v>-1.2708981037139893</v>
      </c>
      <c r="J16" s="53">
        <f>MEDIAN(J11:J14)</f>
        <v>2.4229779670676992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0.16336554392625327</v>
      </c>
      <c r="C17" s="55">
        <f>STDEV(C11:C14)</f>
        <v>4.1927639039045027E-2</v>
      </c>
      <c r="D17" s="56">
        <f>STDEV(D11:D14)</f>
        <v>0.15936694748765029</v>
      </c>
      <c r="E17" s="54" t="s">
        <v>13</v>
      </c>
      <c r="F17" s="55">
        <f>STDEV(F11:F14)</f>
        <v>0.29642550001728313</v>
      </c>
      <c r="G17" s="55">
        <f>STDEV(G11:G14)</f>
        <v>0.10453281445789103</v>
      </c>
      <c r="H17" s="56">
        <f>STDEV(H11:H14)</f>
        <v>0.19369886645994841</v>
      </c>
      <c r="I17" s="56">
        <f>STDEV(I11:I14)</f>
        <v>0.19369886645994841</v>
      </c>
      <c r="J17" s="56">
        <f>STDEV(J11:J14)</f>
        <v>0.32730704676721656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0.16365352338360828</v>
      </c>
      <c r="L18" s="1"/>
      <c r="M18" s="1"/>
    </row>
    <row r="19" spans="1:13" s="4" customFormat="1" ht="14" x14ac:dyDescent="0.15">
      <c r="A19" s="23" t="s">
        <v>39</v>
      </c>
      <c r="B19" s="11">
        <f>TTEST(B11:B14,F11:F14,2,2)</f>
        <v>3.4422490327291628E-4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0.43643966021549341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5.2132216023504777E-5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1.174650550988604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2.4242052207046836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12FF-686B-411D-83CA-896BA8DCF511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1.33203125" style="59" bestFit="1" customWidth="1"/>
    <col min="11" max="11" width="9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43461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43461</v>
      </c>
      <c r="K4" s="4" t="s">
        <v>40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24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40</v>
      </c>
      <c r="C10" s="31" t="s">
        <v>2</v>
      </c>
      <c r="D10" s="32" t="s">
        <v>3</v>
      </c>
      <c r="E10" s="30" t="s">
        <v>4</v>
      </c>
      <c r="F10" s="31" t="s">
        <v>40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34">
        <v>18.806280136108398</v>
      </c>
      <c r="C11" s="35">
        <v>14.257213592529297</v>
      </c>
      <c r="D11" s="36">
        <f>B11-C11</f>
        <v>4.5490665435791016</v>
      </c>
      <c r="E11" s="5" t="s">
        <v>7</v>
      </c>
      <c r="F11" s="14">
        <v>17.525772094726562</v>
      </c>
      <c r="G11" s="35">
        <v>14.384372711181641</v>
      </c>
      <c r="H11" s="36">
        <f>F11-G11</f>
        <v>3.1413993835449219</v>
      </c>
      <c r="I11" s="37">
        <f>H11-$D$15</f>
        <v>-1.5175039768218994</v>
      </c>
      <c r="J11" s="38">
        <f>POWER(2,-I11)</f>
        <v>2.8629529810697703</v>
      </c>
      <c r="L11" s="1"/>
      <c r="M11" s="1"/>
    </row>
    <row r="12" spans="1:13" s="4" customFormat="1" ht="14" x14ac:dyDescent="0.15">
      <c r="A12" s="5" t="s">
        <v>8</v>
      </c>
      <c r="B12" s="39">
        <v>18.963272094726562</v>
      </c>
      <c r="C12" s="39">
        <v>14.237323760986328</v>
      </c>
      <c r="D12" s="36">
        <f t="shared" ref="D12:D14" si="0">B12-C12</f>
        <v>4.7259483337402344</v>
      </c>
      <c r="E12" s="5" t="s">
        <v>8</v>
      </c>
      <c r="F12" s="17">
        <v>17.379018783569336</v>
      </c>
      <c r="G12" s="40">
        <v>14.365428924560547</v>
      </c>
      <c r="H12" s="36">
        <f>F12-G12</f>
        <v>3.0135898590087891</v>
      </c>
      <c r="I12" s="37">
        <f t="shared" ref="I12:I14" si="1">H12-$D$15</f>
        <v>-1.6453135013580322</v>
      </c>
      <c r="J12" s="41">
        <f>POWER(2,-I12)</f>
        <v>3.1281582555304128</v>
      </c>
      <c r="L12" s="1"/>
      <c r="M12" s="1"/>
    </row>
    <row r="13" spans="1:13" s="4" customFormat="1" ht="14" x14ac:dyDescent="0.15">
      <c r="A13" s="8" t="s">
        <v>9</v>
      </c>
      <c r="B13" s="42">
        <v>18.859380722045898</v>
      </c>
      <c r="C13" s="43">
        <v>14.179797172546387</v>
      </c>
      <c r="D13" s="36">
        <f t="shared" si="0"/>
        <v>4.6795835494995117</v>
      </c>
      <c r="E13" s="5" t="s">
        <v>9</v>
      </c>
      <c r="F13" s="15">
        <v>16.835609436035156</v>
      </c>
      <c r="G13" s="40">
        <v>14.187488555908203</v>
      </c>
      <c r="H13" s="36">
        <f>F13-G13</f>
        <v>2.6481208801269531</v>
      </c>
      <c r="I13" s="37">
        <f t="shared" si="1"/>
        <v>-2.0107824802398682</v>
      </c>
      <c r="J13" s="41">
        <f>POWER(2,-I13)</f>
        <v>4.0300073786909527</v>
      </c>
      <c r="L13" s="1"/>
      <c r="M13" s="1"/>
    </row>
    <row r="14" spans="1:13" s="4" customFormat="1" thickBot="1" x14ac:dyDescent="0.2">
      <c r="A14" s="5" t="s">
        <v>10</v>
      </c>
      <c r="B14" s="44">
        <v>18.95796012878418</v>
      </c>
      <c r="C14" s="45">
        <v>14.276945114135742</v>
      </c>
      <c r="D14" s="36">
        <f t="shared" si="0"/>
        <v>4.6810150146484375</v>
      </c>
      <c r="E14" s="5" t="s">
        <v>10</v>
      </c>
      <c r="F14" s="16">
        <v>16.706573486328125</v>
      </c>
      <c r="G14" s="45">
        <v>14.201757431030273</v>
      </c>
      <c r="H14" s="36">
        <f>F14-G14</f>
        <v>2.5048160552978516</v>
      </c>
      <c r="I14" s="37">
        <f t="shared" si="1"/>
        <v>-2.1540873050689697</v>
      </c>
      <c r="J14" s="46">
        <f>POWER(2,-I14)</f>
        <v>4.4508698197448142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18.89672327041626</v>
      </c>
      <c r="C15" s="48">
        <f>AVERAGE(C11:C14)</f>
        <v>14.237819910049438</v>
      </c>
      <c r="D15" s="49">
        <f>AVERAGE(D11:D14)</f>
        <v>4.6589033603668213</v>
      </c>
      <c r="E15" s="47" t="s">
        <v>11</v>
      </c>
      <c r="F15" s="48">
        <f>AVERAGE(F11:F14)</f>
        <v>17.111743450164795</v>
      </c>
      <c r="G15" s="48">
        <f>AVERAGE(G11:G14)</f>
        <v>14.284761905670166</v>
      </c>
      <c r="H15" s="49">
        <f>AVERAGE(H11:H14)</f>
        <v>2.8269815444946289</v>
      </c>
      <c r="I15" s="49">
        <f>AVERAGE(I11:I14)</f>
        <v>-1.8319218158721924</v>
      </c>
      <c r="J15" s="69">
        <f>AVERAGE(J11:J14)</f>
        <v>3.6179971087589875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18.908670425415039</v>
      </c>
      <c r="C16" s="52">
        <f>MEDIAN(C11:C14)</f>
        <v>14.247268676757812</v>
      </c>
      <c r="D16" s="53">
        <f>MEDIAN(D11:D14)</f>
        <v>4.6802992820739746</v>
      </c>
      <c r="E16" s="51" t="s">
        <v>12</v>
      </c>
      <c r="F16" s="52">
        <f>MEDIAN(F11:F14)</f>
        <v>17.107314109802246</v>
      </c>
      <c r="G16" s="52">
        <f>MEDIAN(G11:G14)</f>
        <v>14.28359317779541</v>
      </c>
      <c r="H16" s="53">
        <f>MEDIAN(H11:H14)</f>
        <v>2.8308553695678711</v>
      </c>
      <c r="I16" s="53">
        <f>MEDIAN(I11:I14)</f>
        <v>-1.8280479907989502</v>
      </c>
      <c r="J16" s="53">
        <f>MEDIAN(J11:J14)</f>
        <v>3.5790828171106828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7.692664320004014E-2</v>
      </c>
      <c r="C17" s="55">
        <f>STDEV(C11:C14)</f>
        <v>4.1927639039045027E-2</v>
      </c>
      <c r="D17" s="56">
        <f>STDEV(D11:D14)</f>
        <v>7.6323325954639282E-2</v>
      </c>
      <c r="E17" s="54" t="s">
        <v>13</v>
      </c>
      <c r="F17" s="55">
        <f>STDEV(F11:F14)</f>
        <v>0.40135957100789266</v>
      </c>
      <c r="G17" s="55">
        <f>STDEV(G11:G14)</f>
        <v>0.10453281445789103</v>
      </c>
      <c r="H17" s="56">
        <f>STDEV(H11:H14)</f>
        <v>0.29970150719580801</v>
      </c>
      <c r="I17" s="56">
        <f>STDEV(I11:I14)</f>
        <v>0.29970150719580801</v>
      </c>
      <c r="J17" s="56">
        <f>STDEV(J11:J14)</f>
        <v>0.74687418666612448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0.37343709333306224</v>
      </c>
      <c r="L18" s="1"/>
      <c r="M18" s="1"/>
    </row>
    <row r="19" spans="1:13" s="4" customFormat="1" ht="14" x14ac:dyDescent="0.15">
      <c r="A19" s="23" t="s">
        <v>40</v>
      </c>
      <c r="B19" s="11">
        <f>TTEST(B11:B14,F11:F14,2,2)</f>
        <v>1.2449807033973763E-4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0.43643966021549341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2.1874436557047722E-5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2.3476990743203547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3.5601099943575183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54E7-D689-4468-9646-BF40B2060F4F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1.5" style="59" bestFit="1" customWidth="1"/>
    <col min="11" max="11" width="10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43461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43461</v>
      </c>
      <c r="K4" s="4" t="s">
        <v>41</v>
      </c>
      <c r="L4" s="26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24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41</v>
      </c>
      <c r="C10" s="31" t="s">
        <v>2</v>
      </c>
      <c r="D10" s="32" t="s">
        <v>3</v>
      </c>
      <c r="E10" s="30" t="s">
        <v>4</v>
      </c>
      <c r="F10" s="31" t="s">
        <v>41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34">
        <v>27.455825805664062</v>
      </c>
      <c r="C11" s="35">
        <v>14.257213592529297</v>
      </c>
      <c r="D11" s="36">
        <f>B11-C11</f>
        <v>13.198612213134766</v>
      </c>
      <c r="E11" s="5" t="s">
        <v>7</v>
      </c>
      <c r="F11" s="14">
        <v>27.367090225219727</v>
      </c>
      <c r="G11" s="35">
        <v>14.384372711181641</v>
      </c>
      <c r="H11" s="36">
        <f>F11-G11</f>
        <v>12.982717514038086</v>
      </c>
      <c r="I11" s="37">
        <f>H11-$D$15</f>
        <v>-0.47758889198303223</v>
      </c>
      <c r="J11" s="38">
        <f>POWER(2,-I11)</f>
        <v>1.39241464393338</v>
      </c>
      <c r="L11" s="1"/>
      <c r="M11" s="1"/>
    </row>
    <row r="12" spans="1:13" s="4" customFormat="1" ht="14" x14ac:dyDescent="0.15">
      <c r="A12" s="5" t="s">
        <v>8</v>
      </c>
      <c r="B12" s="39">
        <v>27.744789123535156</v>
      </c>
      <c r="C12" s="39">
        <v>14.237323760986328</v>
      </c>
      <c r="D12" s="36">
        <f t="shared" ref="D12:D14" si="0">B12-C12</f>
        <v>13.507465362548828</v>
      </c>
      <c r="E12" s="5" t="s">
        <v>8</v>
      </c>
      <c r="F12" s="17">
        <v>26.835685729980469</v>
      </c>
      <c r="G12" s="40">
        <v>14.365428924560547</v>
      </c>
      <c r="H12" s="36">
        <f>F12-G12</f>
        <v>12.470256805419922</v>
      </c>
      <c r="I12" s="37">
        <f t="shared" ref="I12:I14" si="1">H12-$D$15</f>
        <v>-0.99004960060119629</v>
      </c>
      <c r="J12" s="41">
        <f>POWER(2,-I12)</f>
        <v>1.9862532781145326</v>
      </c>
      <c r="L12" s="1"/>
      <c r="M12" s="1"/>
    </row>
    <row r="13" spans="1:13" s="4" customFormat="1" ht="14" x14ac:dyDescent="0.15">
      <c r="A13" s="8" t="s">
        <v>9</v>
      </c>
      <c r="B13" s="42">
        <v>27.926858901977539</v>
      </c>
      <c r="C13" s="43">
        <v>14.179797172546387</v>
      </c>
      <c r="D13" s="36">
        <f t="shared" si="0"/>
        <v>13.747061729431152</v>
      </c>
      <c r="E13" s="5" t="s">
        <v>9</v>
      </c>
      <c r="F13" s="15">
        <v>26.145339965820312</v>
      </c>
      <c r="G13" s="40">
        <v>14.187488555908203</v>
      </c>
      <c r="H13" s="36">
        <f>F13-G13</f>
        <v>11.957851409912109</v>
      </c>
      <c r="I13" s="37">
        <f t="shared" si="1"/>
        <v>-1.5024549961090088</v>
      </c>
      <c r="J13" s="41">
        <f>POWER(2,-I13)</f>
        <v>2.8332442820546362</v>
      </c>
      <c r="L13" s="1"/>
      <c r="M13" s="1"/>
    </row>
    <row r="14" spans="1:13" s="4" customFormat="1" thickBot="1" x14ac:dyDescent="0.2">
      <c r="A14" s="5" t="s">
        <v>10</v>
      </c>
      <c r="B14" s="44">
        <v>27.665031433105469</v>
      </c>
      <c r="C14" s="45">
        <v>14.276945114135742</v>
      </c>
      <c r="D14" s="36">
        <f t="shared" si="0"/>
        <v>13.388086318969727</v>
      </c>
      <c r="E14" s="5" t="s">
        <v>10</v>
      </c>
      <c r="F14" s="16">
        <v>25.955654144287109</v>
      </c>
      <c r="G14" s="45">
        <v>14.201757431030273</v>
      </c>
      <c r="H14" s="36">
        <f>F14-G14</f>
        <v>11.753896713256836</v>
      </c>
      <c r="I14" s="37">
        <f t="shared" si="1"/>
        <v>-1.7064096927642822</v>
      </c>
      <c r="J14" s="46">
        <f>POWER(2,-I14)</f>
        <v>3.2634765953277505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27.698126316070557</v>
      </c>
      <c r="C15" s="48">
        <f>AVERAGE(C11:C14)</f>
        <v>14.237819910049438</v>
      </c>
      <c r="D15" s="49">
        <f>AVERAGE(D11:D14)</f>
        <v>13.460306406021118</v>
      </c>
      <c r="E15" s="47" t="s">
        <v>11</v>
      </c>
      <c r="F15" s="48">
        <f>AVERAGE(F11:F14)</f>
        <v>26.575942516326904</v>
      </c>
      <c r="G15" s="48">
        <f>AVERAGE(G11:G14)</f>
        <v>14.284761905670166</v>
      </c>
      <c r="H15" s="49">
        <f>AVERAGE(H11:H14)</f>
        <v>12.291180610656738</v>
      </c>
      <c r="I15" s="49">
        <f>AVERAGE(I11:I14)</f>
        <v>-1.1691257953643799</v>
      </c>
      <c r="J15" s="69">
        <f>AVERAGE(J11:J14)</f>
        <v>2.3688471998575746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27.704910278320312</v>
      </c>
      <c r="C16" s="52">
        <f>MEDIAN(C11:C14)</f>
        <v>14.247268676757812</v>
      </c>
      <c r="D16" s="53">
        <f>MEDIAN(D11:D14)</f>
        <v>13.447775840759277</v>
      </c>
      <c r="E16" s="51" t="s">
        <v>12</v>
      </c>
      <c r="F16" s="52">
        <f>MEDIAN(F11:F14)</f>
        <v>26.490512847900391</v>
      </c>
      <c r="G16" s="52">
        <f>MEDIAN(G11:G14)</f>
        <v>14.28359317779541</v>
      </c>
      <c r="H16" s="53">
        <f>MEDIAN(H11:H14)</f>
        <v>12.214054107666016</v>
      </c>
      <c r="I16" s="53">
        <f>MEDIAN(I11:I14)</f>
        <v>-1.2462522983551025</v>
      </c>
      <c r="J16" s="53">
        <f>MEDIAN(J11:J14)</f>
        <v>2.4097487800845845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0.19519291489694141</v>
      </c>
      <c r="C17" s="55">
        <f>STDEV(C11:C14)</f>
        <v>4.1927639039045027E-2</v>
      </c>
      <c r="D17" s="56">
        <f>STDEV(D11:D14)</f>
        <v>0.22960268164006403</v>
      </c>
      <c r="E17" s="54" t="s">
        <v>13</v>
      </c>
      <c r="F17" s="55">
        <f>STDEV(F11:F14)</f>
        <v>0.64898830377647643</v>
      </c>
      <c r="G17" s="55">
        <f>STDEV(G11:G14)</f>
        <v>0.10453281445789103</v>
      </c>
      <c r="H17" s="56">
        <f>STDEV(H11:H14)</f>
        <v>0.55077942189331619</v>
      </c>
      <c r="I17" s="56">
        <f>STDEV(I11:I14)</f>
        <v>0.55077942189331619</v>
      </c>
      <c r="J17" s="56">
        <f>STDEV(J11:J14)</f>
        <v>0.8398065353432812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0.4199032676716406</v>
      </c>
      <c r="L18" s="1"/>
      <c r="M18" s="1"/>
    </row>
    <row r="19" spans="1:13" s="4" customFormat="1" ht="14" x14ac:dyDescent="0.15">
      <c r="A19" s="23" t="s">
        <v>41</v>
      </c>
      <c r="B19" s="11">
        <f>TTEST(B11:B14,F11:F14,2,2)</f>
        <v>1.6170274752248262E-2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0.43643966021549341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7.8154469114710724E-3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0.38235223758481618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2.2487539184370609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579D-18CD-4402-8B6E-A72BE078B071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33203125" style="59" bestFit="1" customWidth="1"/>
    <col min="11" max="11" width="11.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43648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43906</v>
      </c>
      <c r="K4" s="4" t="s">
        <v>42</v>
      </c>
      <c r="L4" s="26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24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42</v>
      </c>
      <c r="C10" s="31" t="s">
        <v>2</v>
      </c>
      <c r="D10" s="32" t="s">
        <v>3</v>
      </c>
      <c r="E10" s="30" t="s">
        <v>4</v>
      </c>
      <c r="F10" s="31" t="s">
        <v>42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34"/>
      <c r="C11" s="35"/>
      <c r="D11" s="36"/>
      <c r="E11" s="36" t="s">
        <v>7</v>
      </c>
      <c r="F11" s="14">
        <v>26.289216995239258</v>
      </c>
      <c r="G11" s="14">
        <v>14.399702072143555</v>
      </c>
      <c r="H11" s="36">
        <f>F11-G11</f>
        <v>11.889514923095703</v>
      </c>
      <c r="I11" s="37">
        <f>H11-$D$15</f>
        <v>-0.55359522501627545</v>
      </c>
      <c r="J11" s="38">
        <f>POWER(2,-I11)</f>
        <v>1.4677387767887964</v>
      </c>
      <c r="L11" s="1"/>
      <c r="M11" s="1"/>
    </row>
    <row r="12" spans="1:13" s="4" customFormat="1" ht="14" x14ac:dyDescent="0.15">
      <c r="A12" s="5" t="s">
        <v>8</v>
      </c>
      <c r="B12" s="39">
        <v>27.237007141113281</v>
      </c>
      <c r="C12" s="40">
        <v>14.326163291931152</v>
      </c>
      <c r="D12" s="36">
        <f>B12-C12</f>
        <v>12.910843849182129</v>
      </c>
      <c r="E12" s="5" t="s">
        <v>8</v>
      </c>
      <c r="F12" s="17">
        <v>26.544166564941406</v>
      </c>
      <c r="G12" s="17">
        <v>14.348418235778809</v>
      </c>
      <c r="H12" s="36">
        <f>F12-G12</f>
        <v>12.195748329162598</v>
      </c>
      <c r="I12" s="37">
        <f t="shared" ref="I12:I14" si="0">H12-$D$15</f>
        <v>-0.24736181894938092</v>
      </c>
      <c r="J12" s="41">
        <f>POWER(2,-I12)</f>
        <v>1.1870344611939061</v>
      </c>
      <c r="L12" s="1"/>
      <c r="M12" s="1"/>
    </row>
    <row r="13" spans="1:13" s="4" customFormat="1" ht="14" x14ac:dyDescent="0.15">
      <c r="A13" s="8" t="s">
        <v>9</v>
      </c>
      <c r="B13" s="42">
        <v>26.502910614013672</v>
      </c>
      <c r="C13" s="43">
        <v>14.299120903015137</v>
      </c>
      <c r="D13" s="36">
        <f>B13-C13</f>
        <v>12.203789710998535</v>
      </c>
      <c r="E13" s="5" t="s">
        <v>9</v>
      </c>
      <c r="F13" s="15">
        <v>25.284929275512695</v>
      </c>
      <c r="G13" s="15">
        <v>14.253566741943359</v>
      </c>
      <c r="H13" s="36">
        <f>F13-G13</f>
        <v>11.031362533569336</v>
      </c>
      <c r="I13" s="37">
        <f t="shared" si="0"/>
        <v>-1.4117476145426426</v>
      </c>
      <c r="J13" s="41">
        <f>POWER(2,-I13)</f>
        <v>2.6605925966640984</v>
      </c>
      <c r="L13" s="1"/>
      <c r="M13" s="1"/>
    </row>
    <row r="14" spans="1:13" s="4" customFormat="1" thickBot="1" x14ac:dyDescent="0.2">
      <c r="A14" s="5" t="s">
        <v>10</v>
      </c>
      <c r="B14" s="44">
        <v>26.563018798828125</v>
      </c>
      <c r="C14" s="45">
        <v>14.348321914672852</v>
      </c>
      <c r="D14" s="36">
        <f>B14-C14</f>
        <v>12.214696884155273</v>
      </c>
      <c r="E14" s="5" t="s">
        <v>10</v>
      </c>
      <c r="F14" s="16">
        <v>25.141517639160156</v>
      </c>
      <c r="G14" s="16">
        <v>14.266811370849609</v>
      </c>
      <c r="H14" s="36">
        <f>F14-G14</f>
        <v>10.874706268310547</v>
      </c>
      <c r="I14" s="37">
        <f t="shared" si="0"/>
        <v>-1.5684038798014317</v>
      </c>
      <c r="J14" s="46">
        <f>POWER(2,-I14)</f>
        <v>2.9657641635796375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26.767645517985027</v>
      </c>
      <c r="C15" s="48">
        <f>AVERAGE(C11:C14)</f>
        <v>14.324535369873047</v>
      </c>
      <c r="D15" s="49">
        <f>AVERAGE(D11:D14)</f>
        <v>12.443110148111979</v>
      </c>
      <c r="E15" s="47" t="s">
        <v>11</v>
      </c>
      <c r="F15" s="48">
        <f>AVERAGE(F11:F14)</f>
        <v>25.814957618713379</v>
      </c>
      <c r="G15" s="48">
        <f>AVERAGE(G11:G14)</f>
        <v>14.317124605178833</v>
      </c>
      <c r="H15" s="49">
        <f>AVERAGE(H11:H14)</f>
        <v>11.497833013534546</v>
      </c>
      <c r="I15" s="49">
        <f>AVERAGE(I11:I14)</f>
        <v>-0.94527713457743268</v>
      </c>
      <c r="J15" s="69">
        <f>AVERAGE(J11:J14)</f>
        <v>2.0702824995566096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26.563018798828125</v>
      </c>
      <c r="C16" s="52">
        <f>MEDIAN(C11:C14)</f>
        <v>14.326163291931152</v>
      </c>
      <c r="D16" s="53">
        <f>MEDIAN(D11:D14)</f>
        <v>12.214696884155273</v>
      </c>
      <c r="E16" s="51" t="s">
        <v>12</v>
      </c>
      <c r="F16" s="52">
        <f>MEDIAN(F11:F14)</f>
        <v>25.787073135375977</v>
      </c>
      <c r="G16" s="52">
        <f>MEDIAN(G11:G14)</f>
        <v>14.307614803314209</v>
      </c>
      <c r="H16" s="53">
        <f>MEDIAN(H11:H14)</f>
        <v>11.46043872833252</v>
      </c>
      <c r="I16" s="53">
        <f>MEDIAN(I11:I14)</f>
        <v>-0.98267141977945904</v>
      </c>
      <c r="J16" s="53">
        <f>MEDIAN(J11:J14)</f>
        <v>2.0641656867264473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0.40758863872735068</v>
      </c>
      <c r="C17" s="55">
        <f>STDEV(C11:C14)</f>
        <v>2.4640870210000654E-2</v>
      </c>
      <c r="D17" s="56">
        <f>STDEV(D11:D14)</f>
        <v>0.40510597742338106</v>
      </c>
      <c r="E17" s="54" t="s">
        <v>13</v>
      </c>
      <c r="F17" s="55">
        <f>STDEV(F11:F14)</f>
        <v>0.70501042406913206</v>
      </c>
      <c r="G17" s="55">
        <f>STDEV(G11:G14)</f>
        <v>6.9208267555651584E-2</v>
      </c>
      <c r="H17" s="56">
        <f>STDEV(H11:H14)</f>
        <v>0.64456242401547259</v>
      </c>
      <c r="I17" s="56">
        <f>STDEV(I11:I14)</f>
        <v>0.64456242401547248</v>
      </c>
      <c r="J17" s="56">
        <f>STDEV(J11:J14)</f>
        <v>0.87436442754474697</v>
      </c>
      <c r="L17" s="1"/>
      <c r="M17" s="1"/>
    </row>
    <row r="18" spans="1:13" s="4" customFormat="1" ht="14" x14ac:dyDescent="0.15">
      <c r="A18" s="11"/>
      <c r="B18" s="11" t="s">
        <v>14</v>
      </c>
      <c r="D18" s="11"/>
      <c r="E18" s="11"/>
      <c r="F18" s="11"/>
      <c r="H18" s="11"/>
      <c r="I18" s="11"/>
      <c r="J18" s="12">
        <f>J17/(SQRT(4))</f>
        <v>0.43718221377237348</v>
      </c>
      <c r="L18" s="1"/>
      <c r="M18" s="1"/>
    </row>
    <row r="19" spans="1:13" s="4" customFormat="1" ht="14" x14ac:dyDescent="0.15">
      <c r="A19" s="23" t="s">
        <v>42</v>
      </c>
      <c r="B19" s="11">
        <f>TTEST(B11:B14,F11:F14,2,2)</f>
        <v>9.376686944561155E-2</v>
      </c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0.8688387608539907</v>
      </c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7.8551571960985986E-2</v>
      </c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9.0429337148363501E-2</v>
      </c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1.9255587409832493</v>
      </c>
      <c r="D23" s="11"/>
      <c r="E23" s="11"/>
      <c r="F23" s="11"/>
      <c r="L23" s="1"/>
      <c r="M23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076F-469F-4C29-826B-7CA2CA60CE02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33203125" style="59" bestFit="1" customWidth="1"/>
    <col min="11" max="11" width="11.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44313</v>
      </c>
      <c r="K4" s="4" t="s">
        <v>43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43</v>
      </c>
      <c r="C10" s="31" t="s">
        <v>2</v>
      </c>
      <c r="D10" s="32" t="s">
        <v>3</v>
      </c>
      <c r="E10" s="30" t="s">
        <v>4</v>
      </c>
      <c r="F10" s="31" t="s">
        <v>43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27.278341293334961</v>
      </c>
      <c r="C11" s="60">
        <v>14.540335655212402</v>
      </c>
      <c r="D11" s="36">
        <f>B11-C11</f>
        <v>12.738005638122559</v>
      </c>
      <c r="E11" s="5" t="s">
        <v>7</v>
      </c>
      <c r="F11" s="6">
        <v>28.403680801391602</v>
      </c>
      <c r="G11" s="60">
        <v>14.604633331298828</v>
      </c>
      <c r="H11" s="36">
        <f>F11-G11</f>
        <v>13.799047470092773</v>
      </c>
      <c r="I11" s="37">
        <f>H11-$D$15</f>
        <v>1.2620337009429932</v>
      </c>
      <c r="J11" s="38">
        <f>POWER(2,-I11)</f>
        <v>0.41695578183106485</v>
      </c>
      <c r="L11" s="1"/>
      <c r="M11" s="1"/>
    </row>
    <row r="12" spans="1:13" s="4" customFormat="1" ht="14" x14ac:dyDescent="0.15">
      <c r="A12" s="5" t="s">
        <v>8</v>
      </c>
      <c r="B12" s="9">
        <v>27.503993988037109</v>
      </c>
      <c r="C12" s="9">
        <v>14.578153610229492</v>
      </c>
      <c r="D12" s="36">
        <f>B12-C12</f>
        <v>12.925840377807617</v>
      </c>
      <c r="E12" s="5" t="s">
        <v>8</v>
      </c>
      <c r="F12" s="7">
        <v>28.600677490234375</v>
      </c>
      <c r="G12" s="61">
        <v>14.605688095092773</v>
      </c>
      <c r="H12" s="36">
        <f>F12-G12</f>
        <v>13.994989395141602</v>
      </c>
      <c r="I12" s="37">
        <f t="shared" ref="I12:I14" si="0">H12-$D$15</f>
        <v>1.4579756259918213</v>
      </c>
      <c r="J12" s="41">
        <f>POWER(2,-I12)</f>
        <v>0.36400353695569609</v>
      </c>
      <c r="L12" s="1"/>
      <c r="M12" s="1"/>
    </row>
    <row r="13" spans="1:13" s="4" customFormat="1" ht="14" x14ac:dyDescent="0.15">
      <c r="A13" s="8" t="s">
        <v>9</v>
      </c>
      <c r="B13" s="62">
        <v>26.838211059570312</v>
      </c>
      <c r="C13" s="63">
        <v>14.484432220458984</v>
      </c>
      <c r="D13" s="36">
        <f t="shared" ref="D13:D14" si="1">B13-C13</f>
        <v>12.353778839111328</v>
      </c>
      <c r="E13" s="5" t="s">
        <v>9</v>
      </c>
      <c r="F13" s="9">
        <v>28.431854248046875</v>
      </c>
      <c r="G13" s="61">
        <v>14.474379539489746</v>
      </c>
      <c r="H13" s="36">
        <f>F13-G13</f>
        <v>13.957474708557129</v>
      </c>
      <c r="I13" s="37">
        <f t="shared" si="0"/>
        <v>1.4204609394073486</v>
      </c>
      <c r="J13" s="41">
        <f>POWER(2,-I13)</f>
        <v>0.37359293057669474</v>
      </c>
      <c r="L13" s="1"/>
      <c r="M13" s="1"/>
    </row>
    <row r="14" spans="1:13" s="4" customFormat="1" thickBot="1" x14ac:dyDescent="0.2">
      <c r="A14" s="5" t="s">
        <v>10</v>
      </c>
      <c r="B14" s="10">
        <v>26.667276382446289</v>
      </c>
      <c r="C14" s="64">
        <v>14.536846160888672</v>
      </c>
      <c r="D14" s="36">
        <f t="shared" si="1"/>
        <v>12.130430221557617</v>
      </c>
      <c r="E14" s="5" t="s">
        <v>10</v>
      </c>
      <c r="F14" s="10">
        <v>29.2227783203125</v>
      </c>
      <c r="G14" s="64">
        <v>14.494953155517578</v>
      </c>
      <c r="H14" s="36">
        <f>F14-G14</f>
        <v>14.727825164794922</v>
      </c>
      <c r="I14" s="37">
        <f t="shared" si="0"/>
        <v>2.1908113956451416</v>
      </c>
      <c r="J14" s="46">
        <f>POWER(2,-I14)</f>
        <v>0.21902821057952102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27.071955680847168</v>
      </c>
      <c r="C15" s="48">
        <f>AVERAGE(C11:C14)</f>
        <v>14.534941911697388</v>
      </c>
      <c r="D15" s="49">
        <f>AVERAGE(D11:D14)</f>
        <v>12.53701376914978</v>
      </c>
      <c r="E15" s="47" t="s">
        <v>11</v>
      </c>
      <c r="F15" s="48">
        <f>AVERAGE(F11:F14)</f>
        <v>28.664747714996338</v>
      </c>
      <c r="G15" s="48">
        <f>AVERAGE(G11:G14)</f>
        <v>14.544913530349731</v>
      </c>
      <c r="H15" s="49">
        <f>AVERAGE(H11:H14)</f>
        <v>14.119834184646606</v>
      </c>
      <c r="I15" s="49">
        <f>AVERAGE(I11:I14)</f>
        <v>1.5828204154968262</v>
      </c>
      <c r="J15" s="69">
        <f>AVERAGE(J11:J14)</f>
        <v>0.34339511498574415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27.058276176452637</v>
      </c>
      <c r="C16" s="52">
        <f>MEDIAN(C11:C14)</f>
        <v>14.538590908050537</v>
      </c>
      <c r="D16" s="53">
        <f>MEDIAN(D11:D14)</f>
        <v>12.545892238616943</v>
      </c>
      <c r="E16" s="51" t="s">
        <v>12</v>
      </c>
      <c r="F16" s="52">
        <f>MEDIAN(F11:F14)</f>
        <v>28.516265869140625</v>
      </c>
      <c r="G16" s="52">
        <f>MEDIAN(G11:G14)</f>
        <v>14.549793243408203</v>
      </c>
      <c r="H16" s="53">
        <f>MEDIAN(H11:H14)</f>
        <v>13.976232051849365</v>
      </c>
      <c r="I16" s="53">
        <f>MEDIAN(I11:I14)</f>
        <v>1.439218282699585</v>
      </c>
      <c r="J16" s="53">
        <f>MEDIAN(J11:J14)</f>
        <v>0.36879823376619542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0.38628745878840015</v>
      </c>
      <c r="C17" s="55">
        <f>STDEV(C11:C14)</f>
        <v>3.8519252472482675E-2</v>
      </c>
      <c r="D17" s="56">
        <f>STDEV(D11:D14)</f>
        <v>0.36077189642595975</v>
      </c>
      <c r="E17" s="54" t="s">
        <v>13</v>
      </c>
      <c r="F17" s="55">
        <f>STDEV(F11:F14)</f>
        <v>0.38205516639067283</v>
      </c>
      <c r="G17" s="55">
        <f>STDEV(G11:G14)</f>
        <v>7.0073973449756854E-2</v>
      </c>
      <c r="H17" s="56">
        <f>STDEV(H11:H14)</f>
        <v>0.41412718220314487</v>
      </c>
      <c r="I17" s="56">
        <f>STDEV(I11:I14)</f>
        <v>0.41412718220314487</v>
      </c>
      <c r="J17" s="56">
        <f>STDEV(J11:J14)</f>
        <v>8.6052142605266932E-2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4.3026071302633466E-2</v>
      </c>
      <c r="L18" s="1"/>
      <c r="M18" s="1"/>
    </row>
    <row r="19" spans="1:13" s="4" customFormat="1" ht="14" x14ac:dyDescent="0.15">
      <c r="A19" s="23" t="s">
        <v>43</v>
      </c>
      <c r="B19" s="11">
        <f>TTEST(B11:B14,F11:F14,2,2)</f>
        <v>1.0881358089187452E-3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0.81136583683910013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1.1895954940613115E-3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3.9877997079596854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0.33382862772194566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B50D-50FE-4EED-BFDD-04822EDDB031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1640625" style="59" bestFit="1" customWidth="1"/>
    <col min="11" max="11" width="9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44307</v>
      </c>
      <c r="K4" s="4" t="s">
        <v>44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44</v>
      </c>
      <c r="C10" s="31" t="s">
        <v>2</v>
      </c>
      <c r="D10" s="32" t="s">
        <v>3</v>
      </c>
      <c r="E10" s="30" t="s">
        <v>4</v>
      </c>
      <c r="F10" s="31" t="s">
        <v>44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20.267908096313477</v>
      </c>
      <c r="C11" s="60">
        <v>14.540335655212402</v>
      </c>
      <c r="D11" s="36">
        <f>B11-C11</f>
        <v>5.7275724411010742</v>
      </c>
      <c r="E11" s="5" t="s">
        <v>7</v>
      </c>
      <c r="F11" s="6">
        <v>20.888198852539062</v>
      </c>
      <c r="G11" s="60">
        <v>14.604633331298828</v>
      </c>
      <c r="H11" s="36">
        <f>F11-G11</f>
        <v>6.2835655212402344</v>
      </c>
      <c r="I11" s="37">
        <f>H11-$D$15</f>
        <v>0.66077923774719238</v>
      </c>
      <c r="J11" s="38">
        <f>POWER(2,-I11)</f>
        <v>0.63253655497917582</v>
      </c>
      <c r="L11" s="1"/>
      <c r="M11" s="1"/>
    </row>
    <row r="12" spans="1:13" s="4" customFormat="1" ht="14" x14ac:dyDescent="0.15">
      <c r="A12" s="5" t="s">
        <v>8</v>
      </c>
      <c r="B12" s="9">
        <v>20.4910888671875</v>
      </c>
      <c r="C12" s="9">
        <v>14.578153610229492</v>
      </c>
      <c r="D12" s="36">
        <f>B12-C12</f>
        <v>5.9129352569580078</v>
      </c>
      <c r="E12" s="5" t="s">
        <v>8</v>
      </c>
      <c r="F12" s="7">
        <v>20.942808151245117</v>
      </c>
      <c r="G12" s="61">
        <v>14.605688095092773</v>
      </c>
      <c r="H12" s="36">
        <f>F12-G12</f>
        <v>6.3371200561523438</v>
      </c>
      <c r="I12" s="37">
        <f t="shared" ref="I12:I14" si="0">H12-$D$15</f>
        <v>0.71433377265930176</v>
      </c>
      <c r="J12" s="41">
        <f>POWER(2,-I12)</f>
        <v>0.60948652383779367</v>
      </c>
      <c r="L12" s="1"/>
      <c r="M12" s="1"/>
    </row>
    <row r="13" spans="1:13" s="4" customFormat="1" ht="14" x14ac:dyDescent="0.15">
      <c r="A13" s="8" t="s">
        <v>9</v>
      </c>
      <c r="B13" s="62">
        <v>19.703472137451172</v>
      </c>
      <c r="C13" s="63">
        <v>14.484432220458984</v>
      </c>
      <c r="D13" s="36">
        <f t="shared" ref="D13:D14" si="1">B13-C13</f>
        <v>5.2190399169921875</v>
      </c>
      <c r="E13" s="5" t="s">
        <v>9</v>
      </c>
      <c r="F13" s="9">
        <v>20.455446243286133</v>
      </c>
      <c r="G13" s="61">
        <v>14.474379539489746</v>
      </c>
      <c r="H13" s="36">
        <f>F13-G13</f>
        <v>5.9810667037963867</v>
      </c>
      <c r="I13" s="37">
        <f t="shared" si="0"/>
        <v>0.35828042030334473</v>
      </c>
      <c r="J13" s="41">
        <f>POWER(2,-I13)</f>
        <v>0.78009383661399212</v>
      </c>
      <c r="L13" s="1"/>
      <c r="M13" s="1"/>
    </row>
    <row r="14" spans="1:13" s="4" customFormat="1" thickBot="1" x14ac:dyDescent="0.2">
      <c r="A14" s="5" t="s">
        <v>10</v>
      </c>
      <c r="B14" s="10">
        <v>20.16844367980957</v>
      </c>
      <c r="C14" s="64">
        <v>14.536846160888672</v>
      </c>
      <c r="D14" s="36">
        <f t="shared" si="1"/>
        <v>5.6315975189208984</v>
      </c>
      <c r="E14" s="5" t="s">
        <v>10</v>
      </c>
      <c r="F14" s="10">
        <v>20.315282821655273</v>
      </c>
      <c r="G14" s="64">
        <v>14.494953155517578</v>
      </c>
      <c r="H14" s="36">
        <f>F14-G14</f>
        <v>5.8203296661376953</v>
      </c>
      <c r="I14" s="37">
        <f t="shared" si="0"/>
        <v>0.19754338264465332</v>
      </c>
      <c r="J14" s="46">
        <f>POWER(2,-I14)</f>
        <v>0.87203419733187759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20.15772819519043</v>
      </c>
      <c r="C15" s="48">
        <f>AVERAGE(C11:C14)</f>
        <v>14.534941911697388</v>
      </c>
      <c r="D15" s="49">
        <f>AVERAGE(D11:D14)</f>
        <v>5.622786283493042</v>
      </c>
      <c r="E15" s="47" t="s">
        <v>11</v>
      </c>
      <c r="F15" s="48">
        <f>AVERAGE(F11:F14)</f>
        <v>20.650434017181396</v>
      </c>
      <c r="G15" s="48">
        <f>AVERAGE(G11:G14)</f>
        <v>14.544913530349731</v>
      </c>
      <c r="H15" s="49">
        <f>AVERAGE(H11:H14)</f>
        <v>6.105520486831665</v>
      </c>
      <c r="I15" s="49">
        <f>AVERAGE(I11:I14)</f>
        <v>0.48273420333862305</v>
      </c>
      <c r="J15" s="69">
        <f>AVERAGE(J11:J14)</f>
        <v>0.72353777819070986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20.218175888061523</v>
      </c>
      <c r="C16" s="52">
        <f>MEDIAN(C11:C14)</f>
        <v>14.538590908050537</v>
      </c>
      <c r="D16" s="53">
        <f>MEDIAN(D11:D14)</f>
        <v>5.6795849800109863</v>
      </c>
      <c r="E16" s="51" t="s">
        <v>12</v>
      </c>
      <c r="F16" s="52">
        <f>MEDIAN(F11:F14)</f>
        <v>20.671822547912598</v>
      </c>
      <c r="G16" s="52">
        <f>MEDIAN(G11:G14)</f>
        <v>14.549793243408203</v>
      </c>
      <c r="H16" s="53">
        <f>MEDIAN(H11:H14)</f>
        <v>6.1323161125183105</v>
      </c>
      <c r="I16" s="53">
        <f>MEDIAN(I11:I14)</f>
        <v>0.50952982902526855</v>
      </c>
      <c r="J16" s="53">
        <f>MEDIAN(J11:J14)</f>
        <v>0.70631519579658397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0.33152794545319891</v>
      </c>
      <c r="C17" s="55">
        <f>STDEV(C11:C14)</f>
        <v>3.8519252472482675E-2</v>
      </c>
      <c r="D17" s="56">
        <f>STDEV(D11:D14)</f>
        <v>0.29340264254742504</v>
      </c>
      <c r="E17" s="54" t="s">
        <v>13</v>
      </c>
      <c r="F17" s="55">
        <f>STDEV(F11:F14)</f>
        <v>0.31217586231342348</v>
      </c>
      <c r="G17" s="55">
        <f>STDEV(G11:G14)</f>
        <v>7.0073973449756854E-2</v>
      </c>
      <c r="H17" s="56">
        <f>STDEV(H11:H14)</f>
        <v>0.24641492318645841</v>
      </c>
      <c r="I17" s="56">
        <f>STDEV(I11:I14)</f>
        <v>0.24641492318645841</v>
      </c>
      <c r="J17" s="56">
        <f>STDEV(J11:J14)</f>
        <v>0.12455077343209071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6.2275386716045357E-2</v>
      </c>
      <c r="L18" s="1"/>
      <c r="M18" s="1"/>
    </row>
    <row r="19" spans="1:13" s="4" customFormat="1" ht="14" x14ac:dyDescent="0.15">
      <c r="A19" s="23" t="s">
        <v>44</v>
      </c>
      <c r="B19" s="11">
        <f>TTEST(B11:B14,F11:F14,2,2)</f>
        <v>7.3672625765626595E-2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0.81136583683910013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4.5298997451570462E-2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0.53165844871228929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0.71562009099787749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1C26-CD1B-4A03-906C-86A2BAA92290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1640625" style="59" bestFit="1" customWidth="1"/>
    <col min="11" max="11" width="9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44307</v>
      </c>
      <c r="K4" s="4" t="s">
        <v>23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23</v>
      </c>
      <c r="C10" s="31" t="s">
        <v>2</v>
      </c>
      <c r="D10" s="32" t="s">
        <v>3</v>
      </c>
      <c r="E10" s="30" t="s">
        <v>4</v>
      </c>
      <c r="F10" s="31" t="s">
        <v>23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18.714565277099609</v>
      </c>
      <c r="C11" s="60">
        <v>14.540335655212402</v>
      </c>
      <c r="D11" s="36">
        <f>B11-C11</f>
        <v>4.174229621887207</v>
      </c>
      <c r="E11" s="5" t="s">
        <v>7</v>
      </c>
      <c r="F11" s="6">
        <v>18.594951629638672</v>
      </c>
      <c r="G11" s="60">
        <v>14.604633331298828</v>
      </c>
      <c r="H11" s="36">
        <f>F11-G11</f>
        <v>3.9903182983398438</v>
      </c>
      <c r="I11" s="37">
        <f>H11-$D$15</f>
        <v>-7.0837736129760742E-2</v>
      </c>
      <c r="J11" s="38">
        <f>POWER(2,-I11)</f>
        <v>1.050326404274172</v>
      </c>
      <c r="L11" s="1"/>
      <c r="M11" s="1"/>
    </row>
    <row r="12" spans="1:13" s="4" customFormat="1" ht="14" x14ac:dyDescent="0.15">
      <c r="A12" s="5" t="s">
        <v>8</v>
      </c>
      <c r="B12" s="9">
        <v>19.099693298339844</v>
      </c>
      <c r="C12" s="9">
        <v>14.578153610229492</v>
      </c>
      <c r="D12" s="36">
        <f>B12-C12</f>
        <v>4.5215396881103516</v>
      </c>
      <c r="E12" s="5" t="s">
        <v>8</v>
      </c>
      <c r="F12" s="7">
        <v>18.70713996887207</v>
      </c>
      <c r="G12" s="61">
        <v>14.605688095092773</v>
      </c>
      <c r="H12" s="36">
        <f>F12-G12</f>
        <v>4.1014518737792969</v>
      </c>
      <c r="I12" s="37">
        <f t="shared" ref="I12:I14" si="0">H12-$D$15</f>
        <v>4.0295839309692383E-2</v>
      </c>
      <c r="J12" s="41">
        <f>POWER(2,-I12)</f>
        <v>0.97245551505888872</v>
      </c>
      <c r="L12" s="1"/>
      <c r="M12" s="1"/>
    </row>
    <row r="13" spans="1:13" s="4" customFormat="1" ht="14" x14ac:dyDescent="0.15">
      <c r="A13" s="8" t="s">
        <v>9</v>
      </c>
      <c r="B13" s="62">
        <v>17.909616470336914</v>
      </c>
      <c r="C13" s="63">
        <v>14.484432220458984</v>
      </c>
      <c r="D13" s="36">
        <f t="shared" ref="D13:D14" si="1">B13-C13</f>
        <v>3.4251842498779297</v>
      </c>
      <c r="E13" s="5" t="s">
        <v>9</v>
      </c>
      <c r="F13" s="9">
        <v>19.390369415283203</v>
      </c>
      <c r="G13" s="61">
        <v>14.474379539489746</v>
      </c>
      <c r="H13" s="36">
        <f>F13-G13</f>
        <v>4.915989875793457</v>
      </c>
      <c r="I13" s="37">
        <f t="shared" si="0"/>
        <v>0.85483384132385254</v>
      </c>
      <c r="J13" s="41">
        <f>POWER(2,-I13)</f>
        <v>0.55292900516351051</v>
      </c>
      <c r="L13" s="1"/>
      <c r="M13" s="1"/>
    </row>
    <row r="14" spans="1:13" s="4" customFormat="1" thickBot="1" x14ac:dyDescent="0.2">
      <c r="A14" s="5" t="s">
        <v>10</v>
      </c>
      <c r="B14" s="10">
        <v>18.660516738891602</v>
      </c>
      <c r="C14" s="64">
        <v>14.536846160888672</v>
      </c>
      <c r="D14" s="36">
        <f t="shared" si="1"/>
        <v>4.1236705780029297</v>
      </c>
      <c r="E14" s="5" t="s">
        <v>10</v>
      </c>
      <c r="F14" s="10">
        <v>18.756202697753906</v>
      </c>
      <c r="G14" s="64">
        <v>14.494953155517578</v>
      </c>
      <c r="H14" s="36">
        <f>F14-G14</f>
        <v>4.2612495422363281</v>
      </c>
      <c r="I14" s="37">
        <f t="shared" si="0"/>
        <v>0.20009350776672363</v>
      </c>
      <c r="J14" s="46">
        <f>POWER(2,-I14)</f>
        <v>0.87049414069905229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18.596097946166992</v>
      </c>
      <c r="C15" s="48">
        <f>AVERAGE(C11:C14)</f>
        <v>14.534941911697388</v>
      </c>
      <c r="D15" s="49">
        <f>AVERAGE(D11:D14)</f>
        <v>4.0611560344696045</v>
      </c>
      <c r="E15" s="47" t="s">
        <v>11</v>
      </c>
      <c r="F15" s="48">
        <f>AVERAGE(F11:F14)</f>
        <v>18.862165927886963</v>
      </c>
      <c r="G15" s="48">
        <f>AVERAGE(G11:G14)</f>
        <v>14.544913530349731</v>
      </c>
      <c r="H15" s="49">
        <f>AVERAGE(H11:H14)</f>
        <v>4.3172523975372314</v>
      </c>
      <c r="I15" s="49">
        <f>AVERAGE(I11:I14)</f>
        <v>0.25609636306762695</v>
      </c>
      <c r="J15" s="69">
        <f>AVERAGE(J11:J14)</f>
        <v>0.86155126629890577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18.687541007995605</v>
      </c>
      <c r="C16" s="52">
        <f>MEDIAN(C11:C14)</f>
        <v>14.538590908050537</v>
      </c>
      <c r="D16" s="53">
        <f>MEDIAN(D11:D14)</f>
        <v>4.1489500999450684</v>
      </c>
      <c r="E16" s="51" t="s">
        <v>12</v>
      </c>
      <c r="F16" s="52">
        <f>MEDIAN(F11:F14)</f>
        <v>18.731671333312988</v>
      </c>
      <c r="G16" s="52">
        <f>MEDIAN(G11:G14)</f>
        <v>14.549793243408203</v>
      </c>
      <c r="H16" s="53">
        <f>MEDIAN(H11:H14)</f>
        <v>4.1813507080078125</v>
      </c>
      <c r="I16" s="53">
        <f>MEDIAN(I11:I14)</f>
        <v>0.12019467353820801</v>
      </c>
      <c r="J16" s="53">
        <f>MEDIAN(J11:J14)</f>
        <v>0.9214748278789705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0.49767773533426729</v>
      </c>
      <c r="C17" s="55">
        <f>STDEV(C11:C14)</f>
        <v>3.8519252472482675E-2</v>
      </c>
      <c r="D17" s="56">
        <f>STDEV(D11:D14)</f>
        <v>0.45938615697507662</v>
      </c>
      <c r="E17" s="54" t="s">
        <v>13</v>
      </c>
      <c r="F17" s="55">
        <f>STDEV(F11:F14)</f>
        <v>0.35854505035146095</v>
      </c>
      <c r="G17" s="55">
        <f>STDEV(G11:G14)</f>
        <v>7.0073973449756854E-2</v>
      </c>
      <c r="H17" s="56">
        <f>STDEV(H11:H14)</f>
        <v>0.41435840321420792</v>
      </c>
      <c r="I17" s="56">
        <f>STDEV(I11:I14)</f>
        <v>0.41435840321420792</v>
      </c>
      <c r="J17" s="56">
        <f>STDEV(J11:J14)</f>
        <v>0.2185280151235067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0.10926400756175335</v>
      </c>
      <c r="L18" s="1"/>
      <c r="M18" s="1"/>
    </row>
    <row r="19" spans="1:13" s="4" customFormat="1" ht="14" x14ac:dyDescent="0.15">
      <c r="A19" s="23" t="s">
        <v>23</v>
      </c>
      <c r="B19" s="11">
        <f>TTEST(B11:B14,F11:F14,2,2)</f>
        <v>0.41898393366808256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0.81136583683910013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0.439398139892062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0.44950959363002979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0.83735055582446305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36FA-30E7-4984-B1EA-9133732E933A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33203125" style="59" bestFit="1" customWidth="1"/>
    <col min="11" max="11" width="11.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44313</v>
      </c>
      <c r="K4" s="4" t="s">
        <v>28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28</v>
      </c>
      <c r="C10" s="31" t="s">
        <v>2</v>
      </c>
      <c r="D10" s="32" t="s">
        <v>3</v>
      </c>
      <c r="E10" s="30" t="s">
        <v>4</v>
      </c>
      <c r="F10" s="31" t="s">
        <v>28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28.635114669799805</v>
      </c>
      <c r="C11" s="60">
        <v>14.540335655212402</v>
      </c>
      <c r="D11" s="36">
        <f>B11-C11</f>
        <v>14.094779014587402</v>
      </c>
      <c r="E11" s="5" t="s">
        <v>7</v>
      </c>
      <c r="F11" s="6">
        <v>27.302358627319336</v>
      </c>
      <c r="G11" s="60">
        <v>14.604633331298828</v>
      </c>
      <c r="H11" s="36">
        <f>F11-G11</f>
        <v>12.697725296020508</v>
      </c>
      <c r="I11" s="37">
        <f>H11-$D$15</f>
        <v>-1.1662213802337646</v>
      </c>
      <c r="J11" s="38">
        <f>POWER(2,-I11)</f>
        <v>2.2442313098810156</v>
      </c>
      <c r="L11" s="1"/>
      <c r="M11" s="1"/>
    </row>
    <row r="12" spans="1:13" s="4" customFormat="1" ht="14" x14ac:dyDescent="0.15">
      <c r="A12" s="5" t="s">
        <v>8</v>
      </c>
      <c r="B12" s="9">
        <v>28.304080963134766</v>
      </c>
      <c r="C12" s="9">
        <v>14.578153610229492</v>
      </c>
      <c r="D12" s="36">
        <f>B12-C12</f>
        <v>13.725927352905273</v>
      </c>
      <c r="E12" s="5" t="s">
        <v>8</v>
      </c>
      <c r="F12" s="7">
        <v>27.675498962402344</v>
      </c>
      <c r="G12" s="61">
        <v>14.605688095092773</v>
      </c>
      <c r="H12" s="36">
        <f>F12-G12</f>
        <v>13.06981086730957</v>
      </c>
      <c r="I12" s="37">
        <f>H12-$D$15</f>
        <v>-0.79413580894470215</v>
      </c>
      <c r="J12" s="41">
        <f>POWER(2,-I12)</f>
        <v>1.7340383540650564</v>
      </c>
      <c r="L12" s="1"/>
      <c r="M12" s="1"/>
    </row>
    <row r="13" spans="1:13" s="4" customFormat="1" ht="14" x14ac:dyDescent="0.15">
      <c r="A13" s="8" t="s">
        <v>9</v>
      </c>
      <c r="B13" s="62">
        <v>28.390701293945312</v>
      </c>
      <c r="C13" s="63">
        <v>14.484432220458984</v>
      </c>
      <c r="D13" s="36">
        <f t="shared" ref="D13:D14" si="0">B13-C13</f>
        <v>13.906269073486328</v>
      </c>
      <c r="E13" s="5" t="s">
        <v>9</v>
      </c>
      <c r="F13" s="9"/>
      <c r="G13" s="61"/>
      <c r="H13" s="36"/>
      <c r="I13" s="37"/>
      <c r="J13" s="41"/>
      <c r="L13" s="1"/>
      <c r="M13" s="1"/>
    </row>
    <row r="14" spans="1:13" s="4" customFormat="1" thickBot="1" x14ac:dyDescent="0.2">
      <c r="A14" s="5" t="s">
        <v>10</v>
      </c>
      <c r="B14" s="10">
        <v>28.265657424926758</v>
      </c>
      <c r="C14" s="64">
        <v>14.536846160888672</v>
      </c>
      <c r="D14" s="36">
        <f t="shared" si="0"/>
        <v>13.728811264038086</v>
      </c>
      <c r="E14" s="5" t="s">
        <v>10</v>
      </c>
      <c r="F14" s="10">
        <v>27.833799362182617</v>
      </c>
      <c r="G14" s="64">
        <v>14.494953155517578</v>
      </c>
      <c r="H14" s="36">
        <f>F14-G14</f>
        <v>13.338846206665039</v>
      </c>
      <c r="I14" s="37">
        <f t="shared" ref="I14" si="1">H14-$D$15</f>
        <v>-0.5251004695892334</v>
      </c>
      <c r="J14" s="46">
        <f>POWER(2,-I14)</f>
        <v>1.4390337911404403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28.39888858795166</v>
      </c>
      <c r="C15" s="48">
        <f>AVERAGE(C11:C14)</f>
        <v>14.534941911697388</v>
      </c>
      <c r="D15" s="49">
        <f>AVERAGE(D11:D14)</f>
        <v>13.863946676254272</v>
      </c>
      <c r="E15" s="47" t="s">
        <v>11</v>
      </c>
      <c r="F15" s="48">
        <f>AVERAGE(F11:F14)</f>
        <v>27.603885650634766</v>
      </c>
      <c r="G15" s="48">
        <f>AVERAGE(G11:G14)</f>
        <v>14.568424860636393</v>
      </c>
      <c r="H15" s="49">
        <f>AVERAGE(H11:H14)</f>
        <v>13.035460789998373</v>
      </c>
      <c r="I15" s="49">
        <f>AVERAGE(I11:I14)</f>
        <v>-0.82848588625590003</v>
      </c>
      <c r="J15" s="69">
        <f>AVERAGE(J11:J14)</f>
        <v>1.8057678183621706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28.347391128540039</v>
      </c>
      <c r="C16" s="52">
        <f>MEDIAN(C11:C14)</f>
        <v>14.538590908050537</v>
      </c>
      <c r="D16" s="53">
        <f>MEDIAN(D11:D14)</f>
        <v>13.817540168762207</v>
      </c>
      <c r="E16" s="51" t="s">
        <v>12</v>
      </c>
      <c r="F16" s="52">
        <f>MEDIAN(F11:F14)</f>
        <v>27.675498962402344</v>
      </c>
      <c r="G16" s="52">
        <f>MEDIAN(G11:G14)</f>
        <v>14.604633331298828</v>
      </c>
      <c r="H16" s="53">
        <f>MEDIAN(H11:H14)</f>
        <v>13.06981086730957</v>
      </c>
      <c r="I16" s="53">
        <f>MEDIAN(I11:I14)</f>
        <v>-0.79413580894470215</v>
      </c>
      <c r="J16" s="53">
        <f>MEDIAN(J11:J14)</f>
        <v>1.7340383540650564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0.16594057375343921</v>
      </c>
      <c r="C17" s="55">
        <f>STDEV(C11:C14)</f>
        <v>3.8519252472482675E-2</v>
      </c>
      <c r="D17" s="56">
        <f>STDEV(D11:D14)</f>
        <v>0.17548567556010819</v>
      </c>
      <c r="E17" s="54" t="s">
        <v>13</v>
      </c>
      <c r="F17" s="55">
        <f>STDEV(F11:F14)</f>
        <v>0.27286198614821078</v>
      </c>
      <c r="G17" s="55">
        <f>STDEV(G11:G14)</f>
        <v>6.3630548649723631E-2</v>
      </c>
      <c r="H17" s="56">
        <f>STDEV(H11:H14)</f>
        <v>0.32193780668769273</v>
      </c>
      <c r="I17" s="56">
        <f>STDEV(I11:I14)</f>
        <v>0.32193780668769262</v>
      </c>
      <c r="J17" s="56">
        <f>STDEV(J11:J14)</f>
        <v>0.4073629807466051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0.20368149037330255</v>
      </c>
      <c r="L18" s="1"/>
      <c r="M18" s="1"/>
    </row>
    <row r="19" spans="1:13" s="4" customFormat="1" ht="14" x14ac:dyDescent="0.15">
      <c r="A19" s="23" t="s">
        <v>28</v>
      </c>
      <c r="B19" s="11">
        <f>TTEST(B11:B14,F11:F14,2,2)</f>
        <v>4.7260430849360019E-3</v>
      </c>
      <c r="C19" s="11"/>
      <c r="F19" s="1"/>
      <c r="G19" s="1"/>
      <c r="H19" s="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0.42156962585395108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6.8226509084122894E-3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0.25659095691423894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1.7758206536967818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C857-B7CC-47E8-A530-16FB9AB0EF67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1640625" style="59" bestFit="1" customWidth="1"/>
    <col min="11" max="11" width="9.33203125" style="59" bestFit="1" customWidth="1"/>
    <col min="12" max="16384" width="9.1640625" style="59"/>
  </cols>
  <sheetData>
    <row r="1" spans="1:13" s="72" customFormat="1" x14ac:dyDescent="0.2">
      <c r="A1" s="72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44313</v>
      </c>
      <c r="K4" s="4" t="s">
        <v>29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29</v>
      </c>
      <c r="C10" s="31" t="s">
        <v>2</v>
      </c>
      <c r="D10" s="32" t="s">
        <v>3</v>
      </c>
      <c r="E10" s="30" t="s">
        <v>4</v>
      </c>
      <c r="F10" s="31" t="s">
        <v>29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20.553501129150391</v>
      </c>
      <c r="C11" s="60">
        <v>14.540335655212402</v>
      </c>
      <c r="D11" s="36">
        <f>B11-C11</f>
        <v>6.0131654739379883</v>
      </c>
      <c r="E11" s="5" t="s">
        <v>7</v>
      </c>
      <c r="F11" s="6">
        <v>20.455171585083008</v>
      </c>
      <c r="G11" s="60">
        <v>14.604633331298828</v>
      </c>
      <c r="H11" s="36">
        <f>F11-G11</f>
        <v>5.8505382537841797</v>
      </c>
      <c r="I11" s="37">
        <f>H11-$D$15</f>
        <v>2.6178598403930664E-2</v>
      </c>
      <c r="J11" s="38">
        <f>POWER(2,-I11)</f>
        <v>0.9820180188371348</v>
      </c>
      <c r="L11" s="1"/>
      <c r="M11" s="1"/>
    </row>
    <row r="12" spans="1:13" s="4" customFormat="1" ht="14" x14ac:dyDescent="0.15">
      <c r="A12" s="5" t="s">
        <v>8</v>
      </c>
      <c r="B12" s="9">
        <v>20.140758514404297</v>
      </c>
      <c r="C12" s="9">
        <v>14.578153610229492</v>
      </c>
      <c r="D12" s="36">
        <f>B12-C12</f>
        <v>5.5626049041748047</v>
      </c>
      <c r="E12" s="5" t="s">
        <v>8</v>
      </c>
      <c r="F12" s="7"/>
      <c r="G12" s="61"/>
      <c r="H12" s="36"/>
      <c r="I12" s="37"/>
      <c r="J12" s="41"/>
      <c r="L12" s="1"/>
      <c r="M12" s="1"/>
    </row>
    <row r="13" spans="1:13" s="4" customFormat="1" ht="14" x14ac:dyDescent="0.15">
      <c r="A13" s="8" t="s">
        <v>9</v>
      </c>
      <c r="B13" s="62">
        <v>20.372228622436523</v>
      </c>
      <c r="C13" s="63">
        <v>14.484432220458984</v>
      </c>
      <c r="D13" s="36">
        <f t="shared" ref="D13:D14" si="0">B13-C13</f>
        <v>5.8877964019775391</v>
      </c>
      <c r="E13" s="5" t="s">
        <v>9</v>
      </c>
      <c r="F13" s="9">
        <v>19.899839401245117</v>
      </c>
      <c r="G13" s="61">
        <v>14.474379539489746</v>
      </c>
      <c r="H13" s="36">
        <f>F13-G13</f>
        <v>5.4254598617553711</v>
      </c>
      <c r="I13" s="37">
        <f t="shared" ref="I13:I14" si="1">H13-$D$15</f>
        <v>-0.39889979362487793</v>
      </c>
      <c r="J13" s="41">
        <f>POWER(2,-I13)</f>
        <v>1.3185020311057531</v>
      </c>
      <c r="L13" s="1"/>
      <c r="M13" s="1"/>
    </row>
    <row r="14" spans="1:13" s="4" customFormat="1" thickBot="1" x14ac:dyDescent="0.2">
      <c r="A14" s="5" t="s">
        <v>10</v>
      </c>
      <c r="B14" s="10">
        <v>20.370718002319336</v>
      </c>
      <c r="C14" s="64">
        <v>14.536846160888672</v>
      </c>
      <c r="D14" s="36">
        <f t="shared" si="0"/>
        <v>5.8338718414306641</v>
      </c>
      <c r="E14" s="5" t="s">
        <v>10</v>
      </c>
      <c r="F14" s="10">
        <v>20.326688766479492</v>
      </c>
      <c r="G14" s="64">
        <v>14.494953155517578</v>
      </c>
      <c r="H14" s="36">
        <f>F14-G14</f>
        <v>5.8317356109619141</v>
      </c>
      <c r="I14" s="37">
        <f t="shared" si="1"/>
        <v>7.3759555816650391E-3</v>
      </c>
      <c r="J14" s="46">
        <f>POWER(2,-I14)</f>
        <v>0.99490042439603255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20.359301567077637</v>
      </c>
      <c r="C15" s="48">
        <f>AVERAGE(C11:C14)</f>
        <v>14.534941911697388</v>
      </c>
      <c r="D15" s="49">
        <f>AVERAGE(D11:D14)</f>
        <v>5.824359655380249</v>
      </c>
      <c r="E15" s="47" t="s">
        <v>11</v>
      </c>
      <c r="F15" s="48">
        <f>AVERAGE(F11:F14)</f>
        <v>20.227233250935871</v>
      </c>
      <c r="G15" s="48">
        <f>AVERAGE(G11:G14)</f>
        <v>14.524655342102051</v>
      </c>
      <c r="H15" s="49">
        <f>AVERAGE(H11:H14)</f>
        <v>5.7025779088338213</v>
      </c>
      <c r="I15" s="49">
        <f>AVERAGE(I11:I14)</f>
        <v>-0.12178174654642741</v>
      </c>
      <c r="J15" s="69">
        <f>AVERAGE(J11:J14)</f>
        <v>1.0984734914463068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20.37147331237793</v>
      </c>
      <c r="C16" s="52">
        <f>MEDIAN(C11:C14)</f>
        <v>14.538590908050537</v>
      </c>
      <c r="D16" s="53">
        <f>MEDIAN(D11:D14)</f>
        <v>5.8608341217041016</v>
      </c>
      <c r="E16" s="51" t="s">
        <v>12</v>
      </c>
      <c r="F16" s="52">
        <f>MEDIAN(F11:F14)</f>
        <v>20.326688766479492</v>
      </c>
      <c r="G16" s="52">
        <f>MEDIAN(G11:G14)</f>
        <v>14.494953155517578</v>
      </c>
      <c r="H16" s="53">
        <f>MEDIAN(H11:H14)</f>
        <v>5.8317356109619141</v>
      </c>
      <c r="I16" s="53">
        <f>MEDIAN(I11:I14)</f>
        <v>7.3759555816650391E-3</v>
      </c>
      <c r="J16" s="53">
        <f>MEDIAN(J11:J14)</f>
        <v>0.99490042439603255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0.16908772825066404</v>
      </c>
      <c r="C17" s="55">
        <f>STDEV(C11:C14)</f>
        <v>3.8519252472482675E-2</v>
      </c>
      <c r="D17" s="56">
        <f>STDEV(D11:D14)</f>
        <v>0.18998060374872353</v>
      </c>
      <c r="E17" s="54" t="s">
        <v>13</v>
      </c>
      <c r="F17" s="55">
        <f>STDEV(F11:F14)</f>
        <v>0.2907180907349517</v>
      </c>
      <c r="G17" s="55">
        <f>STDEV(G11:G14)</f>
        <v>7.002269265091883E-2</v>
      </c>
      <c r="H17" s="56">
        <f>STDEV(H11:H14)</f>
        <v>0.24017533981802994</v>
      </c>
      <c r="I17" s="56">
        <f>STDEV(I11:I14)</f>
        <v>0.24017533981802994</v>
      </c>
      <c r="J17" s="56">
        <f>STDEV(J11:J14)</f>
        <v>0.19065914033097883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9.5329570165489416E-2</v>
      </c>
      <c r="L18" s="1"/>
      <c r="M18" s="1"/>
    </row>
    <row r="19" spans="1:13" s="4" customFormat="1" ht="14" x14ac:dyDescent="0.15">
      <c r="A19" s="23" t="s">
        <v>29</v>
      </c>
      <c r="B19" s="11">
        <f>TTEST(B11:B14,F11:F14,2,2)</f>
        <v>0.47826709096358722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0.81091292849423058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0.48486362467276845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1.4017042927761646E-2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1.0880778228846253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4954-566B-43E3-B6F6-6821ACC46A1A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1" width="10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44313</v>
      </c>
      <c r="K4" s="4" t="s">
        <v>30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30</v>
      </c>
      <c r="C10" s="31" t="s">
        <v>2</v>
      </c>
      <c r="D10" s="32" t="s">
        <v>3</v>
      </c>
      <c r="E10" s="30" t="s">
        <v>4</v>
      </c>
      <c r="F10" s="31" t="s">
        <v>30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21.631046295166016</v>
      </c>
      <c r="C11" s="60">
        <v>14.540335655212402</v>
      </c>
      <c r="D11" s="36">
        <f>B11-C11</f>
        <v>7.0907106399536133</v>
      </c>
      <c r="E11" s="5" t="s">
        <v>7</v>
      </c>
      <c r="F11" s="6">
        <v>21.660531997680664</v>
      </c>
      <c r="G11" s="60">
        <v>14.604633331298828</v>
      </c>
      <c r="H11" s="36">
        <f>F11-G11</f>
        <v>7.0558986663818359</v>
      </c>
      <c r="I11" s="37">
        <f>H11-$D$15</f>
        <v>-1.0656595230102539E-2</v>
      </c>
      <c r="J11" s="38">
        <f>POWER(2,-I11)</f>
        <v>1.0074139370812123</v>
      </c>
      <c r="L11" s="1"/>
      <c r="M11" s="1"/>
    </row>
    <row r="12" spans="1:13" s="4" customFormat="1" ht="14" x14ac:dyDescent="0.15">
      <c r="A12" s="5" t="s">
        <v>8</v>
      </c>
      <c r="B12" s="9">
        <v>21.575103759765625</v>
      </c>
      <c r="C12" s="9">
        <v>14.578153610229492</v>
      </c>
      <c r="D12" s="36">
        <f>B12-C12</f>
        <v>6.9969501495361328</v>
      </c>
      <c r="E12" s="5" t="s">
        <v>8</v>
      </c>
      <c r="F12" s="7">
        <v>21.440481185913086</v>
      </c>
      <c r="G12" s="61">
        <v>14.605688095092773</v>
      </c>
      <c r="H12" s="36">
        <f>F12-G12</f>
        <v>6.8347930908203125</v>
      </c>
      <c r="I12" s="37">
        <f t="shared" ref="I12:I14" si="0">H12-$D$15</f>
        <v>-0.23176217079162598</v>
      </c>
      <c r="J12" s="41">
        <f>POWER(2,-I12)</f>
        <v>1.1742683763574469</v>
      </c>
      <c r="L12" s="1"/>
      <c r="M12" s="1"/>
    </row>
    <row r="13" spans="1:13" s="4" customFormat="1" ht="14" x14ac:dyDescent="0.15">
      <c r="A13" s="8" t="s">
        <v>9</v>
      </c>
      <c r="B13" s="62">
        <v>21.697626113891602</v>
      </c>
      <c r="C13" s="63">
        <v>14.484432220458984</v>
      </c>
      <c r="D13" s="36">
        <f t="shared" ref="D13:D14" si="1">B13-C13</f>
        <v>7.2131938934326172</v>
      </c>
      <c r="E13" s="5" t="s">
        <v>9</v>
      </c>
      <c r="F13" s="9">
        <v>21.278287887573242</v>
      </c>
      <c r="G13" s="61">
        <v>14.474379539489746</v>
      </c>
      <c r="H13" s="36">
        <f>F13-G13</f>
        <v>6.8039083480834961</v>
      </c>
      <c r="I13" s="37">
        <f t="shared" si="0"/>
        <v>-0.26264691352844238</v>
      </c>
      <c r="J13" s="41">
        <f>POWER(2,-I13)</f>
        <v>1.1996777362414881</v>
      </c>
      <c r="L13" s="1"/>
      <c r="M13" s="1"/>
    </row>
    <row r="14" spans="1:13" s="4" customFormat="1" thickBot="1" x14ac:dyDescent="0.2">
      <c r="A14" s="5" t="s">
        <v>10</v>
      </c>
      <c r="B14" s="10">
        <v>21.502212524414062</v>
      </c>
      <c r="C14" s="64">
        <v>14.536846160888672</v>
      </c>
      <c r="D14" s="36">
        <f t="shared" si="1"/>
        <v>6.9653663635253906</v>
      </c>
      <c r="E14" s="5" t="s">
        <v>10</v>
      </c>
      <c r="F14" s="10">
        <v>21.302560806274414</v>
      </c>
      <c r="G14" s="64">
        <v>14.494953155517578</v>
      </c>
      <c r="H14" s="36">
        <f>F14-G14</f>
        <v>6.8076076507568359</v>
      </c>
      <c r="I14" s="37">
        <f t="shared" si="0"/>
        <v>-0.25894761085510254</v>
      </c>
      <c r="J14" s="46">
        <f>POWER(2,-I14)</f>
        <v>1.1966055096414983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21.601497173309326</v>
      </c>
      <c r="C15" s="48">
        <f>AVERAGE(C11:C14)</f>
        <v>14.534941911697388</v>
      </c>
      <c r="D15" s="49">
        <f>AVERAGE(D11:D14)</f>
        <v>7.0665552616119385</v>
      </c>
      <c r="E15" s="47" t="s">
        <v>11</v>
      </c>
      <c r="F15" s="48">
        <f>AVERAGE(F11:F14)</f>
        <v>21.420465469360352</v>
      </c>
      <c r="G15" s="48">
        <f>AVERAGE(G11:G14)</f>
        <v>14.544913530349731</v>
      </c>
      <c r="H15" s="49">
        <f>AVERAGE(H11:H14)</f>
        <v>6.8755519390106201</v>
      </c>
      <c r="I15" s="49">
        <f>AVERAGE(I11:I14)</f>
        <v>-0.19100332260131836</v>
      </c>
      <c r="J15" s="69">
        <f>AVERAGE(J11:J14)</f>
        <v>1.1444913898304114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21.60307502746582</v>
      </c>
      <c r="C16" s="52">
        <f>MEDIAN(C11:C14)</f>
        <v>14.538590908050537</v>
      </c>
      <c r="D16" s="53">
        <f>MEDIAN(D11:D14)</f>
        <v>7.043830394744873</v>
      </c>
      <c r="E16" s="51" t="s">
        <v>12</v>
      </c>
      <c r="F16" s="52">
        <f>MEDIAN(F11:F14)</f>
        <v>21.37152099609375</v>
      </c>
      <c r="G16" s="52">
        <f>MEDIAN(G11:G14)</f>
        <v>14.549793243408203</v>
      </c>
      <c r="H16" s="53">
        <f>MEDIAN(H11:H14)</f>
        <v>6.8212003707885742</v>
      </c>
      <c r="I16" s="53">
        <f>MEDIAN(I11:I14)</f>
        <v>-0.24535489082336426</v>
      </c>
      <c r="J16" s="53">
        <f>MEDIAN(J11:J14)</f>
        <v>1.1854369429994724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8.30019630384662E-2</v>
      </c>
      <c r="C17" s="55">
        <f>STDEV(C11:C14)</f>
        <v>3.8519252472482675E-2</v>
      </c>
      <c r="D17" s="56">
        <f>STDEV(D11:D14)</f>
        <v>0.1113110287559522</v>
      </c>
      <c r="E17" s="54" t="s">
        <v>13</v>
      </c>
      <c r="F17" s="55">
        <f>STDEV(F11:F14)</f>
        <v>0.17526032187304064</v>
      </c>
      <c r="G17" s="55">
        <f>STDEV(G11:G14)</f>
        <v>7.0073973449756854E-2</v>
      </c>
      <c r="H17" s="56">
        <f>STDEV(H11:H14)</f>
        <v>0.12101715609305785</v>
      </c>
      <c r="I17" s="56">
        <f>STDEV(I11:I14)</f>
        <v>0.12101715609305785</v>
      </c>
      <c r="J17" s="56">
        <f>STDEV(J11:J14)</f>
        <v>9.2083859050193728E-2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4.6041929525096864E-2</v>
      </c>
      <c r="L18" s="1"/>
      <c r="M18" s="1"/>
    </row>
    <row r="19" spans="1:13" s="4" customFormat="1" ht="14" x14ac:dyDescent="0.15">
      <c r="A19" s="23" t="s">
        <v>30</v>
      </c>
      <c r="B19" s="11">
        <f>TTEST(B11:B14,F11:F14,2,2)</f>
        <v>0.11113040050516369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0.81136583683910013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5.9180955127635937E-2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4.8980635025219644E-3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1.141557336189351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D8F4-50F2-4668-AB8F-D77EBF33F0B0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1.5" style="59" bestFit="1" customWidth="1"/>
    <col min="11" max="11" width="10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43461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43461</v>
      </c>
      <c r="K4" s="4" t="s">
        <v>31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24</v>
      </c>
      <c r="L5" s="1"/>
      <c r="M5" s="1"/>
    </row>
    <row r="6" spans="1:13" s="4" customFormat="1" ht="16" x14ac:dyDescent="0.2">
      <c r="A6" s="25"/>
      <c r="B6" s="23"/>
      <c r="C6" s="11"/>
      <c r="D6" s="11"/>
      <c r="E6" s="11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25</v>
      </c>
      <c r="B10" s="31" t="s">
        <v>31</v>
      </c>
      <c r="C10" s="31" t="s">
        <v>2</v>
      </c>
      <c r="D10" s="32" t="s">
        <v>3</v>
      </c>
      <c r="E10" s="30" t="s">
        <v>4</v>
      </c>
      <c r="F10" s="31" t="s">
        <v>31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34">
        <v>20.56129264831543</v>
      </c>
      <c r="C11" s="35">
        <v>14.257213592529297</v>
      </c>
      <c r="D11" s="36">
        <f>B11-C11</f>
        <v>6.3040790557861328</v>
      </c>
      <c r="E11" s="5" t="s">
        <v>7</v>
      </c>
      <c r="F11" s="34">
        <v>22.414890289306641</v>
      </c>
      <c r="G11" s="35">
        <v>14.384372711181641</v>
      </c>
      <c r="H11" s="36">
        <f>F11-G11</f>
        <v>8.030517578125</v>
      </c>
      <c r="I11" s="37">
        <f>H11-$D$15</f>
        <v>1.7524888515472412</v>
      </c>
      <c r="J11" s="38">
        <f>POWER(2,-I11)</f>
        <v>0.29678933357844756</v>
      </c>
      <c r="L11" s="1"/>
      <c r="M11" s="1"/>
    </row>
    <row r="12" spans="1:13" s="4" customFormat="1" ht="14" x14ac:dyDescent="0.15">
      <c r="A12" s="5" t="s">
        <v>8</v>
      </c>
      <c r="B12" s="39">
        <v>20.602575302124023</v>
      </c>
      <c r="C12" s="39">
        <v>14.237323760986328</v>
      </c>
      <c r="D12" s="36">
        <f t="shared" ref="D12:D14" si="0">B12-C12</f>
        <v>6.3652515411376953</v>
      </c>
      <c r="E12" s="5" t="s">
        <v>8</v>
      </c>
      <c r="F12" s="39">
        <v>22.023670196533203</v>
      </c>
      <c r="G12" s="40">
        <v>14.365428924560547</v>
      </c>
      <c r="H12" s="36">
        <f>F12-G12</f>
        <v>7.6582412719726562</v>
      </c>
      <c r="I12" s="37">
        <f t="shared" ref="I12:I14" si="1">H12-$D$15</f>
        <v>1.3802125453948975</v>
      </c>
      <c r="J12" s="41">
        <f>POWER(2,-I12)</f>
        <v>0.3841621943647805</v>
      </c>
      <c r="L12" s="1"/>
      <c r="M12" s="1"/>
    </row>
    <row r="13" spans="1:13" s="4" customFormat="1" ht="14" x14ac:dyDescent="0.15">
      <c r="A13" s="8" t="s">
        <v>9</v>
      </c>
      <c r="B13" s="39">
        <v>20.409637451171875</v>
      </c>
      <c r="C13" s="43">
        <v>14.179797172546387</v>
      </c>
      <c r="D13" s="36">
        <f t="shared" si="0"/>
        <v>6.2298402786254883</v>
      </c>
      <c r="E13" s="5" t="s">
        <v>9</v>
      </c>
      <c r="F13" s="39">
        <v>21.877191543579102</v>
      </c>
      <c r="G13" s="40">
        <v>14.187488555908203</v>
      </c>
      <c r="H13" s="36">
        <f>F13-G13</f>
        <v>7.6897029876708984</v>
      </c>
      <c r="I13" s="37">
        <f t="shared" si="1"/>
        <v>1.4116742610931396</v>
      </c>
      <c r="J13" s="41">
        <f>POWER(2,-I13)</f>
        <v>0.375875226926214</v>
      </c>
      <c r="L13" s="1"/>
      <c r="M13" s="1"/>
    </row>
    <row r="14" spans="1:13" s="4" customFormat="1" thickBot="1" x14ac:dyDescent="0.2">
      <c r="A14" s="5" t="s">
        <v>10</v>
      </c>
      <c r="B14" s="68">
        <v>20.489889144897461</v>
      </c>
      <c r="C14" s="45">
        <v>14.276945114135742</v>
      </c>
      <c r="D14" s="36">
        <f t="shared" si="0"/>
        <v>6.2129440307617188</v>
      </c>
      <c r="E14" s="5" t="s">
        <v>10</v>
      </c>
      <c r="F14" s="44">
        <v>21.813043594360352</v>
      </c>
      <c r="G14" s="45">
        <v>14.201757431030273</v>
      </c>
      <c r="H14" s="36">
        <f>F14-G14</f>
        <v>7.6112861633300781</v>
      </c>
      <c r="I14" s="37">
        <f t="shared" si="1"/>
        <v>1.3332574367523193</v>
      </c>
      <c r="J14" s="46">
        <f>POWER(2,-I14)</f>
        <v>0.39687114084187514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20.515848636627197</v>
      </c>
      <c r="C15" s="48">
        <f>AVERAGE(C11:C14)</f>
        <v>14.237819910049438</v>
      </c>
      <c r="D15" s="49">
        <f>AVERAGE(D11:D14)</f>
        <v>6.2780287265777588</v>
      </c>
      <c r="E15" s="47" t="s">
        <v>11</v>
      </c>
      <c r="F15" s="48">
        <f>AVERAGE(F11:F14)</f>
        <v>22.032198905944824</v>
      </c>
      <c r="G15" s="48">
        <f>AVERAGE(G11:G14)</f>
        <v>14.284761905670166</v>
      </c>
      <c r="H15" s="49">
        <f>AVERAGE(H11:H14)</f>
        <v>7.7474370002746582</v>
      </c>
      <c r="I15" s="49">
        <f>AVERAGE(I11:I14)</f>
        <v>1.4694082736968994</v>
      </c>
      <c r="J15" s="69">
        <f>AVERAGE(J11:J14)</f>
        <v>0.36342447392782928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20.525590896606445</v>
      </c>
      <c r="C16" s="52">
        <f>MEDIAN(C11:C14)</f>
        <v>14.247268676757812</v>
      </c>
      <c r="D16" s="53">
        <f>MEDIAN(D11:D14)</f>
        <v>6.2669596672058105</v>
      </c>
      <c r="E16" s="51" t="s">
        <v>12</v>
      </c>
      <c r="F16" s="52">
        <f>MEDIAN(F11:F14)</f>
        <v>21.950430870056152</v>
      </c>
      <c r="G16" s="52">
        <f>MEDIAN(G11:G14)</f>
        <v>14.28359317779541</v>
      </c>
      <c r="H16" s="53">
        <f>MEDIAN(H11:H14)</f>
        <v>7.6739721298217773</v>
      </c>
      <c r="I16" s="53">
        <f>MEDIAN(I11:I14)</f>
        <v>1.3959434032440186</v>
      </c>
      <c r="J16" s="53">
        <f>MEDIAN(J11:J14)</f>
        <v>0.38001871064549725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8.4737602501702661E-2</v>
      </c>
      <c r="C17" s="55">
        <f>STDEV(C11:C14)</f>
        <v>4.1927639039045027E-2</v>
      </c>
      <c r="D17" s="56">
        <f>STDEV(D11:D14)</f>
        <v>7.0343403332359181E-2</v>
      </c>
      <c r="E17" s="54" t="s">
        <v>13</v>
      </c>
      <c r="F17" s="55">
        <f>STDEV(F11:F14)</f>
        <v>0.26992700665604297</v>
      </c>
      <c r="G17" s="55">
        <f>STDEV(G11:G14)</f>
        <v>0.10453281445789103</v>
      </c>
      <c r="H17" s="56">
        <f>STDEV(H11:H14)</f>
        <v>0.19145126282812266</v>
      </c>
      <c r="I17" s="56">
        <f>STDEV(I11:I14)</f>
        <v>0.19145126282812266</v>
      </c>
      <c r="J17" s="56">
        <f>STDEV(J11:J14)</f>
        <v>4.5254818366625697E-2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2.2627409183312849E-2</v>
      </c>
      <c r="L18" s="1"/>
      <c r="M18" s="1"/>
    </row>
    <row r="19" spans="1:13" s="4" customFormat="1" ht="14" x14ac:dyDescent="0.15">
      <c r="A19" s="23" t="s">
        <v>31</v>
      </c>
      <c r="B19" s="11">
        <f>TTEST(B11:B14,F11:F14,2,2)</f>
        <v>3.8922642674169563E-5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0.43643966021549341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7.0002250898172472E-6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2.7584544000661109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0.3611303873720092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6CF4-DB08-4F67-AA7D-A0617E8F23D5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0" width="10.1640625" style="59" bestFit="1" customWidth="1"/>
    <col min="11" max="11" width="9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44307</v>
      </c>
      <c r="K4" s="4" t="s">
        <v>32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32</v>
      </c>
      <c r="C10" s="31" t="s">
        <v>2</v>
      </c>
      <c r="D10" s="32" t="s">
        <v>3</v>
      </c>
      <c r="E10" s="30" t="s">
        <v>4</v>
      </c>
      <c r="F10" s="31" t="s">
        <v>32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28.283334732055664</v>
      </c>
      <c r="C11" s="60">
        <v>14.540335655212402</v>
      </c>
      <c r="D11" s="36">
        <f>B11-C11</f>
        <v>13.742999076843262</v>
      </c>
      <c r="E11" s="5" t="s">
        <v>7</v>
      </c>
      <c r="F11" s="6">
        <v>27.619119644165039</v>
      </c>
      <c r="G11" s="60">
        <v>14.604633331298828</v>
      </c>
      <c r="H11" s="36">
        <f>F11-G11</f>
        <v>13.014486312866211</v>
      </c>
      <c r="I11" s="37">
        <f>H11-$D$15</f>
        <v>0.32711950937906842</v>
      </c>
      <c r="J11" s="38">
        <f>POWER(2,-I11)</f>
        <v>0.79712644177280789</v>
      </c>
      <c r="L11" s="1"/>
      <c r="M11" s="1"/>
    </row>
    <row r="12" spans="1:13" s="4" customFormat="1" ht="14" x14ac:dyDescent="0.15">
      <c r="A12" s="5" t="s">
        <v>8</v>
      </c>
      <c r="B12" s="9"/>
      <c r="C12" s="9"/>
      <c r="D12" s="36"/>
      <c r="E12" s="5" t="s">
        <v>8</v>
      </c>
      <c r="F12" s="7">
        <v>27.586252212524414</v>
      </c>
      <c r="G12" s="61">
        <v>14.605688095092773</v>
      </c>
      <c r="H12" s="36">
        <f>F12-G12</f>
        <v>12.980564117431641</v>
      </c>
      <c r="I12" s="37">
        <f t="shared" ref="I12:I13" si="0">H12-$D$15</f>
        <v>0.29319731394449811</v>
      </c>
      <c r="J12" s="41">
        <f>POWER(2,-I12)</f>
        <v>0.81609142364899079</v>
      </c>
      <c r="L12" s="1"/>
      <c r="M12" s="1"/>
    </row>
    <row r="13" spans="1:13" s="4" customFormat="1" ht="14" x14ac:dyDescent="0.15">
      <c r="A13" s="8" t="s">
        <v>9</v>
      </c>
      <c r="B13" s="62">
        <v>26.704425811767578</v>
      </c>
      <c r="C13" s="63">
        <v>14.484432220458984</v>
      </c>
      <c r="D13" s="36">
        <f t="shared" ref="D13:D14" si="1">B13-C13</f>
        <v>12.219993591308594</v>
      </c>
      <c r="E13" s="5" t="s">
        <v>9</v>
      </c>
      <c r="F13" s="9">
        <v>27.296367645263672</v>
      </c>
      <c r="G13" s="61">
        <v>14.474379539489746</v>
      </c>
      <c r="H13" s="36">
        <f>F13-G13</f>
        <v>12.821988105773926</v>
      </c>
      <c r="I13" s="37">
        <f t="shared" si="0"/>
        <v>0.13462130228678326</v>
      </c>
      <c r="J13" s="41">
        <f>POWER(2,-I13)</f>
        <v>0.91090890965483295</v>
      </c>
      <c r="L13" s="1"/>
      <c r="M13" s="1"/>
    </row>
    <row r="14" spans="1:13" s="4" customFormat="1" thickBot="1" x14ac:dyDescent="0.2">
      <c r="A14" s="5" t="s">
        <v>10</v>
      </c>
      <c r="B14" s="10">
        <v>26.635953903198242</v>
      </c>
      <c r="C14" s="64">
        <v>14.536846160888672</v>
      </c>
      <c r="D14" s="36">
        <f t="shared" si="1"/>
        <v>12.09910774230957</v>
      </c>
      <c r="E14" s="5" t="s">
        <v>10</v>
      </c>
      <c r="F14" s="10"/>
      <c r="G14" s="64"/>
      <c r="H14" s="36"/>
      <c r="I14" s="37"/>
      <c r="J14" s="46"/>
      <c r="L14" s="1"/>
      <c r="M14" s="1"/>
    </row>
    <row r="15" spans="1:13" s="4" customFormat="1" ht="14" x14ac:dyDescent="0.15">
      <c r="A15" s="47" t="s">
        <v>11</v>
      </c>
      <c r="B15" s="48">
        <f>AVERAGE(B11:B14)</f>
        <v>27.207904815673828</v>
      </c>
      <c r="C15" s="48">
        <f>AVERAGE(C11:C14)</f>
        <v>14.520538012186686</v>
      </c>
      <c r="D15" s="49">
        <f>AVERAGE(D11:D14)</f>
        <v>12.687366803487143</v>
      </c>
      <c r="E15" s="47" t="s">
        <v>11</v>
      </c>
      <c r="F15" s="48">
        <f>AVERAGE(F11:F14)</f>
        <v>27.500579833984375</v>
      </c>
      <c r="G15" s="48">
        <f>AVERAGE(G11:G14)</f>
        <v>14.561566988627115</v>
      </c>
      <c r="H15" s="49">
        <f>AVERAGE(H11:H14)</f>
        <v>12.93901284535726</v>
      </c>
      <c r="I15" s="49">
        <f>AVERAGE(I11:I14)</f>
        <v>0.25164604187011658</v>
      </c>
      <c r="J15" s="69">
        <f>AVERAGE(J11:J14)</f>
        <v>0.84137559169221054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26.704425811767578</v>
      </c>
      <c r="C16" s="52">
        <f>MEDIAN(C11:C14)</f>
        <v>14.536846160888672</v>
      </c>
      <c r="D16" s="53">
        <f>MEDIAN(D11:D14)</f>
        <v>12.219993591308594</v>
      </c>
      <c r="E16" s="51" t="s">
        <v>12</v>
      </c>
      <c r="F16" s="52">
        <f>MEDIAN(F11:F14)</f>
        <v>27.586252212524414</v>
      </c>
      <c r="G16" s="52">
        <f>MEDIAN(G11:G14)</f>
        <v>14.604633331298828</v>
      </c>
      <c r="H16" s="53">
        <f>MEDIAN(H11:H14)</f>
        <v>12.980564117431641</v>
      </c>
      <c r="I16" s="53">
        <f>MEDIAN(I11:I14)</f>
        <v>0.29319731394449811</v>
      </c>
      <c r="J16" s="53">
        <f>MEDIAN(J11:J14)</f>
        <v>0.81609142364899079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0.93197866357152392</v>
      </c>
      <c r="C17" s="55">
        <f>STDEV(C11:C14)</f>
        <v>3.1317172443756362E-2</v>
      </c>
      <c r="D17" s="56">
        <f>STDEV(D11:D14)</f>
        <v>0.91620028898451611</v>
      </c>
      <c r="E17" s="54" t="s">
        <v>13</v>
      </c>
      <c r="F17" s="55">
        <f>STDEV(F11:F14)</f>
        <v>0.1776148375903259</v>
      </c>
      <c r="G17" s="55">
        <f>STDEV(G11:G14)</f>
        <v>7.5508387593540477E-2</v>
      </c>
      <c r="H17" s="56">
        <f>STDEV(H11:H14)</f>
        <v>0.1027558810564414</v>
      </c>
      <c r="I17" s="56">
        <f>STDEV(I11:I14)</f>
        <v>0.10275588105644144</v>
      </c>
      <c r="J17" s="56">
        <f>STDEV(J11:J14)</f>
        <v>6.0959653579719005E-2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3.0479826789859502E-2</v>
      </c>
      <c r="L18" s="1"/>
      <c r="M18" s="1"/>
    </row>
    <row r="19" spans="1:13" s="4" customFormat="1" ht="14" x14ac:dyDescent="0.15">
      <c r="A19" s="23" t="s">
        <v>32</v>
      </c>
      <c r="B19" s="11">
        <f>TTEST(B11:B14,F11:F14,2,2)</f>
        <v>0.6214423751408219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0.43371637889461839</v>
      </c>
      <c r="C20" s="11"/>
      <c r="D20" s="11"/>
      <c r="E20" s="13"/>
      <c r="F20" s="13"/>
      <c r="G20" s="13"/>
      <c r="H20" s="13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0.66102220067380402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0.12560072297404198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0.83993754220981109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91-DA74-4179-A57C-9049F9CA931F}">
  <dimension ref="A1:M23"/>
  <sheetViews>
    <sheetView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1" width="9.33203125" style="59" bestFit="1" customWidth="1"/>
    <col min="12" max="12" width="10.1640625" style="59" bestFit="1" customWidth="1"/>
    <col min="13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43929</v>
      </c>
      <c r="K3" s="4" t="s">
        <v>2</v>
      </c>
      <c r="L3" s="26">
        <v>44307</v>
      </c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43929</v>
      </c>
      <c r="K4" s="4" t="s">
        <v>33</v>
      </c>
      <c r="L4" s="26">
        <v>44307</v>
      </c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24</v>
      </c>
      <c r="L5" s="1" t="s">
        <v>22</v>
      </c>
      <c r="M5" s="1"/>
    </row>
    <row r="6" spans="1:13" s="4" customFormat="1" ht="14" x14ac:dyDescent="0.15">
      <c r="A6" s="4" t="s">
        <v>26</v>
      </c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34</v>
      </c>
      <c r="C10" s="31" t="s">
        <v>2</v>
      </c>
      <c r="D10" s="32" t="s">
        <v>3</v>
      </c>
      <c r="E10" s="30" t="s">
        <v>4</v>
      </c>
      <c r="F10" s="31" t="s">
        <v>34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21.174045562744141</v>
      </c>
      <c r="C11" s="60">
        <v>14.540335655212402</v>
      </c>
      <c r="D11" s="36">
        <f>B11-C11</f>
        <v>6.6337099075317383</v>
      </c>
      <c r="E11" s="5" t="s">
        <v>7</v>
      </c>
      <c r="F11" s="6">
        <v>20.772409439086914</v>
      </c>
      <c r="G11" s="60">
        <v>14.604633331298828</v>
      </c>
      <c r="H11" s="36">
        <f>F11-G11</f>
        <v>6.1677761077880859</v>
      </c>
      <c r="I11" s="37">
        <f>H11-$D$15</f>
        <v>1.1928319931030273E-2</v>
      </c>
      <c r="J11" s="38">
        <f>POWER(2,-I11)</f>
        <v>0.99176600524720082</v>
      </c>
      <c r="L11" s="1"/>
      <c r="M11" s="1"/>
    </row>
    <row r="12" spans="1:13" s="4" customFormat="1" ht="14" x14ac:dyDescent="0.15">
      <c r="A12" s="5" t="s">
        <v>8</v>
      </c>
      <c r="B12" s="9">
        <v>20.583671569824219</v>
      </c>
      <c r="C12" s="9">
        <v>14.578153610229492</v>
      </c>
      <c r="D12" s="36">
        <f>B12-C12</f>
        <v>6.0055179595947266</v>
      </c>
      <c r="E12" s="5" t="s">
        <v>8</v>
      </c>
      <c r="F12" s="7">
        <v>20.883752822875977</v>
      </c>
      <c r="G12" s="61">
        <v>14.605688095092773</v>
      </c>
      <c r="H12" s="36">
        <f>F12-G12</f>
        <v>6.2780647277832031</v>
      </c>
      <c r="I12" s="37">
        <f t="shared" ref="I12:I14" si="0">H12-$D$15</f>
        <v>0.12221693992614746</v>
      </c>
      <c r="J12" s="41">
        <f>POWER(2,-I12)</f>
        <v>0.91877471574435632</v>
      </c>
      <c r="L12" s="1"/>
      <c r="M12" s="1"/>
    </row>
    <row r="13" spans="1:13" s="4" customFormat="1" ht="14" x14ac:dyDescent="0.15">
      <c r="A13" s="8" t="s">
        <v>9</v>
      </c>
      <c r="B13" s="62">
        <v>20.581859588623047</v>
      </c>
      <c r="C13" s="63">
        <v>14.484432220458984</v>
      </c>
      <c r="D13" s="36">
        <f t="shared" ref="D13:D14" si="1">B13-C13</f>
        <v>6.0974273681640625</v>
      </c>
      <c r="E13" s="5" t="s">
        <v>9</v>
      </c>
      <c r="F13" s="9">
        <v>21.205165863037109</v>
      </c>
      <c r="G13" s="61">
        <v>14.474379539489746</v>
      </c>
      <c r="H13" s="36">
        <f>F13-G13</f>
        <v>6.7307863235473633</v>
      </c>
      <c r="I13" s="37">
        <f t="shared" si="0"/>
        <v>0.57493853569030762</v>
      </c>
      <c r="J13" s="41">
        <f>POWER(2,-I13)</f>
        <v>0.67131485135326352</v>
      </c>
      <c r="L13" s="1"/>
      <c r="M13" s="1"/>
    </row>
    <row r="14" spans="1:13" s="4" customFormat="1" thickBot="1" x14ac:dyDescent="0.2">
      <c r="A14" s="5" t="s">
        <v>10</v>
      </c>
      <c r="B14" s="10">
        <v>20.423582077026367</v>
      </c>
      <c r="C14" s="64">
        <v>14.536846160888672</v>
      </c>
      <c r="D14" s="36">
        <f t="shared" si="1"/>
        <v>5.8867359161376953</v>
      </c>
      <c r="E14" s="5" t="s">
        <v>10</v>
      </c>
      <c r="F14" s="10">
        <v>20.904138565063477</v>
      </c>
      <c r="G14" s="64">
        <v>14.494953155517578</v>
      </c>
      <c r="H14" s="36">
        <f>F14-G14</f>
        <v>6.4091854095458984</v>
      </c>
      <c r="I14" s="37">
        <f t="shared" si="0"/>
        <v>0.25333762168884277</v>
      </c>
      <c r="J14" s="46">
        <f>POWER(2,-I14)</f>
        <v>0.83895328100819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20.690789699554443</v>
      </c>
      <c r="C15" s="48">
        <f>AVERAGE(C11:C14)</f>
        <v>14.534941911697388</v>
      </c>
      <c r="D15" s="49">
        <f>AVERAGE(D11:D14)</f>
        <v>6.1558477878570557</v>
      </c>
      <c r="E15" s="47" t="s">
        <v>11</v>
      </c>
      <c r="F15" s="48">
        <f>AVERAGE(F11:F14)</f>
        <v>20.941366672515869</v>
      </c>
      <c r="G15" s="48">
        <f>AVERAGE(G11:G14)</f>
        <v>14.544913530349731</v>
      </c>
      <c r="H15" s="49">
        <f>AVERAGE(H11:H14)</f>
        <v>6.3964531421661377</v>
      </c>
      <c r="I15" s="49">
        <f>AVERAGE(I11:I14)</f>
        <v>0.24060535430908203</v>
      </c>
      <c r="J15" s="69">
        <f>AVERAGE(J11:J14)</f>
        <v>0.85520221333825275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20.582765579223633</v>
      </c>
      <c r="C16" s="52">
        <f>MEDIAN(C11:C14)</f>
        <v>14.538590908050537</v>
      </c>
      <c r="D16" s="53">
        <f>MEDIAN(D11:D14)</f>
        <v>6.0514726638793945</v>
      </c>
      <c r="E16" s="51" t="s">
        <v>12</v>
      </c>
      <c r="F16" s="52">
        <f>MEDIAN(F11:F14)</f>
        <v>20.893945693969727</v>
      </c>
      <c r="G16" s="52">
        <f>MEDIAN(G11:G14)</f>
        <v>14.549793243408203</v>
      </c>
      <c r="H16" s="53">
        <f>MEDIAN(H11:H14)</f>
        <v>6.3436250686645508</v>
      </c>
      <c r="I16" s="53">
        <f>MEDIAN(I11:I14)</f>
        <v>0.18777728080749512</v>
      </c>
      <c r="J16" s="53">
        <f>MEDIAN(J11:J14)</f>
        <v>0.87886399837627316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0.33079510558085845</v>
      </c>
      <c r="C17" s="55">
        <f>STDEV(C11:C14)</f>
        <v>3.8519252472482675E-2</v>
      </c>
      <c r="D17" s="56">
        <f>STDEV(D11:D14)</f>
        <v>0.33004313234422605</v>
      </c>
      <c r="E17" s="54" t="s">
        <v>13</v>
      </c>
      <c r="F17" s="55">
        <f>STDEV(F11:F14)</f>
        <v>0.18515025186988274</v>
      </c>
      <c r="G17" s="55">
        <f>STDEV(G11:G14)</f>
        <v>7.0073973449756854E-2</v>
      </c>
      <c r="H17" s="56">
        <f>STDEV(H11:H14)</f>
        <v>0.24375519790503428</v>
      </c>
      <c r="I17" s="56">
        <f>STDEV(I11:I14)</f>
        <v>0.24375519790503428</v>
      </c>
      <c r="J17" s="56">
        <f>STDEV(J11:J14)</f>
        <v>0.13756177039472009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6.8780885197360045E-2</v>
      </c>
      <c r="L18" s="1"/>
      <c r="M18" s="1"/>
    </row>
    <row r="19" spans="1:13" s="4" customFormat="1" ht="14" x14ac:dyDescent="0.15">
      <c r="A19" s="23" t="s">
        <v>34</v>
      </c>
      <c r="B19" s="11">
        <f>TTEST(B11:B14,F11:F14,2,2)</f>
        <v>0.23432913839988467</v>
      </c>
      <c r="C19" s="11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0.81136583683910013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0.28531400785285727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0.23460514454116371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0.84639009287076694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F941-6E20-46AD-9EC8-98CD63EE2420}">
  <dimension ref="A1:M23"/>
  <sheetViews>
    <sheetView zoomScaleNormal="100" workbookViewId="0">
      <selection activeCell="F34" sqref="F34"/>
    </sheetView>
  </sheetViews>
  <sheetFormatPr baseColWidth="10" defaultColWidth="9.1640625" defaultRowHeight="15" x14ac:dyDescent="0.2"/>
  <cols>
    <col min="1" max="1" width="14.6640625" style="59" customWidth="1"/>
    <col min="2" max="4" width="10.33203125" style="59" customWidth="1"/>
    <col min="5" max="5" width="14.6640625" style="59" customWidth="1"/>
    <col min="6" max="9" width="10.33203125" style="59" customWidth="1"/>
    <col min="10" max="11" width="10.33203125" style="59" bestFit="1" customWidth="1"/>
    <col min="12" max="16384" width="9.1640625" style="59"/>
  </cols>
  <sheetData>
    <row r="1" spans="1:13" s="71" customFormat="1" x14ac:dyDescent="0.2">
      <c r="A1" s="71" t="s">
        <v>45</v>
      </c>
    </row>
    <row r="3" spans="1:13" s="4" customFormat="1" ht="18" x14ac:dyDescent="0.2">
      <c r="A3" s="22" t="s">
        <v>18</v>
      </c>
      <c r="B3" s="23"/>
      <c r="C3" s="11"/>
      <c r="D3" s="11"/>
      <c r="E3" s="11"/>
      <c r="F3" s="11"/>
      <c r="G3" s="11"/>
      <c r="H3" s="11"/>
      <c r="J3" s="24">
        <v>44307</v>
      </c>
      <c r="K3" s="4" t="s">
        <v>2</v>
      </c>
      <c r="L3" s="1"/>
      <c r="M3" s="1"/>
    </row>
    <row r="4" spans="1:13" s="4" customFormat="1" ht="16" x14ac:dyDescent="0.2">
      <c r="A4" s="25" t="s">
        <v>19</v>
      </c>
      <c r="B4" s="23"/>
      <c r="C4" s="11"/>
      <c r="D4" s="11"/>
      <c r="E4" s="11"/>
      <c r="F4" s="11"/>
      <c r="G4" s="11"/>
      <c r="H4" s="11"/>
      <c r="J4" s="24">
        <v>44313</v>
      </c>
      <c r="K4" s="4" t="s">
        <v>35</v>
      </c>
      <c r="L4" s="1"/>
      <c r="M4" s="1"/>
    </row>
    <row r="5" spans="1:13" s="4" customFormat="1" ht="16" x14ac:dyDescent="0.2">
      <c r="A5" s="25" t="s">
        <v>20</v>
      </c>
      <c r="B5" s="23"/>
      <c r="C5" s="11"/>
      <c r="D5" s="11"/>
      <c r="E5" s="11"/>
      <c r="F5" s="11"/>
      <c r="G5" s="11"/>
      <c r="H5" s="11"/>
      <c r="J5" s="11" t="s">
        <v>21</v>
      </c>
      <c r="K5" s="4" t="s">
        <v>22</v>
      </c>
      <c r="L5" s="1"/>
      <c r="M5" s="1"/>
    </row>
    <row r="6" spans="1:13" s="4" customFormat="1" ht="14" x14ac:dyDescent="0.15">
      <c r="B6" s="23"/>
      <c r="C6" s="11"/>
      <c r="D6" s="11"/>
      <c r="E6" s="27"/>
      <c r="F6" s="11"/>
      <c r="G6" s="11"/>
      <c r="H6" s="11"/>
      <c r="L6" s="1"/>
      <c r="M6" s="1"/>
    </row>
    <row r="7" spans="1:13" s="4" customFormat="1" ht="14" x14ac:dyDescent="0.15">
      <c r="B7" s="11"/>
      <c r="C7" s="11"/>
      <c r="D7" s="11"/>
      <c r="E7" s="28"/>
      <c r="F7" s="11"/>
      <c r="G7" s="11"/>
      <c r="H7" s="11"/>
      <c r="J7" s="29"/>
      <c r="L7" s="1"/>
      <c r="M7" s="1"/>
    </row>
    <row r="8" spans="1:13" s="4" customFormat="1" ht="14" x14ac:dyDescent="0.15">
      <c r="B8" s="11"/>
      <c r="C8" s="11"/>
      <c r="D8" s="11"/>
      <c r="E8" s="28"/>
      <c r="F8" s="11"/>
      <c r="G8" s="11"/>
      <c r="H8" s="11"/>
      <c r="J8" s="29"/>
      <c r="L8" s="1"/>
      <c r="M8" s="1"/>
    </row>
    <row r="9" spans="1:13" s="4" customFormat="1" thickBot="1" x14ac:dyDescent="0.2">
      <c r="L9" s="1"/>
      <c r="M9" s="1"/>
    </row>
    <row r="10" spans="1:13" s="4" customFormat="1" thickBot="1" x14ac:dyDescent="0.2">
      <c r="A10" s="30" t="s">
        <v>0</v>
      </c>
      <c r="B10" s="31" t="s">
        <v>35</v>
      </c>
      <c r="C10" s="31" t="s">
        <v>2</v>
      </c>
      <c r="D10" s="32" t="s">
        <v>3</v>
      </c>
      <c r="E10" s="30" t="s">
        <v>4</v>
      </c>
      <c r="F10" s="31" t="s">
        <v>35</v>
      </c>
      <c r="G10" s="31" t="s">
        <v>2</v>
      </c>
      <c r="H10" s="32" t="s">
        <v>3</v>
      </c>
      <c r="I10" s="31" t="s">
        <v>5</v>
      </c>
      <c r="J10" s="33" t="s">
        <v>6</v>
      </c>
      <c r="L10" s="1"/>
      <c r="M10" s="1"/>
    </row>
    <row r="11" spans="1:13" s="4" customFormat="1" ht="14" x14ac:dyDescent="0.15">
      <c r="A11" s="5" t="s">
        <v>7</v>
      </c>
      <c r="B11" s="6">
        <v>27.222528457641602</v>
      </c>
      <c r="C11" s="60">
        <v>14.540335655212402</v>
      </c>
      <c r="D11" s="36">
        <f>B11-C11</f>
        <v>12.682192802429199</v>
      </c>
      <c r="E11" s="5" t="s">
        <v>7</v>
      </c>
      <c r="F11" s="6">
        <v>27.808223724365234</v>
      </c>
      <c r="G11" s="60">
        <v>14.604633331298828</v>
      </c>
      <c r="H11" s="36">
        <f>F11-G11</f>
        <v>13.203590393066406</v>
      </c>
      <c r="I11" s="37">
        <f>H11-$D$15</f>
        <v>0.27164387702941895</v>
      </c>
      <c r="J11" s="38">
        <f>POWER(2,-I11)</f>
        <v>0.82837511687910825</v>
      </c>
      <c r="L11" s="1"/>
      <c r="M11" s="1"/>
    </row>
    <row r="12" spans="1:13" s="4" customFormat="1" ht="14" x14ac:dyDescent="0.15">
      <c r="A12" s="5" t="s">
        <v>8</v>
      </c>
      <c r="B12" s="9">
        <v>27.820648193359375</v>
      </c>
      <c r="C12" s="9">
        <v>14.578153610229492</v>
      </c>
      <c r="D12" s="36">
        <f>B12-C12</f>
        <v>13.242494583129883</v>
      </c>
      <c r="E12" s="5" t="s">
        <v>8</v>
      </c>
      <c r="F12" s="7"/>
      <c r="G12" s="61"/>
      <c r="H12" s="36"/>
      <c r="I12" s="37"/>
      <c r="J12" s="41"/>
      <c r="L12" s="1"/>
      <c r="M12" s="1"/>
    </row>
    <row r="13" spans="1:13" s="4" customFormat="1" ht="14" x14ac:dyDescent="0.15">
      <c r="A13" s="8" t="s">
        <v>9</v>
      </c>
      <c r="B13" s="62">
        <v>27.434555053710938</v>
      </c>
      <c r="C13" s="63">
        <v>14.484432220458984</v>
      </c>
      <c r="D13" s="36">
        <f t="shared" ref="D13:D14" si="0">B13-C13</f>
        <v>12.950122833251953</v>
      </c>
      <c r="E13" s="5" t="s">
        <v>9</v>
      </c>
      <c r="F13" s="9">
        <v>28.376054763793945</v>
      </c>
      <c r="G13" s="61">
        <v>14.474379539489746</v>
      </c>
      <c r="H13" s="36">
        <f>F13-G13</f>
        <v>13.901675224304199</v>
      </c>
      <c r="I13" s="37">
        <f t="shared" ref="I13:I14" si="1">H13-$D$15</f>
        <v>0.96972870826721191</v>
      </c>
      <c r="J13" s="41">
        <f>POWER(2,-I13)</f>
        <v>0.51060207004363689</v>
      </c>
      <c r="L13" s="1"/>
      <c r="M13" s="1"/>
    </row>
    <row r="14" spans="1:13" s="4" customFormat="1" thickBot="1" x14ac:dyDescent="0.2">
      <c r="A14" s="5" t="s">
        <v>10</v>
      </c>
      <c r="B14" s="10">
        <v>27.389822006225586</v>
      </c>
      <c r="C14" s="64">
        <v>14.536846160888672</v>
      </c>
      <c r="D14" s="36">
        <f t="shared" si="0"/>
        <v>12.852975845336914</v>
      </c>
      <c r="E14" s="5" t="s">
        <v>10</v>
      </c>
      <c r="F14" s="10">
        <v>28.461837768554688</v>
      </c>
      <c r="G14" s="64">
        <v>14.494953155517578</v>
      </c>
      <c r="H14" s="36">
        <f>F14-G14</f>
        <v>13.966884613037109</v>
      </c>
      <c r="I14" s="37">
        <f t="shared" si="1"/>
        <v>1.0349380970001221</v>
      </c>
      <c r="J14" s="46">
        <f>POWER(2,-I14)</f>
        <v>0.48803682056899128</v>
      </c>
      <c r="L14" s="1"/>
      <c r="M14" s="1"/>
    </row>
    <row r="15" spans="1:13" s="4" customFormat="1" ht="14" x14ac:dyDescent="0.15">
      <c r="A15" s="47" t="s">
        <v>11</v>
      </c>
      <c r="B15" s="48">
        <f>AVERAGE(B11:B14)</f>
        <v>27.466888427734375</v>
      </c>
      <c r="C15" s="48">
        <f>AVERAGE(C11:C14)</f>
        <v>14.534941911697388</v>
      </c>
      <c r="D15" s="49">
        <f>AVERAGE(D11:D14)</f>
        <v>12.931946516036987</v>
      </c>
      <c r="E15" s="47" t="s">
        <v>11</v>
      </c>
      <c r="F15" s="48">
        <f>AVERAGE(F11:F14)</f>
        <v>28.215372085571289</v>
      </c>
      <c r="G15" s="48">
        <f>AVERAGE(G11:G14)</f>
        <v>14.524655342102051</v>
      </c>
      <c r="H15" s="49">
        <f>AVERAGE(H11:H14)</f>
        <v>13.690716743469238</v>
      </c>
      <c r="I15" s="49">
        <f>AVERAGE(I11:I14)</f>
        <v>0.75877022743225098</v>
      </c>
      <c r="J15" s="69">
        <f>AVERAGE(J11:J14)</f>
        <v>0.60900466916391216</v>
      </c>
      <c r="K15" s="50"/>
      <c r="L15" s="1"/>
      <c r="M15" s="1"/>
    </row>
    <row r="16" spans="1:13" s="4" customFormat="1" ht="14" x14ac:dyDescent="0.15">
      <c r="A16" s="51" t="s">
        <v>12</v>
      </c>
      <c r="B16" s="52">
        <f>MEDIAN(B11:B14)</f>
        <v>27.412188529968262</v>
      </c>
      <c r="C16" s="52">
        <f>MEDIAN(C11:C14)</f>
        <v>14.538590908050537</v>
      </c>
      <c r="D16" s="53">
        <f>MEDIAN(D11:D14)</f>
        <v>12.901549339294434</v>
      </c>
      <c r="E16" s="51" t="s">
        <v>12</v>
      </c>
      <c r="F16" s="52">
        <f>MEDIAN(F11:F14)</f>
        <v>28.376054763793945</v>
      </c>
      <c r="G16" s="52">
        <f>MEDIAN(G11:G14)</f>
        <v>14.494953155517578</v>
      </c>
      <c r="H16" s="53">
        <f>MEDIAN(H11:H14)</f>
        <v>13.901675224304199</v>
      </c>
      <c r="I16" s="53">
        <f>MEDIAN(I11:I14)</f>
        <v>0.96972870826721191</v>
      </c>
      <c r="J16" s="53">
        <f>MEDIAN(J11:J14)</f>
        <v>0.51060207004363689</v>
      </c>
      <c r="L16" s="1"/>
      <c r="M16" s="1"/>
    </row>
    <row r="17" spans="1:13" s="4" customFormat="1" thickBot="1" x14ac:dyDescent="0.2">
      <c r="A17" s="54" t="s">
        <v>13</v>
      </c>
      <c r="B17" s="55">
        <f>STDEV(B11:B14)</f>
        <v>0.25287839446310018</v>
      </c>
      <c r="C17" s="55">
        <f>STDEV(C11:C14)</f>
        <v>3.8519252472482675E-2</v>
      </c>
      <c r="D17" s="56">
        <f>STDEV(D11:D14)</f>
        <v>0.23479335934273002</v>
      </c>
      <c r="E17" s="54" t="s">
        <v>13</v>
      </c>
      <c r="F17" s="55">
        <f>STDEV(F11:F14)</f>
        <v>0.35519997466360742</v>
      </c>
      <c r="G17" s="55">
        <f>STDEV(G11:G14)</f>
        <v>7.002269265091883E-2</v>
      </c>
      <c r="H17" s="56">
        <f>STDEV(H11:H14)</f>
        <v>0.42312188201192924</v>
      </c>
      <c r="I17" s="56">
        <f>STDEV(I11:I14)</f>
        <v>0.42312188201192924</v>
      </c>
      <c r="J17" s="56">
        <f>STDEV(J11:J14)</f>
        <v>0.19031511400579154</v>
      </c>
      <c r="L17" s="1"/>
      <c r="M17" s="1"/>
    </row>
    <row r="18" spans="1:13" s="4" customFormat="1" ht="14" x14ac:dyDescent="0.15">
      <c r="A18" s="11"/>
      <c r="B18" s="11" t="s">
        <v>14</v>
      </c>
      <c r="C18" s="11"/>
      <c r="D18" s="11"/>
      <c r="E18" s="11"/>
      <c r="F18" s="11"/>
      <c r="G18" s="11"/>
      <c r="H18" s="11"/>
      <c r="I18" s="11"/>
      <c r="J18" s="12">
        <f>J17/(SQRT(4))</f>
        <v>9.5157557002895771E-2</v>
      </c>
      <c r="L18" s="1"/>
      <c r="M18" s="1"/>
    </row>
    <row r="19" spans="1:13" s="4" customFormat="1" ht="14" x14ac:dyDescent="0.15">
      <c r="A19" s="23" t="s">
        <v>35</v>
      </c>
      <c r="B19" s="11">
        <f>TTEST(B11:B14,F11:F14,2,2)</f>
        <v>2.1761601453207182E-2</v>
      </c>
      <c r="C19" s="11"/>
      <c r="F19" s="3"/>
      <c r="G19" s="2"/>
      <c r="H19" s="2"/>
      <c r="L19" s="1"/>
      <c r="M19" s="1"/>
    </row>
    <row r="20" spans="1:13" s="4" customFormat="1" ht="14" x14ac:dyDescent="0.15">
      <c r="A20" s="23" t="s">
        <v>2</v>
      </c>
      <c r="B20" s="11">
        <f>TTEST(C11:C14,G11:G14,2,2)</f>
        <v>0.81091292849423058</v>
      </c>
      <c r="C20" s="11"/>
      <c r="D20" s="11"/>
      <c r="E20" s="13"/>
      <c r="F20" s="57"/>
      <c r="L20" s="1"/>
      <c r="M20" s="1"/>
    </row>
    <row r="21" spans="1:13" s="4" customFormat="1" ht="14" x14ac:dyDescent="0.15">
      <c r="A21" s="23" t="s">
        <v>15</v>
      </c>
      <c r="B21" s="70">
        <f>TTEST(D11:D14,H11:H14,2,2)</f>
        <v>2.7770010783545476E-2</v>
      </c>
      <c r="C21" s="11"/>
      <c r="D21" s="11"/>
      <c r="L21" s="1"/>
      <c r="M21" s="1"/>
    </row>
    <row r="22" spans="1:13" s="4" customFormat="1" ht="14" x14ac:dyDescent="0.15">
      <c r="A22" s="58" t="s">
        <v>16</v>
      </c>
      <c r="B22" s="29">
        <f>POWER(-(-I15-I17),2)</f>
        <v>1.3968689583664142</v>
      </c>
      <c r="C22" s="29"/>
      <c r="D22" s="11"/>
      <c r="E22" s="11"/>
      <c r="F22" s="11"/>
      <c r="L22" s="1"/>
      <c r="M22" s="1"/>
    </row>
    <row r="23" spans="1:13" s="4" customFormat="1" ht="14" x14ac:dyDescent="0.15">
      <c r="A23" s="58" t="s">
        <v>17</v>
      </c>
      <c r="B23" s="29">
        <f>POWER(2,-I15)</f>
        <v>0.59099989228349026</v>
      </c>
      <c r="C23" s="29"/>
      <c r="D23" s="11"/>
      <c r="E23" s="11"/>
      <c r="F23" s="11"/>
      <c r="G23" s="11"/>
      <c r="L23" s="1"/>
      <c r="M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Sox9</vt:lpstr>
      <vt:lpstr>Runx2</vt:lpstr>
      <vt:lpstr>Dlx3</vt:lpstr>
      <vt:lpstr>Dlx5</vt:lpstr>
      <vt:lpstr>Dlx6</vt:lpstr>
      <vt:lpstr>Sp7</vt:lpstr>
      <vt:lpstr>Col1a1</vt:lpstr>
      <vt:lpstr>Col2a1</vt:lpstr>
      <vt:lpstr>Col10a1</vt:lpstr>
      <vt:lpstr>Bglap2</vt:lpstr>
      <vt:lpstr>Ibsp</vt:lpstr>
      <vt:lpstr>Mgp</vt:lpstr>
      <vt:lpstr>Spp1</vt:lpstr>
      <vt:lpstr>Dmp1</vt:lpstr>
      <vt:lpstr>Mmp9</vt:lpstr>
      <vt:lpstr>Mmp13</vt:lpstr>
      <vt:lpstr>Alp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Microsoft Office User</cp:lastModifiedBy>
  <dcterms:created xsi:type="dcterms:W3CDTF">2021-10-14T14:18:08Z</dcterms:created>
  <dcterms:modified xsi:type="dcterms:W3CDTF">2022-01-27T05:47:25Z</dcterms:modified>
</cp:coreProperties>
</file>