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6EFFA5D4-817C-9F43-BFC2-BF1DDE1985EE}" xr6:coauthVersionLast="36" xr6:coauthVersionMax="46" xr10:uidLastSave="{00000000-0000-0000-0000-000000000000}"/>
  <bookViews>
    <workbookView xWindow="8980" yWindow="5720" windowWidth="26680" windowHeight="16500" tabRatio="848" firstSheet="2" activeTab="10" xr2:uid="{00000000-000D-0000-FFFF-FFFF00000000}"/>
  </bookViews>
  <sheets>
    <sheet name="Sox9" sheetId="65" r:id="rId1"/>
    <sheet name="Runx2" sheetId="57" r:id="rId2"/>
    <sheet name="Dlx3" sheetId="55" r:id="rId3"/>
    <sheet name="Dlx5" sheetId="9" r:id="rId4"/>
    <sheet name="Dlx6" sheetId="58" r:id="rId5"/>
    <sheet name="Sp7" sheetId="56" r:id="rId6"/>
    <sheet name="Col1a1" sheetId="59" r:id="rId7"/>
    <sheet name="Col2a1" sheetId="53" r:id="rId8"/>
    <sheet name="Col10a1" sheetId="8" r:id="rId9"/>
    <sheet name="Bglap2" sheetId="52" r:id="rId10"/>
    <sheet name="Ibsp" sheetId="10" r:id="rId11"/>
    <sheet name="Mgp" sheetId="54" r:id="rId12"/>
    <sheet name="Spp1" sheetId="41" r:id="rId13"/>
    <sheet name="Dmp1" sheetId="50" r:id="rId14"/>
    <sheet name="Mmp9" sheetId="48" r:id="rId15"/>
    <sheet name="Mmp13" sheetId="60" r:id="rId16"/>
    <sheet name="Alp" sheetId="46" r:id="rId17"/>
  </sheets>
  <calcPr calcId="181029"/>
</workbook>
</file>

<file path=xl/calcChain.xml><?xml version="1.0" encoding="utf-8"?>
<calcChain xmlns="http://schemas.openxmlformats.org/spreadsheetml/2006/main">
  <c r="B19" i="53" l="1"/>
  <c r="B20" i="58" l="1"/>
  <c r="B19" i="58"/>
  <c r="G17" i="58"/>
  <c r="F17" i="58"/>
  <c r="C17" i="58"/>
  <c r="B17" i="58"/>
  <c r="G16" i="58"/>
  <c r="F16" i="58"/>
  <c r="C16" i="58"/>
  <c r="B16" i="58"/>
  <c r="G15" i="58"/>
  <c r="F15" i="58"/>
  <c r="C15" i="58"/>
  <c r="B15" i="58"/>
  <c r="H14" i="58"/>
  <c r="D14" i="58"/>
  <c r="H13" i="58"/>
  <c r="D13" i="58"/>
  <c r="H12" i="58"/>
  <c r="D12" i="58"/>
  <c r="H11" i="58"/>
  <c r="D11" i="58"/>
  <c r="B20" i="55"/>
  <c r="B19" i="55"/>
  <c r="G17" i="55"/>
  <c r="F17" i="55"/>
  <c r="C17" i="55"/>
  <c r="B17" i="55"/>
  <c r="G16" i="55"/>
  <c r="F16" i="55"/>
  <c r="C16" i="55"/>
  <c r="B16" i="55"/>
  <c r="G15" i="55"/>
  <c r="F15" i="55"/>
  <c r="C15" i="55"/>
  <c r="B15" i="55"/>
  <c r="H14" i="55"/>
  <c r="D13" i="55"/>
  <c r="H12" i="55"/>
  <c r="D12" i="55"/>
  <c r="H11" i="55"/>
  <c r="D11" i="55"/>
  <c r="B21" i="55" s="1"/>
  <c r="B21" i="58" l="1"/>
  <c r="D15" i="55"/>
  <c r="I11" i="55" s="1"/>
  <c r="J11" i="55" s="1"/>
  <c r="D17" i="58"/>
  <c r="D17" i="55"/>
  <c r="D16" i="55"/>
  <c r="I14" i="55"/>
  <c r="J14" i="55" s="1"/>
  <c r="H17" i="55"/>
  <c r="H17" i="58"/>
  <c r="D16" i="58"/>
  <c r="I12" i="55"/>
  <c r="J12" i="55" s="1"/>
  <c r="D15" i="58"/>
  <c r="I13" i="58" s="1"/>
  <c r="J13" i="58" s="1"/>
  <c r="H15" i="58"/>
  <c r="H16" i="58"/>
  <c r="H15" i="55"/>
  <c r="H16" i="55"/>
  <c r="J17" i="55" l="1"/>
  <c r="J18" i="55" s="1"/>
  <c r="I17" i="55"/>
  <c r="I16" i="55"/>
  <c r="J15" i="55"/>
  <c r="I15" i="55"/>
  <c r="B23" i="55" s="1"/>
  <c r="J16" i="55"/>
  <c r="I12" i="58"/>
  <c r="J12" i="58" s="1"/>
  <c r="I11" i="58"/>
  <c r="I14" i="58"/>
  <c r="J14" i="58" s="1"/>
  <c r="I15" i="58" l="1"/>
  <c r="B23" i="58" s="1"/>
  <c r="B22" i="55"/>
  <c r="I17" i="58"/>
  <c r="J11" i="58"/>
  <c r="J16" i="58" s="1"/>
  <c r="I16" i="58"/>
  <c r="B22" i="58"/>
  <c r="C17" i="10"/>
  <c r="C16" i="10"/>
  <c r="C15" i="10"/>
  <c r="C17" i="8"/>
  <c r="C16" i="8"/>
  <c r="C15" i="8"/>
  <c r="C17" i="46"/>
  <c r="C16" i="46"/>
  <c r="C15" i="46"/>
  <c r="C17" i="41"/>
  <c r="C16" i="41"/>
  <c r="C15" i="41"/>
  <c r="C17" i="50"/>
  <c r="C16" i="50"/>
  <c r="C15" i="50"/>
  <c r="C17" i="52"/>
  <c r="C16" i="52"/>
  <c r="C15" i="52"/>
  <c r="C17" i="53"/>
  <c r="C16" i="53"/>
  <c r="C15" i="53"/>
  <c r="C17" i="54"/>
  <c r="C16" i="54"/>
  <c r="C15" i="54"/>
  <c r="C17" i="56"/>
  <c r="C16" i="56"/>
  <c r="C15" i="56"/>
  <c r="C17" i="57"/>
  <c r="C16" i="57"/>
  <c r="C15" i="57"/>
  <c r="C17" i="59"/>
  <c r="C16" i="59"/>
  <c r="C15" i="59"/>
  <c r="C17" i="48"/>
  <c r="C16" i="48"/>
  <c r="C15" i="48"/>
  <c r="C17" i="60"/>
  <c r="C16" i="60"/>
  <c r="C15" i="60"/>
  <c r="C17" i="65"/>
  <c r="C16" i="65"/>
  <c r="C15" i="65"/>
  <c r="C17" i="9"/>
  <c r="C16" i="9"/>
  <c r="C15" i="9"/>
  <c r="J17" i="58" l="1"/>
  <c r="J18" i="58" s="1"/>
  <c r="J15" i="58"/>
  <c r="B20" i="65" l="1"/>
  <c r="B19" i="65"/>
  <c r="G17" i="65"/>
  <c r="F17" i="65"/>
  <c r="B17" i="65"/>
  <c r="G16" i="65"/>
  <c r="F16" i="65"/>
  <c r="B16" i="65"/>
  <c r="G15" i="65"/>
  <c r="F15" i="65"/>
  <c r="B15" i="65"/>
  <c r="H14" i="65"/>
  <c r="D14" i="65"/>
  <c r="H13" i="65"/>
  <c r="D13" i="65"/>
  <c r="H12" i="65"/>
  <c r="D12" i="65"/>
  <c r="H11" i="65"/>
  <c r="D11" i="65"/>
  <c r="B20" i="60"/>
  <c r="B19" i="60"/>
  <c r="G17" i="60"/>
  <c r="F17" i="60"/>
  <c r="B17" i="60"/>
  <c r="G16" i="60"/>
  <c r="F16" i="60"/>
  <c r="B16" i="60"/>
  <c r="G15" i="60"/>
  <c r="F15" i="60"/>
  <c r="B15" i="60"/>
  <c r="H14" i="60"/>
  <c r="D14" i="60"/>
  <c r="H13" i="60"/>
  <c r="D13" i="60"/>
  <c r="H12" i="60"/>
  <c r="D12" i="60"/>
  <c r="H11" i="60"/>
  <c r="D11" i="60"/>
  <c r="B21" i="60" l="1"/>
  <c r="B21" i="65"/>
  <c r="D17" i="60"/>
  <c r="D15" i="65"/>
  <c r="I14" i="65" s="1"/>
  <c r="J14" i="65" s="1"/>
  <c r="D15" i="60"/>
  <c r="I14" i="60" s="1"/>
  <c r="J14" i="60" s="1"/>
  <c r="D17" i="65"/>
  <c r="H15" i="60"/>
  <c r="H15" i="65"/>
  <c r="H16" i="65"/>
  <c r="H17" i="65"/>
  <c r="H17" i="60"/>
  <c r="H16" i="60"/>
  <c r="D16" i="60"/>
  <c r="D16" i="65"/>
  <c r="I11" i="60" l="1"/>
  <c r="I13" i="60"/>
  <c r="J13" i="60" s="1"/>
  <c r="I13" i="65"/>
  <c r="J13" i="65" s="1"/>
  <c r="I12" i="60"/>
  <c r="J12" i="60" s="1"/>
  <c r="I11" i="65"/>
  <c r="I12" i="65"/>
  <c r="J12" i="65" s="1"/>
  <c r="J11" i="60"/>
  <c r="I15" i="60" l="1"/>
  <c r="B23" i="60" s="1"/>
  <c r="I15" i="65"/>
  <c r="B23" i="65" s="1"/>
  <c r="I17" i="65"/>
  <c r="I16" i="65"/>
  <c r="I17" i="60"/>
  <c r="I16" i="60"/>
  <c r="J11" i="65"/>
  <c r="J15" i="65" s="1"/>
  <c r="J15" i="60"/>
  <c r="J16" i="60"/>
  <c r="J17" i="60"/>
  <c r="J18" i="60" s="1"/>
  <c r="B20" i="59"/>
  <c r="B19" i="59"/>
  <c r="G17" i="59"/>
  <c r="F17" i="59"/>
  <c r="B17" i="59"/>
  <c r="G16" i="59"/>
  <c r="F16" i="59"/>
  <c r="B16" i="59"/>
  <c r="G15" i="59"/>
  <c r="F15" i="59"/>
  <c r="B15" i="59"/>
  <c r="H14" i="59"/>
  <c r="D14" i="59"/>
  <c r="H13" i="59"/>
  <c r="D13" i="59"/>
  <c r="H12" i="59"/>
  <c r="D12" i="59"/>
  <c r="H11" i="59"/>
  <c r="D11" i="59"/>
  <c r="B21" i="59" l="1"/>
  <c r="B22" i="65"/>
  <c r="B22" i="60"/>
  <c r="J16" i="65"/>
  <c r="J17" i="65"/>
  <c r="J18" i="65" s="1"/>
  <c r="H16" i="59"/>
  <c r="D17" i="59"/>
  <c r="H15" i="59"/>
  <c r="D15" i="59"/>
  <c r="I14" i="59" s="1"/>
  <c r="J14" i="59" s="1"/>
  <c r="D16" i="59"/>
  <c r="H17" i="59"/>
  <c r="B20" i="57"/>
  <c r="B19" i="57"/>
  <c r="G17" i="57"/>
  <c r="F17" i="57"/>
  <c r="B17" i="57"/>
  <c r="G16" i="57"/>
  <c r="F16" i="57"/>
  <c r="B16" i="57"/>
  <c r="G15" i="57"/>
  <c r="F15" i="57"/>
  <c r="B15" i="57"/>
  <c r="H14" i="57"/>
  <c r="D14" i="57"/>
  <c r="H13" i="57"/>
  <c r="D13" i="57"/>
  <c r="H12" i="57"/>
  <c r="D12" i="57"/>
  <c r="H11" i="57"/>
  <c r="D11" i="57"/>
  <c r="B20" i="54"/>
  <c r="B19" i="54"/>
  <c r="G17" i="54"/>
  <c r="F17" i="54"/>
  <c r="B17" i="54"/>
  <c r="G16" i="54"/>
  <c r="F16" i="54"/>
  <c r="B16" i="54"/>
  <c r="G15" i="54"/>
  <c r="F15" i="54"/>
  <c r="B15" i="54"/>
  <c r="H14" i="54"/>
  <c r="D14" i="54"/>
  <c r="H13" i="54"/>
  <c r="D13" i="54"/>
  <c r="H12" i="54"/>
  <c r="D12" i="54"/>
  <c r="H11" i="54"/>
  <c r="D11" i="54"/>
  <c r="B21" i="57" l="1"/>
  <c r="B21" i="54"/>
  <c r="I11" i="59"/>
  <c r="J11" i="59" s="1"/>
  <c r="H15" i="54"/>
  <c r="H17" i="57"/>
  <c r="H15" i="57"/>
  <c r="H16" i="54"/>
  <c r="H16" i="57"/>
  <c r="D17" i="54"/>
  <c r="D17" i="57"/>
  <c r="I12" i="59"/>
  <c r="J12" i="59" s="1"/>
  <c r="I13" i="59"/>
  <c r="J13" i="59" s="1"/>
  <c r="D16" i="57"/>
  <c r="D15" i="57"/>
  <c r="D16" i="54"/>
  <c r="D15" i="54"/>
  <c r="I11" i="54" s="1"/>
  <c r="H17" i="54"/>
  <c r="I16" i="59" l="1"/>
  <c r="J17" i="59"/>
  <c r="J18" i="59" s="1"/>
  <c r="J15" i="59"/>
  <c r="J16" i="59"/>
  <c r="I17" i="59"/>
  <c r="I15" i="59"/>
  <c r="I14" i="57"/>
  <c r="J14" i="57" s="1"/>
  <c r="I12" i="57"/>
  <c r="J12" i="57" s="1"/>
  <c r="I13" i="57"/>
  <c r="J13" i="57" s="1"/>
  <c r="I11" i="57"/>
  <c r="J11" i="54"/>
  <c r="I14" i="54"/>
  <c r="J14" i="54" s="1"/>
  <c r="I12" i="54"/>
  <c r="J12" i="54" s="1"/>
  <c r="I13" i="54"/>
  <c r="J13" i="54" s="1"/>
  <c r="H14" i="53"/>
  <c r="H13" i="53"/>
  <c r="H12" i="53"/>
  <c r="H11" i="53"/>
  <c r="H14" i="56"/>
  <c r="H13" i="56"/>
  <c r="H12" i="56"/>
  <c r="H11" i="56"/>
  <c r="B20" i="56"/>
  <c r="B19" i="56"/>
  <c r="G17" i="56"/>
  <c r="F17" i="56"/>
  <c r="B17" i="56"/>
  <c r="G16" i="56"/>
  <c r="F16" i="56"/>
  <c r="B16" i="56"/>
  <c r="G15" i="56"/>
  <c r="F15" i="56"/>
  <c r="B15" i="56"/>
  <c r="D14" i="56"/>
  <c r="D13" i="56"/>
  <c r="D12" i="56"/>
  <c r="D11" i="56"/>
  <c r="B20" i="53"/>
  <c r="G17" i="53"/>
  <c r="F17" i="53"/>
  <c r="B17" i="53"/>
  <c r="G16" i="53"/>
  <c r="F16" i="53"/>
  <c r="B16" i="53"/>
  <c r="G15" i="53"/>
  <c r="F15" i="53"/>
  <c r="B15" i="53"/>
  <c r="D14" i="53"/>
  <c r="D13" i="53"/>
  <c r="D12" i="53"/>
  <c r="D11" i="53"/>
  <c r="B21" i="56" l="1"/>
  <c r="B21" i="53"/>
  <c r="D17" i="56"/>
  <c r="D17" i="53"/>
  <c r="H15" i="56"/>
  <c r="H16" i="53"/>
  <c r="B23" i="59"/>
  <c r="B22" i="59"/>
  <c r="I15" i="57"/>
  <c r="I16" i="57"/>
  <c r="I17" i="57"/>
  <c r="J11" i="57"/>
  <c r="I16" i="54"/>
  <c r="J17" i="54"/>
  <c r="J18" i="54" s="1"/>
  <c r="J15" i="54"/>
  <c r="J16" i="54"/>
  <c r="I17" i="54"/>
  <c r="I15" i="54"/>
  <c r="D15" i="56"/>
  <c r="I13" i="56" s="1"/>
  <c r="J13" i="56" s="1"/>
  <c r="D15" i="53"/>
  <c r="I11" i="53" s="1"/>
  <c r="D16" i="56"/>
  <c r="H15" i="53"/>
  <c r="H17" i="53"/>
  <c r="D16" i="53"/>
  <c r="H17" i="56"/>
  <c r="H16" i="56"/>
  <c r="B20" i="52"/>
  <c r="B19" i="52"/>
  <c r="G17" i="52"/>
  <c r="F17" i="52"/>
  <c r="B17" i="52"/>
  <c r="G16" i="52"/>
  <c r="F16" i="52"/>
  <c r="B16" i="52"/>
  <c r="G15" i="52"/>
  <c r="F15" i="52"/>
  <c r="B15" i="52"/>
  <c r="H14" i="52"/>
  <c r="D14" i="52"/>
  <c r="H13" i="52"/>
  <c r="D13" i="52"/>
  <c r="H12" i="52"/>
  <c r="D12" i="52"/>
  <c r="H11" i="52"/>
  <c r="D11" i="52"/>
  <c r="B21" i="52" l="1"/>
  <c r="H16" i="52"/>
  <c r="J15" i="57"/>
  <c r="J16" i="57"/>
  <c r="J17" i="57"/>
  <c r="J18" i="57" s="1"/>
  <c r="B23" i="57"/>
  <c r="B22" i="57"/>
  <c r="B23" i="54"/>
  <c r="B22" i="54"/>
  <c r="I11" i="56"/>
  <c r="I12" i="56"/>
  <c r="J12" i="56" s="1"/>
  <c r="I14" i="56"/>
  <c r="J14" i="56" s="1"/>
  <c r="I14" i="53"/>
  <c r="J14" i="53" s="1"/>
  <c r="I12" i="53"/>
  <c r="J12" i="53" s="1"/>
  <c r="I13" i="53"/>
  <c r="J13" i="53" s="1"/>
  <c r="J11" i="53"/>
  <c r="H17" i="52"/>
  <c r="D17" i="52"/>
  <c r="D15" i="52"/>
  <c r="I14" i="52" s="1"/>
  <c r="J14" i="52" s="1"/>
  <c r="H15" i="52"/>
  <c r="D16" i="52"/>
  <c r="I12" i="52" l="1"/>
  <c r="I17" i="53"/>
  <c r="I15" i="56"/>
  <c r="B23" i="56" s="1"/>
  <c r="I17" i="56"/>
  <c r="I16" i="53"/>
  <c r="J11" i="56"/>
  <c r="J16" i="56" s="1"/>
  <c r="I16" i="56"/>
  <c r="J15" i="53"/>
  <c r="J16" i="53"/>
  <c r="J17" i="53"/>
  <c r="J18" i="53" s="1"/>
  <c r="I15" i="53"/>
  <c r="I11" i="52"/>
  <c r="J11" i="52" s="1"/>
  <c r="I13" i="52"/>
  <c r="J13" i="52" s="1"/>
  <c r="J12" i="52"/>
  <c r="J15" i="56" l="1"/>
  <c r="J16" i="52"/>
  <c r="B22" i="56"/>
  <c r="J17" i="56"/>
  <c r="J18" i="56" s="1"/>
  <c r="B23" i="53"/>
  <c r="B22" i="53"/>
  <c r="J17" i="52"/>
  <c r="J18" i="52" s="1"/>
  <c r="J15" i="52"/>
  <c r="I17" i="52"/>
  <c r="I15" i="52"/>
  <c r="B23" i="52" s="1"/>
  <c r="I16" i="52"/>
  <c r="B20" i="48"/>
  <c r="B19" i="48"/>
  <c r="G17" i="48"/>
  <c r="F17" i="48"/>
  <c r="B17" i="48"/>
  <c r="G16" i="48"/>
  <c r="F16" i="48"/>
  <c r="B16" i="48"/>
  <c r="G15" i="48"/>
  <c r="F15" i="48"/>
  <c r="B15" i="48"/>
  <c r="H14" i="48"/>
  <c r="D14" i="48"/>
  <c r="H13" i="48"/>
  <c r="D13" i="48"/>
  <c r="H12" i="48"/>
  <c r="D12" i="48"/>
  <c r="H11" i="48"/>
  <c r="D11" i="48"/>
  <c r="B21" i="48" l="1"/>
  <c r="B22" i="52"/>
  <c r="H15" i="48"/>
  <c r="H16" i="48"/>
  <c r="D15" i="48"/>
  <c r="I12" i="48" s="1"/>
  <c r="J12" i="48" s="1"/>
  <c r="D17" i="48"/>
  <c r="D16" i="48"/>
  <c r="H17" i="48"/>
  <c r="H13" i="50"/>
  <c r="B20" i="50"/>
  <c r="B19" i="50"/>
  <c r="G17" i="50"/>
  <c r="F17" i="50"/>
  <c r="B17" i="50"/>
  <c r="G16" i="50"/>
  <c r="F16" i="50"/>
  <c r="B16" i="50"/>
  <c r="G15" i="50"/>
  <c r="F15" i="50"/>
  <c r="B15" i="50"/>
  <c r="H14" i="50"/>
  <c r="D14" i="50"/>
  <c r="D13" i="50"/>
  <c r="H12" i="50"/>
  <c r="D12" i="50"/>
  <c r="H11" i="50"/>
  <c r="B21" i="50" l="1"/>
  <c r="I13" i="48"/>
  <c r="J13" i="48" s="1"/>
  <c r="I11" i="48"/>
  <c r="I14" i="48"/>
  <c r="J14" i="48" s="1"/>
  <c r="H15" i="50"/>
  <c r="H16" i="50"/>
  <c r="D17" i="50"/>
  <c r="D16" i="50"/>
  <c r="D15" i="50"/>
  <c r="I13" i="50" s="1"/>
  <c r="J13" i="50" s="1"/>
  <c r="H17" i="50"/>
  <c r="B20" i="41"/>
  <c r="B19" i="41"/>
  <c r="G17" i="41"/>
  <c r="F17" i="41"/>
  <c r="B17" i="41"/>
  <c r="G16" i="41"/>
  <c r="F16" i="41"/>
  <c r="B16" i="41"/>
  <c r="G15" i="41"/>
  <c r="F15" i="41"/>
  <c r="B15" i="41"/>
  <c r="H14" i="41"/>
  <c r="D14" i="41"/>
  <c r="H13" i="41"/>
  <c r="D13" i="41"/>
  <c r="H12" i="41"/>
  <c r="D12" i="41"/>
  <c r="H11" i="41"/>
  <c r="D11" i="41"/>
  <c r="B20" i="46"/>
  <c r="B19" i="46"/>
  <c r="G17" i="46"/>
  <c r="F17" i="46"/>
  <c r="B17" i="46"/>
  <c r="G16" i="46"/>
  <c r="F16" i="46"/>
  <c r="B16" i="46"/>
  <c r="G15" i="46"/>
  <c r="F15" i="46"/>
  <c r="B15" i="46"/>
  <c r="H14" i="46"/>
  <c r="D14" i="46"/>
  <c r="H13" i="46"/>
  <c r="D13" i="46"/>
  <c r="H12" i="46"/>
  <c r="D12" i="46"/>
  <c r="H11" i="46"/>
  <c r="D11" i="46"/>
  <c r="B21" i="46" l="1"/>
  <c r="B21" i="41"/>
  <c r="I17" i="48"/>
  <c r="H16" i="41"/>
  <c r="I15" i="48"/>
  <c r="B23" i="48" s="1"/>
  <c r="I16" i="48"/>
  <c r="J11" i="48"/>
  <c r="J17" i="48" s="1"/>
  <c r="J18" i="48" s="1"/>
  <c r="I11" i="50"/>
  <c r="J11" i="50" s="1"/>
  <c r="I14" i="50"/>
  <c r="J14" i="50" s="1"/>
  <c r="I12" i="50"/>
  <c r="J12" i="50" s="1"/>
  <c r="H15" i="46"/>
  <c r="H16" i="46"/>
  <c r="H17" i="46"/>
  <c r="H17" i="41"/>
  <c r="D17" i="41"/>
  <c r="D15" i="41"/>
  <c r="I14" i="41" s="1"/>
  <c r="J14" i="41" s="1"/>
  <c r="D15" i="46"/>
  <c r="I14" i="46" s="1"/>
  <c r="J14" i="46" s="1"/>
  <c r="D17" i="46"/>
  <c r="H15" i="41"/>
  <c r="D16" i="46"/>
  <c r="D16" i="41"/>
  <c r="B22" i="48" l="1"/>
  <c r="J16" i="48"/>
  <c r="J15" i="48"/>
  <c r="I12" i="41"/>
  <c r="J12" i="41" s="1"/>
  <c r="I15" i="50"/>
  <c r="B23" i="50" s="1"/>
  <c r="J15" i="50"/>
  <c r="J16" i="50"/>
  <c r="J17" i="50"/>
  <c r="J18" i="50" s="1"/>
  <c r="I17" i="50"/>
  <c r="I16" i="50"/>
  <c r="I12" i="46"/>
  <c r="J12" i="46" s="1"/>
  <c r="I11" i="41"/>
  <c r="I13" i="41"/>
  <c r="J13" i="41" s="1"/>
  <c r="I13" i="46"/>
  <c r="J13" i="46" s="1"/>
  <c r="I11" i="46"/>
  <c r="I15" i="41" l="1"/>
  <c r="B23" i="41" s="1"/>
  <c r="I16" i="41"/>
  <c r="B22" i="50"/>
  <c r="I17" i="41"/>
  <c r="J11" i="41"/>
  <c r="J17" i="41" s="1"/>
  <c r="J18" i="41" s="1"/>
  <c r="I17" i="46"/>
  <c r="J11" i="46"/>
  <c r="I15" i="46"/>
  <c r="I16" i="46"/>
  <c r="G17" i="10"/>
  <c r="G16" i="10"/>
  <c r="G15" i="10"/>
  <c r="G17" i="8"/>
  <c r="G16" i="8"/>
  <c r="G15" i="8"/>
  <c r="F15" i="10"/>
  <c r="F15" i="8"/>
  <c r="B22" i="41" l="1"/>
  <c r="J15" i="41"/>
  <c r="J16" i="41"/>
  <c r="J15" i="46"/>
  <c r="J16" i="46"/>
  <c r="J17" i="46"/>
  <c r="J18" i="46" s="1"/>
  <c r="B23" i="46"/>
  <c r="B22" i="46"/>
  <c r="B20" i="8" l="1"/>
  <c r="B19" i="8"/>
  <c r="F17" i="8"/>
  <c r="B17" i="8"/>
  <c r="F16" i="8"/>
  <c r="B16" i="8"/>
  <c r="B15" i="8"/>
  <c r="H14" i="8"/>
  <c r="D14" i="8"/>
  <c r="H13" i="8"/>
  <c r="D13" i="8"/>
  <c r="H12" i="8"/>
  <c r="D12" i="8"/>
  <c r="H11" i="8"/>
  <c r="D11" i="8"/>
  <c r="B21" i="8" s="1"/>
  <c r="B20" i="10"/>
  <c r="B19" i="10"/>
  <c r="F17" i="10"/>
  <c r="B17" i="10"/>
  <c r="F16" i="10"/>
  <c r="B16" i="10"/>
  <c r="B15" i="10"/>
  <c r="D14" i="10"/>
  <c r="H13" i="10"/>
  <c r="D13" i="10"/>
  <c r="H12" i="10"/>
  <c r="D12" i="10"/>
  <c r="H11" i="10"/>
  <c r="D11" i="10"/>
  <c r="B21" i="10" l="1"/>
  <c r="H17" i="8"/>
  <c r="H16" i="8"/>
  <c r="H16" i="10"/>
  <c r="H17" i="10"/>
  <c r="H15" i="8"/>
  <c r="D15" i="10"/>
  <c r="I12" i="10" s="1"/>
  <c r="J12" i="10" s="1"/>
  <c r="D15" i="8"/>
  <c r="I11" i="8" s="1"/>
  <c r="D17" i="8"/>
  <c r="D16" i="8"/>
  <c r="H15" i="10"/>
  <c r="D17" i="10"/>
  <c r="D16" i="10"/>
  <c r="D11" i="9"/>
  <c r="I12" i="8" l="1"/>
  <c r="J12" i="8" s="1"/>
  <c r="I14" i="8"/>
  <c r="J14" i="8" s="1"/>
  <c r="I13" i="8"/>
  <c r="J13" i="8" s="1"/>
  <c r="I13" i="10"/>
  <c r="J13" i="10" s="1"/>
  <c r="I11" i="10"/>
  <c r="J11" i="10" s="1"/>
  <c r="J11" i="8"/>
  <c r="I15" i="8" l="1"/>
  <c r="B23" i="8" s="1"/>
  <c r="I17" i="8"/>
  <c r="I16" i="8"/>
  <c r="J17" i="10"/>
  <c r="J18" i="10" s="1"/>
  <c r="J16" i="10"/>
  <c r="J15" i="10"/>
  <c r="I16" i="10"/>
  <c r="I15" i="10"/>
  <c r="B23" i="10" s="1"/>
  <c r="I17" i="10"/>
  <c r="J15" i="8"/>
  <c r="J16" i="8"/>
  <c r="J17" i="8"/>
  <c r="J18" i="8" s="1"/>
  <c r="B22" i="8" l="1"/>
  <c r="B22" i="10"/>
  <c r="B20" i="9" l="1"/>
  <c r="B19" i="9"/>
  <c r="G17" i="9"/>
  <c r="F17" i="9"/>
  <c r="B17" i="9"/>
  <c r="G16" i="9"/>
  <c r="F16" i="9"/>
  <c r="B16" i="9"/>
  <c r="G15" i="9"/>
  <c r="F15" i="9"/>
  <c r="B15" i="9"/>
  <c r="H14" i="9"/>
  <c r="D14" i="9"/>
  <c r="H13" i="9"/>
  <c r="D13" i="9"/>
  <c r="H12" i="9"/>
  <c r="D12" i="9"/>
  <c r="H11" i="9"/>
  <c r="B21" i="9" l="1"/>
  <c r="H15" i="9"/>
  <c r="H16" i="9"/>
  <c r="D15" i="9"/>
  <c r="I12" i="9" s="1"/>
  <c r="J12" i="9" s="1"/>
  <c r="D17" i="9"/>
  <c r="D16" i="9"/>
  <c r="H17" i="9"/>
  <c r="I13" i="9" l="1"/>
  <c r="J13" i="9" s="1"/>
  <c r="I11" i="9"/>
  <c r="I14" i="9"/>
  <c r="J14" i="9" s="1"/>
  <c r="I17" i="9" l="1"/>
  <c r="J11" i="9"/>
  <c r="J15" i="9" s="1"/>
  <c r="I15" i="9"/>
  <c r="I16" i="9"/>
  <c r="J16" i="9" l="1"/>
  <c r="J17" i="9"/>
  <c r="J18" i="9" s="1"/>
  <c r="B22" i="9"/>
  <c r="B23" i="9"/>
</calcChain>
</file>

<file path=xl/sharedStrings.xml><?xml version="1.0" encoding="utf-8"?>
<sst xmlns="http://schemas.openxmlformats.org/spreadsheetml/2006/main" count="670" uniqueCount="47">
  <si>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</si>
  <si>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</si>
  <si>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</si>
  <si>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</si>
  <si>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</si>
  <si>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</si>
  <si>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</si>
  <si>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</si>
  <si>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</si>
  <si>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</si>
  <si>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RNA Extractions done by Jasmine Lau</t>
  </si>
  <si>
    <t xml:space="preserve">Nano, dilutions and RT done by JL </t>
  </si>
  <si>
    <t xml:space="preserve">PPIA </t>
  </si>
  <si>
    <t xml:space="preserve">BG 1 </t>
  </si>
  <si>
    <t xml:space="preserve">BG 2 </t>
  </si>
  <si>
    <t xml:space="preserve">BG 3 </t>
  </si>
  <si>
    <t xml:space="preserve">BG 4 </t>
  </si>
  <si>
    <t>GFP</t>
  </si>
  <si>
    <t>No serum Free, RNA extracted at 3d</t>
  </si>
  <si>
    <t>Cntrl shRNA</t>
  </si>
  <si>
    <t xml:space="preserve">2019#25 ATDC5 DLX5 #40 shRNA </t>
  </si>
  <si>
    <t xml:space="preserve">Control shRNA </t>
  </si>
  <si>
    <t>DLX5 #40</t>
  </si>
  <si>
    <t>Hit with 10MOI of virus</t>
  </si>
  <si>
    <t>GG</t>
  </si>
  <si>
    <t>GG did RT 4/21/21</t>
  </si>
  <si>
    <t>New RT done by GG 4/21/21</t>
  </si>
  <si>
    <t>Fold Δ</t>
  </si>
  <si>
    <t>Sox9</t>
  </si>
  <si>
    <t>Runx2</t>
  </si>
  <si>
    <t>Dlx3</t>
  </si>
  <si>
    <t xml:space="preserve">2019#25 ATDC5 Dlx5 #40 shRNA </t>
  </si>
  <si>
    <t>Dlx5</t>
  </si>
  <si>
    <t>Dlx6</t>
  </si>
  <si>
    <t>Sp7</t>
  </si>
  <si>
    <t>Col1a1</t>
  </si>
  <si>
    <t>Col2a1</t>
  </si>
  <si>
    <t>Col10a1</t>
  </si>
  <si>
    <t>Bglap2</t>
  </si>
  <si>
    <t>Ibsp</t>
  </si>
  <si>
    <t>Mgp</t>
  </si>
  <si>
    <t>Spp1</t>
  </si>
  <si>
    <t>Dmp1</t>
  </si>
  <si>
    <t>Mmp9</t>
  </si>
  <si>
    <t>Mmp13</t>
  </si>
  <si>
    <t>Alpl</t>
  </si>
  <si>
    <t>Source Data for Figure 9- figure supplement 1 (DLX5 shRNA)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</si>
</sst>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4" fillId="0" borderId="0" xfId="0" applyFont="1" applyFill="1"/>
    <xf numFmtId="164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4" fillId="0" borderId="13" xfId="0" applyFont="1" applyFill="1" applyBorder="1"/>
    <xf numFmtId="164" fontId="4" fillId="0" borderId="13" xfId="0" applyNumberFormat="1" applyFont="1" applyFill="1" applyBorder="1"/>
    <xf numFmtId="0" fontId="4" fillId="0" borderId="0" xfId="0" applyFont="1" applyFill="1" applyBorder="1"/>
    <xf numFmtId="164" fontId="4" fillId="0" borderId="0" xfId="0" applyNumberFormat="1" applyFont="1" applyFill="1"/>
    <xf numFmtId="0" fontId="4" fillId="0" borderId="8" xfId="0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Border="1"/>
    <xf numFmtId="0" fontId="2" fillId="0" borderId="0" xfId="0" applyFont="1" applyFill="1" applyAlignment="1">
      <alignment horizontal="left"/>
    </xf>
    <xf numFmtId="164" fontId="4" fillId="2" borderId="12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right"/>
    </xf>
    <xf numFmtId="164" fontId="5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/>
    <xf numFmtId="0" fontId="6" fillId="0" borderId="0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9A40-77D3-4497-A437-5A11FB40B5B3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43929</v>
      </c>
      <c r="J3" s="6"/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28</v>
      </c>
      <c r="I4" s="5">
        <v>43931</v>
      </c>
      <c r="J4" s="6"/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28</v>
      </c>
      <c r="C10" s="20" t="s">
        <v>0</v>
      </c>
      <c r="D10" s="20" t="s">
        <v>1</v>
      </c>
      <c r="E10" s="19" t="s">
        <v>22</v>
      </c>
      <c r="F10" s="20" t="s">
        <v>28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18.387670516967773</v>
      </c>
      <c r="C11" s="23">
        <v>14.467304229736328</v>
      </c>
      <c r="D11" s="24">
        <f t="shared" ref="D11:D14" si="0">B11-C11</f>
        <v>3.9203662872314453</v>
      </c>
      <c r="E11" s="22" t="s">
        <v>13</v>
      </c>
      <c r="F11" s="23">
        <v>19.394790649414062</v>
      </c>
      <c r="G11" s="23">
        <v>14.48004150390625</v>
      </c>
      <c r="H11" s="24">
        <f t="shared" ref="H11:H14" si="1">F11-G11</f>
        <v>4.9147491455078125</v>
      </c>
      <c r="I11" s="24">
        <f>H11-$D$15</f>
        <v>0.92668962478637695</v>
      </c>
      <c r="J11" s="25">
        <f t="shared" ref="J11:J14" si="2">POWER(2,-I11)</f>
        <v>0.5260640525892285</v>
      </c>
      <c r="L11" s="8"/>
    </row>
    <row r="12" spans="1:256" x14ac:dyDescent="0.15">
      <c r="A12" s="26" t="s">
        <v>14</v>
      </c>
      <c r="B12" s="27">
        <v>18.449907302856445</v>
      </c>
      <c r="C12" s="27">
        <v>14.453906059265137</v>
      </c>
      <c r="D12" s="24">
        <f t="shared" si="0"/>
        <v>3.9960012435913086</v>
      </c>
      <c r="E12" s="26" t="s">
        <v>14</v>
      </c>
      <c r="F12" s="27">
        <v>18.928619384765625</v>
      </c>
      <c r="G12" s="27">
        <v>14.476744651794434</v>
      </c>
      <c r="H12" s="24">
        <f t="shared" si="1"/>
        <v>4.4518747329711914</v>
      </c>
      <c r="I12" s="24">
        <f t="shared" ref="I12:I14" si="3">H12-$D$15</f>
        <v>0.46381521224975586</v>
      </c>
      <c r="J12" s="25">
        <f t="shared" si="2"/>
        <v>0.72506628068496481</v>
      </c>
      <c r="L12" s="8"/>
    </row>
    <row r="13" spans="1:256" x14ac:dyDescent="0.15">
      <c r="A13" s="26" t="s">
        <v>15</v>
      </c>
      <c r="B13" s="27">
        <v>18.410118103027344</v>
      </c>
      <c r="C13" s="27">
        <v>14.437827110290527</v>
      </c>
      <c r="D13" s="24">
        <f t="shared" si="0"/>
        <v>3.9722909927368164</v>
      </c>
      <c r="E13" s="26" t="s">
        <v>15</v>
      </c>
      <c r="F13" s="27">
        <v>19.364572525024414</v>
      </c>
      <c r="G13" s="27">
        <v>14.432026863098145</v>
      </c>
      <c r="H13" s="24">
        <f t="shared" si="1"/>
        <v>4.9325456619262695</v>
      </c>
      <c r="I13" s="24">
        <f t="shared" si="3"/>
        <v>0.94448614120483398</v>
      </c>
      <c r="J13" s="25">
        <f t="shared" si="2"/>
        <v>0.51961459490208173</v>
      </c>
      <c r="L13" s="8"/>
    </row>
    <row r="14" spans="1:256" ht="15" thickBot="1" x14ac:dyDescent="0.2">
      <c r="A14" s="28" t="s">
        <v>16</v>
      </c>
      <c r="B14" s="29">
        <v>18.486438751220703</v>
      </c>
      <c r="C14" s="29">
        <v>14.422859191894531</v>
      </c>
      <c r="D14" s="30">
        <f t="shared" si="0"/>
        <v>4.0635795593261719</v>
      </c>
      <c r="E14" s="28" t="s">
        <v>16</v>
      </c>
      <c r="F14" s="29">
        <v>18.866659164428711</v>
      </c>
      <c r="G14" s="29">
        <v>14.444121360778809</v>
      </c>
      <c r="H14" s="30">
        <f t="shared" si="1"/>
        <v>4.4225378036499023</v>
      </c>
      <c r="I14" s="24">
        <f t="shared" si="3"/>
        <v>0.4344782829284668</v>
      </c>
      <c r="J14" s="31">
        <f t="shared" si="2"/>
        <v>0.73996129602076732</v>
      </c>
      <c r="L14" s="8"/>
    </row>
    <row r="15" spans="1:256" x14ac:dyDescent="0.15">
      <c r="A15" s="32" t="s">
        <v>3</v>
      </c>
      <c r="B15" s="33">
        <f>AVERAGE(B11:B14)</f>
        <v>18.433533668518066</v>
      </c>
      <c r="C15" s="33">
        <f>AVERAGE(C11:C14)</f>
        <v>14.445474147796631</v>
      </c>
      <c r="D15" s="33">
        <f>AVERAGE(D11:D14)</f>
        <v>3.9880595207214355</v>
      </c>
      <c r="E15" s="34" t="s">
        <v>3</v>
      </c>
      <c r="F15" s="33">
        <f>AVERAGE(F11:F14)</f>
        <v>19.138660430908203</v>
      </c>
      <c r="G15" s="33">
        <f>AVERAGE(G11:G14)</f>
        <v>14.458233594894409</v>
      </c>
      <c r="H15" s="33">
        <f>AVERAGE(H11:H14)</f>
        <v>4.6804268360137939</v>
      </c>
      <c r="I15" s="33">
        <f>AVERAGE(I11:I14)</f>
        <v>0.6923673152923584</v>
      </c>
      <c r="J15" s="57">
        <f>AVERAGE(J11:J14)</f>
        <v>0.62767655604926054</v>
      </c>
      <c r="L15" s="8"/>
    </row>
    <row r="16" spans="1:256" x14ac:dyDescent="0.15">
      <c r="A16" s="35" t="s">
        <v>4</v>
      </c>
      <c r="B16" s="24">
        <f>MEDIAN(B11:B14)</f>
        <v>18.430012702941895</v>
      </c>
      <c r="C16" s="24">
        <f>MEDIAN(C11:C14)</f>
        <v>14.445866584777832</v>
      </c>
      <c r="D16" s="24">
        <f>MEDIAN(D11:D14)</f>
        <v>3.9841461181640625</v>
      </c>
      <c r="E16" s="36" t="s">
        <v>4</v>
      </c>
      <c r="F16" s="24">
        <f>MEDIAN(F11:F14)</f>
        <v>19.14659595489502</v>
      </c>
      <c r="G16" s="24">
        <f>MEDIAN(G11:G14)</f>
        <v>14.460433006286621</v>
      </c>
      <c r="H16" s="24">
        <f>MEDIAN(H11:H14)</f>
        <v>4.683311939239502</v>
      </c>
      <c r="I16" s="24">
        <f>MEDIAN(I11:I14)</f>
        <v>0.69525241851806641</v>
      </c>
      <c r="J16" s="37">
        <f>MEDIAN(J11:J14)</f>
        <v>0.62556516663709671</v>
      </c>
      <c r="L16" s="8"/>
    </row>
    <row r="17" spans="1:12" ht="15" thickBot="1" x14ac:dyDescent="0.2">
      <c r="A17" s="38" t="s">
        <v>5</v>
      </c>
      <c r="B17" s="30">
        <f>STDEV(B11:B14)</f>
        <v>4.3660665190364177E-2</v>
      </c>
      <c r="C17" s="30">
        <f>STDEV(C11:C14)</f>
        <v>1.9300803278450022E-2</v>
      </c>
      <c r="D17" s="30">
        <f>STDEV(D11:D14)</f>
        <v>5.9434466790841106E-2</v>
      </c>
      <c r="E17" s="39" t="s">
        <v>5</v>
      </c>
      <c r="F17" s="30">
        <f>STDEV(F11:F14)</f>
        <v>0.27972658861284971</v>
      </c>
      <c r="G17" s="30">
        <f>STDEV(G11:G14)</f>
        <v>2.3834093690898193E-2</v>
      </c>
      <c r="H17" s="30">
        <f>STDEV(H11:H14)</f>
        <v>0.28119605493017175</v>
      </c>
      <c r="I17" s="30">
        <f>STDEV(I11:I14)</f>
        <v>0.28119605493017175</v>
      </c>
      <c r="J17" s="40">
        <f>STDEV(J11:J14)</f>
        <v>0.12123683378890675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6.0618416894453374E-2</v>
      </c>
      <c r="L18" s="8"/>
    </row>
    <row r="19" spans="1:12" x14ac:dyDescent="0.15">
      <c r="A19" s="44" t="s">
        <v>28</v>
      </c>
      <c r="B19" s="45">
        <f>TTEST(B11:B14,F11:F14,2,2)</f>
        <v>2.4986582254257054E-3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2.9460762715846729E-3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0.94782563583905133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0.61883756711237548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44305</v>
      </c>
      <c r="K3" s="53" t="s">
        <v>24</v>
      </c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38</v>
      </c>
      <c r="I4" s="5">
        <v>43927</v>
      </c>
      <c r="J4" s="5">
        <v>44319</v>
      </c>
      <c r="K4" s="53" t="s">
        <v>24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38</v>
      </c>
      <c r="C10" s="20" t="s">
        <v>0</v>
      </c>
      <c r="D10" s="20" t="s">
        <v>1</v>
      </c>
      <c r="E10" s="19" t="s">
        <v>22</v>
      </c>
      <c r="F10" s="20" t="s">
        <v>38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22.993518829345703</v>
      </c>
      <c r="C11" s="23">
        <v>14.467304229736328</v>
      </c>
      <c r="D11" s="24">
        <f t="shared" ref="D11:D14" si="0">B11-C11</f>
        <v>8.526214599609375</v>
      </c>
      <c r="E11" s="22" t="s">
        <v>13</v>
      </c>
      <c r="F11" s="23">
        <v>25.6043701171875</v>
      </c>
      <c r="G11" s="23">
        <v>14.48004150390625</v>
      </c>
      <c r="H11" s="24">
        <f t="shared" ref="H11:H14" si="1">F11-G11</f>
        <v>11.12432861328125</v>
      </c>
      <c r="I11" s="24">
        <f>H11-$D$15</f>
        <v>2.2063050270080566</v>
      </c>
      <c r="J11" s="25">
        <f t="shared" ref="J11:J14" si="2">POWER(2,-I11)</f>
        <v>0.21668857187142782</v>
      </c>
      <c r="L11" s="8"/>
    </row>
    <row r="12" spans="1:256" x14ac:dyDescent="0.15">
      <c r="A12" s="26" t="s">
        <v>14</v>
      </c>
      <c r="B12" s="27">
        <v>23.60871696472168</v>
      </c>
      <c r="C12" s="27">
        <v>14.453906059265137</v>
      </c>
      <c r="D12" s="24">
        <f t="shared" si="0"/>
        <v>9.154810905456543</v>
      </c>
      <c r="E12" s="26" t="s">
        <v>14</v>
      </c>
      <c r="F12" s="27">
        <v>25.178276062011719</v>
      </c>
      <c r="G12" s="27">
        <v>14.476744651794434</v>
      </c>
      <c r="H12" s="24">
        <f t="shared" si="1"/>
        <v>10.701531410217285</v>
      </c>
      <c r="I12" s="24">
        <f t="shared" ref="I12:I14" si="3">H12-$D$15</f>
        <v>1.7835078239440918</v>
      </c>
      <c r="J12" s="25">
        <f t="shared" si="2"/>
        <v>0.29047626218626182</v>
      </c>
      <c r="L12" s="8"/>
    </row>
    <row r="13" spans="1:256" x14ac:dyDescent="0.15">
      <c r="A13" s="26" t="s">
        <v>15</v>
      </c>
      <c r="B13" s="27">
        <v>23.262397766113281</v>
      </c>
      <c r="C13" s="27">
        <v>14.437827110290527</v>
      </c>
      <c r="D13" s="24">
        <f t="shared" si="0"/>
        <v>8.8245706558227539</v>
      </c>
      <c r="E13" s="26" t="s">
        <v>15</v>
      </c>
      <c r="F13" s="27">
        <v>25.409597396850586</v>
      </c>
      <c r="G13" s="27">
        <v>14.432026863098145</v>
      </c>
      <c r="H13" s="24">
        <f t="shared" si="1"/>
        <v>10.977570533752441</v>
      </c>
      <c r="I13" s="24">
        <f t="shared" si="3"/>
        <v>2.059546947479248</v>
      </c>
      <c r="J13" s="25">
        <f t="shared" si="2"/>
        <v>0.2398913515834632</v>
      </c>
      <c r="L13" s="8"/>
    </row>
    <row r="14" spans="1:256" ht="15" thickBot="1" x14ac:dyDescent="0.2">
      <c r="A14" s="28" t="s">
        <v>16</v>
      </c>
      <c r="B14" s="29">
        <v>23.589357376098633</v>
      </c>
      <c r="C14" s="29">
        <v>14.422859191894531</v>
      </c>
      <c r="D14" s="30">
        <f t="shared" si="0"/>
        <v>9.1664981842041016</v>
      </c>
      <c r="E14" s="28" t="s">
        <v>16</v>
      </c>
      <c r="F14" s="29">
        <v>25.691080093383789</v>
      </c>
      <c r="G14" s="29">
        <v>14.444121360778809</v>
      </c>
      <c r="H14" s="30">
        <f t="shared" si="1"/>
        <v>11.24695873260498</v>
      </c>
      <c r="I14" s="24">
        <f t="shared" si="3"/>
        <v>2.3289351463317871</v>
      </c>
      <c r="J14" s="31">
        <f t="shared" si="2"/>
        <v>0.19903097156018429</v>
      </c>
      <c r="L14" s="8"/>
    </row>
    <row r="15" spans="1:256" x14ac:dyDescent="0.15">
      <c r="A15" s="32" t="s">
        <v>3</v>
      </c>
      <c r="B15" s="33">
        <f>AVERAGE(B11:B14)</f>
        <v>23.363497734069824</v>
      </c>
      <c r="C15" s="33">
        <f>AVERAGE(C11:C14)</f>
        <v>14.445474147796631</v>
      </c>
      <c r="D15" s="33">
        <f>AVERAGE(D11:D14)</f>
        <v>8.9180235862731934</v>
      </c>
      <c r="E15" s="34" t="s">
        <v>3</v>
      </c>
      <c r="F15" s="33">
        <f>AVERAGE(F11:F14)</f>
        <v>25.470830917358398</v>
      </c>
      <c r="G15" s="33">
        <f>AVERAGE(G11:G14)</f>
        <v>14.458233594894409</v>
      </c>
      <c r="H15" s="33">
        <f>AVERAGE(H11:H14)</f>
        <v>11.012597322463989</v>
      </c>
      <c r="I15" s="33">
        <f>AVERAGE(I11:I14)</f>
        <v>2.0945737361907959</v>
      </c>
      <c r="J15" s="57">
        <f>AVERAGE(J11:J14)</f>
        <v>0.2365217893003343</v>
      </c>
      <c r="L15" s="8"/>
    </row>
    <row r="16" spans="1:256" x14ac:dyDescent="0.15">
      <c r="A16" s="35" t="s">
        <v>4</v>
      </c>
      <c r="B16" s="24">
        <f>MEDIAN(B11:B14)</f>
        <v>23.425877571105957</v>
      </c>
      <c r="C16" s="24">
        <f>MEDIAN(C11:C14)</f>
        <v>14.445866584777832</v>
      </c>
      <c r="D16" s="24">
        <f>MEDIAN(D11:D14)</f>
        <v>8.9896907806396484</v>
      </c>
      <c r="E16" s="36" t="s">
        <v>4</v>
      </c>
      <c r="F16" s="24">
        <f>MEDIAN(F11:F14)</f>
        <v>25.506983757019043</v>
      </c>
      <c r="G16" s="24">
        <f>MEDIAN(G11:G14)</f>
        <v>14.460433006286621</v>
      </c>
      <c r="H16" s="24">
        <f>MEDIAN(H11:H14)</f>
        <v>11.050949573516846</v>
      </c>
      <c r="I16" s="24">
        <f>MEDIAN(I11:I14)</f>
        <v>2.1329259872436523</v>
      </c>
      <c r="J16" s="37">
        <f>MEDIAN(J11:J14)</f>
        <v>0.22828996172744551</v>
      </c>
      <c r="L16" s="8"/>
    </row>
    <row r="17" spans="1:12" ht="15" thickBot="1" x14ac:dyDescent="0.2">
      <c r="A17" s="38" t="s">
        <v>5</v>
      </c>
      <c r="B17" s="30">
        <f>STDEV(B11:B14)</f>
        <v>0.29339997866424811</v>
      </c>
      <c r="C17" s="30">
        <f>STDEV(C11:C14)</f>
        <v>1.9300803278450022E-2</v>
      </c>
      <c r="D17" s="30">
        <f>STDEV(D11:D14)</f>
        <v>0.30553537306574224</v>
      </c>
      <c r="E17" s="39" t="s">
        <v>5</v>
      </c>
      <c r="F17" s="30">
        <f>STDEV(F11:F14)</f>
        <v>0.22780130585780056</v>
      </c>
      <c r="G17" s="30">
        <f>STDEV(G11:G14)</f>
        <v>2.3834093690898193E-2</v>
      </c>
      <c r="H17" s="30">
        <f>STDEV(H11:H14)</f>
        <v>0.23480348492607089</v>
      </c>
      <c r="I17" s="30">
        <f>STDEV(I11:I14)</f>
        <v>0.23480348492607089</v>
      </c>
      <c r="J17" s="40">
        <f>STDEV(J11:J14)</f>
        <v>3.9670967649678812E-2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1.9835483824839406E-2</v>
      </c>
      <c r="L18" s="8"/>
    </row>
    <row r="19" spans="1:12" x14ac:dyDescent="0.15">
      <c r="A19" s="44" t="s">
        <v>38</v>
      </c>
      <c r="B19" s="45">
        <f>TTEST(B11:B14,F11:F14,2,2)</f>
        <v>2.8066293830165885E-5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3.5900804594081727E-5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5.4259982382581358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0.2341372306588094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3"/>
  <sheetViews>
    <sheetView tabSelected="1" zoomScaleNormal="100"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39</v>
      </c>
      <c r="I4" s="5">
        <v>43665</v>
      </c>
      <c r="J4" s="6"/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17</v>
      </c>
      <c r="B10" s="20" t="s">
        <v>39</v>
      </c>
      <c r="C10" s="20" t="s">
        <v>0</v>
      </c>
      <c r="D10" s="20" t="s">
        <v>1</v>
      </c>
      <c r="E10" s="19" t="s">
        <v>22</v>
      </c>
      <c r="F10" s="20" t="s">
        <v>39</v>
      </c>
      <c r="G10" s="20" t="s">
        <v>0</v>
      </c>
      <c r="H10" s="20" t="s">
        <v>1</v>
      </c>
      <c r="I10" s="20" t="s">
        <v>2</v>
      </c>
      <c r="J10" s="21" t="s">
        <v>27</v>
      </c>
      <c r="L10" s="8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23.581245422363281</v>
      </c>
      <c r="C11" s="23">
        <v>14.707124710083008</v>
      </c>
      <c r="D11" s="24">
        <f t="shared" ref="D11:D14" si="0">B11-C11</f>
        <v>8.8741207122802734</v>
      </c>
      <c r="E11" s="22" t="s">
        <v>13</v>
      </c>
      <c r="F11" s="23">
        <v>22.291601181030273</v>
      </c>
      <c r="G11" s="23">
        <v>14.441837310791016</v>
      </c>
      <c r="H11" s="24">
        <f t="shared" ref="H11:H13" si="1">F11-G11</f>
        <v>7.8497638702392578</v>
      </c>
      <c r="I11" s="24">
        <f>H11-$D$15</f>
        <v>-1.0002222061157227</v>
      </c>
      <c r="J11" s="25">
        <f t="shared" ref="J11:J13" si="2">POWER(2,-I11)</f>
        <v>2.0003080668090862</v>
      </c>
      <c r="L11" s="8"/>
    </row>
    <row r="12" spans="1:256" x14ac:dyDescent="0.15">
      <c r="A12" s="26" t="s">
        <v>14</v>
      </c>
      <c r="B12" s="27">
        <v>23.724039077758789</v>
      </c>
      <c r="C12" s="27">
        <v>14.721585273742676</v>
      </c>
      <c r="D12" s="24">
        <f t="shared" si="0"/>
        <v>9.0024538040161133</v>
      </c>
      <c r="E12" s="26" t="s">
        <v>14</v>
      </c>
      <c r="F12" s="27">
        <v>22.232915878295898</v>
      </c>
      <c r="G12" s="27">
        <v>14.548660278320312</v>
      </c>
      <c r="H12" s="24">
        <f t="shared" si="1"/>
        <v>7.6842555999755859</v>
      </c>
      <c r="I12" s="24">
        <f t="shared" ref="I12:I13" si="3">H12-$D$15</f>
        <v>-1.1657304763793945</v>
      </c>
      <c r="J12" s="25">
        <f t="shared" si="2"/>
        <v>2.2434677982913307</v>
      </c>
      <c r="L12" s="8"/>
    </row>
    <row r="13" spans="1:256" x14ac:dyDescent="0.15">
      <c r="A13" s="26" t="s">
        <v>15</v>
      </c>
      <c r="B13" s="27">
        <v>23.707941055297852</v>
      </c>
      <c r="C13" s="27">
        <v>14.608564376831055</v>
      </c>
      <c r="D13" s="24">
        <f t="shared" si="0"/>
        <v>9.0993766784667969</v>
      </c>
      <c r="E13" s="26" t="s">
        <v>15</v>
      </c>
      <c r="F13" s="27">
        <v>22.748619079589844</v>
      </c>
      <c r="G13" s="27">
        <v>14.541900634765625</v>
      </c>
      <c r="H13" s="24">
        <f t="shared" si="1"/>
        <v>8.2067184448242188</v>
      </c>
      <c r="I13" s="24">
        <f t="shared" si="3"/>
        <v>-0.64326763153076172</v>
      </c>
      <c r="J13" s="25">
        <f t="shared" si="2"/>
        <v>1.5618626964311604</v>
      </c>
      <c r="L13" s="8"/>
    </row>
    <row r="14" spans="1:256" ht="15" thickBot="1" x14ac:dyDescent="0.2">
      <c r="A14" s="28" t="s">
        <v>16</v>
      </c>
      <c r="B14" s="29">
        <v>23.027059555053711</v>
      </c>
      <c r="C14" s="29">
        <v>14.603066444396973</v>
      </c>
      <c r="D14" s="30">
        <f t="shared" si="0"/>
        <v>8.4239931106567383</v>
      </c>
      <c r="E14" s="28" t="s">
        <v>16</v>
      </c>
      <c r="F14" s="29"/>
      <c r="G14" s="29"/>
      <c r="H14" s="30"/>
      <c r="I14" s="24"/>
      <c r="J14" s="31"/>
      <c r="L14" s="8"/>
    </row>
    <row r="15" spans="1:256" x14ac:dyDescent="0.15">
      <c r="A15" s="32" t="s">
        <v>3</v>
      </c>
      <c r="B15" s="33">
        <f>AVERAGE(B11:B14)</f>
        <v>23.510071277618408</v>
      </c>
      <c r="C15" s="33">
        <f>AVERAGE(C11:C14)</f>
        <v>14.660085201263428</v>
      </c>
      <c r="D15" s="33">
        <f>AVERAGE(D11:D14)</f>
        <v>8.8499860763549805</v>
      </c>
      <c r="E15" s="34" t="s">
        <v>3</v>
      </c>
      <c r="F15" s="33">
        <f>AVERAGE(F11:F14)</f>
        <v>22.424378712972004</v>
      </c>
      <c r="G15" s="33">
        <f>AVERAGE(G11:G14)</f>
        <v>14.510799407958984</v>
      </c>
      <c r="H15" s="33">
        <f>AVERAGE(H11:H14)</f>
        <v>7.9135793050130205</v>
      </c>
      <c r="I15" s="33">
        <f>AVERAGE(I11:I14)</f>
        <v>-0.9364067713419596</v>
      </c>
      <c r="J15" s="57">
        <f>AVERAGE(J11:J14)</f>
        <v>1.9352128538438593</v>
      </c>
      <c r="L15" s="8"/>
    </row>
    <row r="16" spans="1:256" x14ac:dyDescent="0.15">
      <c r="A16" s="35" t="s">
        <v>4</v>
      </c>
      <c r="B16" s="24">
        <f>MEDIAN(B11:B14)</f>
        <v>23.644593238830566</v>
      </c>
      <c r="C16" s="24">
        <f>MEDIAN(C11:C14)</f>
        <v>14.657844543457031</v>
      </c>
      <c r="D16" s="24">
        <f>MEDIAN(D11:D14)</f>
        <v>8.9382872581481934</v>
      </c>
      <c r="E16" s="36" t="s">
        <v>4</v>
      </c>
      <c r="F16" s="24">
        <f>MEDIAN(F11:F14)</f>
        <v>22.291601181030273</v>
      </c>
      <c r="G16" s="24">
        <f>MEDIAN(G11:G14)</f>
        <v>14.541900634765625</v>
      </c>
      <c r="H16" s="24">
        <f>MEDIAN(H11:H14)</f>
        <v>7.8497638702392578</v>
      </c>
      <c r="I16" s="24">
        <f>MEDIAN(I11:I14)</f>
        <v>-1.0002222061157227</v>
      </c>
      <c r="J16" s="37">
        <f>MEDIAN(J11:J14)</f>
        <v>2.0003080668090862</v>
      </c>
      <c r="L16" s="8"/>
    </row>
    <row r="17" spans="1:14" ht="15" thickBot="1" x14ac:dyDescent="0.2">
      <c r="A17" s="38" t="s">
        <v>5</v>
      </c>
      <c r="B17" s="30">
        <f>STDEV(B11:B14)</f>
        <v>0.32827871868830533</v>
      </c>
      <c r="C17" s="30">
        <f>STDEV(C11:C14)</f>
        <v>6.2982823821862849E-2</v>
      </c>
      <c r="D17" s="30">
        <f>STDEV(D11:D14)</f>
        <v>0.2986048491878377</v>
      </c>
      <c r="E17" s="39" t="s">
        <v>5</v>
      </c>
      <c r="F17" s="30">
        <f>STDEV(F11:F14)</f>
        <v>0.28232933375334746</v>
      </c>
      <c r="G17" s="30">
        <f>STDEV(G11:G14)</f>
        <v>5.9818486520471913E-2</v>
      </c>
      <c r="H17" s="30">
        <f>STDEV(H11:H14)</f>
        <v>0.26701341417306163</v>
      </c>
      <c r="I17" s="30">
        <f>STDEV(I11:I14)</f>
        <v>0.26701341417306146</v>
      </c>
      <c r="J17" s="40">
        <f>STDEV(J11:J14)</f>
        <v>0.34543366770437084</v>
      </c>
      <c r="L17" s="8"/>
    </row>
    <row r="18" spans="1:14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0.17271683385218542</v>
      </c>
      <c r="L18" s="8"/>
    </row>
    <row r="19" spans="1:14" x14ac:dyDescent="0.15">
      <c r="A19" s="44" t="s">
        <v>39</v>
      </c>
      <c r="B19" s="45">
        <f>TTEST(B11:B14,F11:F14,2,2)</f>
        <v>5.9749281650790581E-3</v>
      </c>
      <c r="C19" s="46"/>
      <c r="D19" s="47"/>
      <c r="E19" s="47"/>
      <c r="F19" s="48"/>
      <c r="G19" s="48"/>
      <c r="K19" s="17"/>
      <c r="M19" s="17"/>
    </row>
    <row r="20" spans="1:14" x14ac:dyDescent="0.15">
      <c r="A20" s="44" t="s">
        <v>0</v>
      </c>
      <c r="B20" s="45">
        <f>TTEST(C11:C14,G11:G14,2,2)</f>
        <v>2.4925209375156722E-2</v>
      </c>
      <c r="C20" s="46"/>
      <c r="D20" s="47"/>
      <c r="E20" s="48"/>
      <c r="F20" s="48"/>
      <c r="G20" s="50"/>
      <c r="L20" s="8"/>
    </row>
    <row r="21" spans="1:14" x14ac:dyDescent="0.15">
      <c r="A21" s="44" t="s">
        <v>7</v>
      </c>
      <c r="B21" s="58">
        <f>TTEST(D11:D14,H11:H14,2,2)</f>
        <v>7.8554405815134433E-3</v>
      </c>
      <c r="C21" s="51"/>
      <c r="D21" s="46"/>
      <c r="E21" s="17"/>
      <c r="F21" s="49"/>
      <c r="G21" s="46"/>
      <c r="L21" s="8"/>
    </row>
    <row r="22" spans="1:14" x14ac:dyDescent="0.15">
      <c r="A22" s="52" t="s">
        <v>8</v>
      </c>
      <c r="B22" s="10">
        <f>POWER(-(-I15-I17),2)</f>
        <v>0.44808746662184801</v>
      </c>
      <c r="C22" s="10"/>
      <c r="D22" s="42"/>
      <c r="E22" s="41"/>
      <c r="F22" s="46"/>
      <c r="G22" s="46"/>
      <c r="L22" s="8"/>
      <c r="N22" s="17"/>
    </row>
    <row r="23" spans="1:14" x14ac:dyDescent="0.15">
      <c r="A23" s="52" t="s">
        <v>9</v>
      </c>
      <c r="B23" s="10">
        <f>POWER(2,-I15)</f>
        <v>1.9137558281874552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44309</v>
      </c>
      <c r="K3" s="53" t="s">
        <v>24</v>
      </c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40</v>
      </c>
      <c r="I4" s="5">
        <v>43927</v>
      </c>
      <c r="J4" s="5">
        <v>44309</v>
      </c>
      <c r="K4" s="53" t="s">
        <v>24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40</v>
      </c>
      <c r="C10" s="20" t="s">
        <v>0</v>
      </c>
      <c r="D10" s="20" t="s">
        <v>1</v>
      </c>
      <c r="E10" s="19" t="s">
        <v>22</v>
      </c>
      <c r="F10" s="20" t="s">
        <v>40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18.965192794799805</v>
      </c>
      <c r="C11" s="23">
        <v>14.467304229736328</v>
      </c>
      <c r="D11" s="24">
        <f t="shared" ref="D11:D14" si="0">B11-C11</f>
        <v>4.4978885650634766</v>
      </c>
      <c r="E11" s="22" t="s">
        <v>13</v>
      </c>
      <c r="F11" s="23">
        <v>18.470319747924805</v>
      </c>
      <c r="G11" s="23">
        <v>14.48004150390625</v>
      </c>
      <c r="H11" s="24">
        <f t="shared" ref="H11:H14" si="1">F11-G11</f>
        <v>3.9902782440185547</v>
      </c>
      <c r="I11" s="24">
        <f>H11-$D$15</f>
        <v>-1.1337451934814453</v>
      </c>
      <c r="J11" s="25">
        <f t="shared" ref="J11:J14" si="2">POWER(2,-I11)</f>
        <v>2.1942762913208202</v>
      </c>
      <c r="L11" s="8"/>
    </row>
    <row r="12" spans="1:256" x14ac:dyDescent="0.15">
      <c r="A12" s="26" t="s">
        <v>14</v>
      </c>
      <c r="B12" s="27">
        <v>19.163515090942383</v>
      </c>
      <c r="C12" s="27">
        <v>14.453906059265137</v>
      </c>
      <c r="D12" s="24">
        <f t="shared" si="0"/>
        <v>4.7096090316772461</v>
      </c>
      <c r="E12" s="26" t="s">
        <v>14</v>
      </c>
      <c r="F12" s="27">
        <v>17.925527572631836</v>
      </c>
      <c r="G12" s="27">
        <v>14.476744651794434</v>
      </c>
      <c r="H12" s="24">
        <f t="shared" si="1"/>
        <v>3.4487829208374023</v>
      </c>
      <c r="I12" s="24">
        <f t="shared" ref="I12:I14" si="3">H12-$D$15</f>
        <v>-1.6752405166625977</v>
      </c>
      <c r="J12" s="25">
        <f t="shared" si="2"/>
        <v>3.193725938105358</v>
      </c>
      <c r="L12" s="8"/>
    </row>
    <row r="13" spans="1:256" x14ac:dyDescent="0.15">
      <c r="A13" s="26" t="s">
        <v>15</v>
      </c>
      <c r="B13" s="27">
        <v>21.246688842773438</v>
      </c>
      <c r="C13" s="27">
        <v>14.437827110290527</v>
      </c>
      <c r="D13" s="24">
        <f t="shared" si="0"/>
        <v>6.8088617324829102</v>
      </c>
      <c r="E13" s="26" t="s">
        <v>15</v>
      </c>
      <c r="F13" s="27">
        <v>18.277103424072266</v>
      </c>
      <c r="G13" s="27">
        <v>14.432026863098145</v>
      </c>
      <c r="H13" s="24">
        <f t="shared" si="1"/>
        <v>3.8450765609741211</v>
      </c>
      <c r="I13" s="24">
        <f t="shared" si="3"/>
        <v>-1.2789468765258789</v>
      </c>
      <c r="J13" s="25">
        <f t="shared" si="2"/>
        <v>2.4266177649954885</v>
      </c>
      <c r="L13" s="8"/>
    </row>
    <row r="14" spans="1:256" ht="15" thickBot="1" x14ac:dyDescent="0.2">
      <c r="A14" s="28" t="s">
        <v>16</v>
      </c>
      <c r="B14" s="29">
        <v>18.902593612670898</v>
      </c>
      <c r="C14" s="29">
        <v>14.422859191894531</v>
      </c>
      <c r="D14" s="30">
        <f t="shared" si="0"/>
        <v>4.4797344207763672</v>
      </c>
      <c r="E14" s="28" t="s">
        <v>16</v>
      </c>
      <c r="F14" s="29">
        <v>18.334667205810547</v>
      </c>
      <c r="G14" s="29">
        <v>14.444121360778809</v>
      </c>
      <c r="H14" s="30">
        <f t="shared" si="1"/>
        <v>3.8905458450317383</v>
      </c>
      <c r="I14" s="24">
        <f t="shared" si="3"/>
        <v>-1.2334775924682617</v>
      </c>
      <c r="J14" s="31">
        <f t="shared" si="2"/>
        <v>2.3513309170044967</v>
      </c>
      <c r="L14" s="8"/>
    </row>
    <row r="15" spans="1:256" x14ac:dyDescent="0.15">
      <c r="A15" s="32" t="s">
        <v>3</v>
      </c>
      <c r="B15" s="33">
        <f>AVERAGE(B11:B14)</f>
        <v>19.569497585296631</v>
      </c>
      <c r="C15" s="33">
        <f>AVERAGE(C11:C14)</f>
        <v>14.445474147796631</v>
      </c>
      <c r="D15" s="33">
        <f>AVERAGE(D11:D14)</f>
        <v>5.1240234375</v>
      </c>
      <c r="E15" s="34" t="s">
        <v>3</v>
      </c>
      <c r="F15" s="33">
        <f>AVERAGE(F11:F14)</f>
        <v>18.251904487609863</v>
      </c>
      <c r="G15" s="33">
        <f>AVERAGE(G11:G14)</f>
        <v>14.458233594894409</v>
      </c>
      <c r="H15" s="33">
        <f>AVERAGE(H11:H14)</f>
        <v>3.7936708927154541</v>
      </c>
      <c r="I15" s="33">
        <f>AVERAGE(I11:I14)</f>
        <v>-1.3303525447845459</v>
      </c>
      <c r="J15" s="57">
        <f>AVERAGE(J11:J14)</f>
        <v>2.5414877278565409</v>
      </c>
      <c r="L15" s="8"/>
    </row>
    <row r="16" spans="1:256" x14ac:dyDescent="0.15">
      <c r="A16" s="35" t="s">
        <v>4</v>
      </c>
      <c r="B16" s="24">
        <f>MEDIAN(B11:B14)</f>
        <v>19.064353942871094</v>
      </c>
      <c r="C16" s="24">
        <f>MEDIAN(C11:C14)</f>
        <v>14.445866584777832</v>
      </c>
      <c r="D16" s="24">
        <f>MEDIAN(D11:D14)</f>
        <v>4.6037487983703613</v>
      </c>
      <c r="E16" s="36" t="s">
        <v>4</v>
      </c>
      <c r="F16" s="24">
        <f>MEDIAN(F11:F14)</f>
        <v>18.305885314941406</v>
      </c>
      <c r="G16" s="24">
        <f>MEDIAN(G11:G14)</f>
        <v>14.460433006286621</v>
      </c>
      <c r="H16" s="24">
        <f>MEDIAN(H11:H14)</f>
        <v>3.8678112030029297</v>
      </c>
      <c r="I16" s="24">
        <f>MEDIAN(I11:I14)</f>
        <v>-1.2562122344970703</v>
      </c>
      <c r="J16" s="37">
        <f>MEDIAN(J11:J14)</f>
        <v>2.3889743409999928</v>
      </c>
      <c r="L16" s="8"/>
    </row>
    <row r="17" spans="1:12" ht="15" thickBot="1" x14ac:dyDescent="0.2">
      <c r="A17" s="38" t="s">
        <v>5</v>
      </c>
      <c r="B17" s="30">
        <f>STDEV(B11:B14)</f>
        <v>1.1236454791436852</v>
      </c>
      <c r="C17" s="30">
        <f>STDEV(C11:C14)</f>
        <v>1.9300803278450022E-2</v>
      </c>
      <c r="D17" s="30">
        <f>STDEV(D11:D14)</f>
        <v>1.1280621430202258</v>
      </c>
      <c r="E17" s="39" t="s">
        <v>5</v>
      </c>
      <c r="F17" s="30">
        <f>STDEV(F11:F14)</f>
        <v>0.23217218502067244</v>
      </c>
      <c r="G17" s="30">
        <f>STDEV(G11:G14)</f>
        <v>2.3834093690898193E-2</v>
      </c>
      <c r="H17" s="30">
        <f>STDEV(H11:H14)</f>
        <v>0.2377880448690802</v>
      </c>
      <c r="I17" s="30">
        <f>STDEV(I11:I14)</f>
        <v>0.2377880448690802</v>
      </c>
      <c r="J17" s="40">
        <f>STDEV(J11:J14)</f>
        <v>0.44546798824416101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0.2227339941220805</v>
      </c>
      <c r="L18" s="8"/>
    </row>
    <row r="19" spans="1:12" x14ac:dyDescent="0.15">
      <c r="A19" s="44" t="s">
        <v>40</v>
      </c>
      <c r="B19" s="45">
        <f>TTEST(B11:B14,F11:F14,2,2)</f>
        <v>6.1377788343342142E-2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6.0439737287184936E-2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1.1936971864755319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2.5146411653226886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zoomScaleNormal="100"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41</v>
      </c>
      <c r="I4" s="5">
        <v>43700</v>
      </c>
      <c r="J4" s="6"/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17</v>
      </c>
      <c r="B10" s="20" t="s">
        <v>41</v>
      </c>
      <c r="C10" s="20" t="s">
        <v>0</v>
      </c>
      <c r="D10" s="20" t="s">
        <v>1</v>
      </c>
      <c r="E10" s="19" t="s">
        <v>22</v>
      </c>
      <c r="F10" s="20" t="s">
        <v>41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18.753200531005859</v>
      </c>
      <c r="C11" s="23">
        <v>14.707124710083008</v>
      </c>
      <c r="D11" s="24">
        <f t="shared" ref="D11:D14" si="0">B11-C11</f>
        <v>4.0460758209228516</v>
      </c>
      <c r="E11" s="22" t="s">
        <v>13</v>
      </c>
      <c r="F11" s="23">
        <v>19.343324661254883</v>
      </c>
      <c r="G11" s="23">
        <v>14.441837310791016</v>
      </c>
      <c r="H11" s="24">
        <f t="shared" ref="H11:H14" si="1">F11-G11</f>
        <v>4.9014873504638672</v>
      </c>
      <c r="I11" s="24">
        <f>H11-$D$15</f>
        <v>0.67126703262329102</v>
      </c>
      <c r="J11" s="25">
        <f t="shared" ref="J11:J14" si="2">POWER(2,-I11)</f>
        <v>0.62795494980544664</v>
      </c>
      <c r="L11" s="8"/>
    </row>
    <row r="12" spans="1:256" x14ac:dyDescent="0.15">
      <c r="A12" s="26" t="s">
        <v>14</v>
      </c>
      <c r="B12" s="27">
        <v>19.199001312255859</v>
      </c>
      <c r="C12" s="27">
        <v>14.721585273742676</v>
      </c>
      <c r="D12" s="24">
        <f t="shared" si="0"/>
        <v>4.4774160385131836</v>
      </c>
      <c r="E12" s="26" t="s">
        <v>14</v>
      </c>
      <c r="F12" s="27">
        <v>19.225522994995117</v>
      </c>
      <c r="G12" s="27">
        <v>14.548660278320312</v>
      </c>
      <c r="H12" s="24">
        <f t="shared" si="1"/>
        <v>4.6768627166748047</v>
      </c>
      <c r="I12" s="24">
        <f t="shared" ref="I12:I14" si="3">H12-$D$15</f>
        <v>0.44664239883422852</v>
      </c>
      <c r="J12" s="25">
        <f t="shared" si="2"/>
        <v>0.73374852396749868</v>
      </c>
      <c r="L12" s="8"/>
    </row>
    <row r="13" spans="1:256" x14ac:dyDescent="0.15">
      <c r="A13" s="26" t="s">
        <v>15</v>
      </c>
      <c r="B13" s="27">
        <v>18.854791641235352</v>
      </c>
      <c r="C13" s="27">
        <v>14.608564376831055</v>
      </c>
      <c r="D13" s="24">
        <f t="shared" si="0"/>
        <v>4.2462272644042969</v>
      </c>
      <c r="E13" s="26" t="s">
        <v>15</v>
      </c>
      <c r="F13" s="27">
        <v>19.568716049194336</v>
      </c>
      <c r="G13" s="27">
        <v>14.541900634765625</v>
      </c>
      <c r="H13" s="24">
        <f t="shared" si="1"/>
        <v>5.0268154144287109</v>
      </c>
      <c r="I13" s="24">
        <f t="shared" si="3"/>
        <v>0.79659509658813477</v>
      </c>
      <c r="J13" s="25">
        <f t="shared" si="2"/>
        <v>0.57570629937404805</v>
      </c>
      <c r="L13" s="8"/>
    </row>
    <row r="14" spans="1:256" ht="15" thickBot="1" x14ac:dyDescent="0.2">
      <c r="A14" s="28" t="s">
        <v>16</v>
      </c>
      <c r="B14" s="29">
        <v>18.754228591918945</v>
      </c>
      <c r="C14" s="29">
        <v>14.603066444396973</v>
      </c>
      <c r="D14" s="30">
        <f t="shared" si="0"/>
        <v>4.1511621475219727</v>
      </c>
      <c r="E14" s="28" t="s">
        <v>16</v>
      </c>
      <c r="F14" s="29">
        <v>19.427253723144531</v>
      </c>
      <c r="G14" s="29">
        <v>14.521738052368164</v>
      </c>
      <c r="H14" s="30">
        <f t="shared" si="1"/>
        <v>4.9055156707763672</v>
      </c>
      <c r="I14" s="24">
        <f t="shared" si="3"/>
        <v>0.67529535293579102</v>
      </c>
      <c r="J14" s="31">
        <f t="shared" si="2"/>
        <v>0.62620400779123564</v>
      </c>
      <c r="L14" s="8"/>
    </row>
    <row r="15" spans="1:256" x14ac:dyDescent="0.15">
      <c r="A15" s="32" t="s">
        <v>3</v>
      </c>
      <c r="B15" s="33">
        <f>AVERAGE(B11:B14)</f>
        <v>18.890305519104004</v>
      </c>
      <c r="C15" s="33">
        <f>AVERAGE(C11:C14)</f>
        <v>14.660085201263428</v>
      </c>
      <c r="D15" s="33">
        <f>AVERAGE(D11:D14)</f>
        <v>4.2302203178405762</v>
      </c>
      <c r="E15" s="34" t="s">
        <v>3</v>
      </c>
      <c r="F15" s="33">
        <f>AVERAGE(F11:F14)</f>
        <v>19.391204357147217</v>
      </c>
      <c r="G15" s="33">
        <f>AVERAGE(G11:G14)</f>
        <v>14.513534069061279</v>
      </c>
      <c r="H15" s="33">
        <f>AVERAGE(H11:H14)</f>
        <v>4.8776702880859375</v>
      </c>
      <c r="I15" s="33">
        <f>AVERAGE(I11:I14)</f>
        <v>0.64744997024536133</v>
      </c>
      <c r="J15" s="57">
        <f>AVERAGE(J11:J14)</f>
        <v>0.64090344523455722</v>
      </c>
      <c r="L15" s="8"/>
    </row>
    <row r="16" spans="1:256" x14ac:dyDescent="0.15">
      <c r="A16" s="35" t="s">
        <v>4</v>
      </c>
      <c r="B16" s="24">
        <f>MEDIAN(B11:B14)</f>
        <v>18.804510116577148</v>
      </c>
      <c r="C16" s="24">
        <f>MEDIAN(C11:C14)</f>
        <v>14.657844543457031</v>
      </c>
      <c r="D16" s="24">
        <f>MEDIAN(D11:D14)</f>
        <v>4.1986947059631348</v>
      </c>
      <c r="E16" s="36" t="s">
        <v>4</v>
      </c>
      <c r="F16" s="24">
        <f>MEDIAN(F11:F14)</f>
        <v>19.385289192199707</v>
      </c>
      <c r="G16" s="24">
        <f>MEDIAN(G11:G14)</f>
        <v>14.531819343566895</v>
      </c>
      <c r="H16" s="24">
        <f>MEDIAN(H11:H14)</f>
        <v>4.9035015106201172</v>
      </c>
      <c r="I16" s="24">
        <f>MEDIAN(I11:I14)</f>
        <v>0.67328119277954102</v>
      </c>
      <c r="J16" s="37">
        <f>MEDIAN(J11:J14)</f>
        <v>0.62707947879834114</v>
      </c>
      <c r="L16" s="8"/>
    </row>
    <row r="17" spans="1:12" ht="15" thickBot="1" x14ac:dyDescent="0.2">
      <c r="A17" s="38" t="s">
        <v>5</v>
      </c>
      <c r="B17" s="30">
        <f>STDEV(B11:B14)</f>
        <v>0.21124159636495426</v>
      </c>
      <c r="C17" s="30">
        <f>STDEV(C11:C14)</f>
        <v>6.2982823821862849E-2</v>
      </c>
      <c r="D17" s="30">
        <f>STDEV(D11:D14)</f>
        <v>0.18395772765896587</v>
      </c>
      <c r="E17" s="39" t="s">
        <v>5</v>
      </c>
      <c r="F17" s="30">
        <f>STDEV(F11:F14)</f>
        <v>0.14439844949024114</v>
      </c>
      <c r="G17" s="30">
        <f>STDEV(G11:G14)</f>
        <v>4.914686533012598E-2</v>
      </c>
      <c r="H17" s="30">
        <f>STDEV(H11:H14)</f>
        <v>0.14595726228971928</v>
      </c>
      <c r="I17" s="30">
        <f>STDEV(I11:I14)</f>
        <v>0.14595726228971928</v>
      </c>
      <c r="J17" s="40">
        <f>STDEV(J11:J14)</f>
        <v>6.6469575667645192E-2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3.3234787833822596E-2</v>
      </c>
      <c r="L18" s="8"/>
    </row>
    <row r="19" spans="1:12" x14ac:dyDescent="0.15">
      <c r="A19" s="44" t="s">
        <v>41</v>
      </c>
      <c r="B19" s="45">
        <f>TTEST(B11:B14,F11:F14,2,2)</f>
        <v>7.8459051632494281E-3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1.0468318652218424E-2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1.494883299193314E-3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0.62949503663897544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0.63840773197565581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42</v>
      </c>
      <c r="I4" s="5">
        <v>43703</v>
      </c>
      <c r="J4" s="6"/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42</v>
      </c>
      <c r="C10" s="20" t="s">
        <v>0</v>
      </c>
      <c r="D10" s="20" t="s">
        <v>1</v>
      </c>
      <c r="E10" s="19" t="s">
        <v>22</v>
      </c>
      <c r="F10" s="20" t="s">
        <v>42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/>
      <c r="C11" s="23"/>
      <c r="D11" s="24"/>
      <c r="E11" s="22" t="s">
        <v>13</v>
      </c>
      <c r="F11" s="23">
        <v>28.716775894165039</v>
      </c>
      <c r="G11" s="23">
        <v>14.441837310791016</v>
      </c>
      <c r="H11" s="24">
        <f t="shared" ref="H11:H14" si="0">F11-G11</f>
        <v>14.274938583374023</v>
      </c>
      <c r="I11" s="24">
        <f>H11-$D$15</f>
        <v>0.11324946085613341</v>
      </c>
      <c r="J11" s="25">
        <f t="shared" ref="J11:J14" si="1">POWER(2,-I11)</f>
        <v>0.92450340555234123</v>
      </c>
      <c r="L11" s="8"/>
    </row>
    <row r="12" spans="1:256" x14ac:dyDescent="0.15">
      <c r="A12" s="26" t="s">
        <v>14</v>
      </c>
      <c r="B12" s="27">
        <v>28.497886657714801</v>
      </c>
      <c r="C12" s="27">
        <v>14.721585273742676</v>
      </c>
      <c r="D12" s="24">
        <f t="shared" ref="D12:D14" si="2">B12-C12</f>
        <v>13.776301383972125</v>
      </c>
      <c r="E12" s="26" t="s">
        <v>14</v>
      </c>
      <c r="F12" s="27">
        <v>28.608444213867188</v>
      </c>
      <c r="G12" s="27">
        <v>14.548660278320312</v>
      </c>
      <c r="H12" s="24">
        <f t="shared" si="0"/>
        <v>14.059783935546875</v>
      </c>
      <c r="I12" s="24">
        <f t="shared" ref="I12:I14" si="3">H12-$D$15</f>
        <v>-0.10190518697101503</v>
      </c>
      <c r="J12" s="25">
        <f t="shared" si="1"/>
        <v>1.0731897547065341</v>
      </c>
      <c r="L12" s="8"/>
    </row>
    <row r="13" spans="1:256" x14ac:dyDescent="0.15">
      <c r="A13" s="26" t="s">
        <v>15</v>
      </c>
      <c r="B13" s="27">
        <v>28.626773834228516</v>
      </c>
      <c r="C13" s="27">
        <v>14.608564376831055</v>
      </c>
      <c r="D13" s="24">
        <f t="shared" si="2"/>
        <v>14.018209457397461</v>
      </c>
      <c r="E13" s="26" t="s">
        <v>15</v>
      </c>
      <c r="F13" s="27">
        <v>29.184955596923828</v>
      </c>
      <c r="G13" s="27">
        <v>14.541900634765625</v>
      </c>
      <c r="H13" s="24">
        <f t="shared" si="0"/>
        <v>14.643054962158203</v>
      </c>
      <c r="I13" s="24">
        <f t="shared" si="3"/>
        <v>0.4813658396403131</v>
      </c>
      <c r="J13" s="25">
        <f t="shared" si="1"/>
        <v>0.71629916250050807</v>
      </c>
      <c r="L13" s="8"/>
    </row>
    <row r="14" spans="1:256" ht="15" thickBot="1" x14ac:dyDescent="0.2">
      <c r="A14" s="28" t="s">
        <v>16</v>
      </c>
      <c r="B14" s="29">
        <v>29.293622970581055</v>
      </c>
      <c r="C14" s="29">
        <v>14.603066444396973</v>
      </c>
      <c r="D14" s="30">
        <f t="shared" si="2"/>
        <v>14.690556526184082</v>
      </c>
      <c r="E14" s="28" t="s">
        <v>16</v>
      </c>
      <c r="F14" s="29">
        <v>28.368234634399414</v>
      </c>
      <c r="G14" s="29">
        <v>14.521738052368164</v>
      </c>
      <c r="H14" s="30">
        <f t="shared" si="0"/>
        <v>13.84649658203125</v>
      </c>
      <c r="I14" s="24">
        <f t="shared" si="3"/>
        <v>-0.31519254048664003</v>
      </c>
      <c r="J14" s="31">
        <f t="shared" si="1"/>
        <v>1.244177688798866</v>
      </c>
      <c r="L14" s="8"/>
    </row>
    <row r="15" spans="1:256" x14ac:dyDescent="0.15">
      <c r="A15" s="32" t="s">
        <v>3</v>
      </c>
      <c r="B15" s="33">
        <f>AVERAGE(B11:B14)</f>
        <v>28.806094487508123</v>
      </c>
      <c r="C15" s="33">
        <f>AVERAGE(C11:C14)</f>
        <v>14.644405364990234</v>
      </c>
      <c r="D15" s="33">
        <f>AVERAGE(D11:D14)</f>
        <v>14.16168912251789</v>
      </c>
      <c r="E15" s="34" t="s">
        <v>3</v>
      </c>
      <c r="F15" s="33">
        <f>AVERAGE(F11:F14)</f>
        <v>28.719602584838867</v>
      </c>
      <c r="G15" s="33">
        <f>AVERAGE(G11:G14)</f>
        <v>14.513534069061279</v>
      </c>
      <c r="H15" s="33">
        <f>AVERAGE(H11:H14)</f>
        <v>14.206068515777588</v>
      </c>
      <c r="I15" s="33">
        <f>AVERAGE(I11:I14)</f>
        <v>4.4379393259697864E-2</v>
      </c>
      <c r="J15" s="57">
        <f>AVERAGE(J11:J14)</f>
        <v>0.98954250288956236</v>
      </c>
      <c r="L15" s="8"/>
    </row>
    <row r="16" spans="1:256" x14ac:dyDescent="0.15">
      <c r="A16" s="35" t="s">
        <v>4</v>
      </c>
      <c r="B16" s="24">
        <f>MEDIAN(B11:B14)</f>
        <v>28.626773834228516</v>
      </c>
      <c r="C16" s="24">
        <f>MEDIAN(C11:C14)</f>
        <v>14.608564376831055</v>
      </c>
      <c r="D16" s="24">
        <f>MEDIAN(D11:D14)</f>
        <v>14.018209457397461</v>
      </c>
      <c r="E16" s="36" t="s">
        <v>4</v>
      </c>
      <c r="F16" s="24">
        <f>MEDIAN(F11:F14)</f>
        <v>28.662610054016113</v>
      </c>
      <c r="G16" s="24">
        <f>MEDIAN(G11:G14)</f>
        <v>14.531819343566895</v>
      </c>
      <c r="H16" s="24">
        <f>MEDIAN(H11:H14)</f>
        <v>14.167361259460449</v>
      </c>
      <c r="I16" s="24">
        <f>MEDIAN(I11:I14)</f>
        <v>5.6721369425591917E-3</v>
      </c>
      <c r="J16" s="37">
        <f>MEDIAN(J11:J14)</f>
        <v>0.99884658012943772</v>
      </c>
      <c r="L16" s="8"/>
    </row>
    <row r="17" spans="1:12" ht="15" thickBot="1" x14ac:dyDescent="0.2">
      <c r="A17" s="38" t="s">
        <v>5</v>
      </c>
      <c r="B17" s="30">
        <f>STDEV(B11:B14)</f>
        <v>0.42710185251642746</v>
      </c>
      <c r="C17" s="30">
        <f>STDEV(C11:C14)</f>
        <v>6.689626709719175E-2</v>
      </c>
      <c r="D17" s="30">
        <f>STDEV(D11:D14)</f>
        <v>0.47371449945357808</v>
      </c>
      <c r="E17" s="39" t="s">
        <v>5</v>
      </c>
      <c r="F17" s="30">
        <f>STDEV(F11:F14)</f>
        <v>0.34272293769642892</v>
      </c>
      <c r="G17" s="30">
        <f>STDEV(G11:G14)</f>
        <v>4.914686533012598E-2</v>
      </c>
      <c r="H17" s="30">
        <f>STDEV(H11:H14)</f>
        <v>0.33979964414463054</v>
      </c>
      <c r="I17" s="30">
        <f>STDEV(I11:I14)</f>
        <v>0.33979964414463054</v>
      </c>
      <c r="J17" s="40">
        <f>STDEV(J11:J14)</f>
        <v>0.22414872138010447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0.11207436069005224</v>
      </c>
      <c r="L18" s="8"/>
    </row>
    <row r="19" spans="1:12" x14ac:dyDescent="0.15">
      <c r="A19" s="44" t="s">
        <v>42</v>
      </c>
      <c r="B19" s="45">
        <f>TTEST(B11:B14,F11:F14,2,2)</f>
        <v>0.77696485488267997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2.9733276372603871E-2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0.88984745999303128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0.14759353278091636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0.96970686778756676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43906</v>
      </c>
      <c r="J3" s="5">
        <v>44305</v>
      </c>
      <c r="K3" s="53" t="s">
        <v>24</v>
      </c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43</v>
      </c>
      <c r="I4" s="5">
        <v>43931</v>
      </c>
      <c r="J4" s="5">
        <v>44319</v>
      </c>
      <c r="K4" s="53" t="s">
        <v>24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43</v>
      </c>
      <c r="C10" s="20" t="s">
        <v>0</v>
      </c>
      <c r="D10" s="20" t="s">
        <v>1</v>
      </c>
      <c r="E10" s="19" t="s">
        <v>22</v>
      </c>
      <c r="F10" s="20" t="s">
        <v>43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23.953088760375977</v>
      </c>
      <c r="C11" s="23">
        <v>14.467304229736328</v>
      </c>
      <c r="D11" s="24">
        <f t="shared" ref="D11:D14" si="0">B11-C11</f>
        <v>9.4857845306396484</v>
      </c>
      <c r="E11" s="22" t="s">
        <v>13</v>
      </c>
      <c r="F11" s="23">
        <v>24.210712432861328</v>
      </c>
      <c r="G11" s="23">
        <v>14.48004150390625</v>
      </c>
      <c r="H11" s="24">
        <f t="shared" ref="H11:H14" si="1">F11-G11</f>
        <v>9.7306709289550781</v>
      </c>
      <c r="I11" s="24">
        <f>H11-$D$15</f>
        <v>0.31630229949951172</v>
      </c>
      <c r="J11" s="25">
        <f t="shared" ref="J11:J14" si="2">POWER(2,-I11)</f>
        <v>0.80312569373633247</v>
      </c>
      <c r="L11" s="8"/>
    </row>
    <row r="12" spans="1:256" x14ac:dyDescent="0.15">
      <c r="A12" s="26" t="s">
        <v>14</v>
      </c>
      <c r="B12" s="27">
        <v>24.032833099365234</v>
      </c>
      <c r="C12" s="27">
        <v>14.453906059265137</v>
      </c>
      <c r="D12" s="24">
        <f t="shared" si="0"/>
        <v>9.5789270401000977</v>
      </c>
      <c r="E12" s="26" t="s">
        <v>14</v>
      </c>
      <c r="F12" s="27">
        <v>23.886276245117188</v>
      </c>
      <c r="G12" s="27">
        <v>14.476744651794434</v>
      </c>
      <c r="H12" s="24">
        <f t="shared" si="1"/>
        <v>9.4095315933227539</v>
      </c>
      <c r="I12" s="24">
        <f t="shared" ref="I12:I14" si="3">H12-$D$15</f>
        <v>-4.8370361328125E-3</v>
      </c>
      <c r="J12" s="25">
        <f t="shared" si="2"/>
        <v>1.0033584048045077</v>
      </c>
      <c r="L12" s="8"/>
    </row>
    <row r="13" spans="1:256" x14ac:dyDescent="0.15">
      <c r="A13" s="26" t="s">
        <v>15</v>
      </c>
      <c r="B13" s="27">
        <v>23.503318786621094</v>
      </c>
      <c r="C13" s="27">
        <v>14.437827110290527</v>
      </c>
      <c r="D13" s="24">
        <f t="shared" si="0"/>
        <v>9.0654916763305664</v>
      </c>
      <c r="E13" s="26" t="s">
        <v>15</v>
      </c>
      <c r="F13" s="27">
        <v>24.24449348449707</v>
      </c>
      <c r="G13" s="27">
        <v>14.432026863098145</v>
      </c>
      <c r="H13" s="24">
        <f t="shared" si="1"/>
        <v>9.8124666213989258</v>
      </c>
      <c r="I13" s="24">
        <f t="shared" si="3"/>
        <v>0.39809799194335938</v>
      </c>
      <c r="J13" s="25">
        <f t="shared" si="2"/>
        <v>0.75885808094103613</v>
      </c>
      <c r="L13" s="8"/>
    </row>
    <row r="14" spans="1:256" ht="15" thickBot="1" x14ac:dyDescent="0.2">
      <c r="A14" s="28" t="s">
        <v>16</v>
      </c>
      <c r="B14" s="29">
        <v>23.950130462646484</v>
      </c>
      <c r="C14" s="29">
        <v>14.422859191894531</v>
      </c>
      <c r="D14" s="30">
        <f t="shared" si="0"/>
        <v>9.5272712707519531</v>
      </c>
      <c r="E14" s="28" t="s">
        <v>16</v>
      </c>
      <c r="F14" s="29">
        <v>23.790973663330078</v>
      </c>
      <c r="G14" s="29">
        <v>14.444121360778809</v>
      </c>
      <c r="H14" s="30">
        <f t="shared" si="1"/>
        <v>9.3468523025512695</v>
      </c>
      <c r="I14" s="24">
        <f t="shared" si="3"/>
        <v>-6.7516326904296875E-2</v>
      </c>
      <c r="J14" s="31">
        <f t="shared" si="2"/>
        <v>1.0479110974630286</v>
      </c>
      <c r="L14" s="8"/>
    </row>
    <row r="15" spans="1:256" x14ac:dyDescent="0.15">
      <c r="A15" s="32" t="s">
        <v>3</v>
      </c>
      <c r="B15" s="33">
        <f>AVERAGE(B11:B14)</f>
        <v>23.859842777252197</v>
      </c>
      <c r="C15" s="33">
        <f>AVERAGE(C11:C14)</f>
        <v>14.445474147796631</v>
      </c>
      <c r="D15" s="33">
        <f>AVERAGE(D11:D14)</f>
        <v>9.4143686294555664</v>
      </c>
      <c r="E15" s="34" t="s">
        <v>3</v>
      </c>
      <c r="F15" s="33">
        <f>AVERAGE(F11:F14)</f>
        <v>24.033113956451416</v>
      </c>
      <c r="G15" s="33">
        <f>AVERAGE(G11:G14)</f>
        <v>14.458233594894409</v>
      </c>
      <c r="H15" s="33">
        <f>AVERAGE(H11:H14)</f>
        <v>9.5748803615570068</v>
      </c>
      <c r="I15" s="33">
        <f>AVERAGE(I11:I14)</f>
        <v>0.16051173210144043</v>
      </c>
      <c r="J15" s="57">
        <f>AVERAGE(J11:J14)</f>
        <v>0.90331331923622615</v>
      </c>
      <c r="L15" s="8"/>
    </row>
    <row r="16" spans="1:256" x14ac:dyDescent="0.15">
      <c r="A16" s="35" t="s">
        <v>4</v>
      </c>
      <c r="B16" s="24">
        <f>MEDIAN(B11:B14)</f>
        <v>23.95160961151123</v>
      </c>
      <c r="C16" s="24">
        <f>MEDIAN(C11:C14)</f>
        <v>14.445866584777832</v>
      </c>
      <c r="D16" s="24">
        <f>MEDIAN(D11:D14)</f>
        <v>9.5065279006958008</v>
      </c>
      <c r="E16" s="36" t="s">
        <v>4</v>
      </c>
      <c r="F16" s="24">
        <f>MEDIAN(F11:F14)</f>
        <v>24.048494338989258</v>
      </c>
      <c r="G16" s="24">
        <f>MEDIAN(G11:G14)</f>
        <v>14.460433006286621</v>
      </c>
      <c r="H16" s="24">
        <f>MEDIAN(H11:H14)</f>
        <v>9.570101261138916</v>
      </c>
      <c r="I16" s="24">
        <f>MEDIAN(I11:I14)</f>
        <v>0.15573263168334961</v>
      </c>
      <c r="J16" s="37">
        <f>MEDIAN(J11:J14)</f>
        <v>0.90324204927042007</v>
      </c>
      <c r="L16" s="8"/>
    </row>
    <row r="17" spans="1:12" ht="15" thickBot="1" x14ac:dyDescent="0.2">
      <c r="A17" s="38" t="s">
        <v>5</v>
      </c>
      <c r="B17" s="30">
        <f>STDEV(B11:B14)</f>
        <v>0.24074999961431459</v>
      </c>
      <c r="C17" s="30">
        <f>STDEV(C11:C14)</f>
        <v>1.9300803278450022E-2</v>
      </c>
      <c r="D17" s="30">
        <f>STDEV(D11:D14)</f>
        <v>0.23568470201328495</v>
      </c>
      <c r="E17" s="39" t="s">
        <v>5</v>
      </c>
      <c r="F17" s="30">
        <f>STDEV(F11:F14)</f>
        <v>0.22833875326123634</v>
      </c>
      <c r="G17" s="30">
        <f>STDEV(G11:G14)</f>
        <v>2.3834093690898193E-2</v>
      </c>
      <c r="H17" s="30">
        <f>STDEV(H11:H14)</f>
        <v>0.23097975568318646</v>
      </c>
      <c r="I17" s="30">
        <f>STDEV(I11:I14)</f>
        <v>0.23097975568318646</v>
      </c>
      <c r="J17" s="40">
        <f>STDEV(J11:J14)</f>
        <v>0.14355302480119728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7.1776512400598638E-2</v>
      </c>
      <c r="L18" s="8"/>
    </row>
    <row r="19" spans="1:12" x14ac:dyDescent="0.15">
      <c r="A19" s="44" t="s">
        <v>43</v>
      </c>
      <c r="B19" s="45">
        <f>TTEST(B11:B14,F11:F14,2,2)</f>
        <v>0.33654313404371589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0.36822066839450524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0.15326558500782067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0.89470765676413366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43929</v>
      </c>
      <c r="J3" s="5">
        <v>44305</v>
      </c>
      <c r="K3" s="53" t="s">
        <v>24</v>
      </c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44</v>
      </c>
      <c r="I4" s="5">
        <v>43931</v>
      </c>
      <c r="J4" s="5">
        <v>44309</v>
      </c>
      <c r="K4" s="53" t="s">
        <v>24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44</v>
      </c>
      <c r="C10" s="20" t="s">
        <v>0</v>
      </c>
      <c r="D10" s="20" t="s">
        <v>1</v>
      </c>
      <c r="E10" s="19" t="s">
        <v>22</v>
      </c>
      <c r="F10" s="20" t="s">
        <v>44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27.235368728637695</v>
      </c>
      <c r="C11" s="23">
        <v>14.467304229736328</v>
      </c>
      <c r="D11" s="24">
        <f t="shared" ref="D11:D14" si="0">B11-C11</f>
        <v>12.768064498901367</v>
      </c>
      <c r="E11" s="22" t="s">
        <v>13</v>
      </c>
      <c r="F11" s="23">
        <v>26.697235107421875</v>
      </c>
      <c r="G11" s="23">
        <v>14.48004150390625</v>
      </c>
      <c r="H11" s="24">
        <f t="shared" ref="H11:H14" si="1">F11-G11</f>
        <v>12.217193603515625</v>
      </c>
      <c r="I11" s="24">
        <f>H11-$D$15</f>
        <v>-0.83832645416259766</v>
      </c>
      <c r="J11" s="25">
        <f t="shared" ref="J11:J14" si="2">POWER(2,-I11)</f>
        <v>1.787974863293148</v>
      </c>
      <c r="L11" s="8"/>
    </row>
    <row r="12" spans="1:256" x14ac:dyDescent="0.15">
      <c r="A12" s="26" t="s">
        <v>14</v>
      </c>
      <c r="B12" s="27">
        <v>27.724193572998047</v>
      </c>
      <c r="C12" s="27">
        <v>14.453906059265137</v>
      </c>
      <c r="D12" s="24">
        <f t="shared" si="0"/>
        <v>13.27028751373291</v>
      </c>
      <c r="E12" s="26" t="s">
        <v>14</v>
      </c>
      <c r="F12" s="27">
        <v>26.212766647338867</v>
      </c>
      <c r="G12" s="27">
        <v>14.476744651794434</v>
      </c>
      <c r="H12" s="24">
        <f t="shared" si="1"/>
        <v>11.736021995544434</v>
      </c>
      <c r="I12" s="24">
        <f t="shared" ref="I12:I14" si="3">H12-$D$15</f>
        <v>-1.3194980621337891</v>
      </c>
      <c r="J12" s="25">
        <f t="shared" si="2"/>
        <v>2.4957926185095327</v>
      </c>
      <c r="L12" s="8"/>
    </row>
    <row r="13" spans="1:256" x14ac:dyDescent="0.15">
      <c r="A13" s="26" t="s">
        <v>15</v>
      </c>
      <c r="B13" s="27">
        <v>27.720062255859375</v>
      </c>
      <c r="C13" s="27">
        <v>14.437827110290527</v>
      </c>
      <c r="D13" s="24">
        <f t="shared" si="0"/>
        <v>13.282235145568848</v>
      </c>
      <c r="E13" s="26" t="s">
        <v>15</v>
      </c>
      <c r="F13" s="27">
        <v>27.043342590332031</v>
      </c>
      <c r="G13" s="27">
        <v>14.432026863098145</v>
      </c>
      <c r="H13" s="24">
        <f t="shared" si="1"/>
        <v>12.611315727233887</v>
      </c>
      <c r="I13" s="24">
        <f t="shared" si="3"/>
        <v>-0.44420433044433594</v>
      </c>
      <c r="J13" s="25">
        <f t="shared" si="2"/>
        <v>1.360563536832003</v>
      </c>
      <c r="L13" s="8"/>
    </row>
    <row r="14" spans="1:256" ht="15" thickBot="1" x14ac:dyDescent="0.2">
      <c r="A14" s="28" t="s">
        <v>16</v>
      </c>
      <c r="B14" s="29">
        <v>27.324352264404297</v>
      </c>
      <c r="C14" s="29">
        <v>14.422859191894531</v>
      </c>
      <c r="D14" s="30">
        <f t="shared" si="0"/>
        <v>12.901493072509766</v>
      </c>
      <c r="E14" s="28" t="s">
        <v>16</v>
      </c>
      <c r="F14" s="29">
        <v>26.738883972167969</v>
      </c>
      <c r="G14" s="29">
        <v>14.444121360778809</v>
      </c>
      <c r="H14" s="30">
        <f t="shared" si="1"/>
        <v>12.29476261138916</v>
      </c>
      <c r="I14" s="24">
        <f t="shared" si="3"/>
        <v>-0.7607574462890625</v>
      </c>
      <c r="J14" s="31">
        <f t="shared" si="2"/>
        <v>1.6943799775972408</v>
      </c>
      <c r="L14" s="8"/>
    </row>
    <row r="15" spans="1:256" x14ac:dyDescent="0.15">
      <c r="A15" s="32" t="s">
        <v>3</v>
      </c>
      <c r="B15" s="33">
        <f>AVERAGE(B11:B14)</f>
        <v>27.500994205474854</v>
      </c>
      <c r="C15" s="33">
        <f>AVERAGE(C11:C14)</f>
        <v>14.445474147796631</v>
      </c>
      <c r="D15" s="33">
        <f>AVERAGE(D11:D14)</f>
        <v>13.055520057678223</v>
      </c>
      <c r="E15" s="34" t="s">
        <v>3</v>
      </c>
      <c r="F15" s="33">
        <f>AVERAGE(F11:F14)</f>
        <v>26.673057079315186</v>
      </c>
      <c r="G15" s="33">
        <f>AVERAGE(G11:G14)</f>
        <v>14.458233594894409</v>
      </c>
      <c r="H15" s="33">
        <f>AVERAGE(H11:H14)</f>
        <v>12.214823484420776</v>
      </c>
      <c r="I15" s="33">
        <f>AVERAGE(I11:I14)</f>
        <v>-0.84069657325744629</v>
      </c>
      <c r="J15" s="57">
        <f>AVERAGE(J11:J14)</f>
        <v>1.8346777490579811</v>
      </c>
      <c r="L15" s="8"/>
    </row>
    <row r="16" spans="1:256" x14ac:dyDescent="0.15">
      <c r="A16" s="35" t="s">
        <v>4</v>
      </c>
      <c r="B16" s="24">
        <f>MEDIAN(B11:B14)</f>
        <v>27.522207260131836</v>
      </c>
      <c r="C16" s="24">
        <f>MEDIAN(C11:C14)</f>
        <v>14.445866584777832</v>
      </c>
      <c r="D16" s="24">
        <f>MEDIAN(D11:D14)</f>
        <v>13.085890293121338</v>
      </c>
      <c r="E16" s="36" t="s">
        <v>4</v>
      </c>
      <c r="F16" s="24">
        <f>MEDIAN(F11:F14)</f>
        <v>26.718059539794922</v>
      </c>
      <c r="G16" s="24">
        <f>MEDIAN(G11:G14)</f>
        <v>14.460433006286621</v>
      </c>
      <c r="H16" s="24">
        <f>MEDIAN(H11:H14)</f>
        <v>12.255978107452393</v>
      </c>
      <c r="I16" s="24">
        <f>MEDIAN(I11:I14)</f>
        <v>-0.79954195022583008</v>
      </c>
      <c r="J16" s="37">
        <f>MEDIAN(J11:J14)</f>
        <v>1.7411774204451944</v>
      </c>
      <c r="L16" s="8"/>
    </row>
    <row r="17" spans="1:12" ht="15" thickBot="1" x14ac:dyDescent="0.2">
      <c r="A17" s="38" t="s">
        <v>5</v>
      </c>
      <c r="B17" s="30">
        <f>STDEV(B11:B14)</f>
        <v>0.25791990853245539</v>
      </c>
      <c r="C17" s="30">
        <f>STDEV(C11:C14)</f>
        <v>1.9300803278450022E-2</v>
      </c>
      <c r="D17" s="30">
        <f>STDEV(D11:D14)</f>
        <v>0.2606912616418473</v>
      </c>
      <c r="E17" s="39" t="s">
        <v>5</v>
      </c>
      <c r="F17" s="30">
        <f>STDEV(F11:F14)</f>
        <v>0.34346101103508675</v>
      </c>
      <c r="G17" s="30">
        <f>STDEV(G11:G14)</f>
        <v>2.3834093690898193E-2</v>
      </c>
      <c r="H17" s="30">
        <f>STDEV(H11:H14)</f>
        <v>0.36187145316450159</v>
      </c>
      <c r="I17" s="30">
        <f>STDEV(I11:I14)</f>
        <v>0.36187145316450159</v>
      </c>
      <c r="J17" s="40">
        <f>STDEV(J11:J14)</f>
        <v>0.47739633466691456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0.23869816733345728</v>
      </c>
      <c r="L18" s="8"/>
    </row>
    <row r="19" spans="1:12" x14ac:dyDescent="0.15">
      <c r="A19" s="44" t="s">
        <v>44</v>
      </c>
      <c r="B19" s="45">
        <f>TTEST(B11:B14,F11:F14,2,2)</f>
        <v>8.4093547528444595E-3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9.2888557931326866E-3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0.22927349563202293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1.790914636493169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23"/>
  <sheetViews>
    <sheetView zoomScaleNormal="100"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45</v>
      </c>
      <c r="I4" s="5">
        <v>43700</v>
      </c>
      <c r="J4" s="6"/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17</v>
      </c>
      <c r="B10" s="20" t="s">
        <v>45</v>
      </c>
      <c r="C10" s="20" t="s">
        <v>0</v>
      </c>
      <c r="D10" s="20" t="s">
        <v>1</v>
      </c>
      <c r="E10" s="19" t="s">
        <v>22</v>
      </c>
      <c r="F10" s="20" t="s">
        <v>45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18.980392456054688</v>
      </c>
      <c r="C11" s="23">
        <v>14.707124710083008</v>
      </c>
      <c r="D11" s="24">
        <f t="shared" ref="D11:D14" si="0">B11-C11</f>
        <v>4.2732677459716797</v>
      </c>
      <c r="E11" s="22" t="s">
        <v>13</v>
      </c>
      <c r="F11" s="23">
        <v>19.171169281005859</v>
      </c>
      <c r="G11" s="23">
        <v>14.441837310791016</v>
      </c>
      <c r="H11" s="24">
        <f t="shared" ref="H11:H14" si="1">F11-G11</f>
        <v>4.7293319702148438</v>
      </c>
      <c r="I11" s="24">
        <f>H11-$D$15</f>
        <v>0.17344522476196289</v>
      </c>
      <c r="J11" s="25">
        <f t="shared" ref="J11:J14" si="2">POWER(2,-I11)</f>
        <v>0.88672261474799241</v>
      </c>
      <c r="L11" s="8"/>
    </row>
    <row r="12" spans="1:256" x14ac:dyDescent="0.15">
      <c r="A12" s="26" t="s">
        <v>14</v>
      </c>
      <c r="B12" s="27">
        <v>19.481042861938477</v>
      </c>
      <c r="C12" s="27">
        <v>14.721585273742676</v>
      </c>
      <c r="D12" s="24">
        <f t="shared" si="0"/>
        <v>4.7594575881958008</v>
      </c>
      <c r="E12" s="26" t="s">
        <v>14</v>
      </c>
      <c r="F12" s="27">
        <v>19.243661880493164</v>
      </c>
      <c r="G12" s="27">
        <v>14.548660278320312</v>
      </c>
      <c r="H12" s="24">
        <f t="shared" si="1"/>
        <v>4.6950016021728516</v>
      </c>
      <c r="I12" s="24">
        <f t="shared" ref="I12:I14" si="3">H12-$D$15</f>
        <v>0.1391148567199707</v>
      </c>
      <c r="J12" s="25">
        <f t="shared" si="2"/>
        <v>0.90807612053216191</v>
      </c>
      <c r="L12" s="8"/>
    </row>
    <row r="13" spans="1:256" x14ac:dyDescent="0.15">
      <c r="A13" s="26" t="s">
        <v>15</v>
      </c>
      <c r="B13" s="27">
        <v>19.218967437744141</v>
      </c>
      <c r="C13" s="27">
        <v>14.608564376831055</v>
      </c>
      <c r="D13" s="24">
        <f t="shared" si="0"/>
        <v>4.6104030609130859</v>
      </c>
      <c r="E13" s="26" t="s">
        <v>15</v>
      </c>
      <c r="F13" s="27">
        <v>19.629093170166016</v>
      </c>
      <c r="G13" s="27">
        <v>14.541900634765625</v>
      </c>
      <c r="H13" s="24">
        <f t="shared" si="1"/>
        <v>5.0871925354003906</v>
      </c>
      <c r="I13" s="24">
        <f t="shared" si="3"/>
        <v>0.53130578994750977</v>
      </c>
      <c r="J13" s="25">
        <f t="shared" si="2"/>
        <v>0.69192818315553639</v>
      </c>
      <c r="L13" s="8"/>
    </row>
    <row r="14" spans="1:256" ht="15" thickBot="1" x14ac:dyDescent="0.2">
      <c r="A14" s="28" t="s">
        <v>16</v>
      </c>
      <c r="B14" s="29">
        <v>19.18348503112793</v>
      </c>
      <c r="C14" s="29">
        <v>14.603066444396973</v>
      </c>
      <c r="D14" s="30">
        <f t="shared" si="0"/>
        <v>4.580418586730957</v>
      </c>
      <c r="E14" s="28" t="s">
        <v>16</v>
      </c>
      <c r="F14" s="29">
        <v>19.39216423034668</v>
      </c>
      <c r="G14" s="29">
        <v>14.521738052368164</v>
      </c>
      <c r="H14" s="30">
        <f t="shared" si="1"/>
        <v>4.8704261779785156</v>
      </c>
      <c r="I14" s="24">
        <f t="shared" si="3"/>
        <v>0.31453943252563477</v>
      </c>
      <c r="J14" s="31">
        <f t="shared" si="2"/>
        <v>0.80410765394105077</v>
      </c>
      <c r="L14" s="8"/>
    </row>
    <row r="15" spans="1:256" x14ac:dyDescent="0.15">
      <c r="A15" s="32" t="s">
        <v>3</v>
      </c>
      <c r="B15" s="33">
        <f>AVERAGE(B11:B14)</f>
        <v>19.215971946716309</v>
      </c>
      <c r="C15" s="33">
        <f>AVERAGE(C11:C14)</f>
        <v>14.660085201263428</v>
      </c>
      <c r="D15" s="33">
        <f>AVERAGE(D11:D14)</f>
        <v>4.5558867454528809</v>
      </c>
      <c r="E15" s="34" t="s">
        <v>3</v>
      </c>
      <c r="F15" s="33">
        <f>AVERAGE(F11:F14)</f>
        <v>19.35902214050293</v>
      </c>
      <c r="G15" s="33">
        <f>AVERAGE(G11:G14)</f>
        <v>14.513534069061279</v>
      </c>
      <c r="H15" s="33">
        <f>AVERAGE(H11:H14)</f>
        <v>4.8454880714416504</v>
      </c>
      <c r="I15" s="33">
        <f>AVERAGE(I11:I14)</f>
        <v>0.28960132598876953</v>
      </c>
      <c r="J15" s="57">
        <f>AVERAGE(J11:J14)</f>
        <v>0.82270864309418534</v>
      </c>
      <c r="L15" s="8"/>
    </row>
    <row r="16" spans="1:256" x14ac:dyDescent="0.15">
      <c r="A16" s="35" t="s">
        <v>4</v>
      </c>
      <c r="B16" s="24">
        <f>MEDIAN(B11:B14)</f>
        <v>19.201226234436035</v>
      </c>
      <c r="C16" s="24">
        <f>MEDIAN(C11:C14)</f>
        <v>14.657844543457031</v>
      </c>
      <c r="D16" s="24">
        <f>MEDIAN(D11:D14)</f>
        <v>4.5954108238220215</v>
      </c>
      <c r="E16" s="36" t="s">
        <v>4</v>
      </c>
      <c r="F16" s="24">
        <f>MEDIAN(F11:F14)</f>
        <v>19.317913055419922</v>
      </c>
      <c r="G16" s="24">
        <f>MEDIAN(G11:G14)</f>
        <v>14.531819343566895</v>
      </c>
      <c r="H16" s="24">
        <f>MEDIAN(H11:H14)</f>
        <v>4.7998790740966797</v>
      </c>
      <c r="I16" s="24">
        <f>MEDIAN(I11:I14)</f>
        <v>0.24399232864379883</v>
      </c>
      <c r="J16" s="37">
        <f>MEDIAN(J11:J14)</f>
        <v>0.84541513434452153</v>
      </c>
      <c r="L16" s="8"/>
    </row>
    <row r="17" spans="1:12" ht="15" thickBot="1" x14ac:dyDescent="0.2">
      <c r="A17" s="38" t="s">
        <v>5</v>
      </c>
      <c r="B17" s="30">
        <f>STDEV(B11:B14)</f>
        <v>0.20560857567073967</v>
      </c>
      <c r="C17" s="30">
        <f>STDEV(C11:C14)</f>
        <v>6.2982823821862849E-2</v>
      </c>
      <c r="D17" s="30">
        <f>STDEV(D11:D14)</f>
        <v>0.20403302573412566</v>
      </c>
      <c r="E17" s="39" t="s">
        <v>5</v>
      </c>
      <c r="F17" s="30">
        <f>STDEV(F11:F14)</f>
        <v>0.2021826283283156</v>
      </c>
      <c r="G17" s="30">
        <f>STDEV(G11:G14)</f>
        <v>4.914686533012598E-2</v>
      </c>
      <c r="H17" s="30">
        <f>STDEV(H11:H14)</f>
        <v>0.17812109583129795</v>
      </c>
      <c r="I17" s="30">
        <f>STDEV(I11:I14)</f>
        <v>0.17812109583129795</v>
      </c>
      <c r="J17" s="40">
        <f>STDEV(J11:J14)</f>
        <v>9.8038972302273042E-2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4.9019486151136521E-2</v>
      </c>
      <c r="L18" s="8"/>
    </row>
    <row r="19" spans="1:12" x14ac:dyDescent="0.15">
      <c r="A19" s="44" t="s">
        <v>45</v>
      </c>
      <c r="B19" s="45">
        <f>TTEST(B11:B14,F11:F14,2,2)</f>
        <v>0.35943177026373491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1.0468318652218424E-2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7.6307390297161617E-2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0.21876426387322917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0.81812810865382357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44307</v>
      </c>
      <c r="K3" s="53" t="s">
        <v>24</v>
      </c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29</v>
      </c>
      <c r="I4" s="5">
        <v>43929</v>
      </c>
      <c r="J4" s="5">
        <v>44307</v>
      </c>
      <c r="K4" s="53" t="s">
        <v>24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54" t="s">
        <v>26</v>
      </c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29</v>
      </c>
      <c r="C10" s="20" t="s">
        <v>0</v>
      </c>
      <c r="D10" s="20" t="s">
        <v>1</v>
      </c>
      <c r="E10" s="19" t="s">
        <v>22</v>
      </c>
      <c r="F10" s="20" t="s">
        <v>29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18.496002197265625</v>
      </c>
      <c r="C11" s="23">
        <v>14.467304229736328</v>
      </c>
      <c r="D11" s="24">
        <f t="shared" ref="D11:D14" si="0">B11-C11</f>
        <v>4.0286979675292969</v>
      </c>
      <c r="E11" s="22" t="s">
        <v>13</v>
      </c>
      <c r="F11" s="23">
        <v>18.72186279296875</v>
      </c>
      <c r="G11" s="23">
        <v>14.48004150390625</v>
      </c>
      <c r="H11" s="24">
        <f t="shared" ref="H11:H14" si="1">F11-G11</f>
        <v>4.2418212890625</v>
      </c>
      <c r="I11" s="24">
        <f>H11-$D$15</f>
        <v>0.30101633071899414</v>
      </c>
      <c r="J11" s="25">
        <f t="shared" ref="J11:J14" si="2">POWER(2,-I11)</f>
        <v>0.81168039303453343</v>
      </c>
      <c r="L11" s="8"/>
    </row>
    <row r="12" spans="1:256" x14ac:dyDescent="0.15">
      <c r="A12" s="26" t="s">
        <v>14</v>
      </c>
      <c r="B12" s="27">
        <v>18.351352691650391</v>
      </c>
      <c r="C12" s="27">
        <v>14.453906059265137</v>
      </c>
      <c r="D12" s="24">
        <f t="shared" si="0"/>
        <v>3.8974466323852539</v>
      </c>
      <c r="E12" s="26" t="s">
        <v>14</v>
      </c>
      <c r="F12" s="27">
        <v>18.474687576293945</v>
      </c>
      <c r="G12" s="27">
        <v>14.476744651794434</v>
      </c>
      <c r="H12" s="24">
        <f t="shared" si="1"/>
        <v>3.9979429244995117</v>
      </c>
      <c r="I12" s="24">
        <f t="shared" ref="I12:I14" si="3">H12-$D$15</f>
        <v>5.7137966156005859E-2</v>
      </c>
      <c r="J12" s="25">
        <f t="shared" si="2"/>
        <v>0.96116900658248938</v>
      </c>
      <c r="L12" s="8"/>
    </row>
    <row r="13" spans="1:256" x14ac:dyDescent="0.15">
      <c r="A13" s="26" t="s">
        <v>15</v>
      </c>
      <c r="B13" s="27">
        <v>18.386692047119141</v>
      </c>
      <c r="C13" s="27">
        <v>14.437827110290527</v>
      </c>
      <c r="D13" s="24">
        <f t="shared" si="0"/>
        <v>3.9488649368286133</v>
      </c>
      <c r="E13" s="26" t="s">
        <v>15</v>
      </c>
      <c r="F13" s="27">
        <v>18.284900665283203</v>
      </c>
      <c r="G13" s="27">
        <v>14.432026863098145</v>
      </c>
      <c r="H13" s="24">
        <f t="shared" si="1"/>
        <v>3.8528738021850586</v>
      </c>
      <c r="I13" s="24">
        <f t="shared" si="3"/>
        <v>-8.7931156158447266E-2</v>
      </c>
      <c r="J13" s="25">
        <f t="shared" si="2"/>
        <v>1.062844955340702</v>
      </c>
      <c r="L13" s="8"/>
    </row>
    <row r="14" spans="1:256" ht="15" thickBot="1" x14ac:dyDescent="0.2">
      <c r="A14" s="28" t="s">
        <v>16</v>
      </c>
      <c r="B14" s="29">
        <v>18.311069488525391</v>
      </c>
      <c r="C14" s="29">
        <v>14.422859191894531</v>
      </c>
      <c r="D14" s="30">
        <f t="shared" si="0"/>
        <v>3.8882102966308594</v>
      </c>
      <c r="E14" s="28" t="s">
        <v>16</v>
      </c>
      <c r="F14" s="29">
        <v>18.308666229248047</v>
      </c>
      <c r="G14" s="29">
        <v>14.444121360778809</v>
      </c>
      <c r="H14" s="30">
        <f t="shared" si="1"/>
        <v>3.8645448684692383</v>
      </c>
      <c r="I14" s="24">
        <f t="shared" si="3"/>
        <v>-7.6260089874267578E-2</v>
      </c>
      <c r="J14" s="31">
        <f t="shared" si="2"/>
        <v>1.0542814726166101</v>
      </c>
      <c r="L14" s="8"/>
    </row>
    <row r="15" spans="1:256" x14ac:dyDescent="0.15">
      <c r="A15" s="32" t="s">
        <v>3</v>
      </c>
      <c r="B15" s="33">
        <f>AVERAGE(B11:B14)</f>
        <v>18.386279106140137</v>
      </c>
      <c r="C15" s="33">
        <f>AVERAGE(C11:C14)</f>
        <v>14.445474147796631</v>
      </c>
      <c r="D15" s="33">
        <f>AVERAGE(D11:D14)</f>
        <v>3.9408049583435059</v>
      </c>
      <c r="E15" s="34" t="s">
        <v>3</v>
      </c>
      <c r="F15" s="33">
        <f>AVERAGE(F11:F14)</f>
        <v>18.447529315948486</v>
      </c>
      <c r="G15" s="33">
        <f>AVERAGE(G11:G14)</f>
        <v>14.458233594894409</v>
      </c>
      <c r="H15" s="33">
        <f>AVERAGE(H11:H14)</f>
        <v>3.9892957210540771</v>
      </c>
      <c r="I15" s="33">
        <f>AVERAGE(I11:I14)</f>
        <v>4.8490762710571289E-2</v>
      </c>
      <c r="J15" s="57">
        <f>AVERAGE(J11:J14)</f>
        <v>0.97249395689358376</v>
      </c>
      <c r="L15" s="8"/>
    </row>
    <row r="16" spans="1:256" x14ac:dyDescent="0.15">
      <c r="A16" s="35" t="s">
        <v>4</v>
      </c>
      <c r="B16" s="24">
        <f>MEDIAN(B11:B14)</f>
        <v>18.369022369384766</v>
      </c>
      <c r="C16" s="24">
        <f>MEDIAN(C11:C14)</f>
        <v>14.445866584777832</v>
      </c>
      <c r="D16" s="24">
        <f>MEDIAN(D11:D14)</f>
        <v>3.9231557846069336</v>
      </c>
      <c r="E16" s="36" t="s">
        <v>4</v>
      </c>
      <c r="F16" s="24">
        <f>MEDIAN(F11:F14)</f>
        <v>18.391676902770996</v>
      </c>
      <c r="G16" s="24">
        <f>MEDIAN(G11:G14)</f>
        <v>14.460433006286621</v>
      </c>
      <c r="H16" s="24">
        <f>MEDIAN(H11:H14)</f>
        <v>3.931243896484375</v>
      </c>
      <c r="I16" s="24">
        <f>MEDIAN(I11:I14)</f>
        <v>-9.5610618591308594E-3</v>
      </c>
      <c r="J16" s="37">
        <f>MEDIAN(J11:J14)</f>
        <v>1.0077252395995497</v>
      </c>
      <c r="L16" s="8"/>
    </row>
    <row r="17" spans="1:12" ht="15" thickBot="1" x14ac:dyDescent="0.2">
      <c r="A17" s="38" t="s">
        <v>5</v>
      </c>
      <c r="B17" s="30">
        <f>STDEV(B11:B14)</f>
        <v>7.9405432763865344E-2</v>
      </c>
      <c r="C17" s="30">
        <f>STDEV(C11:C14)</f>
        <v>1.9300803278450022E-2</v>
      </c>
      <c r="D17" s="30">
        <f>STDEV(D11:D14)</f>
        <v>6.4385006503801495E-2</v>
      </c>
      <c r="E17" s="39" t="s">
        <v>5</v>
      </c>
      <c r="F17" s="30">
        <f>STDEV(F11:F14)</f>
        <v>0.20143440833532203</v>
      </c>
      <c r="G17" s="30">
        <f>STDEV(G11:G14)</f>
        <v>2.3834093690898193E-2</v>
      </c>
      <c r="H17" s="30">
        <f>STDEV(H11:H14)</f>
        <v>0.18075549949582226</v>
      </c>
      <c r="I17" s="30">
        <f>STDEV(I11:I14)</f>
        <v>0.18075549949582226</v>
      </c>
      <c r="J17" s="40">
        <f>STDEV(J11:J14)</f>
        <v>0.11667870052574957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5.8339350262874783E-2</v>
      </c>
      <c r="L18" s="8"/>
    </row>
    <row r="19" spans="1:12" x14ac:dyDescent="0.15">
      <c r="A19" s="44" t="s">
        <v>29</v>
      </c>
      <c r="B19" s="45">
        <f>TTEST(B11:B14,F11:F14,2,2)</f>
        <v>0.59206416482976654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0.63128392929025789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5.2553848735602544E-2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0.96694734641996372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11.33203125" style="8" customWidth="1"/>
    <col min="12" max="12" width="11.5" style="17" bestFit="1" customWidth="1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4" t="s">
        <v>12</v>
      </c>
      <c r="K3" s="5">
        <v>44307</v>
      </c>
      <c r="L3" s="55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30</v>
      </c>
      <c r="I4" s="5">
        <v>43927</v>
      </c>
      <c r="J4" s="4" t="s">
        <v>30</v>
      </c>
      <c r="K4" s="5">
        <v>44307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K5" s="1" t="s">
        <v>24</v>
      </c>
      <c r="L5" s="7"/>
    </row>
    <row r="6" spans="1:256" s="1" customFormat="1" ht="16" x14ac:dyDescent="0.2">
      <c r="A6" s="8" t="s">
        <v>10</v>
      </c>
      <c r="B6" s="2"/>
      <c r="C6" s="2"/>
      <c r="D6" s="2"/>
      <c r="E6" s="56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30</v>
      </c>
      <c r="C10" s="20" t="s">
        <v>0</v>
      </c>
      <c r="D10" s="20" t="s">
        <v>1</v>
      </c>
      <c r="E10" s="19" t="s">
        <v>22</v>
      </c>
      <c r="F10" s="20" t="s">
        <v>30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28.677997589111328</v>
      </c>
      <c r="C11" s="23">
        <v>14.467304229736328</v>
      </c>
      <c r="D11" s="24">
        <f t="shared" ref="D11:D13" si="0">B11-C11</f>
        <v>14.210693359375</v>
      </c>
      <c r="E11" s="22" t="s">
        <v>13</v>
      </c>
      <c r="F11" s="23">
        <v>28.636415481567383</v>
      </c>
      <c r="G11" s="23">
        <v>14.48004150390625</v>
      </c>
      <c r="H11" s="24">
        <f t="shared" ref="H11:H14" si="1">F11-G11</f>
        <v>14.156373977661133</v>
      </c>
      <c r="I11" s="24">
        <f>H11-$D$15</f>
        <v>0.14464696248372455</v>
      </c>
      <c r="J11" s="25">
        <f t="shared" ref="J11:J14" si="2">POWER(2,-I11)</f>
        <v>0.90460071256839181</v>
      </c>
      <c r="L11" s="8"/>
    </row>
    <row r="12" spans="1:256" x14ac:dyDescent="0.15">
      <c r="A12" s="26" t="s">
        <v>14</v>
      </c>
      <c r="B12" s="27">
        <v>28.525270462036133</v>
      </c>
      <c r="C12" s="27">
        <v>14.453906059265137</v>
      </c>
      <c r="D12" s="24">
        <f t="shared" si="0"/>
        <v>14.071364402770996</v>
      </c>
      <c r="E12" s="26" t="s">
        <v>14</v>
      </c>
      <c r="F12" s="27">
        <v>28.294981002807617</v>
      </c>
      <c r="G12" s="27">
        <v>14.476744651794434</v>
      </c>
      <c r="H12" s="24">
        <f t="shared" si="1"/>
        <v>13.818236351013184</v>
      </c>
      <c r="I12" s="24">
        <f t="shared" ref="I12:I14" si="3">H12-$D$15</f>
        <v>-0.19349066416422467</v>
      </c>
      <c r="J12" s="25">
        <f t="shared" si="2"/>
        <v>1.1435271857199478</v>
      </c>
      <c r="L12" s="8"/>
    </row>
    <row r="13" spans="1:256" x14ac:dyDescent="0.15">
      <c r="A13" s="26" t="s">
        <v>15</v>
      </c>
      <c r="B13" s="27">
        <v>28.190950393676758</v>
      </c>
      <c r="C13" s="27">
        <v>14.437827110290527</v>
      </c>
      <c r="D13" s="24">
        <f t="shared" si="0"/>
        <v>13.75312328338623</v>
      </c>
      <c r="E13" s="26" t="s">
        <v>15</v>
      </c>
      <c r="F13" s="27"/>
      <c r="G13" s="27"/>
      <c r="H13" s="24"/>
      <c r="I13" s="24"/>
      <c r="J13" s="25"/>
      <c r="L13" s="8"/>
    </row>
    <row r="14" spans="1:256" ht="15" thickBot="1" x14ac:dyDescent="0.2">
      <c r="A14" s="28" t="s">
        <v>16</v>
      </c>
      <c r="B14" s="29"/>
      <c r="C14" s="29"/>
      <c r="D14" s="30"/>
      <c r="E14" s="28" t="s">
        <v>16</v>
      </c>
      <c r="F14" s="29">
        <v>28.293153762817383</v>
      </c>
      <c r="G14" s="29">
        <v>14.444121360778809</v>
      </c>
      <c r="H14" s="30">
        <f t="shared" si="1"/>
        <v>13.849032402038574</v>
      </c>
      <c r="I14" s="24">
        <f t="shared" si="3"/>
        <v>-0.16269461313883404</v>
      </c>
      <c r="J14" s="31">
        <f t="shared" si="2"/>
        <v>1.1193759162722079</v>
      </c>
      <c r="L14" s="8"/>
    </row>
    <row r="15" spans="1:256" x14ac:dyDescent="0.15">
      <c r="A15" s="32" t="s">
        <v>3</v>
      </c>
      <c r="B15" s="33">
        <f>AVERAGE(B11:B14)</f>
        <v>28.464739481608074</v>
      </c>
      <c r="C15" s="33">
        <f>AVERAGE(C11:C14)</f>
        <v>14.453012466430664</v>
      </c>
      <c r="D15" s="33">
        <f>AVERAGE(D11:D14)</f>
        <v>14.011727015177408</v>
      </c>
      <c r="E15" s="34" t="s">
        <v>3</v>
      </c>
      <c r="F15" s="33">
        <f>AVERAGE(F11:F14)</f>
        <v>28.408183415730793</v>
      </c>
      <c r="G15" s="33">
        <f>AVERAGE(G11:G14)</f>
        <v>14.46696917215983</v>
      </c>
      <c r="H15" s="33">
        <f>AVERAGE(H11:H14)</f>
        <v>13.941214243570963</v>
      </c>
      <c r="I15" s="33">
        <f>AVERAGE(I11:I14)</f>
        <v>-7.0512771606444716E-2</v>
      </c>
      <c r="J15" s="57">
        <f>AVERAGE(J11:J14)</f>
        <v>1.0558346048535159</v>
      </c>
      <c r="L15" s="8"/>
    </row>
    <row r="16" spans="1:256" x14ac:dyDescent="0.15">
      <c r="A16" s="35" t="s">
        <v>4</v>
      </c>
      <c r="B16" s="24">
        <f>MEDIAN(B11:B14)</f>
        <v>28.525270462036133</v>
      </c>
      <c r="C16" s="24">
        <f>MEDIAN(C11:C14)</f>
        <v>14.453906059265137</v>
      </c>
      <c r="D16" s="24">
        <f>MEDIAN(D11:D14)</f>
        <v>14.071364402770996</v>
      </c>
      <c r="E16" s="36" t="s">
        <v>4</v>
      </c>
      <c r="F16" s="24">
        <f>MEDIAN(F11:F14)</f>
        <v>28.294981002807617</v>
      </c>
      <c r="G16" s="24">
        <f>MEDIAN(G11:G14)</f>
        <v>14.476744651794434</v>
      </c>
      <c r="H16" s="24">
        <f>MEDIAN(H11:H14)</f>
        <v>13.849032402038574</v>
      </c>
      <c r="I16" s="24">
        <f>MEDIAN(I11:I14)</f>
        <v>-0.16269461313883404</v>
      </c>
      <c r="J16" s="37">
        <f>MEDIAN(J11:J14)</f>
        <v>1.1193759162722079</v>
      </c>
      <c r="L16" s="8"/>
    </row>
    <row r="17" spans="1:12" ht="15" thickBot="1" x14ac:dyDescent="0.2">
      <c r="A17" s="38" t="s">
        <v>5</v>
      </c>
      <c r="B17" s="30">
        <f>STDEV(B11:B14)</f>
        <v>0.24910187140777718</v>
      </c>
      <c r="C17" s="30">
        <f>STDEV(C11:C14)</f>
        <v>1.475886255173031E-2</v>
      </c>
      <c r="D17" s="30">
        <f>STDEV(D11:D14)</f>
        <v>0.23454222884020884</v>
      </c>
      <c r="E17" s="39" t="s">
        <v>5</v>
      </c>
      <c r="F17" s="30">
        <f>STDEV(F11:F14)</f>
        <v>0.1976568784751068</v>
      </c>
      <c r="G17" s="30">
        <f>STDEV(G11:G14)</f>
        <v>1.9855331076032715E-2</v>
      </c>
      <c r="H17" s="30">
        <f>STDEV(H11:H14)</f>
        <v>0.18696893477260837</v>
      </c>
      <c r="I17" s="30">
        <f>STDEV(I11:I14)</f>
        <v>0.18696893477260837</v>
      </c>
      <c r="J17" s="40">
        <f>STDEV(J11:J14)</f>
        <v>0.13152790040810891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6.5763950204054455E-2</v>
      </c>
      <c r="L18" s="8"/>
    </row>
    <row r="19" spans="1:12" x14ac:dyDescent="0.15">
      <c r="A19" s="44" t="s">
        <v>30</v>
      </c>
      <c r="B19" s="45">
        <f>TTEST(B11:B14,F11:F14,2,2)</f>
        <v>0.77341904180247778</v>
      </c>
      <c r="C19" s="46"/>
      <c r="D19" s="47"/>
      <c r="E19" s="48"/>
      <c r="F19" s="47"/>
      <c r="G19" s="48"/>
      <c r="H19" s="48"/>
      <c r="L19" s="8"/>
    </row>
    <row r="20" spans="1:12" x14ac:dyDescent="0.15">
      <c r="A20" s="44" t="s">
        <v>0</v>
      </c>
      <c r="B20" s="45">
        <f>TTEST(C11:C14,G11:G14,2,2)</f>
        <v>0.38383733665622161</v>
      </c>
      <c r="C20" s="46"/>
      <c r="D20" s="47"/>
      <c r="E20" s="48"/>
      <c r="F20" s="47"/>
      <c r="G20" s="48"/>
      <c r="H20" s="48"/>
      <c r="L20" s="8"/>
    </row>
    <row r="21" spans="1:12" x14ac:dyDescent="0.15">
      <c r="A21" s="44" t="s">
        <v>7</v>
      </c>
      <c r="B21" s="58">
        <f>TTEST(D11:D14,H11:H14,2,2)</f>
        <v>0.70472412117897698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1.3562037939384132E-2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1.0500898467399928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3"/>
  <sheetViews>
    <sheetView zoomScaleNormal="100"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14" customFormat="1" x14ac:dyDescent="0.15">
      <c r="A1" s="14" t="s">
        <v>46</v>
      </c>
      <c r="B1" s="59"/>
      <c r="C1" s="59"/>
      <c r="D1" s="59"/>
      <c r="F1" s="59"/>
      <c r="G1" s="59"/>
      <c r="H1" s="59"/>
      <c r="I1" s="59"/>
      <c r="J1" s="59"/>
      <c r="L1" s="13"/>
    </row>
    <row r="3" spans="1:256" s="1" customFormat="1" ht="16" x14ac:dyDescent="0.2">
      <c r="A3" s="1" t="s">
        <v>31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32</v>
      </c>
      <c r="I4" s="5">
        <v>43662</v>
      </c>
      <c r="J4" s="6"/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19</v>
      </c>
      <c r="B10" s="20" t="s">
        <v>32</v>
      </c>
      <c r="C10" s="20" t="s">
        <v>0</v>
      </c>
      <c r="D10" s="20" t="s">
        <v>1</v>
      </c>
      <c r="E10" s="19" t="s">
        <v>32</v>
      </c>
      <c r="F10" s="20" t="s">
        <v>32</v>
      </c>
      <c r="G10" s="20" t="s">
        <v>0</v>
      </c>
      <c r="H10" s="20" t="s">
        <v>1</v>
      </c>
      <c r="I10" s="20" t="s">
        <v>2</v>
      </c>
      <c r="J10" s="21" t="s">
        <v>27</v>
      </c>
      <c r="L10" s="8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20.979965209960938</v>
      </c>
      <c r="C11" s="23">
        <v>14.707124710083008</v>
      </c>
      <c r="D11" s="24">
        <f t="shared" ref="D11:D14" si="0">B11-C11</f>
        <v>6.2728404998779297</v>
      </c>
      <c r="E11" s="22" t="s">
        <v>13</v>
      </c>
      <c r="F11" s="23">
        <v>21.941471099853516</v>
      </c>
      <c r="G11" s="23">
        <v>14.441837310791016</v>
      </c>
      <c r="H11" s="24">
        <f t="shared" ref="H11:H14" si="1">F11-G11</f>
        <v>7.4996337890625</v>
      </c>
      <c r="I11" s="24">
        <f>H11-$D$15</f>
        <v>1.3231306076049805</v>
      </c>
      <c r="J11" s="25">
        <f t="shared" ref="J11:J14" si="2">POWER(2,-I11)</f>
        <v>0.39966673159203159</v>
      </c>
      <c r="L11" s="8"/>
    </row>
    <row r="12" spans="1:256" x14ac:dyDescent="0.15">
      <c r="A12" s="26" t="s">
        <v>14</v>
      </c>
      <c r="B12" s="27">
        <v>21.181850433349609</v>
      </c>
      <c r="C12" s="27">
        <v>14.721585273742676</v>
      </c>
      <c r="D12" s="24">
        <f t="shared" si="0"/>
        <v>6.4602651596069336</v>
      </c>
      <c r="E12" s="26" t="s">
        <v>14</v>
      </c>
      <c r="F12" s="27">
        <v>22.268518447875977</v>
      </c>
      <c r="G12" s="27">
        <v>14.548660278320312</v>
      </c>
      <c r="H12" s="24">
        <f t="shared" si="1"/>
        <v>7.7198581695556641</v>
      </c>
      <c r="I12" s="24">
        <f t="shared" ref="I12:I14" si="3">H12-$D$15</f>
        <v>1.5433549880981445</v>
      </c>
      <c r="J12" s="25">
        <f t="shared" si="2"/>
        <v>0.34308667786212999</v>
      </c>
      <c r="L12" s="8"/>
    </row>
    <row r="13" spans="1:256" x14ac:dyDescent="0.15">
      <c r="A13" s="26" t="s">
        <v>15</v>
      </c>
      <c r="B13" s="27">
        <v>20.493621826171875</v>
      </c>
      <c r="C13" s="27">
        <v>14.608564376831055</v>
      </c>
      <c r="D13" s="24">
        <f t="shared" si="0"/>
        <v>5.8850574493408203</v>
      </c>
      <c r="E13" s="26" t="s">
        <v>15</v>
      </c>
      <c r="F13" s="27">
        <v>22.519817352294922</v>
      </c>
      <c r="G13" s="27">
        <v>14.541900634765625</v>
      </c>
      <c r="H13" s="24">
        <f t="shared" si="1"/>
        <v>7.9779167175292969</v>
      </c>
      <c r="I13" s="24">
        <f t="shared" si="3"/>
        <v>1.8014135360717773</v>
      </c>
      <c r="J13" s="25">
        <f t="shared" si="2"/>
        <v>0.28689335617415263</v>
      </c>
      <c r="L13" s="8"/>
    </row>
    <row r="14" spans="1:256" ht="15" thickBot="1" x14ac:dyDescent="0.2">
      <c r="A14" s="28" t="s">
        <v>16</v>
      </c>
      <c r="B14" s="29">
        <v>20.690916061401367</v>
      </c>
      <c r="C14" s="29">
        <v>14.603066444396973</v>
      </c>
      <c r="D14" s="30">
        <f t="shared" si="0"/>
        <v>6.0878496170043945</v>
      </c>
      <c r="E14" s="28" t="s">
        <v>16</v>
      </c>
      <c r="F14" s="29">
        <v>22.260320663452148</v>
      </c>
      <c r="G14" s="29">
        <v>14.521738052368164</v>
      </c>
      <c r="H14" s="30">
        <f t="shared" si="1"/>
        <v>7.7385826110839844</v>
      </c>
      <c r="I14" s="24">
        <f t="shared" si="3"/>
        <v>1.5620794296264648</v>
      </c>
      <c r="J14" s="31">
        <f t="shared" si="2"/>
        <v>0.33866259830724876</v>
      </c>
      <c r="L14" s="8"/>
    </row>
    <row r="15" spans="1:256" x14ac:dyDescent="0.15">
      <c r="A15" s="32" t="s">
        <v>3</v>
      </c>
      <c r="B15" s="33">
        <f>AVERAGE(B11:B14)</f>
        <v>20.836588382720947</v>
      </c>
      <c r="C15" s="33">
        <f>AVERAGE(C11:C14)</f>
        <v>14.660085201263428</v>
      </c>
      <c r="D15" s="33">
        <f>AVERAGE(D11:D14)</f>
        <v>6.1765031814575195</v>
      </c>
      <c r="E15" s="34" t="s">
        <v>3</v>
      </c>
      <c r="F15" s="33">
        <f>AVERAGE(F11:F14)</f>
        <v>22.247531890869141</v>
      </c>
      <c r="G15" s="33">
        <f>AVERAGE(G11:G14)</f>
        <v>14.513534069061279</v>
      </c>
      <c r="H15" s="33">
        <f>AVERAGE(H11:H14)</f>
        <v>7.7339978218078613</v>
      </c>
      <c r="I15" s="33">
        <f>AVERAGE(I11:I14)</f>
        <v>1.5574946403503418</v>
      </c>
      <c r="J15" s="57">
        <f>AVERAGE(J11:J14)</f>
        <v>0.34207734098389075</v>
      </c>
      <c r="L15" s="8"/>
    </row>
    <row r="16" spans="1:256" x14ac:dyDescent="0.15">
      <c r="A16" s="35" t="s">
        <v>4</v>
      </c>
      <c r="B16" s="24">
        <f>MEDIAN(B11:B14)</f>
        <v>20.835440635681152</v>
      </c>
      <c r="C16" s="24">
        <f>MEDIAN(C11:C14)</f>
        <v>14.657844543457031</v>
      </c>
      <c r="D16" s="24">
        <f>MEDIAN(D11:D14)</f>
        <v>6.1803450584411621</v>
      </c>
      <c r="E16" s="36" t="s">
        <v>4</v>
      </c>
      <c r="F16" s="24">
        <f>MEDIAN(F11:F14)</f>
        <v>22.264419555664062</v>
      </c>
      <c r="G16" s="24">
        <f>MEDIAN(G11:G14)</f>
        <v>14.531819343566895</v>
      </c>
      <c r="H16" s="24">
        <f>MEDIAN(H11:H14)</f>
        <v>7.7292203903198242</v>
      </c>
      <c r="I16" s="24">
        <f>MEDIAN(I11:I14)</f>
        <v>1.5527172088623047</v>
      </c>
      <c r="J16" s="37">
        <f>MEDIAN(J11:J14)</f>
        <v>0.34087463808468937</v>
      </c>
      <c r="L16" s="8"/>
    </row>
    <row r="17" spans="1:14" ht="15" thickBot="1" x14ac:dyDescent="0.2">
      <c r="A17" s="38" t="s">
        <v>5</v>
      </c>
      <c r="B17" s="30">
        <f>STDEV(B11:B14)</f>
        <v>0.30474540319392174</v>
      </c>
      <c r="C17" s="30">
        <f>STDEV(C11:C14)</f>
        <v>6.2982823821862849E-2</v>
      </c>
      <c r="D17" s="30">
        <f>STDEV(D11:D14)</f>
        <v>0.24671292928083255</v>
      </c>
      <c r="E17" s="39" t="s">
        <v>5</v>
      </c>
      <c r="F17" s="30">
        <f>STDEV(F11:F14)</f>
        <v>0.23693639693677412</v>
      </c>
      <c r="G17" s="30">
        <f>STDEV(G11:G14)</f>
        <v>4.914686533012598E-2</v>
      </c>
      <c r="H17" s="30">
        <f>STDEV(H11:H14)</f>
        <v>0.19548561549225121</v>
      </c>
      <c r="I17" s="30">
        <f>STDEV(I11:I14)</f>
        <v>0.19548561549225121</v>
      </c>
      <c r="J17" s="40">
        <f>STDEV(J11:J14)</f>
        <v>4.609587587691482E-2</v>
      </c>
      <c r="L17" s="8"/>
    </row>
    <row r="18" spans="1:14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2.304793793845741E-2</v>
      </c>
      <c r="L18" s="8"/>
    </row>
    <row r="19" spans="1:14" x14ac:dyDescent="0.15">
      <c r="A19" s="44" t="s">
        <v>32</v>
      </c>
      <c r="B19" s="45">
        <f>TTEST(B11:B14,F11:F14,2,2)</f>
        <v>3.343723751254003E-4</v>
      </c>
      <c r="C19" s="46"/>
      <c r="D19" s="47"/>
      <c r="E19" s="48"/>
      <c r="F19" s="48"/>
      <c r="G19" s="49"/>
      <c r="K19" s="17"/>
      <c r="M19" s="17"/>
    </row>
    <row r="20" spans="1:14" x14ac:dyDescent="0.15">
      <c r="A20" s="44" t="s">
        <v>0</v>
      </c>
      <c r="B20" s="45">
        <f>TTEST(C11:C14,G11:G14,2,2)</f>
        <v>1.0468318652218424E-2</v>
      </c>
      <c r="C20" s="46"/>
      <c r="D20" s="47"/>
      <c r="E20" s="48"/>
      <c r="F20" s="48"/>
      <c r="G20" s="50"/>
      <c r="L20" s="8"/>
    </row>
    <row r="21" spans="1:14" x14ac:dyDescent="0.15">
      <c r="A21" s="44" t="s">
        <v>7</v>
      </c>
      <c r="B21" s="58">
        <f>TTEST(D11:D14,H11:H14,2,2)</f>
        <v>6.1476070266927211E-5</v>
      </c>
      <c r="C21" s="51"/>
      <c r="D21" s="46"/>
      <c r="E21" s="17"/>
      <c r="F21" s="49"/>
      <c r="G21" s="46"/>
      <c r="L21" s="8"/>
    </row>
    <row r="22" spans="1:14" x14ac:dyDescent="0.15">
      <c r="A22" s="52" t="s">
        <v>8</v>
      </c>
      <c r="B22" s="10">
        <f>POWER(-(-I15-I17),2)</f>
        <v>3.0729397773739633</v>
      </c>
      <c r="C22" s="10"/>
      <c r="D22" s="42"/>
      <c r="E22" s="41"/>
      <c r="F22" s="46"/>
      <c r="G22" s="46"/>
      <c r="L22" s="8"/>
      <c r="N22" s="17"/>
    </row>
    <row r="23" spans="1:14" x14ac:dyDescent="0.15">
      <c r="A23" s="52" t="s">
        <v>9</v>
      </c>
      <c r="B23" s="10">
        <f>POWER(2,-I15)</f>
        <v>0.33974055754604104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44307</v>
      </c>
      <c r="J3" s="6" t="s">
        <v>24</v>
      </c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33</v>
      </c>
      <c r="I4" s="5">
        <v>44307</v>
      </c>
      <c r="J4" s="6" t="s">
        <v>24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41" t="s">
        <v>25</v>
      </c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33</v>
      </c>
      <c r="C10" s="20" t="s">
        <v>0</v>
      </c>
      <c r="D10" s="20" t="s">
        <v>1</v>
      </c>
      <c r="E10" s="19" t="s">
        <v>22</v>
      </c>
      <c r="F10" s="20" t="s">
        <v>33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20.957969665527344</v>
      </c>
      <c r="C11" s="23">
        <v>14.467304229736328</v>
      </c>
      <c r="D11" s="24">
        <f t="shared" ref="D11:D14" si="0">B11-C11</f>
        <v>6.4906654357910156</v>
      </c>
      <c r="E11" s="22" t="s">
        <v>13</v>
      </c>
      <c r="F11" s="23">
        <v>21.307657241821289</v>
      </c>
      <c r="G11" s="23">
        <v>14.48004150390625</v>
      </c>
      <c r="H11" s="24">
        <f t="shared" ref="H11:H14" si="1">F11-G11</f>
        <v>6.8276157379150391</v>
      </c>
      <c r="I11" s="24">
        <f>H11-$D$15</f>
        <v>0.47540283203125</v>
      </c>
      <c r="J11" s="25">
        <f t="shared" ref="J11:J14" si="2">POWER(2,-I11)</f>
        <v>0.71926592717484095</v>
      </c>
      <c r="L11" s="8"/>
    </row>
    <row r="12" spans="1:256" x14ac:dyDescent="0.15">
      <c r="A12" s="26" t="s">
        <v>14</v>
      </c>
      <c r="B12" s="27">
        <v>20.831064224243164</v>
      </c>
      <c r="C12" s="27">
        <v>14.453906059265137</v>
      </c>
      <c r="D12" s="24">
        <f t="shared" si="0"/>
        <v>6.3771581649780273</v>
      </c>
      <c r="E12" s="26" t="s">
        <v>14</v>
      </c>
      <c r="F12" s="27">
        <v>20.952035903930664</v>
      </c>
      <c r="G12" s="27">
        <v>14.476744651794434</v>
      </c>
      <c r="H12" s="24">
        <f t="shared" si="1"/>
        <v>6.4752912521362305</v>
      </c>
      <c r="I12" s="24">
        <f t="shared" ref="I12:I14" si="3">H12-$D$15</f>
        <v>0.12307834625244141</v>
      </c>
      <c r="J12" s="25">
        <f t="shared" si="2"/>
        <v>0.91822629622350915</v>
      </c>
      <c r="L12" s="8"/>
    </row>
    <row r="13" spans="1:256" x14ac:dyDescent="0.15">
      <c r="A13" s="26" t="s">
        <v>15</v>
      </c>
      <c r="B13" s="27">
        <v>20.707967758178711</v>
      </c>
      <c r="C13" s="27">
        <v>14.437827110290527</v>
      </c>
      <c r="D13" s="24">
        <f t="shared" si="0"/>
        <v>6.2701406478881836</v>
      </c>
      <c r="E13" s="26" t="s">
        <v>15</v>
      </c>
      <c r="F13" s="27">
        <v>20.999624252319336</v>
      </c>
      <c r="G13" s="27">
        <v>14.432026863098145</v>
      </c>
      <c r="H13" s="24">
        <f t="shared" si="1"/>
        <v>6.5675973892211914</v>
      </c>
      <c r="I13" s="24">
        <f t="shared" si="3"/>
        <v>0.21538448333740234</v>
      </c>
      <c r="J13" s="25">
        <f t="shared" si="2"/>
        <v>0.86131658520203547</v>
      </c>
      <c r="L13" s="8"/>
    </row>
    <row r="14" spans="1:256" ht="15" thickBot="1" x14ac:dyDescent="0.2">
      <c r="A14" s="28" t="s">
        <v>16</v>
      </c>
      <c r="B14" s="29">
        <v>20.693746566772461</v>
      </c>
      <c r="C14" s="29">
        <v>14.422859191894531</v>
      </c>
      <c r="D14" s="30">
        <f t="shared" si="0"/>
        <v>6.2708873748779297</v>
      </c>
      <c r="E14" s="28" t="s">
        <v>16</v>
      </c>
      <c r="F14" s="29">
        <v>20.760227203369141</v>
      </c>
      <c r="G14" s="29">
        <v>14.444121360778809</v>
      </c>
      <c r="H14" s="30">
        <f t="shared" si="1"/>
        <v>6.316105842590332</v>
      </c>
      <c r="I14" s="24">
        <f t="shared" si="3"/>
        <v>-3.6107063293457031E-2</v>
      </c>
      <c r="J14" s="31">
        <f t="shared" si="2"/>
        <v>1.0253433264292384</v>
      </c>
      <c r="L14" s="8"/>
    </row>
    <row r="15" spans="1:256" x14ac:dyDescent="0.15">
      <c r="A15" s="32" t="s">
        <v>3</v>
      </c>
      <c r="B15" s="33">
        <f>AVERAGE(B11:B14)</f>
        <v>20.79768705368042</v>
      </c>
      <c r="C15" s="33">
        <f>AVERAGE(C11:C14)</f>
        <v>14.445474147796631</v>
      </c>
      <c r="D15" s="33">
        <f>AVERAGE(D11:D14)</f>
        <v>6.3522129058837891</v>
      </c>
      <c r="E15" s="34" t="s">
        <v>3</v>
      </c>
      <c r="F15" s="33">
        <f>AVERAGE(F11:F14)</f>
        <v>21.004886150360107</v>
      </c>
      <c r="G15" s="33">
        <f>AVERAGE(G11:G14)</f>
        <v>14.458233594894409</v>
      </c>
      <c r="H15" s="33">
        <f>AVERAGE(H11:H14)</f>
        <v>6.5466525554656982</v>
      </c>
      <c r="I15" s="33">
        <f>AVERAGE(I11:I14)</f>
        <v>0.19443964958190918</v>
      </c>
      <c r="J15" s="57">
        <f>AVERAGE(J11:J14)</f>
        <v>0.88103803375740597</v>
      </c>
      <c r="L15" s="8"/>
    </row>
    <row r="16" spans="1:256" x14ac:dyDescent="0.15">
      <c r="A16" s="35" t="s">
        <v>4</v>
      </c>
      <c r="B16" s="24">
        <f>MEDIAN(B11:B14)</f>
        <v>20.769515991210938</v>
      </c>
      <c r="C16" s="24">
        <f>MEDIAN(C11:C14)</f>
        <v>14.445866584777832</v>
      </c>
      <c r="D16" s="24">
        <f>MEDIAN(D11:D14)</f>
        <v>6.3240227699279785</v>
      </c>
      <c r="E16" s="36" t="s">
        <v>4</v>
      </c>
      <c r="F16" s="24">
        <f>MEDIAN(F11:F14)</f>
        <v>20.975830078125</v>
      </c>
      <c r="G16" s="24">
        <f>MEDIAN(G11:G14)</f>
        <v>14.460433006286621</v>
      </c>
      <c r="H16" s="24">
        <f>MEDIAN(H11:H14)</f>
        <v>6.5214443206787109</v>
      </c>
      <c r="I16" s="24">
        <f>MEDIAN(I11:I14)</f>
        <v>0.16923141479492188</v>
      </c>
      <c r="J16" s="37">
        <f>MEDIAN(J11:J14)</f>
        <v>0.88977144071277237</v>
      </c>
      <c r="L16" s="8"/>
    </row>
    <row r="17" spans="1:12" ht="15" thickBot="1" x14ac:dyDescent="0.2">
      <c r="A17" s="38" t="s">
        <v>5</v>
      </c>
      <c r="B17" s="30">
        <f>STDEV(B11:B14)</f>
        <v>0.12336629466651029</v>
      </c>
      <c r="C17" s="30">
        <f>STDEV(C11:C14)</f>
        <v>1.9300803278450022E-2</v>
      </c>
      <c r="D17" s="30">
        <f>STDEV(D11:D14)</f>
        <v>0.10510481516859312</v>
      </c>
      <c r="E17" s="39" t="s">
        <v>5</v>
      </c>
      <c r="F17" s="30">
        <f>STDEV(F11:F14)</f>
        <v>0.22682531478795767</v>
      </c>
      <c r="G17" s="30">
        <f>STDEV(G11:G14)</f>
        <v>2.3834093690898193E-2</v>
      </c>
      <c r="H17" s="30">
        <f>STDEV(H11:H14)</f>
        <v>0.21418311354510317</v>
      </c>
      <c r="I17" s="30">
        <f>STDEV(I11:I14)</f>
        <v>0.21418311354510317</v>
      </c>
      <c r="J17" s="40">
        <f>STDEV(J11:J14)</f>
        <v>0.1274965808164194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6.3748290408209701E-2</v>
      </c>
      <c r="L18" s="8"/>
    </row>
    <row r="19" spans="1:12" x14ac:dyDescent="0.15">
      <c r="A19" s="44" t="s">
        <v>33</v>
      </c>
      <c r="B19" s="45">
        <f>TTEST(B11:B14,F11:F14,2,2)</f>
        <v>0.1596315671600716</v>
      </c>
      <c r="C19" s="46"/>
      <c r="D19" s="47"/>
      <c r="E19" s="48"/>
      <c r="F19" s="47"/>
      <c r="G19" s="48"/>
      <c r="H19" s="48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7"/>
      <c r="G20" s="48"/>
      <c r="H20" s="48"/>
      <c r="L20" s="8"/>
    </row>
    <row r="21" spans="1:12" x14ac:dyDescent="0.15">
      <c r="A21" s="44" t="s">
        <v>7</v>
      </c>
      <c r="B21" s="58">
        <f>TTEST(D11:D14,H11:H14,2,2)</f>
        <v>0.15423217472282813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0.16697256254555443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0.87391226217182083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44307</v>
      </c>
      <c r="K3" s="53" t="s">
        <v>24</v>
      </c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34</v>
      </c>
      <c r="I4" s="5">
        <v>43927</v>
      </c>
      <c r="J4" s="5">
        <v>44307</v>
      </c>
      <c r="K4" s="53" t="s">
        <v>24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54" t="s">
        <v>26</v>
      </c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34</v>
      </c>
      <c r="C10" s="20" t="s">
        <v>0</v>
      </c>
      <c r="D10" s="20" t="s">
        <v>1</v>
      </c>
      <c r="E10" s="19" t="s">
        <v>22</v>
      </c>
      <c r="F10" s="20" t="s">
        <v>34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21.148223876953125</v>
      </c>
      <c r="C11" s="23">
        <v>14.467304229736328</v>
      </c>
      <c r="D11" s="24">
        <f t="shared" ref="D11:D14" si="0">B11-C11</f>
        <v>6.6809196472167969</v>
      </c>
      <c r="E11" s="22" t="s">
        <v>13</v>
      </c>
      <c r="F11" s="23">
        <v>21.174263000488281</v>
      </c>
      <c r="G11" s="23">
        <v>14.48004150390625</v>
      </c>
      <c r="H11" s="24">
        <f t="shared" ref="H11:H14" si="1">F11-G11</f>
        <v>6.6942214965820312</v>
      </c>
      <c r="I11" s="24">
        <f>H11-$D$15</f>
        <v>9.3048095703125E-2</v>
      </c>
      <c r="J11" s="25">
        <f t="shared" ref="J11:J14" si="2">POWER(2,-I11)</f>
        <v>0.93753984079447839</v>
      </c>
      <c r="L11" s="8"/>
    </row>
    <row r="12" spans="1:256" x14ac:dyDescent="0.15">
      <c r="A12" s="26" t="s">
        <v>14</v>
      </c>
      <c r="B12" s="27">
        <v>21.100320816040039</v>
      </c>
      <c r="C12" s="27">
        <v>14.453906059265137</v>
      </c>
      <c r="D12" s="24">
        <f t="shared" si="0"/>
        <v>6.6464147567749023</v>
      </c>
      <c r="E12" s="26" t="s">
        <v>14</v>
      </c>
      <c r="F12" s="27">
        <v>20.885225296020508</v>
      </c>
      <c r="G12" s="27">
        <v>14.476744651794434</v>
      </c>
      <c r="H12" s="24">
        <f t="shared" si="1"/>
        <v>6.4084806442260742</v>
      </c>
      <c r="I12" s="24">
        <f t="shared" ref="I12:I14" si="3">H12-$D$15</f>
        <v>-0.19269275665283203</v>
      </c>
      <c r="J12" s="25">
        <f t="shared" si="2"/>
        <v>1.1428949130397883</v>
      </c>
      <c r="L12" s="8"/>
    </row>
    <row r="13" spans="1:256" x14ac:dyDescent="0.15">
      <c r="A13" s="26" t="s">
        <v>15</v>
      </c>
      <c r="B13" s="27">
        <v>20.834211349487305</v>
      </c>
      <c r="C13" s="27">
        <v>14.437827110290527</v>
      </c>
      <c r="D13" s="24">
        <f t="shared" si="0"/>
        <v>6.3963842391967773</v>
      </c>
      <c r="E13" s="26" t="s">
        <v>15</v>
      </c>
      <c r="F13" s="27">
        <v>21.093742370605469</v>
      </c>
      <c r="G13" s="27">
        <v>14.432026863098145</v>
      </c>
      <c r="H13" s="24">
        <f t="shared" si="1"/>
        <v>6.6617155075073242</v>
      </c>
      <c r="I13" s="24">
        <f t="shared" si="3"/>
        <v>6.0542106628417969E-2</v>
      </c>
      <c r="J13" s="25">
        <f t="shared" si="2"/>
        <v>0.95890373425907238</v>
      </c>
      <c r="L13" s="8"/>
    </row>
    <row r="14" spans="1:256" ht="15" thickBot="1" x14ac:dyDescent="0.2">
      <c r="A14" s="28" t="s">
        <v>16</v>
      </c>
      <c r="B14" s="29">
        <v>21.10383415222168</v>
      </c>
      <c r="C14" s="29">
        <v>14.422859191894531</v>
      </c>
      <c r="D14" s="30">
        <f t="shared" si="0"/>
        <v>6.6809749603271484</v>
      </c>
      <c r="E14" s="28" t="s">
        <v>16</v>
      </c>
      <c r="F14" s="29">
        <v>21.233230590820312</v>
      </c>
      <c r="G14" s="29">
        <v>14.444121360778809</v>
      </c>
      <c r="H14" s="30">
        <f t="shared" si="1"/>
        <v>6.7891092300415039</v>
      </c>
      <c r="I14" s="24">
        <f t="shared" si="3"/>
        <v>0.18793582916259766</v>
      </c>
      <c r="J14" s="31">
        <f t="shared" si="2"/>
        <v>0.87786084384663232</v>
      </c>
      <c r="L14" s="8"/>
    </row>
    <row r="15" spans="1:256" x14ac:dyDescent="0.15">
      <c r="A15" s="32" t="s">
        <v>3</v>
      </c>
      <c r="B15" s="33">
        <f>AVERAGE(B11:B14)</f>
        <v>21.046647548675537</v>
      </c>
      <c r="C15" s="33">
        <f>AVERAGE(C11:C14)</f>
        <v>14.445474147796631</v>
      </c>
      <c r="D15" s="33">
        <f>AVERAGE(D11:D14)</f>
        <v>6.6011734008789062</v>
      </c>
      <c r="E15" s="34" t="s">
        <v>3</v>
      </c>
      <c r="F15" s="33">
        <f>AVERAGE(F11:F14)</f>
        <v>21.096615314483643</v>
      </c>
      <c r="G15" s="33">
        <f>AVERAGE(G11:G14)</f>
        <v>14.458233594894409</v>
      </c>
      <c r="H15" s="33">
        <f>AVERAGE(H11:H14)</f>
        <v>6.6383817195892334</v>
      </c>
      <c r="I15" s="33">
        <f>AVERAGE(I11:I14)</f>
        <v>3.7208318710327148E-2</v>
      </c>
      <c r="J15" s="57">
        <f>AVERAGE(J11:J14)</f>
        <v>0.97929983298499279</v>
      </c>
      <c r="L15" s="8"/>
    </row>
    <row r="16" spans="1:256" x14ac:dyDescent="0.15">
      <c r="A16" s="35" t="s">
        <v>4</v>
      </c>
      <c r="B16" s="24">
        <f>MEDIAN(B11:B14)</f>
        <v>21.102077484130859</v>
      </c>
      <c r="C16" s="24">
        <f>MEDIAN(C11:C14)</f>
        <v>14.445866584777832</v>
      </c>
      <c r="D16" s="24">
        <f>MEDIAN(D11:D14)</f>
        <v>6.6636672019958496</v>
      </c>
      <c r="E16" s="36" t="s">
        <v>4</v>
      </c>
      <c r="F16" s="24">
        <f>MEDIAN(F11:F14)</f>
        <v>21.134002685546875</v>
      </c>
      <c r="G16" s="24">
        <f>MEDIAN(G11:G14)</f>
        <v>14.460433006286621</v>
      </c>
      <c r="H16" s="24">
        <f>MEDIAN(H11:H14)</f>
        <v>6.6779685020446777</v>
      </c>
      <c r="I16" s="24">
        <f>MEDIAN(I11:I14)</f>
        <v>7.6795101165771484E-2</v>
      </c>
      <c r="J16" s="37">
        <f>MEDIAN(J11:J14)</f>
        <v>0.94822178752677533</v>
      </c>
      <c r="L16" s="8"/>
    </row>
    <row r="17" spans="1:12" ht="15" thickBot="1" x14ac:dyDescent="0.2">
      <c r="A17" s="38" t="s">
        <v>5</v>
      </c>
      <c r="B17" s="30">
        <f>STDEV(B11:B14)</f>
        <v>0.14329226130142045</v>
      </c>
      <c r="C17" s="30">
        <f>STDEV(C11:C14)</f>
        <v>1.9300803278450022E-2</v>
      </c>
      <c r="D17" s="30">
        <f>STDEV(D11:D14)</f>
        <v>0.13749319222072073</v>
      </c>
      <c r="E17" s="39" t="s">
        <v>5</v>
      </c>
      <c r="F17" s="30">
        <f>STDEV(F11:F14)</f>
        <v>0.15208209469755826</v>
      </c>
      <c r="G17" s="30">
        <f>STDEV(G11:G14)</f>
        <v>2.3834093690898193E-2</v>
      </c>
      <c r="H17" s="30">
        <f>STDEV(H11:H14)</f>
        <v>0.1625175203001081</v>
      </c>
      <c r="I17" s="30">
        <f>STDEV(I11:I14)</f>
        <v>0.1625175203001081</v>
      </c>
      <c r="J17" s="40">
        <f>STDEV(J11:J14)</f>
        <v>0.11432864401443327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5.7164322007216634E-2</v>
      </c>
      <c r="L18" s="8"/>
    </row>
    <row r="19" spans="1:12" x14ac:dyDescent="0.15">
      <c r="A19" s="44" t="s">
        <v>34</v>
      </c>
      <c r="B19" s="45">
        <f>TTEST(B11:B14,F11:F14,2,2)</f>
        <v>0.64938826635436309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0.73859907300441741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3.9890410768422299E-2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0.97453890167344126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43929</v>
      </c>
      <c r="J3" s="5">
        <v>44305</v>
      </c>
      <c r="K3" s="53" t="s">
        <v>24</v>
      </c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35</v>
      </c>
      <c r="I4" s="5">
        <v>43931</v>
      </c>
      <c r="J4" s="5">
        <v>44319</v>
      </c>
      <c r="K4" s="53" t="s">
        <v>24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35</v>
      </c>
      <c r="C10" s="20" t="s">
        <v>0</v>
      </c>
      <c r="D10" s="20" t="s">
        <v>1</v>
      </c>
      <c r="E10" s="19" t="s">
        <v>22</v>
      </c>
      <c r="F10" s="20" t="s">
        <v>35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25.004940032958984</v>
      </c>
      <c r="C11" s="23">
        <v>14.467304229736328</v>
      </c>
      <c r="D11" s="24">
        <f t="shared" ref="D11:D14" si="0">B11-C11</f>
        <v>10.537635803222656</v>
      </c>
      <c r="E11" s="22" t="s">
        <v>13</v>
      </c>
      <c r="F11" s="23">
        <v>26.788177490234375</v>
      </c>
      <c r="G11" s="23">
        <v>14.48004150390625</v>
      </c>
      <c r="H11" s="24">
        <f t="shared" ref="H11:H14" si="1">F11-G11</f>
        <v>12.308135986328125</v>
      </c>
      <c r="I11" s="24">
        <f>H11-$D$15</f>
        <v>1.0612163543701172</v>
      </c>
      <c r="J11" s="25">
        <f t="shared" ref="J11:J14" si="2">POWER(2,-I11)</f>
        <v>0.47922784625136217</v>
      </c>
      <c r="L11" s="8"/>
    </row>
    <row r="12" spans="1:256" x14ac:dyDescent="0.15">
      <c r="A12" s="26" t="s">
        <v>14</v>
      </c>
      <c r="B12" s="27">
        <v>25.799755096435547</v>
      </c>
      <c r="C12" s="27">
        <v>14.453906059265137</v>
      </c>
      <c r="D12" s="24">
        <f t="shared" si="0"/>
        <v>11.34584903717041</v>
      </c>
      <c r="E12" s="26" t="s">
        <v>14</v>
      </c>
      <c r="F12" s="27">
        <v>27.002416610717773</v>
      </c>
      <c r="G12" s="27">
        <v>14.476744651794434</v>
      </c>
      <c r="H12" s="24">
        <f t="shared" si="1"/>
        <v>12.52567195892334</v>
      </c>
      <c r="I12" s="24">
        <f t="shared" ref="I12:I14" si="3">H12-$D$15</f>
        <v>1.278752326965332</v>
      </c>
      <c r="J12" s="25">
        <f t="shared" si="2"/>
        <v>0.41215179209491248</v>
      </c>
      <c r="L12" s="8"/>
    </row>
    <row r="13" spans="1:256" x14ac:dyDescent="0.15">
      <c r="A13" s="26" t="s">
        <v>15</v>
      </c>
      <c r="B13" s="27">
        <v>26.11467170715332</v>
      </c>
      <c r="C13" s="27">
        <v>14.437827110290527</v>
      </c>
      <c r="D13" s="24">
        <f t="shared" si="0"/>
        <v>11.676844596862793</v>
      </c>
      <c r="E13" s="26" t="s">
        <v>15</v>
      </c>
      <c r="F13" s="27">
        <v>27.035305023193359</v>
      </c>
      <c r="G13" s="27">
        <v>14.432026863098145</v>
      </c>
      <c r="H13" s="24">
        <f t="shared" si="1"/>
        <v>12.603278160095215</v>
      </c>
      <c r="I13" s="24">
        <f t="shared" si="3"/>
        <v>1.356358528137207</v>
      </c>
      <c r="J13" s="25">
        <f t="shared" si="2"/>
        <v>0.39056686717169137</v>
      </c>
      <c r="L13" s="8"/>
    </row>
    <row r="14" spans="1:256" ht="15" thickBot="1" x14ac:dyDescent="0.2">
      <c r="A14" s="28" t="s">
        <v>16</v>
      </c>
      <c r="B14" s="29">
        <v>25.850208282470703</v>
      </c>
      <c r="C14" s="29">
        <v>14.422859191894531</v>
      </c>
      <c r="D14" s="30">
        <f t="shared" si="0"/>
        <v>11.427349090576172</v>
      </c>
      <c r="E14" s="28" t="s">
        <v>16</v>
      </c>
      <c r="F14" s="29">
        <v>26.747970581054688</v>
      </c>
      <c r="G14" s="29">
        <v>14.444121360778809</v>
      </c>
      <c r="H14" s="30">
        <f t="shared" si="1"/>
        <v>12.303849220275879</v>
      </c>
      <c r="I14" s="24">
        <f t="shared" si="3"/>
        <v>1.0569295883178711</v>
      </c>
      <c r="J14" s="31">
        <f t="shared" si="2"/>
        <v>0.48065392225333359</v>
      </c>
      <c r="L14" s="8"/>
    </row>
    <row r="15" spans="1:256" x14ac:dyDescent="0.15">
      <c r="A15" s="32" t="s">
        <v>3</v>
      </c>
      <c r="B15" s="33">
        <f>AVERAGE(B11:B14)</f>
        <v>25.692393779754639</v>
      </c>
      <c r="C15" s="33">
        <f>AVERAGE(C11:C14)</f>
        <v>14.445474147796631</v>
      </c>
      <c r="D15" s="33">
        <f>AVERAGE(D11:D14)</f>
        <v>11.246919631958008</v>
      </c>
      <c r="E15" s="34" t="s">
        <v>3</v>
      </c>
      <c r="F15" s="33">
        <f>AVERAGE(F11:F14)</f>
        <v>26.893467426300049</v>
      </c>
      <c r="G15" s="33">
        <f>AVERAGE(G11:G14)</f>
        <v>14.458233594894409</v>
      </c>
      <c r="H15" s="33">
        <f>AVERAGE(H11:H14)</f>
        <v>12.43523383140564</v>
      </c>
      <c r="I15" s="33">
        <f>AVERAGE(I11:I14)</f>
        <v>1.1883141994476318</v>
      </c>
      <c r="J15" s="57">
        <f>AVERAGE(J11:J14)</f>
        <v>0.44065010694282492</v>
      </c>
      <c r="L15" s="8"/>
    </row>
    <row r="16" spans="1:256" x14ac:dyDescent="0.15">
      <c r="A16" s="35" t="s">
        <v>4</v>
      </c>
      <c r="B16" s="24">
        <f>MEDIAN(B11:B14)</f>
        <v>25.824981689453125</v>
      </c>
      <c r="C16" s="24">
        <f>MEDIAN(C11:C14)</f>
        <v>14.445866584777832</v>
      </c>
      <c r="D16" s="24">
        <f>MEDIAN(D11:D14)</f>
        <v>11.386599063873291</v>
      </c>
      <c r="E16" s="36" t="s">
        <v>4</v>
      </c>
      <c r="F16" s="24">
        <f>MEDIAN(F11:F14)</f>
        <v>26.895297050476074</v>
      </c>
      <c r="G16" s="24">
        <f>MEDIAN(G11:G14)</f>
        <v>14.460433006286621</v>
      </c>
      <c r="H16" s="24">
        <f>MEDIAN(H11:H14)</f>
        <v>12.416903972625732</v>
      </c>
      <c r="I16" s="24">
        <f>MEDIAN(I11:I14)</f>
        <v>1.1699843406677246</v>
      </c>
      <c r="J16" s="37">
        <f>MEDIAN(J11:J14)</f>
        <v>0.44568981917313732</v>
      </c>
      <c r="L16" s="8"/>
    </row>
    <row r="17" spans="1:12" ht="15" thickBot="1" x14ac:dyDescent="0.2">
      <c r="A17" s="38" t="s">
        <v>5</v>
      </c>
      <c r="B17" s="30">
        <f>STDEV(B11:B14)</f>
        <v>0.47865895010208354</v>
      </c>
      <c r="C17" s="30">
        <f>STDEV(C11:C14)</f>
        <v>1.9300803278450022E-2</v>
      </c>
      <c r="D17" s="30">
        <f>STDEV(D11:D14)</f>
        <v>0.49337640867353455</v>
      </c>
      <c r="E17" s="39" t="s">
        <v>5</v>
      </c>
      <c r="F17" s="30">
        <f>STDEV(F11:F14)</f>
        <v>0.14633652003837244</v>
      </c>
      <c r="G17" s="30">
        <f>STDEV(G11:G14)</f>
        <v>2.3834093690898193E-2</v>
      </c>
      <c r="H17" s="30">
        <f>STDEV(H11:H14)</f>
        <v>0.15257099940541796</v>
      </c>
      <c r="I17" s="30">
        <f>STDEV(I11:I14)</f>
        <v>0.15257099940541796</v>
      </c>
      <c r="J17" s="40">
        <f>STDEV(J11:J14)</f>
        <v>4.622060170060658E-2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2.311030085030329E-2</v>
      </c>
      <c r="L18" s="8"/>
    </row>
    <row r="19" spans="1:12" x14ac:dyDescent="0.15">
      <c r="A19" s="44" t="s">
        <v>35</v>
      </c>
      <c r="B19" s="45">
        <f>TTEST(B11:B14,F11:F14,2,2)</f>
        <v>3.0031347228061957E-3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3.6840809878188429E-3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1.7979731165031827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0.43881532036152399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23"/>
  <sheetViews>
    <sheetView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43927</v>
      </c>
      <c r="J3" s="5">
        <v>44305</v>
      </c>
      <c r="K3" s="53" t="s">
        <v>24</v>
      </c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36</v>
      </c>
      <c r="I4" s="5">
        <v>43927</v>
      </c>
      <c r="J4" s="5">
        <v>44319</v>
      </c>
      <c r="K4" s="53" t="s">
        <v>24</v>
      </c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5"/>
      <c r="K5" s="53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21</v>
      </c>
      <c r="B10" s="20" t="s">
        <v>36</v>
      </c>
      <c r="C10" s="20" t="s">
        <v>0</v>
      </c>
      <c r="D10" s="20" t="s">
        <v>1</v>
      </c>
      <c r="E10" s="19" t="s">
        <v>22</v>
      </c>
      <c r="F10" s="20" t="s">
        <v>36</v>
      </c>
      <c r="G10" s="20" t="s">
        <v>0</v>
      </c>
      <c r="H10" s="20" t="s">
        <v>1</v>
      </c>
      <c r="I10" s="20" t="s">
        <v>2</v>
      </c>
      <c r="J10" s="21" t="s">
        <v>27</v>
      </c>
      <c r="K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19.998273849487305</v>
      </c>
      <c r="C11" s="23">
        <v>14.467304229736328</v>
      </c>
      <c r="D11" s="24">
        <f t="shared" ref="D11:D14" si="0">B11-C11</f>
        <v>5.5309696197509766</v>
      </c>
      <c r="E11" s="22" t="s">
        <v>13</v>
      </c>
      <c r="F11" s="23">
        <v>20.472558975219727</v>
      </c>
      <c r="G11" s="23">
        <v>14.48004150390625</v>
      </c>
      <c r="H11" s="24">
        <f t="shared" ref="H11:H14" si="1">F11-G11</f>
        <v>5.9925174713134766</v>
      </c>
      <c r="I11" s="24">
        <f>H11-$D$15</f>
        <v>0.38994503021240234</v>
      </c>
      <c r="J11" s="25">
        <f t="shared" ref="J11:J14" si="2">POWER(2,-I11)</f>
        <v>0.76315868191540204</v>
      </c>
      <c r="L11" s="8"/>
    </row>
    <row r="12" spans="1:256" x14ac:dyDescent="0.15">
      <c r="A12" s="26" t="s">
        <v>14</v>
      </c>
      <c r="B12" s="27">
        <v>20.238639831542969</v>
      </c>
      <c r="C12" s="27">
        <v>14.453906059265137</v>
      </c>
      <c r="D12" s="24">
        <f t="shared" si="0"/>
        <v>5.784733772277832</v>
      </c>
      <c r="E12" s="26" t="s">
        <v>14</v>
      </c>
      <c r="F12" s="27">
        <v>20.238893508911133</v>
      </c>
      <c r="G12" s="27">
        <v>14.476744651794434</v>
      </c>
      <c r="H12" s="24">
        <f t="shared" si="1"/>
        <v>5.7621488571166992</v>
      </c>
      <c r="I12" s="24">
        <f t="shared" ref="I12:I14" si="3">H12-$D$15</f>
        <v>0.159576416015625</v>
      </c>
      <c r="J12" s="25">
        <f t="shared" si="2"/>
        <v>0.8952878942801501</v>
      </c>
      <c r="L12" s="8"/>
    </row>
    <row r="13" spans="1:256" x14ac:dyDescent="0.15">
      <c r="A13" s="26" t="s">
        <v>15</v>
      </c>
      <c r="B13" s="27">
        <v>19.932186126708984</v>
      </c>
      <c r="C13" s="27">
        <v>14.437827110290527</v>
      </c>
      <c r="D13" s="24">
        <f t="shared" si="0"/>
        <v>5.494359016418457</v>
      </c>
      <c r="E13" s="26" t="s">
        <v>15</v>
      </c>
      <c r="F13" s="27">
        <v>20.40199089050293</v>
      </c>
      <c r="G13" s="27">
        <v>14.432026863098145</v>
      </c>
      <c r="H13" s="24">
        <f t="shared" si="1"/>
        <v>5.9699640274047852</v>
      </c>
      <c r="I13" s="24">
        <f t="shared" si="3"/>
        <v>0.36739158630371094</v>
      </c>
      <c r="J13" s="25">
        <f t="shared" si="2"/>
        <v>0.77518277229990384</v>
      </c>
      <c r="L13" s="8"/>
    </row>
    <row r="14" spans="1:256" ht="15" thickBot="1" x14ac:dyDescent="0.2">
      <c r="A14" s="28" t="s">
        <v>16</v>
      </c>
      <c r="B14" s="29">
        <v>20.023086547851562</v>
      </c>
      <c r="C14" s="29">
        <v>14.422859191894531</v>
      </c>
      <c r="D14" s="30">
        <f t="shared" si="0"/>
        <v>5.6002273559570312</v>
      </c>
      <c r="E14" s="28" t="s">
        <v>16</v>
      </c>
      <c r="F14" s="29">
        <v>20.287317276000977</v>
      </c>
      <c r="G14" s="29">
        <v>14.444121360778809</v>
      </c>
      <c r="H14" s="30">
        <f t="shared" si="1"/>
        <v>5.843195915222168</v>
      </c>
      <c r="I14" s="24">
        <f t="shared" si="3"/>
        <v>0.24062347412109375</v>
      </c>
      <c r="J14" s="31">
        <f t="shared" si="2"/>
        <v>0.84637946253474527</v>
      </c>
      <c r="L14" s="8"/>
    </row>
    <row r="15" spans="1:256" x14ac:dyDescent="0.15">
      <c r="A15" s="32" t="s">
        <v>3</v>
      </c>
      <c r="B15" s="33">
        <f>AVERAGE(B11:B14)</f>
        <v>20.048046588897705</v>
      </c>
      <c r="C15" s="33">
        <f>AVERAGE(C11:C14)</f>
        <v>14.445474147796631</v>
      </c>
      <c r="D15" s="33">
        <f>AVERAGE(D11:D14)</f>
        <v>5.6025724411010742</v>
      </c>
      <c r="E15" s="34" t="s">
        <v>3</v>
      </c>
      <c r="F15" s="33">
        <f>AVERAGE(F11:F14)</f>
        <v>20.350190162658691</v>
      </c>
      <c r="G15" s="33">
        <f>AVERAGE(G11:G14)</f>
        <v>14.458233594894409</v>
      </c>
      <c r="H15" s="33">
        <f>AVERAGE(H11:H14)</f>
        <v>5.8919565677642822</v>
      </c>
      <c r="I15" s="33">
        <f>AVERAGE(I11:I14)</f>
        <v>0.28938412666320801</v>
      </c>
      <c r="J15" s="57">
        <f>AVERAGE(J11:J14)</f>
        <v>0.82000220275755042</v>
      </c>
      <c r="L15" s="8"/>
    </row>
    <row r="16" spans="1:256" x14ac:dyDescent="0.15">
      <c r="A16" s="35" t="s">
        <v>4</v>
      </c>
      <c r="B16" s="24">
        <f>MEDIAN(B11:B14)</f>
        <v>20.010680198669434</v>
      </c>
      <c r="C16" s="24">
        <f>MEDIAN(C11:C14)</f>
        <v>14.445866584777832</v>
      </c>
      <c r="D16" s="24">
        <f>MEDIAN(D11:D14)</f>
        <v>5.5655984878540039</v>
      </c>
      <c r="E16" s="36" t="s">
        <v>4</v>
      </c>
      <c r="F16" s="24">
        <f>MEDIAN(F11:F14)</f>
        <v>20.344654083251953</v>
      </c>
      <c r="G16" s="24">
        <f>MEDIAN(G11:G14)</f>
        <v>14.460433006286621</v>
      </c>
      <c r="H16" s="24">
        <f>MEDIAN(H11:H14)</f>
        <v>5.9065799713134766</v>
      </c>
      <c r="I16" s="24">
        <f>MEDIAN(I11:I14)</f>
        <v>0.30400753021240234</v>
      </c>
      <c r="J16" s="37">
        <f>MEDIAN(J11:J14)</f>
        <v>0.8107811174173245</v>
      </c>
      <c r="L16" s="8"/>
    </row>
    <row r="17" spans="1:12" ht="15" thickBot="1" x14ac:dyDescent="0.2">
      <c r="A17" s="38" t="s">
        <v>5</v>
      </c>
      <c r="B17" s="30">
        <f>STDEV(B11:B14)</f>
        <v>0.13272749034275841</v>
      </c>
      <c r="C17" s="30">
        <f>STDEV(C11:C14)</f>
        <v>1.9300803278450022E-2</v>
      </c>
      <c r="D17" s="30">
        <f>STDEV(D11:D14)</f>
        <v>0.12913217944836694</v>
      </c>
      <c r="E17" s="39" t="s">
        <v>5</v>
      </c>
      <c r="F17" s="30">
        <f>STDEV(F11:F14)</f>
        <v>0.10645403813362898</v>
      </c>
      <c r="G17" s="30">
        <f>STDEV(G11:G14)</f>
        <v>2.3834093690898193E-2</v>
      </c>
      <c r="H17" s="30">
        <f>STDEV(H11:H14)</f>
        <v>0.10866661870463332</v>
      </c>
      <c r="I17" s="30">
        <f>STDEV(I11:I14)</f>
        <v>0.10866661870463332</v>
      </c>
      <c r="J17" s="40">
        <f>STDEV(J11:J14)</f>
        <v>6.2192342480590627E-2</v>
      </c>
      <c r="L17" s="8"/>
    </row>
    <row r="18" spans="1:12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3.1096171240295314E-2</v>
      </c>
      <c r="L18" s="8"/>
    </row>
    <row r="19" spans="1:12" x14ac:dyDescent="0.15">
      <c r="A19" s="44" t="s">
        <v>36</v>
      </c>
      <c r="B19" s="45">
        <f>TTEST(B11:B14,F11:F14,2,2)</f>
        <v>1.2048484465760883E-2</v>
      </c>
      <c r="C19" s="46"/>
      <c r="D19" s="47"/>
      <c r="E19" s="48"/>
      <c r="F19" s="48"/>
      <c r="G19" s="49"/>
      <c r="L19" s="8"/>
    </row>
    <row r="20" spans="1:12" x14ac:dyDescent="0.15">
      <c r="A20" s="44" t="s">
        <v>0</v>
      </c>
      <c r="B20" s="45">
        <f>TTEST(C11:C14,G11:G14,2,2)</f>
        <v>0.43722327869490907</v>
      </c>
      <c r="C20" s="46"/>
      <c r="D20" s="47"/>
      <c r="E20" s="48"/>
      <c r="F20" s="48"/>
      <c r="G20" s="50"/>
      <c r="L20" s="8"/>
    </row>
    <row r="21" spans="1:12" x14ac:dyDescent="0.15">
      <c r="A21" s="44" t="s">
        <v>7</v>
      </c>
      <c r="B21" s="58">
        <f>TTEST(D11:D14,H11:H14,2,2)</f>
        <v>1.3982895526050473E-2</v>
      </c>
      <c r="C21" s="51"/>
      <c r="D21" s="46"/>
      <c r="E21" s="17"/>
      <c r="F21" s="49"/>
      <c r="G21" s="46"/>
      <c r="L21" s="8"/>
    </row>
    <row r="22" spans="1:12" x14ac:dyDescent="0.15">
      <c r="A22" s="52" t="s">
        <v>8</v>
      </c>
      <c r="B22" s="10">
        <f>POWER(-(-I15-I17),2)</f>
        <v>0.15844439588789408</v>
      </c>
      <c r="C22" s="10"/>
      <c r="D22" s="42"/>
      <c r="E22" s="41"/>
      <c r="F22" s="46"/>
      <c r="G22" s="46"/>
      <c r="L22" s="8"/>
    </row>
    <row r="23" spans="1:12" x14ac:dyDescent="0.15">
      <c r="A23" s="52" t="s">
        <v>9</v>
      </c>
      <c r="B23" s="10">
        <f>POWER(2,-I15)</f>
        <v>0.8182512880127919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3"/>
  <sheetViews>
    <sheetView zoomScaleNormal="100" workbookViewId="0"/>
  </sheetViews>
  <sheetFormatPr baseColWidth="10" defaultColWidth="9.1640625" defaultRowHeight="14" x14ac:dyDescent="0.15"/>
  <cols>
    <col min="1" max="1" width="14.6640625" style="8" customWidth="1"/>
    <col min="2" max="4" width="10.33203125" style="18" customWidth="1"/>
    <col min="5" max="5" width="14.6640625" style="8" customWidth="1"/>
    <col min="6" max="10" width="10.33203125" style="18" customWidth="1"/>
    <col min="11" max="11" width="9.33203125" style="8" bestFit="1" customWidth="1"/>
    <col min="12" max="12" width="9.1640625" style="17"/>
    <col min="13" max="13" width="14" style="8" customWidth="1"/>
    <col min="14" max="16384" width="9.1640625" style="8"/>
  </cols>
  <sheetData>
    <row r="1" spans="1:256" s="60" customFormat="1" x14ac:dyDescent="0.15">
      <c r="A1" s="60" t="s">
        <v>46</v>
      </c>
      <c r="B1" s="61"/>
      <c r="C1" s="61"/>
      <c r="D1" s="61"/>
      <c r="F1" s="61"/>
      <c r="G1" s="61"/>
      <c r="H1" s="61"/>
      <c r="I1" s="61"/>
      <c r="J1" s="61"/>
      <c r="L1" s="62"/>
    </row>
    <row r="3" spans="1:256" s="1" customFormat="1" ht="16" x14ac:dyDescent="0.2">
      <c r="A3" s="1" t="s">
        <v>20</v>
      </c>
      <c r="B3" s="2"/>
      <c r="C3" s="2"/>
      <c r="D3" s="2"/>
      <c r="E3" s="3"/>
      <c r="F3" s="2"/>
      <c r="G3" s="2"/>
      <c r="H3" s="4" t="s">
        <v>12</v>
      </c>
      <c r="I3" s="5">
        <v>43662</v>
      </c>
      <c r="J3" s="6"/>
      <c r="L3" s="7"/>
    </row>
    <row r="4" spans="1:256" s="1" customFormat="1" ht="16" x14ac:dyDescent="0.2">
      <c r="A4" s="8" t="s">
        <v>23</v>
      </c>
      <c r="B4" s="2"/>
      <c r="C4" s="2"/>
      <c r="D4" s="2"/>
      <c r="E4" s="3"/>
      <c r="F4" s="2"/>
      <c r="G4" s="2"/>
      <c r="H4" s="4" t="s">
        <v>37</v>
      </c>
      <c r="I4" s="5">
        <v>43665</v>
      </c>
      <c r="J4" s="6"/>
      <c r="L4" s="7"/>
    </row>
    <row r="5" spans="1:256" s="1" customFormat="1" ht="16" x14ac:dyDescent="0.2">
      <c r="A5" s="8" t="s">
        <v>18</v>
      </c>
      <c r="B5" s="2"/>
      <c r="C5" s="2"/>
      <c r="D5" s="2"/>
      <c r="E5" s="3"/>
      <c r="F5" s="2"/>
      <c r="G5" s="2"/>
      <c r="J5" s="6"/>
      <c r="L5" s="7"/>
    </row>
    <row r="6" spans="1:256" s="1" customFormat="1" ht="16" x14ac:dyDescent="0.2">
      <c r="A6" s="8" t="s">
        <v>10</v>
      </c>
      <c r="B6" s="2"/>
      <c r="C6" s="2"/>
      <c r="D6" s="2"/>
      <c r="E6" s="3"/>
      <c r="F6" s="2"/>
      <c r="G6" s="2"/>
      <c r="H6" s="9"/>
      <c r="I6" s="9"/>
      <c r="J6" s="6"/>
      <c r="L6" s="7"/>
    </row>
    <row r="7" spans="1:256" x14ac:dyDescent="0.15">
      <c r="A7" s="8" t="s">
        <v>11</v>
      </c>
      <c r="B7" s="10"/>
      <c r="C7" s="10"/>
      <c r="D7" s="10"/>
      <c r="E7" s="11"/>
      <c r="F7" s="10"/>
      <c r="G7" s="10"/>
      <c r="H7" s="12"/>
      <c r="I7" s="12"/>
      <c r="J7" s="12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17" customFormat="1" ht="15" thickBot="1" x14ac:dyDescent="0.2">
      <c r="A8" s="15"/>
      <c r="B8" s="16"/>
      <c r="C8" s="16"/>
      <c r="D8" s="16"/>
      <c r="E8" s="15"/>
      <c r="F8" s="16"/>
      <c r="G8" s="16"/>
      <c r="H8" s="16"/>
      <c r="I8" s="16"/>
      <c r="J8" s="16"/>
      <c r="K8" s="15"/>
      <c r="L8" s="15"/>
    </row>
    <row r="9" spans="1:256" ht="16" thickTop="1" thickBot="1" x14ac:dyDescent="0.2">
      <c r="K9" s="17"/>
      <c r="M9" s="17"/>
      <c r="N9" s="17"/>
      <c r="O9" s="17"/>
    </row>
    <row r="10" spans="1:256" ht="15" thickBot="1" x14ac:dyDescent="0.2">
      <c r="A10" s="19" t="s">
        <v>17</v>
      </c>
      <c r="B10" s="20" t="s">
        <v>37</v>
      </c>
      <c r="C10" s="20" t="s">
        <v>0</v>
      </c>
      <c r="D10" s="20" t="s">
        <v>1</v>
      </c>
      <c r="E10" s="19" t="s">
        <v>22</v>
      </c>
      <c r="F10" s="20" t="s">
        <v>37</v>
      </c>
      <c r="G10" s="20" t="s">
        <v>0</v>
      </c>
      <c r="H10" s="20" t="s">
        <v>1</v>
      </c>
      <c r="I10" s="20" t="s">
        <v>2</v>
      </c>
      <c r="J10" s="21" t="s">
        <v>27</v>
      </c>
      <c r="L10" s="8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x14ac:dyDescent="0.15">
      <c r="A11" s="22" t="s">
        <v>13</v>
      </c>
      <c r="B11" s="23">
        <v>26.860404968261719</v>
      </c>
      <c r="C11" s="23">
        <v>14.707124710083008</v>
      </c>
      <c r="D11" s="24">
        <f t="shared" ref="D11:D14" si="0">B11-C11</f>
        <v>12.153280258178711</v>
      </c>
      <c r="E11" s="22" t="s">
        <v>13</v>
      </c>
      <c r="F11" s="23">
        <v>26.645986557006836</v>
      </c>
      <c r="G11" s="23">
        <v>14.441837310791016</v>
      </c>
      <c r="H11" s="24">
        <f t="shared" ref="H11:H14" si="1">F11-G11</f>
        <v>12.20414924621582</v>
      </c>
      <c r="I11" s="24">
        <f>H11-$D$15</f>
        <v>-0.30558061599731445</v>
      </c>
      <c r="J11" s="25">
        <f t="shared" ref="J11:J14" si="2">POWER(2,-I11)</f>
        <v>1.2359159343127026</v>
      </c>
      <c r="L11" s="8"/>
    </row>
    <row r="12" spans="1:256" x14ac:dyDescent="0.15">
      <c r="A12" s="26" t="s">
        <v>14</v>
      </c>
      <c r="B12" s="27">
        <v>27.294094085693359</v>
      </c>
      <c r="C12" s="27">
        <v>14.721585273742676</v>
      </c>
      <c r="D12" s="24">
        <f t="shared" si="0"/>
        <v>12.572508811950684</v>
      </c>
      <c r="E12" s="26" t="s">
        <v>14</v>
      </c>
      <c r="F12" s="27">
        <v>26.750364303588867</v>
      </c>
      <c r="G12" s="27">
        <v>14.548660278320312</v>
      </c>
      <c r="H12" s="24">
        <f t="shared" si="1"/>
        <v>12.201704025268555</v>
      </c>
      <c r="I12" s="24">
        <f t="shared" ref="I12:I14" si="3">H12-$D$15</f>
        <v>-0.30802583694458008</v>
      </c>
      <c r="J12" s="25">
        <f t="shared" si="2"/>
        <v>1.2380124619630437</v>
      </c>
      <c r="L12" s="8"/>
    </row>
    <row r="13" spans="1:256" x14ac:dyDescent="0.15">
      <c r="A13" s="26" t="s">
        <v>15</v>
      </c>
      <c r="B13" s="27">
        <v>27.227729797363281</v>
      </c>
      <c r="C13" s="27">
        <v>14.608564376831055</v>
      </c>
      <c r="D13" s="24">
        <f t="shared" si="0"/>
        <v>12.619165420532227</v>
      </c>
      <c r="E13" s="26" t="s">
        <v>15</v>
      </c>
      <c r="F13" s="27">
        <v>27.157585144042969</v>
      </c>
      <c r="G13" s="27">
        <v>14.541900634765625</v>
      </c>
      <c r="H13" s="24">
        <f t="shared" si="1"/>
        <v>12.615684509277344</v>
      </c>
      <c r="I13" s="24">
        <f t="shared" si="3"/>
        <v>0.10595464706420898</v>
      </c>
      <c r="J13" s="25">
        <f t="shared" si="2"/>
        <v>0.92918988404617564</v>
      </c>
      <c r="L13" s="8"/>
    </row>
    <row r="14" spans="1:256" ht="15" thickBot="1" x14ac:dyDescent="0.2">
      <c r="A14" s="28" t="s">
        <v>16</v>
      </c>
      <c r="B14" s="29">
        <v>27.297031402587891</v>
      </c>
      <c r="C14" s="29">
        <v>14.603066444396973</v>
      </c>
      <c r="D14" s="30">
        <f t="shared" si="0"/>
        <v>12.693964958190918</v>
      </c>
      <c r="E14" s="28" t="s">
        <v>16</v>
      </c>
      <c r="F14" s="29">
        <v>27.326784133911133</v>
      </c>
      <c r="G14" s="29">
        <v>14.521738052368164</v>
      </c>
      <c r="H14" s="30">
        <f t="shared" si="1"/>
        <v>12.805046081542969</v>
      </c>
      <c r="I14" s="24">
        <f t="shared" si="3"/>
        <v>0.29531621932983398</v>
      </c>
      <c r="J14" s="31">
        <f t="shared" si="2"/>
        <v>0.8148936990984752</v>
      </c>
      <c r="L14" s="8"/>
    </row>
    <row r="15" spans="1:256" x14ac:dyDescent="0.15">
      <c r="A15" s="32" t="s">
        <v>3</v>
      </c>
      <c r="B15" s="33">
        <f>AVERAGE(B11:B14)</f>
        <v>27.169815063476562</v>
      </c>
      <c r="C15" s="33">
        <f>AVERAGE(C11:C14)</f>
        <v>14.660085201263428</v>
      </c>
      <c r="D15" s="33">
        <f>AVERAGE(D11:D14)</f>
        <v>12.509729862213135</v>
      </c>
      <c r="E15" s="34" t="s">
        <v>3</v>
      </c>
      <c r="F15" s="33">
        <f>AVERAGE(F11:F14)</f>
        <v>26.970180034637451</v>
      </c>
      <c r="G15" s="33">
        <f>AVERAGE(G11:G14)</f>
        <v>14.513534069061279</v>
      </c>
      <c r="H15" s="33">
        <f>AVERAGE(H11:H14)</f>
        <v>12.456645965576172</v>
      </c>
      <c r="I15" s="33">
        <f>AVERAGE(I11:I14)</f>
        <v>-5.3083896636962891E-2</v>
      </c>
      <c r="J15" s="57">
        <f>AVERAGE(J11:J14)</f>
        <v>1.0545029948550995</v>
      </c>
      <c r="L15" s="8"/>
    </row>
    <row r="16" spans="1:256" x14ac:dyDescent="0.15">
      <c r="A16" s="35" t="s">
        <v>4</v>
      </c>
      <c r="B16" s="24">
        <f>MEDIAN(B11:B14)</f>
        <v>27.26091194152832</v>
      </c>
      <c r="C16" s="24">
        <f>MEDIAN(C11:C14)</f>
        <v>14.657844543457031</v>
      </c>
      <c r="D16" s="24">
        <f>MEDIAN(D11:D14)</f>
        <v>12.595837116241455</v>
      </c>
      <c r="E16" s="36" t="s">
        <v>4</v>
      </c>
      <c r="F16" s="24">
        <f>MEDIAN(F11:F14)</f>
        <v>26.953974723815918</v>
      </c>
      <c r="G16" s="24">
        <f>MEDIAN(G11:G14)</f>
        <v>14.531819343566895</v>
      </c>
      <c r="H16" s="24">
        <f>MEDIAN(H11:H14)</f>
        <v>12.409916877746582</v>
      </c>
      <c r="I16" s="24">
        <f>MEDIAN(I11:I14)</f>
        <v>-9.9812984466552734E-2</v>
      </c>
      <c r="J16" s="37">
        <f>MEDIAN(J11:J14)</f>
        <v>1.082552909179439</v>
      </c>
      <c r="L16" s="8"/>
    </row>
    <row r="17" spans="1:14" ht="15" thickBot="1" x14ac:dyDescent="0.2">
      <c r="A17" s="38" t="s">
        <v>5</v>
      </c>
      <c r="B17" s="30">
        <f>STDEV(B11:B14)</f>
        <v>0.20874066503844721</v>
      </c>
      <c r="C17" s="30">
        <f>STDEV(C11:C14)</f>
        <v>6.2982823821862849E-2</v>
      </c>
      <c r="D17" s="30">
        <f>STDEV(D11:D14)</f>
        <v>0.24284166910492766</v>
      </c>
      <c r="E17" s="39" t="s">
        <v>5</v>
      </c>
      <c r="F17" s="30">
        <f>STDEV(F11:F14)</f>
        <v>0.32440074250055972</v>
      </c>
      <c r="G17" s="30">
        <f>STDEV(G11:G14)</f>
        <v>4.914686533012598E-2</v>
      </c>
      <c r="H17" s="30">
        <f>STDEV(H11:H14)</f>
        <v>0.30299938691017175</v>
      </c>
      <c r="I17" s="30">
        <f>STDEV(I11:I14)</f>
        <v>0.30299938691017175</v>
      </c>
      <c r="J17" s="40">
        <f>STDEV(J11:J14)</f>
        <v>0.21579494083850659</v>
      </c>
      <c r="L17" s="8"/>
    </row>
    <row r="18" spans="1:14" x14ac:dyDescent="0.15">
      <c r="A18" s="41"/>
      <c r="B18" s="42" t="s">
        <v>6</v>
      </c>
      <c r="C18" s="42"/>
      <c r="D18" s="42"/>
      <c r="E18" s="41"/>
      <c r="F18" s="43"/>
      <c r="G18" s="43"/>
      <c r="H18" s="43"/>
      <c r="I18" s="43"/>
      <c r="J18" s="43">
        <f>J17/(SQRT(4))</f>
        <v>0.10789747041925329</v>
      </c>
      <c r="L18" s="8"/>
    </row>
    <row r="19" spans="1:14" x14ac:dyDescent="0.15">
      <c r="A19" s="44" t="s">
        <v>37</v>
      </c>
      <c r="B19" s="45">
        <f>TTEST(B11:B14,F11:F14,2,2)</f>
        <v>0.34055726590432334</v>
      </c>
      <c r="C19" s="46"/>
      <c r="D19" s="47"/>
      <c r="E19" s="48"/>
      <c r="F19" s="48"/>
      <c r="G19" s="49"/>
      <c r="K19" s="17"/>
      <c r="M19" s="17"/>
    </row>
    <row r="20" spans="1:14" x14ac:dyDescent="0.15">
      <c r="A20" s="44" t="s">
        <v>0</v>
      </c>
      <c r="B20" s="45">
        <f>TTEST(C11:C14,G11:G14,2,2)</f>
        <v>1.0468318652218424E-2</v>
      </c>
      <c r="C20" s="46"/>
      <c r="D20" s="47"/>
      <c r="E20" s="48"/>
      <c r="F20" s="48"/>
      <c r="G20" s="50"/>
      <c r="L20" s="8"/>
    </row>
    <row r="21" spans="1:14" x14ac:dyDescent="0.15">
      <c r="A21" s="44" t="s">
        <v>7</v>
      </c>
      <c r="B21" s="58">
        <f>TTEST(D11:D14,H11:H14,2,2)</f>
        <v>0.7937032148658224</v>
      </c>
      <c r="C21" s="51"/>
      <c r="D21" s="46"/>
      <c r="E21" s="17"/>
      <c r="F21" s="49"/>
      <c r="G21" s="46"/>
      <c r="L21" s="8"/>
    </row>
    <row r="22" spans="1:14" x14ac:dyDescent="0.15">
      <c r="A22" s="52" t="s">
        <v>8</v>
      </c>
      <c r="B22" s="10">
        <f>POWER(-(-I15-I17),2)</f>
        <v>6.2457752278498355E-2</v>
      </c>
      <c r="C22" s="10"/>
      <c r="D22" s="42"/>
      <c r="E22" s="41"/>
      <c r="F22" s="46"/>
      <c r="G22" s="46"/>
      <c r="L22" s="8"/>
      <c r="N22" s="17"/>
    </row>
    <row r="23" spans="1:14" x14ac:dyDescent="0.15">
      <c r="A23" s="52" t="s">
        <v>9</v>
      </c>
      <c r="B23" s="10">
        <f>POWER(2,-I15)</f>
        <v>1.0374802671081513</v>
      </c>
      <c r="C23" s="10"/>
      <c r="D23" s="42"/>
      <c r="E23" s="41"/>
      <c r="F23" s="46"/>
      <c r="G23" s="46"/>
      <c r="H23" s="49"/>
      <c r="I23" s="49"/>
      <c r="L23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Sox9</vt:lpstr>
      <vt:lpstr>Runx2</vt:lpstr>
      <vt:lpstr>Dlx3</vt:lpstr>
      <vt:lpstr>Dlx5</vt:lpstr>
      <vt:lpstr>Dlx6</vt:lpstr>
      <vt:lpstr>Sp7</vt:lpstr>
      <vt:lpstr>Col1a1</vt:lpstr>
      <vt:lpstr>Col2a1</vt:lpstr>
      <vt:lpstr>Col10a1</vt:lpstr>
      <vt:lpstr>Bglap2</vt:lpstr>
      <vt:lpstr>Ibsp</vt:lpstr>
      <vt:lpstr>Mgp</vt:lpstr>
      <vt:lpstr>Spp1</vt:lpstr>
      <vt:lpstr>Dmp1</vt:lpstr>
      <vt:lpstr>Mmp9</vt:lpstr>
      <vt:lpstr>Mmp13</vt:lpstr>
      <vt:lpstr>Alp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Microsoft Office User</cp:lastModifiedBy>
  <cp:lastPrinted>2020-04-08T17:45:38Z</cp:lastPrinted>
  <dcterms:created xsi:type="dcterms:W3CDTF">2012-02-06T20:22:07Z</dcterms:created>
  <dcterms:modified xsi:type="dcterms:W3CDTF">2022-01-27T05:46:27Z</dcterms:modified>
</cp:coreProperties>
</file>