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ocuments/Research data in MS lab/Articles written by GG/FH Manuscript/SUBMITTED/Fifth submission_01.27.22/SOURCE FILES/FINAL SUBMITTED/"/>
    </mc:Choice>
  </mc:AlternateContent>
  <xr:revisionPtr revIDLastSave="0" documentId="13_ncr:1_{9B9A4528-07C3-6947-8E32-B39542BB9113}" xr6:coauthVersionLast="36" xr6:coauthVersionMax="46" xr10:uidLastSave="{00000000-0000-0000-0000-000000000000}"/>
  <bookViews>
    <workbookView xWindow="18460" yWindow="10720" windowWidth="25020" windowHeight="14500" activeTab="2" xr2:uid="{55422517-CCEB-5444-8EE1-CA146F11538D}"/>
  </bookViews>
  <sheets>
    <sheet name="FH Sp7" sheetId="1" r:id="rId1"/>
    <sheet name="FH Dlx3" sheetId="2" r:id="rId2"/>
    <sheet name="DF Sp7" sheetId="3" r:id="rId3"/>
    <sheet name="DF Dlx3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4" l="1"/>
  <c r="B18" i="4"/>
  <c r="G16" i="4"/>
  <c r="F16" i="4"/>
  <c r="C16" i="4"/>
  <c r="B16" i="4"/>
  <c r="G15" i="4"/>
  <c r="F15" i="4"/>
  <c r="C15" i="4"/>
  <c r="B15" i="4"/>
  <c r="G14" i="4"/>
  <c r="F14" i="4"/>
  <c r="C14" i="4"/>
  <c r="B14" i="4"/>
  <c r="H13" i="4"/>
  <c r="D13" i="4"/>
  <c r="H12" i="4"/>
  <c r="D12" i="4"/>
  <c r="D14" i="4" s="1"/>
  <c r="H11" i="4"/>
  <c r="D11" i="4"/>
  <c r="H10" i="4"/>
  <c r="I10" i="4" s="1"/>
  <c r="D10" i="4"/>
  <c r="B19" i="3"/>
  <c r="B18" i="3"/>
  <c r="G16" i="3"/>
  <c r="F16" i="3"/>
  <c r="C16" i="3"/>
  <c r="B16" i="3"/>
  <c r="G15" i="3"/>
  <c r="F15" i="3"/>
  <c r="C15" i="3"/>
  <c r="B15" i="3"/>
  <c r="G14" i="3"/>
  <c r="F14" i="3"/>
  <c r="C14" i="3"/>
  <c r="B14" i="3"/>
  <c r="H13" i="3"/>
  <c r="D13" i="3"/>
  <c r="H12" i="3"/>
  <c r="D12" i="3"/>
  <c r="D11" i="3"/>
  <c r="H10" i="3"/>
  <c r="H16" i="3" s="1"/>
  <c r="D10" i="3"/>
  <c r="B19" i="2"/>
  <c r="B18" i="2"/>
  <c r="G16" i="2"/>
  <c r="F16" i="2"/>
  <c r="B16" i="2"/>
  <c r="G15" i="2"/>
  <c r="F15" i="2"/>
  <c r="B15" i="2"/>
  <c r="G14" i="2"/>
  <c r="F14" i="2"/>
  <c r="B14" i="2"/>
  <c r="H13" i="2"/>
  <c r="D13" i="2"/>
  <c r="H12" i="2"/>
  <c r="D12" i="2"/>
  <c r="H11" i="2"/>
  <c r="D11" i="2"/>
  <c r="D16" i="2" s="1"/>
  <c r="H10" i="2"/>
  <c r="D10" i="2"/>
  <c r="B19" i="1"/>
  <c r="B18" i="1"/>
  <c r="G16" i="1"/>
  <c r="F16" i="1"/>
  <c r="B16" i="1"/>
  <c r="G15" i="1"/>
  <c r="F15" i="1"/>
  <c r="B15" i="1"/>
  <c r="G14" i="1"/>
  <c r="F14" i="1"/>
  <c r="B14" i="1"/>
  <c r="H13" i="1"/>
  <c r="D13" i="1"/>
  <c r="H12" i="1"/>
  <c r="D12" i="1"/>
  <c r="H11" i="1"/>
  <c r="H16" i="1" s="1"/>
  <c r="D11" i="1"/>
  <c r="D10" i="1"/>
  <c r="D15" i="1" s="1"/>
  <c r="H14" i="2" l="1"/>
  <c r="D15" i="3"/>
  <c r="J11" i="4"/>
  <c r="H15" i="1"/>
  <c r="H15" i="2"/>
  <c r="D15" i="2"/>
  <c r="I13" i="4"/>
  <c r="J13" i="4" s="1"/>
  <c r="H16" i="2"/>
  <c r="I12" i="4"/>
  <c r="J12" i="4" s="1"/>
  <c r="I11" i="4"/>
  <c r="I15" i="4" s="1"/>
  <c r="I14" i="4"/>
  <c r="J10" i="4"/>
  <c r="B20" i="4"/>
  <c r="D15" i="4"/>
  <c r="D16" i="4"/>
  <c r="H14" i="4"/>
  <c r="H15" i="4"/>
  <c r="H16" i="4"/>
  <c r="D14" i="3"/>
  <c r="I13" i="3" s="1"/>
  <c r="J13" i="3" s="1"/>
  <c r="D16" i="3"/>
  <c r="B20" i="3"/>
  <c r="H14" i="3"/>
  <c r="H15" i="3"/>
  <c r="B20" i="2"/>
  <c r="D14" i="2"/>
  <c r="I11" i="2" s="1"/>
  <c r="J11" i="2" s="1"/>
  <c r="H14" i="1"/>
  <c r="B20" i="1"/>
  <c r="D14" i="1"/>
  <c r="I13" i="1" s="1"/>
  <c r="J13" i="1" s="1"/>
  <c r="D16" i="1"/>
  <c r="I16" i="4" l="1"/>
  <c r="I12" i="2"/>
  <c r="J12" i="2" s="1"/>
  <c r="I11" i="1"/>
  <c r="I15" i="1" s="1"/>
  <c r="I12" i="3"/>
  <c r="J12" i="3" s="1"/>
  <c r="I10" i="3"/>
  <c r="J10" i="3" s="1"/>
  <c r="I13" i="2"/>
  <c r="J13" i="2" s="1"/>
  <c r="I10" i="2"/>
  <c r="I15" i="2" s="1"/>
  <c r="I12" i="1"/>
  <c r="J12" i="1" s="1"/>
  <c r="B22" i="4"/>
  <c r="B21" i="4"/>
  <c r="J15" i="4"/>
  <c r="J16" i="4"/>
  <c r="J17" i="4" s="1"/>
  <c r="J14" i="4"/>
  <c r="I16" i="3"/>
  <c r="I15" i="3"/>
  <c r="I14" i="3"/>
  <c r="J11" i="1"/>
  <c r="I16" i="1"/>
  <c r="I14" i="1" l="1"/>
  <c r="I14" i="2"/>
  <c r="B21" i="2" s="1"/>
  <c r="J10" i="2"/>
  <c r="I16" i="2"/>
  <c r="J16" i="3"/>
  <c r="J17" i="3" s="1"/>
  <c r="J14" i="3"/>
  <c r="J15" i="3"/>
  <c r="B22" i="3"/>
  <c r="B21" i="3"/>
  <c r="B22" i="2"/>
  <c r="J14" i="2"/>
  <c r="J15" i="2"/>
  <c r="J16" i="2"/>
  <c r="J17" i="2" s="1"/>
  <c r="B22" i="1"/>
  <c r="B21" i="1"/>
  <c r="J14" i="1"/>
  <c r="J15" i="1"/>
  <c r="J16" i="1"/>
  <c r="J17" i="1" s="1"/>
</calcChain>
</file>

<file path=xl/sharedStrings.xml><?xml version="1.0" encoding="utf-8"?>
<sst xmlns="http://schemas.openxmlformats.org/spreadsheetml/2006/main" count="153" uniqueCount="45">
  <si>
    <t xml:space="preserve">PPIA </t>
  </si>
  <si>
    <t xml:space="preserve">Mice were collected at 7d </t>
  </si>
  <si>
    <t xml:space="preserve">24 hours with ad-GFP and ad-iCre </t>
  </si>
  <si>
    <t xml:space="preserve">No serum Free, RNA extracted at 22d </t>
  </si>
  <si>
    <t xml:space="preserve">GFP </t>
  </si>
  <si>
    <t>PPIA</t>
  </si>
  <si>
    <t>∆Ct</t>
  </si>
  <si>
    <t>∆∆Ct</t>
  </si>
  <si>
    <t xml:space="preserve">BG 1 </t>
  </si>
  <si>
    <t xml:space="preserve">TH 1 </t>
  </si>
  <si>
    <t xml:space="preserve">BG 2 </t>
  </si>
  <si>
    <t xml:space="preserve">TH 2 </t>
  </si>
  <si>
    <t xml:space="preserve">BG 3 </t>
  </si>
  <si>
    <t xml:space="preserve">TH 3 </t>
  </si>
  <si>
    <t xml:space="preserve">BG 4 </t>
  </si>
  <si>
    <t>TH 4</t>
  </si>
  <si>
    <t>Average</t>
  </si>
  <si>
    <t>Median</t>
  </si>
  <si>
    <t>SD</t>
  </si>
  <si>
    <t>P value</t>
  </si>
  <si>
    <t>Ct</t>
  </si>
  <si>
    <t>Relative Fold</t>
  </si>
  <si>
    <t>Fold Incr</t>
  </si>
  <si>
    <t xml:space="preserve">TH and AA/TH group </t>
  </si>
  <si>
    <t>Ran on 5/6/2020</t>
  </si>
  <si>
    <t xml:space="preserve">Nano, dilutions and RT done by JL </t>
  </si>
  <si>
    <t xml:space="preserve">2019 #1  SOC GFP and iCre GFP knockdown check </t>
  </si>
  <si>
    <t>threshold 0.04</t>
  </si>
  <si>
    <t>JL</t>
  </si>
  <si>
    <t xml:space="preserve">NO AA alpha MEM 10% FBS </t>
  </si>
  <si>
    <t xml:space="preserve">RNA extracted at 22d </t>
  </si>
  <si>
    <t xml:space="preserve">No Serum Free </t>
  </si>
  <si>
    <t>GFP</t>
  </si>
  <si>
    <t>BG 1</t>
  </si>
  <si>
    <t>TH 1</t>
  </si>
  <si>
    <t>BG 2</t>
  </si>
  <si>
    <t>BG 3</t>
  </si>
  <si>
    <t>TH 3</t>
  </si>
  <si>
    <t>BG 4</t>
  </si>
  <si>
    <t>TH 2</t>
  </si>
  <si>
    <t xml:space="preserve">2019 #35  femur head hit Sp7Lox Homo knockdown </t>
  </si>
  <si>
    <t>Sp7</t>
  </si>
  <si>
    <t>Sp7Lox Homo SOC cells - Hit with virus 1x</t>
  </si>
  <si>
    <t>Dlx3</t>
  </si>
  <si>
    <t>Source Data for Figure 9- figure supplement 3 (FH vs DF CCs Response to 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</si>
</sst>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0" applyFont="1" applyFill="1"/>
    <xf numFmtId="0" fontId="0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1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17" xfId="0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4" fillId="0" borderId="18" xfId="0" applyNumberFormat="1" applyFont="1" applyBorder="1"/>
    <xf numFmtId="164" fontId="4" fillId="0" borderId="5" xfId="1" applyNumberFormat="1" applyFont="1" applyBorder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164" fontId="4" fillId="0" borderId="19" xfId="0" applyNumberFormat="1" applyFont="1" applyBorder="1"/>
    <xf numFmtId="164" fontId="4" fillId="0" borderId="20" xfId="0" applyNumberFormat="1" applyFont="1" applyBorder="1"/>
    <xf numFmtId="0" fontId="0" fillId="0" borderId="21" xfId="0" applyFont="1" applyBorder="1" applyAlignment="1">
      <alignment horizontal="center"/>
    </xf>
    <xf numFmtId="164" fontId="4" fillId="0" borderId="23" xfId="0" applyNumberFormat="1" applyFont="1" applyBorder="1"/>
    <xf numFmtId="164" fontId="4" fillId="0" borderId="24" xfId="0" applyNumberFormat="1" applyFont="1" applyBorder="1"/>
    <xf numFmtId="164" fontId="4" fillId="0" borderId="9" xfId="1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2" fontId="4" fillId="0" borderId="22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2" fontId="4" fillId="0" borderId="18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0" fontId="4" fillId="0" borderId="23" xfId="0" applyFont="1" applyBorder="1" applyAlignment="1">
      <alignment horizontal="left"/>
    </xf>
    <xf numFmtId="2" fontId="4" fillId="0" borderId="23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0" xfId="0" applyFont="1" applyAlignment="1">
      <alignment horizontal="right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15" xfId="0" applyFont="1" applyBorder="1"/>
    <xf numFmtId="0" fontId="0" fillId="0" borderId="18" xfId="0" applyFont="1" applyBorder="1"/>
    <xf numFmtId="0" fontId="0" fillId="0" borderId="22" xfId="0" applyFont="1" applyBorder="1"/>
    <xf numFmtId="0" fontId="0" fillId="0" borderId="23" xfId="0" applyFont="1" applyBorder="1"/>
    <xf numFmtId="0" fontId="8" fillId="0" borderId="0" xfId="0" applyFont="1"/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0" xfId="0" applyNumberFormat="1" applyFont="1"/>
    <xf numFmtId="164" fontId="4" fillId="2" borderId="2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164" fontId="4" fillId="2" borderId="27" xfId="0" applyNumberFormat="1" applyFont="1" applyFill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</cellXfs>
  <cellStyles count="2">
    <cellStyle name="Normal" xfId="0" builtinId="0"/>
    <cellStyle name="Normal 2" xfId="1" xr:uid="{75D1B9F3-CA71-F14C-9153-B3CC0C039F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004B-6B71-FB4D-8EA3-8CA663135480}">
  <dimension ref="A1:K22"/>
  <sheetViews>
    <sheetView workbookViewId="0">
      <selection activeCell="F15" sqref="F15"/>
    </sheetView>
  </sheetViews>
  <sheetFormatPr baseColWidth="10" defaultColWidth="10.83203125" defaultRowHeight="16" x14ac:dyDescent="0.2"/>
  <cols>
    <col min="1" max="16384" width="10.83203125" style="2"/>
  </cols>
  <sheetData>
    <row r="1" spans="1:11" x14ac:dyDescent="0.2">
      <c r="A1" s="1" t="s">
        <v>44</v>
      </c>
    </row>
    <row r="4" spans="1:11" x14ac:dyDescent="0.2">
      <c r="A4" s="51" t="s">
        <v>40</v>
      </c>
      <c r="B4" s="52"/>
      <c r="C4" s="52"/>
      <c r="D4" s="52"/>
      <c r="E4" s="53"/>
      <c r="F4" s="52"/>
      <c r="G4" s="52"/>
      <c r="H4" s="54" t="s">
        <v>0</v>
      </c>
      <c r="I4" s="55">
        <v>43640</v>
      </c>
      <c r="J4" s="56"/>
      <c r="K4" s="51"/>
    </row>
    <row r="5" spans="1:11" x14ac:dyDescent="0.2">
      <c r="A5" s="2" t="s">
        <v>1</v>
      </c>
      <c r="B5" s="52"/>
      <c r="C5" s="52"/>
      <c r="D5" s="52"/>
      <c r="E5" s="53"/>
      <c r="F5" s="52"/>
      <c r="G5" s="52"/>
      <c r="H5" s="54" t="s">
        <v>41</v>
      </c>
      <c r="I5" s="55">
        <v>43640</v>
      </c>
      <c r="J5" s="56"/>
      <c r="K5" s="51"/>
    </row>
    <row r="6" spans="1:11" x14ac:dyDescent="0.2">
      <c r="A6" s="6" t="s">
        <v>2</v>
      </c>
      <c r="B6" s="52"/>
      <c r="C6" s="52"/>
      <c r="D6" s="52"/>
      <c r="E6" s="53"/>
      <c r="F6" s="52"/>
      <c r="G6" s="52"/>
      <c r="H6" s="51"/>
      <c r="I6" s="51"/>
      <c r="J6" s="56"/>
      <c r="K6" s="51"/>
    </row>
    <row r="7" spans="1:11" x14ac:dyDescent="0.2">
      <c r="A7" s="6" t="s">
        <v>3</v>
      </c>
      <c r="B7" s="52"/>
      <c r="C7" s="52"/>
      <c r="D7" s="52"/>
      <c r="E7" s="53"/>
      <c r="F7" s="52"/>
      <c r="G7" s="52"/>
      <c r="H7" s="57"/>
      <c r="I7" s="57"/>
      <c r="J7" s="56"/>
      <c r="K7" s="51"/>
    </row>
    <row r="8" spans="1:11" ht="17" thickBot="1" x14ac:dyDescent="0.25"/>
    <row r="9" spans="1:11" ht="17" thickBot="1" x14ac:dyDescent="0.25">
      <c r="A9" s="61" t="s">
        <v>4</v>
      </c>
      <c r="B9" s="62" t="s">
        <v>41</v>
      </c>
      <c r="C9" s="62" t="s">
        <v>5</v>
      </c>
      <c r="D9" s="62" t="s">
        <v>6</v>
      </c>
      <c r="E9" s="61" t="s">
        <v>4</v>
      </c>
      <c r="F9" s="62" t="s">
        <v>41</v>
      </c>
      <c r="G9" s="62" t="s">
        <v>5</v>
      </c>
      <c r="H9" s="62" t="s">
        <v>6</v>
      </c>
      <c r="I9" s="63" t="s">
        <v>7</v>
      </c>
      <c r="J9" s="64"/>
    </row>
    <row r="10" spans="1:11" x14ac:dyDescent="0.2">
      <c r="A10" s="65" t="s">
        <v>8</v>
      </c>
      <c r="B10" s="20">
        <v>24.531642913818359</v>
      </c>
      <c r="C10" s="20">
        <v>15.438142776489258</v>
      </c>
      <c r="D10" s="66">
        <f t="shared" ref="D10:D13" si="0">B10-C10</f>
        <v>9.0935001373291016</v>
      </c>
      <c r="E10" s="67" t="s">
        <v>9</v>
      </c>
      <c r="F10" s="87"/>
      <c r="G10" s="87"/>
      <c r="H10" s="87"/>
      <c r="I10" s="87"/>
      <c r="J10" s="17"/>
    </row>
    <row r="11" spans="1:11" x14ac:dyDescent="0.2">
      <c r="A11" s="69" t="s">
        <v>10</v>
      </c>
      <c r="B11" s="24">
        <v>24.536664962768555</v>
      </c>
      <c r="C11" s="24">
        <v>15.347641944885254</v>
      </c>
      <c r="D11" s="66">
        <f t="shared" si="0"/>
        <v>9.1890230178833008</v>
      </c>
      <c r="E11" s="70" t="s">
        <v>11</v>
      </c>
      <c r="F11" s="24">
        <v>23.80157470703125</v>
      </c>
      <c r="G11" s="24">
        <v>15.434567451477051</v>
      </c>
      <c r="H11" s="66">
        <f t="shared" ref="H11:H13" si="1">F11-G11</f>
        <v>8.3670072555541992</v>
      </c>
      <c r="I11" s="68">
        <f t="shared" ref="I11:I12" si="2">H11-$D$14</f>
        <v>-0.44553542137145996</v>
      </c>
      <c r="J11" s="25">
        <f t="shared" ref="J11:J13" si="3">POWER(2,-I11)</f>
        <v>1.3618194290705918</v>
      </c>
    </row>
    <row r="12" spans="1:11" x14ac:dyDescent="0.2">
      <c r="A12" s="69" t="s">
        <v>12</v>
      </c>
      <c r="B12" s="24">
        <v>23.758838653564453</v>
      </c>
      <c r="C12" s="24">
        <v>15.623347282409668</v>
      </c>
      <c r="D12" s="66">
        <f t="shared" si="0"/>
        <v>8.1354913711547852</v>
      </c>
      <c r="E12" s="70" t="s">
        <v>13</v>
      </c>
      <c r="F12" s="24">
        <v>24.740802764892578</v>
      </c>
      <c r="G12" s="24">
        <v>15.41484260559082</v>
      </c>
      <c r="H12" s="66">
        <f t="shared" si="1"/>
        <v>9.3259601593017578</v>
      </c>
      <c r="I12" s="68">
        <f t="shared" si="2"/>
        <v>0.51341748237609863</v>
      </c>
      <c r="J12" s="25">
        <f t="shared" si="3"/>
        <v>0.70056096916167232</v>
      </c>
    </row>
    <row r="13" spans="1:11" ht="17" thickBot="1" x14ac:dyDescent="0.25">
      <c r="A13" s="71" t="s">
        <v>14</v>
      </c>
      <c r="B13" s="31">
        <v>24.341705322265625</v>
      </c>
      <c r="C13" s="31">
        <v>15.509549140930176</v>
      </c>
      <c r="D13" s="72">
        <f t="shared" si="0"/>
        <v>8.8321561813354492</v>
      </c>
      <c r="E13" s="73" t="s">
        <v>15</v>
      </c>
      <c r="F13" s="31">
        <v>24.32282829284668</v>
      </c>
      <c r="G13" s="31">
        <v>15.485044479370117</v>
      </c>
      <c r="H13" s="72">
        <f t="shared" si="1"/>
        <v>8.8377838134765625</v>
      </c>
      <c r="I13" s="68">
        <f>H13-$D$14</f>
        <v>2.524113655090332E-2</v>
      </c>
      <c r="J13" s="32">
        <f t="shared" si="3"/>
        <v>0.98265634057130569</v>
      </c>
    </row>
    <row r="14" spans="1:11" x14ac:dyDescent="0.2">
      <c r="A14" s="74" t="s">
        <v>16</v>
      </c>
      <c r="B14" s="75">
        <f>AVERAGE(B10:B13)</f>
        <v>24.292212963104248</v>
      </c>
      <c r="C14" s="75">
        <v>14.847005000000001</v>
      </c>
      <c r="D14" s="75">
        <f>AVERAGE(D10:D13)</f>
        <v>8.8125426769256592</v>
      </c>
      <c r="E14" s="76" t="s">
        <v>16</v>
      </c>
      <c r="F14" s="75">
        <f>AVERAGE(F10:F13)</f>
        <v>24.288401921590168</v>
      </c>
      <c r="G14" s="75">
        <f>AVERAGE(G10:G13)</f>
        <v>15.444818178812662</v>
      </c>
      <c r="H14" s="75">
        <f>AVERAGE(H10:H13)</f>
        <v>8.8435837427775059</v>
      </c>
      <c r="I14" s="75">
        <f>AVERAGE(I10:I13)</f>
        <v>3.1041065851847332E-2</v>
      </c>
      <c r="J14" s="90">
        <f>AVERAGE(J10:J13)</f>
        <v>1.0150122462678566</v>
      </c>
    </row>
    <row r="15" spans="1:11" x14ac:dyDescent="0.2">
      <c r="A15" s="77" t="s">
        <v>17</v>
      </c>
      <c r="B15" s="66">
        <f>MEDIAN(B10:B13)</f>
        <v>24.436674118041992</v>
      </c>
      <c r="C15" s="66">
        <v>14.831230000000001</v>
      </c>
      <c r="D15" s="66">
        <f>MEDIAN(D10:D13)</f>
        <v>8.9628281593322754</v>
      </c>
      <c r="E15" s="78" t="s">
        <v>17</v>
      </c>
      <c r="F15" s="66">
        <f>MEDIAN(F10:F13)</f>
        <v>24.32282829284668</v>
      </c>
      <c r="G15" s="66">
        <f>MEDIAN(G10:G13)</f>
        <v>15.434567451477051</v>
      </c>
      <c r="H15" s="66">
        <f>MEDIAN(H10:H13)</f>
        <v>8.8377838134765625</v>
      </c>
      <c r="I15" s="66">
        <f>MEDIAN(I10:I13)</f>
        <v>2.524113655090332E-2</v>
      </c>
      <c r="J15" s="79">
        <f>MEDIAN(J10:J13)</f>
        <v>0.98265634057130569</v>
      </c>
    </row>
    <row r="16" spans="1:11" ht="17" thickBot="1" x14ac:dyDescent="0.25">
      <c r="A16" s="80" t="s">
        <v>18</v>
      </c>
      <c r="B16" s="72">
        <f>STDEV(B10:B13)</f>
        <v>0.36697916795155722</v>
      </c>
      <c r="C16" s="72">
        <v>7.1059156975016108E-2</v>
      </c>
      <c r="D16" s="72">
        <f>STDEV(D10:D13)</f>
        <v>0.47590534839230808</v>
      </c>
      <c r="E16" s="81" t="s">
        <v>18</v>
      </c>
      <c r="F16" s="72">
        <f>STDEV(F10:F13)</f>
        <v>0.47055947280541371</v>
      </c>
      <c r="G16" s="72">
        <f>STDEV(G10:G13)</f>
        <v>3.6206129711871711E-2</v>
      </c>
      <c r="H16" s="72">
        <f>STDEV(H10:H13)</f>
        <v>0.47950276045752915</v>
      </c>
      <c r="I16" s="72">
        <f>STDEV(I10:I13)</f>
        <v>0.47950276045752915</v>
      </c>
      <c r="J16" s="82">
        <f>STDEV(J10:J13)</f>
        <v>0.33181450567351928</v>
      </c>
    </row>
    <row r="17" spans="1:10" x14ac:dyDescent="0.2">
      <c r="A17" s="5"/>
      <c r="B17" s="83" t="s">
        <v>19</v>
      </c>
      <c r="C17" s="83"/>
      <c r="D17" s="83"/>
      <c r="E17" s="5"/>
      <c r="F17" s="84"/>
      <c r="G17" s="84"/>
      <c r="H17" s="84"/>
      <c r="I17" s="84"/>
      <c r="J17" s="84">
        <f>J16/(SQRT(4))</f>
        <v>0.16590725283675964</v>
      </c>
    </row>
    <row r="18" spans="1:10" x14ac:dyDescent="0.2">
      <c r="A18" s="4" t="s">
        <v>41</v>
      </c>
      <c r="B18" s="5">
        <f>TTEST(B10:B13,F10:F13,2,2)</f>
        <v>0.99079524821852338</v>
      </c>
      <c r="C18" s="83"/>
      <c r="D18" s="85"/>
      <c r="E18" s="86"/>
      <c r="F18" s="86"/>
      <c r="G18" s="84"/>
      <c r="H18" s="87"/>
      <c r="I18" s="87"/>
      <c r="J18" s="87"/>
    </row>
    <row r="19" spans="1:10" x14ac:dyDescent="0.2">
      <c r="A19" s="4" t="s">
        <v>5</v>
      </c>
      <c r="B19" s="5">
        <f>TTEST(C10:C13,G10:G13,2,2)</f>
        <v>0.64469177518209797</v>
      </c>
      <c r="C19" s="83"/>
      <c r="D19" s="85"/>
      <c r="E19" s="86"/>
      <c r="F19" s="86"/>
      <c r="G19" s="87"/>
      <c r="H19" s="87"/>
      <c r="I19" s="87"/>
      <c r="J19" s="87"/>
    </row>
    <row r="20" spans="1:10" x14ac:dyDescent="0.2">
      <c r="A20" s="4" t="s">
        <v>20</v>
      </c>
      <c r="B20" s="89">
        <f>TTEST(D10:D13,H10:H13,2,2)</f>
        <v>0.93545265943248057</v>
      </c>
      <c r="C20" s="5"/>
      <c r="D20" s="83"/>
      <c r="E20" s="6"/>
      <c r="F20" s="87"/>
      <c r="G20" s="83"/>
      <c r="H20" s="87"/>
      <c r="I20" s="87"/>
      <c r="J20" s="87"/>
    </row>
    <row r="21" spans="1:10" x14ac:dyDescent="0.2">
      <c r="A21" s="46" t="s">
        <v>21</v>
      </c>
      <c r="B21" s="58">
        <f>POWER(-(-I14-I16),2)</f>
        <v>0.26065499858261876</v>
      </c>
      <c r="C21" s="58"/>
      <c r="D21" s="83"/>
      <c r="E21" s="5"/>
      <c r="F21" s="83"/>
      <c r="G21" s="83"/>
      <c r="H21" s="87"/>
      <c r="I21" s="87"/>
      <c r="J21" s="87"/>
    </row>
    <row r="22" spans="1:10" x14ac:dyDescent="0.2">
      <c r="A22" s="46" t="s">
        <v>22</v>
      </c>
      <c r="B22" s="58">
        <f>POWER(2,-I14)</f>
        <v>0.97871379122662017</v>
      </c>
      <c r="C22" s="58"/>
      <c r="D22" s="83"/>
      <c r="E22" s="5"/>
      <c r="F22" s="83"/>
      <c r="G22" s="83"/>
      <c r="H22" s="87"/>
      <c r="I22" s="87"/>
      <c r="J22" s="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40154-F854-C847-8AF9-5BC056A86B06}">
  <dimension ref="A1:O22"/>
  <sheetViews>
    <sheetView workbookViewId="0">
      <selection activeCell="F15" sqref="F15"/>
    </sheetView>
  </sheetViews>
  <sheetFormatPr baseColWidth="10" defaultColWidth="10.83203125" defaultRowHeight="16" x14ac:dyDescent="0.2"/>
  <cols>
    <col min="1" max="16384" width="10.83203125" style="2"/>
  </cols>
  <sheetData>
    <row r="1" spans="1:15" x14ac:dyDescent="0.2">
      <c r="A1" s="1" t="s">
        <v>44</v>
      </c>
    </row>
    <row r="4" spans="1:15" x14ac:dyDescent="0.2">
      <c r="A4" s="51" t="s">
        <v>40</v>
      </c>
      <c r="B4" s="52"/>
      <c r="C4" s="52"/>
      <c r="D4" s="52"/>
      <c r="E4" s="53"/>
      <c r="F4" s="52"/>
      <c r="G4" s="52"/>
      <c r="H4" s="54" t="s">
        <v>0</v>
      </c>
      <c r="I4" s="55">
        <v>43958</v>
      </c>
      <c r="J4" s="56"/>
      <c r="K4" s="51"/>
      <c r="L4" s="51"/>
      <c r="M4" s="51"/>
      <c r="N4" s="51"/>
      <c r="O4" s="51"/>
    </row>
    <row r="5" spans="1:15" x14ac:dyDescent="0.2">
      <c r="A5" s="2" t="s">
        <v>1</v>
      </c>
      <c r="B5" s="52"/>
      <c r="C5" s="52"/>
      <c r="D5" s="52"/>
      <c r="E5" s="53"/>
      <c r="F5" s="52"/>
      <c r="G5" s="52"/>
      <c r="H5" s="54" t="s">
        <v>43</v>
      </c>
      <c r="I5" s="55">
        <v>43958</v>
      </c>
      <c r="J5" s="51"/>
      <c r="K5" s="51"/>
      <c r="L5" s="51"/>
      <c r="M5" s="51"/>
      <c r="N5" s="51"/>
      <c r="O5" s="51"/>
    </row>
    <row r="6" spans="1:15" x14ac:dyDescent="0.2">
      <c r="A6" s="6" t="s">
        <v>2</v>
      </c>
      <c r="B6" s="52"/>
      <c r="C6" s="52"/>
      <c r="D6" s="52"/>
      <c r="E6" s="53"/>
      <c r="F6" s="52"/>
      <c r="G6" s="52"/>
      <c r="H6" s="55" t="s">
        <v>23</v>
      </c>
      <c r="I6" s="8" t="s">
        <v>24</v>
      </c>
      <c r="J6" s="56"/>
      <c r="K6" s="51"/>
      <c r="L6" s="51"/>
      <c r="M6" s="51"/>
      <c r="N6" s="51"/>
      <c r="O6" s="51"/>
    </row>
    <row r="7" spans="1:15" x14ac:dyDescent="0.2">
      <c r="A7" s="6" t="s">
        <v>3</v>
      </c>
      <c r="B7" s="52"/>
      <c r="C7" s="52"/>
      <c r="D7" s="52"/>
      <c r="E7" s="53"/>
      <c r="F7" s="52"/>
      <c r="G7" s="52"/>
      <c r="H7" s="57"/>
      <c r="I7" s="57"/>
      <c r="J7" s="56"/>
      <c r="K7" s="51"/>
      <c r="L7" s="51"/>
      <c r="M7" s="51"/>
      <c r="N7" s="51"/>
      <c r="O7" s="51"/>
    </row>
    <row r="8" spans="1:15" ht="17" thickBot="1" x14ac:dyDescent="0.25">
      <c r="A8" s="6" t="s">
        <v>25</v>
      </c>
      <c r="B8" s="58"/>
      <c r="C8" s="58"/>
      <c r="D8" s="58"/>
      <c r="E8" s="11"/>
      <c r="F8" s="58"/>
      <c r="G8" s="58"/>
      <c r="H8" s="59"/>
      <c r="I8" s="59"/>
      <c r="J8" s="59"/>
      <c r="K8" s="6"/>
      <c r="L8" s="60"/>
      <c r="M8" s="60"/>
      <c r="N8" s="60"/>
      <c r="O8" s="60"/>
    </row>
    <row r="9" spans="1:15" ht="17" thickBot="1" x14ac:dyDescent="0.25">
      <c r="A9" s="61" t="s">
        <v>4</v>
      </c>
      <c r="B9" s="62" t="s">
        <v>43</v>
      </c>
      <c r="C9" s="62" t="s">
        <v>5</v>
      </c>
      <c r="D9" s="62" t="s">
        <v>6</v>
      </c>
      <c r="E9" s="61" t="s">
        <v>4</v>
      </c>
      <c r="F9" s="62" t="s">
        <v>43</v>
      </c>
      <c r="G9" s="62" t="s">
        <v>5</v>
      </c>
      <c r="H9" s="62" t="s">
        <v>6</v>
      </c>
      <c r="I9" s="63" t="s">
        <v>7</v>
      </c>
      <c r="J9" s="64"/>
    </row>
    <row r="10" spans="1:15" x14ac:dyDescent="0.2">
      <c r="A10" s="65" t="s">
        <v>8</v>
      </c>
      <c r="B10" s="20">
        <v>25.112131118774414</v>
      </c>
      <c r="C10" s="20">
        <v>15.567282676696777</v>
      </c>
      <c r="D10" s="66">
        <f t="shared" ref="D10:D13" si="0">B10-C10</f>
        <v>9.5448484420776367</v>
      </c>
      <c r="E10" s="67" t="s">
        <v>9</v>
      </c>
      <c r="F10" s="20">
        <v>22.971324920654297</v>
      </c>
      <c r="G10" s="20">
        <v>15.699331283569336</v>
      </c>
      <c r="H10" s="66">
        <f t="shared" ref="H10:H13" si="1">F10-G10</f>
        <v>7.2719936370849609</v>
      </c>
      <c r="I10" s="68">
        <f>H10-$D$14</f>
        <v>-2.3292720317840576</v>
      </c>
      <c r="J10" s="22">
        <f t="shared" ref="J10:J13" si="2">POWER(2,-I10)</f>
        <v>5.0255170370045574</v>
      </c>
    </row>
    <row r="11" spans="1:15" x14ac:dyDescent="0.2">
      <c r="A11" s="69" t="s">
        <v>10</v>
      </c>
      <c r="B11" s="24">
        <v>25.310337066650391</v>
      </c>
      <c r="C11" s="24">
        <v>15.478373527526855</v>
      </c>
      <c r="D11" s="66">
        <f t="shared" si="0"/>
        <v>9.8319635391235352</v>
      </c>
      <c r="E11" s="70" t="s">
        <v>11</v>
      </c>
      <c r="F11" s="24">
        <v>23.463756561279297</v>
      </c>
      <c r="G11" s="24">
        <v>15.56285572052002</v>
      </c>
      <c r="H11" s="66">
        <f t="shared" si="1"/>
        <v>7.9009008407592773</v>
      </c>
      <c r="I11" s="68">
        <f t="shared" ref="I11:I13" si="3">H11-$D$14</f>
        <v>-1.7003648281097412</v>
      </c>
      <c r="J11" s="25">
        <f t="shared" si="2"/>
        <v>3.2498312974829267</v>
      </c>
    </row>
    <row r="12" spans="1:15" x14ac:dyDescent="0.2">
      <c r="A12" s="69" t="s">
        <v>12</v>
      </c>
      <c r="B12" s="24">
        <v>24.874862670898438</v>
      </c>
      <c r="C12" s="24">
        <v>15.53990364074707</v>
      </c>
      <c r="D12" s="66">
        <f t="shared" si="0"/>
        <v>9.3349590301513672</v>
      </c>
      <c r="E12" s="70" t="s">
        <v>13</v>
      </c>
      <c r="F12" s="24">
        <v>23.032201766967773</v>
      </c>
      <c r="G12" s="24">
        <v>15.642876625061035</v>
      </c>
      <c r="H12" s="66">
        <f t="shared" si="1"/>
        <v>7.3893251419067383</v>
      </c>
      <c r="I12" s="68">
        <f t="shared" si="3"/>
        <v>-2.2119405269622803</v>
      </c>
      <c r="J12" s="25">
        <f t="shared" si="2"/>
        <v>4.6329802328643215</v>
      </c>
    </row>
    <row r="13" spans="1:15" ht="17" thickBot="1" x14ac:dyDescent="0.25">
      <c r="A13" s="71" t="s">
        <v>14</v>
      </c>
      <c r="B13" s="31">
        <v>25.193761825561523</v>
      </c>
      <c r="C13" s="31">
        <v>15.500470161437988</v>
      </c>
      <c r="D13" s="72">
        <f t="shared" si="0"/>
        <v>9.6932916641235352</v>
      </c>
      <c r="E13" s="73" t="s">
        <v>15</v>
      </c>
      <c r="F13" s="31">
        <v>23.812227249145508</v>
      </c>
      <c r="G13" s="31">
        <v>15.601030349731445</v>
      </c>
      <c r="H13" s="72">
        <f t="shared" si="1"/>
        <v>8.2111968994140625</v>
      </c>
      <c r="I13" s="68">
        <f t="shared" si="3"/>
        <v>-1.3900687694549561</v>
      </c>
      <c r="J13" s="32">
        <f t="shared" si="2"/>
        <v>2.6209117366662467</v>
      </c>
    </row>
    <row r="14" spans="1:15" x14ac:dyDescent="0.2">
      <c r="A14" s="74" t="s">
        <v>16</v>
      </c>
      <c r="B14" s="75">
        <f>AVERAGE(B10:B13)</f>
        <v>25.122773170471191</v>
      </c>
      <c r="C14" s="75">
        <v>14.847005000000001</v>
      </c>
      <c r="D14" s="75">
        <f>AVERAGE(D10:D13)</f>
        <v>9.6012656688690186</v>
      </c>
      <c r="E14" s="76" t="s">
        <v>16</v>
      </c>
      <c r="F14" s="75">
        <f>AVERAGE(F10:F13)</f>
        <v>23.319877624511719</v>
      </c>
      <c r="G14" s="75">
        <f>AVERAGE(G10:G13)</f>
        <v>15.626523494720459</v>
      </c>
      <c r="H14" s="75">
        <f>AVERAGE(H10:H13)</f>
        <v>7.6933541297912598</v>
      </c>
      <c r="I14" s="75">
        <f>AVERAGE(I10:I13)</f>
        <v>-1.9079115390777588</v>
      </c>
      <c r="J14" s="90">
        <f>AVERAGE(J10:J13)</f>
        <v>3.8823100760045133</v>
      </c>
    </row>
    <row r="15" spans="1:15" x14ac:dyDescent="0.2">
      <c r="A15" s="77" t="s">
        <v>17</v>
      </c>
      <c r="B15" s="66">
        <f>MEDIAN(B10:B13)</f>
        <v>25.152946472167969</v>
      </c>
      <c r="C15" s="66">
        <v>14.831230000000001</v>
      </c>
      <c r="D15" s="66">
        <f>MEDIAN(D10:D13)</f>
        <v>9.6190700531005859</v>
      </c>
      <c r="E15" s="78" t="s">
        <v>17</v>
      </c>
      <c r="F15" s="66">
        <f>MEDIAN(F10:F13)</f>
        <v>23.247979164123535</v>
      </c>
      <c r="G15" s="66">
        <f>MEDIAN(G10:G13)</f>
        <v>15.62195348739624</v>
      </c>
      <c r="H15" s="66">
        <f>MEDIAN(H10:H13)</f>
        <v>7.6451129913330078</v>
      </c>
      <c r="I15" s="66">
        <f>MEDIAN(I10:I13)</f>
        <v>-1.9561526775360107</v>
      </c>
      <c r="J15" s="79">
        <f>MEDIAN(J10:J13)</f>
        <v>3.9414057651736241</v>
      </c>
    </row>
    <row r="16" spans="1:15" ht="17" thickBot="1" x14ac:dyDescent="0.25">
      <c r="A16" s="80" t="s">
        <v>18</v>
      </c>
      <c r="B16" s="72">
        <f>STDEV(B10:B13)</f>
        <v>0.18420321510421114</v>
      </c>
      <c r="C16" s="72">
        <v>7.1059156975016108E-2</v>
      </c>
      <c r="D16" s="72">
        <f>STDEV(D10:D13)</f>
        <v>0.21275370772051422</v>
      </c>
      <c r="E16" s="81" t="s">
        <v>18</v>
      </c>
      <c r="F16" s="72">
        <f>STDEV(F10:F13)</f>
        <v>0.39469637600834628</v>
      </c>
      <c r="G16" s="72">
        <f>STDEV(G10:G13)</f>
        <v>5.8514627521864253E-2</v>
      </c>
      <c r="H16" s="72">
        <f>STDEV(H10:H13)</f>
        <v>0.44015719221358424</v>
      </c>
      <c r="I16" s="72">
        <f>STDEV(I10:I13)</f>
        <v>0.44015719221358424</v>
      </c>
      <c r="J16" s="82">
        <f>STDEV(J10:J13)</f>
        <v>1.1345458732967968</v>
      </c>
    </row>
    <row r="17" spans="1:10" x14ac:dyDescent="0.2">
      <c r="A17" s="5"/>
      <c r="B17" s="83" t="s">
        <v>19</v>
      </c>
      <c r="C17" s="83"/>
      <c r="D17" s="83"/>
      <c r="E17" s="5"/>
      <c r="F17" s="84"/>
      <c r="G17" s="84"/>
      <c r="H17" s="84"/>
      <c r="I17" s="84"/>
      <c r="J17" s="84">
        <f>J16/(SQRT(4))</f>
        <v>0.5672729366483984</v>
      </c>
    </row>
    <row r="18" spans="1:10" x14ac:dyDescent="0.2">
      <c r="A18" s="4" t="s">
        <v>43</v>
      </c>
      <c r="B18" s="5">
        <f>TTEST(B10:B13,F10:F13,2,2)</f>
        <v>1.6820261999064899E-4</v>
      </c>
      <c r="C18" s="83"/>
      <c r="D18" s="85"/>
      <c r="E18" s="86"/>
      <c r="F18" s="86"/>
      <c r="G18" s="84"/>
      <c r="H18" s="87"/>
      <c r="I18" s="87"/>
      <c r="J18" s="87"/>
    </row>
    <row r="19" spans="1:10" x14ac:dyDescent="0.2">
      <c r="A19" s="4" t="s">
        <v>5</v>
      </c>
      <c r="B19" s="5">
        <f>TTEST(C10:C13,G10:G13,2,2)</f>
        <v>2.4975883311045458E-2</v>
      </c>
      <c r="C19" s="83"/>
      <c r="D19" s="85"/>
      <c r="E19" s="86"/>
      <c r="F19" s="86"/>
      <c r="G19" s="87"/>
      <c r="H19" s="87"/>
      <c r="I19" s="87"/>
      <c r="J19" s="87"/>
    </row>
    <row r="20" spans="1:10" x14ac:dyDescent="0.2">
      <c r="A20" s="4" t="s">
        <v>20</v>
      </c>
      <c r="B20" s="89">
        <f>TTEST(D10:D13,H10:H13,2,2)</f>
        <v>2.3322156731992168E-4</v>
      </c>
      <c r="C20" s="5"/>
      <c r="D20" s="83"/>
      <c r="E20" s="6"/>
      <c r="F20" s="87"/>
      <c r="G20" s="83"/>
      <c r="H20" s="87"/>
      <c r="I20" s="87"/>
      <c r="J20" s="87"/>
    </row>
    <row r="21" spans="1:10" x14ac:dyDescent="0.2">
      <c r="A21" s="46" t="s">
        <v>21</v>
      </c>
      <c r="B21" s="58">
        <f>POWER(-(-I14-I16),2)</f>
        <v>2.1543028227386793</v>
      </c>
      <c r="C21" s="58"/>
      <c r="D21" s="83"/>
      <c r="E21" s="5"/>
      <c r="F21" s="83"/>
      <c r="G21" s="83"/>
      <c r="H21" s="87"/>
      <c r="I21" s="87"/>
      <c r="J21" s="87"/>
    </row>
    <row r="22" spans="1:10" x14ac:dyDescent="0.2">
      <c r="A22" s="46" t="s">
        <v>22</v>
      </c>
      <c r="B22" s="58">
        <f>POWER(2,-I14)</f>
        <v>3.7526546795269518</v>
      </c>
      <c r="C22" s="58"/>
      <c r="D22" s="83"/>
      <c r="E22" s="5"/>
      <c r="F22" s="83"/>
      <c r="G22" s="83"/>
      <c r="H22" s="87"/>
      <c r="I22" s="87"/>
      <c r="J22" s="8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CC4BE-1727-FB4D-AD48-D9CF027C9394}">
  <dimension ref="A1:K22"/>
  <sheetViews>
    <sheetView tabSelected="1" workbookViewId="0">
      <selection activeCell="F15" sqref="F15"/>
    </sheetView>
  </sheetViews>
  <sheetFormatPr baseColWidth="10" defaultColWidth="10.83203125" defaultRowHeight="16" x14ac:dyDescent="0.2"/>
  <cols>
    <col min="1" max="16384" width="10.83203125" style="2"/>
  </cols>
  <sheetData>
    <row r="1" spans="1:11" x14ac:dyDescent="0.2">
      <c r="A1" s="1" t="s">
        <v>44</v>
      </c>
    </row>
    <row r="3" spans="1:11" ht="18" x14ac:dyDescent="0.2">
      <c r="A3" s="3" t="s">
        <v>26</v>
      </c>
      <c r="B3" s="4"/>
      <c r="C3" s="5"/>
      <c r="D3" s="5"/>
      <c r="E3" s="5"/>
      <c r="F3" s="5"/>
      <c r="G3" s="5"/>
      <c r="H3" s="5"/>
      <c r="I3" s="6"/>
      <c r="J3" s="7">
        <v>43643</v>
      </c>
      <c r="K3" s="6" t="s">
        <v>5</v>
      </c>
    </row>
    <row r="4" spans="1:11" x14ac:dyDescent="0.2">
      <c r="A4" s="6" t="s">
        <v>1</v>
      </c>
      <c r="B4" s="4"/>
      <c r="C4" s="5"/>
      <c r="D4" s="5"/>
      <c r="E4" s="5"/>
      <c r="F4" s="5"/>
      <c r="G4" s="5"/>
      <c r="H4" s="5"/>
      <c r="I4" s="6"/>
      <c r="J4" s="7">
        <v>43643</v>
      </c>
      <c r="K4" s="6" t="s">
        <v>41</v>
      </c>
    </row>
    <row r="5" spans="1:11" x14ac:dyDescent="0.2">
      <c r="A5" s="8" t="s">
        <v>42</v>
      </c>
      <c r="B5" s="4"/>
      <c r="C5" s="5"/>
      <c r="D5" s="5"/>
      <c r="E5" s="5"/>
      <c r="F5" s="5"/>
      <c r="G5" s="5"/>
      <c r="H5" s="5"/>
      <c r="I5" s="6"/>
      <c r="J5" s="5" t="s">
        <v>27</v>
      </c>
      <c r="K5" s="6" t="s">
        <v>28</v>
      </c>
    </row>
    <row r="6" spans="1:11" x14ac:dyDescent="0.2">
      <c r="A6" s="8" t="s">
        <v>29</v>
      </c>
      <c r="B6" s="4"/>
      <c r="C6" s="5"/>
      <c r="D6" s="5"/>
      <c r="E6" s="9"/>
      <c r="F6" s="5"/>
      <c r="G6" s="5"/>
      <c r="H6" s="5"/>
      <c r="I6" s="6"/>
      <c r="K6" s="6"/>
    </row>
    <row r="7" spans="1:11" x14ac:dyDescent="0.2">
      <c r="A7" s="6" t="s">
        <v>30</v>
      </c>
      <c r="B7" s="5"/>
      <c r="C7" s="5"/>
      <c r="D7" s="5"/>
      <c r="E7" s="10"/>
      <c r="F7" s="5"/>
      <c r="G7" s="5"/>
      <c r="H7" s="5"/>
      <c r="I7" s="6"/>
      <c r="J7" s="11"/>
      <c r="K7" s="6"/>
    </row>
    <row r="8" spans="1:11" ht="17" thickBot="1" x14ac:dyDescent="0.25">
      <c r="A8" s="6" t="s">
        <v>31</v>
      </c>
      <c r="B8" s="5"/>
      <c r="C8" s="5"/>
      <c r="D8" s="5"/>
      <c r="E8" s="10"/>
      <c r="F8" s="5"/>
      <c r="G8" s="5"/>
      <c r="H8" s="5"/>
      <c r="I8" s="6"/>
      <c r="J8" s="11"/>
      <c r="K8" s="6"/>
    </row>
    <row r="9" spans="1:11" ht="17" thickBot="1" x14ac:dyDescent="0.25">
      <c r="A9" s="12" t="s">
        <v>32</v>
      </c>
      <c r="B9" s="13" t="s">
        <v>41</v>
      </c>
      <c r="C9" s="13" t="s">
        <v>5</v>
      </c>
      <c r="D9" s="14" t="s">
        <v>6</v>
      </c>
      <c r="E9" s="12" t="s">
        <v>32</v>
      </c>
      <c r="F9" s="13" t="s">
        <v>41</v>
      </c>
      <c r="G9" s="13" t="s">
        <v>5</v>
      </c>
      <c r="H9" s="14" t="s">
        <v>6</v>
      </c>
      <c r="I9" s="12" t="s">
        <v>7</v>
      </c>
      <c r="J9" s="15"/>
    </row>
    <row r="10" spans="1:11" x14ac:dyDescent="0.2">
      <c r="A10" s="16" t="s">
        <v>33</v>
      </c>
      <c r="B10" s="17">
        <v>26.720251083374023</v>
      </c>
      <c r="C10" s="18">
        <v>14.97486400604248</v>
      </c>
      <c r="D10" s="21">
        <f t="shared" ref="D10:D13" si="0">B10-C10</f>
        <v>11.745387077331543</v>
      </c>
      <c r="E10" s="92" t="s">
        <v>34</v>
      </c>
      <c r="F10" s="47">
        <v>24.226205825805664</v>
      </c>
      <c r="G10" s="47">
        <v>14.915657043457031</v>
      </c>
      <c r="H10" s="35">
        <f>F10-G10</f>
        <v>9.3105487823486328</v>
      </c>
      <c r="I10" s="35">
        <f>H10-$D$14</f>
        <v>-1.3896745045979824</v>
      </c>
      <c r="J10" s="22">
        <f>POWER(2,-I10)</f>
        <v>2.6201955824007541</v>
      </c>
    </row>
    <row r="11" spans="1:11" x14ac:dyDescent="0.2">
      <c r="A11" s="19" t="s">
        <v>35</v>
      </c>
      <c r="B11" s="23">
        <v>26.104230880737305</v>
      </c>
      <c r="C11" s="23">
        <v>15.223113059997559</v>
      </c>
      <c r="D11" s="21">
        <f t="shared" si="0"/>
        <v>10.881117820739746</v>
      </c>
      <c r="E11" s="48"/>
      <c r="F11" s="48"/>
      <c r="G11" s="48"/>
      <c r="H11" s="48"/>
      <c r="I11" s="39"/>
      <c r="J11" s="48"/>
    </row>
    <row r="12" spans="1:11" x14ac:dyDescent="0.2">
      <c r="A12" s="19" t="s">
        <v>36</v>
      </c>
      <c r="B12" s="26">
        <v>25.365348815917969</v>
      </c>
      <c r="C12" s="27">
        <v>14.956916809082031</v>
      </c>
      <c r="D12" s="21">
        <f t="shared" si="0"/>
        <v>10.408432006835938</v>
      </c>
      <c r="E12" s="93" t="s">
        <v>37</v>
      </c>
      <c r="F12" s="49">
        <v>25.193304061889648</v>
      </c>
      <c r="G12" s="49">
        <v>14.898240089416504</v>
      </c>
      <c r="H12" s="36">
        <f>F12-G12</f>
        <v>10.295063972473145</v>
      </c>
      <c r="I12" s="36">
        <f t="shared" ref="I12:I13" si="1">H12-$D$14</f>
        <v>-0.40515931447347064</v>
      </c>
      <c r="J12" s="91">
        <f>POWER(2,-I12)</f>
        <v>1.3242351354597934</v>
      </c>
    </row>
    <row r="13" spans="1:11" ht="17" thickBot="1" x14ac:dyDescent="0.25">
      <c r="A13" s="19" t="s">
        <v>38</v>
      </c>
      <c r="B13" s="29">
        <v>25.754327774047852</v>
      </c>
      <c r="C13" s="30">
        <v>14.943207740783691</v>
      </c>
      <c r="D13" s="21">
        <f t="shared" si="0"/>
        <v>10.81112003326416</v>
      </c>
      <c r="E13" s="94" t="s">
        <v>15</v>
      </c>
      <c r="F13" s="50">
        <v>24.640640258789062</v>
      </c>
      <c r="G13" s="50">
        <v>14.874836921691895</v>
      </c>
      <c r="H13" s="95">
        <f>F13-G13</f>
        <v>9.765803337097168</v>
      </c>
      <c r="I13" s="95">
        <f t="shared" si="1"/>
        <v>-0.93441994984944721</v>
      </c>
      <c r="J13" s="32">
        <f>POWER(2,-I13)</f>
        <v>1.9111220947070575</v>
      </c>
    </row>
    <row r="14" spans="1:11" x14ac:dyDescent="0.2">
      <c r="A14" s="33" t="s">
        <v>16</v>
      </c>
      <c r="B14" s="34">
        <f>AVERAGE(B10:B13)</f>
        <v>25.986039638519287</v>
      </c>
      <c r="C14" s="34">
        <f>AVERAGE(C10:C13)</f>
        <v>15.02452540397644</v>
      </c>
      <c r="D14" s="35">
        <f>AVERAGE(D11:D13)</f>
        <v>10.700223286946615</v>
      </c>
      <c r="E14" s="33" t="s">
        <v>16</v>
      </c>
      <c r="F14" s="34">
        <f>AVERAGE(F10:F13)</f>
        <v>24.686716715494793</v>
      </c>
      <c r="G14" s="34">
        <f>AVERAGE(G10:G13)</f>
        <v>14.896244684855143</v>
      </c>
      <c r="H14" s="35">
        <f>AVERAGE(H10:H13)</f>
        <v>9.7904720306396484</v>
      </c>
      <c r="I14" s="35">
        <f>AVERAGE(I10:I13)</f>
        <v>-0.90975125630696674</v>
      </c>
      <c r="J14" s="88">
        <f>AVERAGE(J10:J13)</f>
        <v>1.9518509375225352</v>
      </c>
    </row>
    <row r="15" spans="1:11" x14ac:dyDescent="0.2">
      <c r="A15" s="37" t="s">
        <v>17</v>
      </c>
      <c r="B15" s="38">
        <f>MEDIAN(B10:B13)</f>
        <v>25.929279327392578</v>
      </c>
      <c r="C15" s="38">
        <f>MEDIAN(C10:C13)</f>
        <v>14.965890407562256</v>
      </c>
      <c r="D15" s="39">
        <f>MEDIAN(D11:D13)</f>
        <v>10.81112003326416</v>
      </c>
      <c r="E15" s="37" t="s">
        <v>17</v>
      </c>
      <c r="F15" s="38">
        <f>MEDIAN(F10:F13)</f>
        <v>24.640640258789062</v>
      </c>
      <c r="G15" s="38">
        <f>MEDIAN(G10:G13)</f>
        <v>14.898240089416504</v>
      </c>
      <c r="H15" s="39">
        <f>MEDIAN(H10:H13)</f>
        <v>9.765803337097168</v>
      </c>
      <c r="I15" s="39">
        <f>MEDIAN(I10:I13)</f>
        <v>-0.93441994984944721</v>
      </c>
      <c r="J15" s="39">
        <f>MEDIAN(J10:J13)</f>
        <v>1.9111220947070575</v>
      </c>
    </row>
    <row r="16" spans="1:11" ht="17" thickBot="1" x14ac:dyDescent="0.25">
      <c r="A16" s="40" t="s">
        <v>18</v>
      </c>
      <c r="B16" s="41">
        <f>STDEV(B10:B13)</f>
        <v>0.57503133273792073</v>
      </c>
      <c r="C16" s="41">
        <f>STDEV(C10:C13)</f>
        <v>0.13302480472884592</v>
      </c>
      <c r="D16" s="42">
        <f>STDEV(D11:D13)</f>
        <v>0.25511083066843721</v>
      </c>
      <c r="E16" s="40" t="s">
        <v>18</v>
      </c>
      <c r="F16" s="41">
        <f>STDEV(F10:F13)</f>
        <v>0.48519277556050305</v>
      </c>
      <c r="G16" s="41">
        <f>STDEV(G10:G13)</f>
        <v>2.0483086065160479E-2</v>
      </c>
      <c r="H16" s="42">
        <f>STDEV(H10:H13)</f>
        <v>0.49272096386017056</v>
      </c>
      <c r="I16" s="42">
        <f>STDEV(I10:I13)</f>
        <v>0.49272096386017056</v>
      </c>
      <c r="J16" s="42">
        <f>STDEV(J10:J13)</f>
        <v>0.64893951874320954</v>
      </c>
    </row>
    <row r="17" spans="1:10" x14ac:dyDescent="0.2">
      <c r="A17" s="43"/>
      <c r="B17" s="5" t="s">
        <v>19</v>
      </c>
      <c r="C17" s="5"/>
      <c r="D17" s="5"/>
      <c r="E17" s="5"/>
      <c r="F17" s="5"/>
      <c r="G17" s="5"/>
      <c r="H17" s="5"/>
      <c r="I17" s="5"/>
      <c r="J17" s="44">
        <f>J16/(SQRT(4))</f>
        <v>0.32446975937160477</v>
      </c>
    </row>
    <row r="18" spans="1:10" x14ac:dyDescent="0.2">
      <c r="A18" s="4" t="s">
        <v>41</v>
      </c>
      <c r="B18" s="5">
        <f>TTEST(B10:B13,F10:F13,2,2)</f>
        <v>2.5516054773879818E-2</v>
      </c>
      <c r="C18" s="5"/>
      <c r="E18" s="45"/>
    </row>
    <row r="19" spans="1:10" x14ac:dyDescent="0.2">
      <c r="A19" s="4" t="s">
        <v>5</v>
      </c>
      <c r="B19" s="5">
        <f>TTEST(C10:C13,G10:G13,2,2)</f>
        <v>0.1667380344049158</v>
      </c>
      <c r="C19" s="5"/>
      <c r="D19" s="5"/>
    </row>
    <row r="20" spans="1:10" x14ac:dyDescent="0.2">
      <c r="A20" s="4" t="s">
        <v>20</v>
      </c>
      <c r="B20" s="89">
        <f>TTEST(D11:D13,H10:H13,2,2)</f>
        <v>4.6870270395009447E-2</v>
      </c>
      <c r="C20" s="5"/>
      <c r="D20" s="5"/>
    </row>
    <row r="21" spans="1:10" x14ac:dyDescent="0.2">
      <c r="A21" s="46" t="s">
        <v>21</v>
      </c>
      <c r="B21" s="11">
        <f>POWER(-(-I14-I16),2)</f>
        <v>0.17391426481826033</v>
      </c>
      <c r="C21" s="11"/>
      <c r="D21" s="5"/>
      <c r="E21" s="5"/>
      <c r="F21" s="43"/>
    </row>
    <row r="22" spans="1:10" x14ac:dyDescent="0.2">
      <c r="A22" s="46" t="s">
        <v>22</v>
      </c>
      <c r="B22" s="11">
        <f>POWER(2,-I14)</f>
        <v>1.878721548866926</v>
      </c>
      <c r="C22" s="11"/>
      <c r="D22" s="43"/>
      <c r="E22" s="43"/>
      <c r="F22" s="43"/>
      <c r="G2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3D73-BB9E-B447-A41C-C315D1AA6852}">
  <dimension ref="A1:K22"/>
  <sheetViews>
    <sheetView workbookViewId="0">
      <selection activeCell="F15" sqref="F15"/>
    </sheetView>
  </sheetViews>
  <sheetFormatPr baseColWidth="10" defaultColWidth="10.83203125" defaultRowHeight="16" x14ac:dyDescent="0.2"/>
  <cols>
    <col min="1" max="16384" width="10.83203125" style="2"/>
  </cols>
  <sheetData>
    <row r="1" spans="1:11" x14ac:dyDescent="0.2">
      <c r="A1" s="1" t="s">
        <v>44</v>
      </c>
    </row>
    <row r="3" spans="1:11" ht="18" x14ac:dyDescent="0.2">
      <c r="A3" s="3" t="s">
        <v>26</v>
      </c>
      <c r="B3" s="4"/>
      <c r="C3" s="5"/>
      <c r="D3" s="5"/>
      <c r="E3" s="5"/>
      <c r="F3" s="5"/>
      <c r="G3" s="5"/>
      <c r="H3" s="5"/>
      <c r="I3" s="6"/>
      <c r="J3" s="7">
        <v>43643</v>
      </c>
      <c r="K3" s="6" t="s">
        <v>5</v>
      </c>
    </row>
    <row r="4" spans="1:11" x14ac:dyDescent="0.2">
      <c r="A4" s="6" t="s">
        <v>1</v>
      </c>
      <c r="B4" s="4"/>
      <c r="C4" s="5"/>
      <c r="D4" s="5"/>
      <c r="E4" s="5"/>
      <c r="F4" s="5"/>
      <c r="G4" s="5"/>
      <c r="H4" s="5"/>
      <c r="I4" s="6"/>
      <c r="J4" s="7">
        <v>43643</v>
      </c>
      <c r="K4" s="6" t="s">
        <v>41</v>
      </c>
    </row>
    <row r="5" spans="1:11" x14ac:dyDescent="0.2">
      <c r="A5" s="8" t="s">
        <v>42</v>
      </c>
      <c r="B5" s="4"/>
      <c r="C5" s="5"/>
      <c r="D5" s="5"/>
      <c r="E5" s="5"/>
      <c r="F5" s="5"/>
      <c r="G5" s="5"/>
      <c r="H5" s="5"/>
      <c r="I5" s="6"/>
      <c r="J5" s="5" t="s">
        <v>27</v>
      </c>
      <c r="K5" s="6" t="s">
        <v>28</v>
      </c>
    </row>
    <row r="6" spans="1:11" x14ac:dyDescent="0.2">
      <c r="A6" s="8" t="s">
        <v>29</v>
      </c>
      <c r="B6" s="4"/>
      <c r="C6" s="5"/>
      <c r="D6" s="5"/>
      <c r="E6" s="9"/>
      <c r="F6" s="5"/>
      <c r="G6" s="5"/>
      <c r="H6" s="5"/>
      <c r="I6" s="6"/>
      <c r="K6" s="6"/>
    </row>
    <row r="7" spans="1:11" x14ac:dyDescent="0.2">
      <c r="A7" s="6" t="s">
        <v>30</v>
      </c>
      <c r="B7" s="5"/>
      <c r="C7" s="5"/>
      <c r="D7" s="5"/>
      <c r="E7" s="10"/>
      <c r="F7" s="5"/>
      <c r="G7" s="5"/>
      <c r="H7" s="5"/>
      <c r="I7" s="6"/>
      <c r="J7" s="11"/>
      <c r="K7" s="6"/>
    </row>
    <row r="8" spans="1:11" ht="17" thickBot="1" x14ac:dyDescent="0.25"/>
    <row r="9" spans="1:11" ht="17" thickBot="1" x14ac:dyDescent="0.25">
      <c r="A9" s="12" t="s">
        <v>32</v>
      </c>
      <c r="B9" s="13" t="s">
        <v>43</v>
      </c>
      <c r="C9" s="13" t="s">
        <v>5</v>
      </c>
      <c r="D9" s="14" t="s">
        <v>6</v>
      </c>
      <c r="E9" s="12" t="s">
        <v>32</v>
      </c>
      <c r="F9" s="13" t="s">
        <v>43</v>
      </c>
      <c r="G9" s="13" t="s">
        <v>5</v>
      </c>
      <c r="H9" s="14" t="s">
        <v>6</v>
      </c>
      <c r="I9" s="12" t="s">
        <v>7</v>
      </c>
      <c r="J9" s="15"/>
    </row>
    <row r="10" spans="1:11" x14ac:dyDescent="0.2">
      <c r="A10" s="16" t="s">
        <v>33</v>
      </c>
      <c r="B10" s="17">
        <v>24.85383415222168</v>
      </c>
      <c r="C10" s="18">
        <v>15.438127517700195</v>
      </c>
      <c r="D10" s="16">
        <f t="shared" ref="D10:D13" si="0">B10-C10</f>
        <v>9.4157066345214844</v>
      </c>
      <c r="E10" s="19" t="s">
        <v>34</v>
      </c>
      <c r="F10" s="20">
        <v>26.970830917358398</v>
      </c>
      <c r="G10" s="20">
        <v>15.420454025268555</v>
      </c>
      <c r="H10" s="16">
        <f>F10-G10</f>
        <v>11.550376892089844</v>
      </c>
      <c r="I10" s="21">
        <f>H10-$D$14</f>
        <v>3.0786956151326503</v>
      </c>
      <c r="J10" s="22">
        <f>POWER(2,-I10)</f>
        <v>0.11836417415957173</v>
      </c>
    </row>
    <row r="11" spans="1:11" x14ac:dyDescent="0.2">
      <c r="A11" s="19" t="s">
        <v>35</v>
      </c>
      <c r="B11" s="23">
        <v>23.677955627441406</v>
      </c>
      <c r="C11" s="23">
        <v>15.496789932250977</v>
      </c>
      <c r="D11" s="16">
        <f t="shared" si="0"/>
        <v>8.1811656951904297</v>
      </c>
      <c r="E11" s="19" t="s">
        <v>39</v>
      </c>
      <c r="F11" s="24">
        <v>27.534181594848633</v>
      </c>
      <c r="G11" s="24">
        <v>15.434567451477051</v>
      </c>
      <c r="H11" s="16">
        <f>F11-G11</f>
        <v>12.099614143371582</v>
      </c>
      <c r="I11" s="21">
        <f t="shared" ref="I11:I13" si="1">H11-$D$14</f>
        <v>3.6279328664143886</v>
      </c>
      <c r="J11" s="25">
        <f>POWER(2,-I11)</f>
        <v>8.0887867309584929E-2</v>
      </c>
    </row>
    <row r="12" spans="1:11" x14ac:dyDescent="0.2">
      <c r="A12" s="19" t="s">
        <v>36</v>
      </c>
      <c r="B12" s="26">
        <v>23.726034164428711</v>
      </c>
      <c r="C12" s="27">
        <v>15.255834579467773</v>
      </c>
      <c r="D12" s="16">
        <f t="shared" si="0"/>
        <v>8.4701995849609375</v>
      </c>
      <c r="E12" s="28" t="s">
        <v>37</v>
      </c>
      <c r="F12" s="24">
        <v>26.985551834106445</v>
      </c>
      <c r="G12" s="24">
        <v>15.41484260559082</v>
      </c>
      <c r="H12" s="16">
        <f>F12-G12</f>
        <v>11.570709228515625</v>
      </c>
      <c r="I12" s="21">
        <f t="shared" si="1"/>
        <v>3.0990279515584316</v>
      </c>
      <c r="J12" s="25">
        <f>POWER(2,-I12)</f>
        <v>0.11670773193343151</v>
      </c>
    </row>
    <row r="13" spans="1:11" ht="17" thickBot="1" x14ac:dyDescent="0.25">
      <c r="A13" s="19" t="s">
        <v>38</v>
      </c>
      <c r="B13" s="29">
        <v>24.158449172973633</v>
      </c>
      <c r="C13" s="30">
        <v>15.394770622253418</v>
      </c>
      <c r="D13" s="16">
        <f t="shared" si="0"/>
        <v>8.7636785507202148</v>
      </c>
      <c r="E13" s="19" t="s">
        <v>15</v>
      </c>
      <c r="F13" s="31">
        <v>26.732061386108398</v>
      </c>
      <c r="G13" s="31">
        <v>15.485044479370117</v>
      </c>
      <c r="H13" s="16">
        <f>F13-G13</f>
        <v>11.247016906738281</v>
      </c>
      <c r="I13" s="21">
        <f t="shared" si="1"/>
        <v>2.7753356297810878</v>
      </c>
      <c r="J13" s="32">
        <f>POWER(2,-I13)</f>
        <v>0.14606317185877218</v>
      </c>
    </row>
    <row r="14" spans="1:11" x14ac:dyDescent="0.2">
      <c r="A14" s="33" t="s">
        <v>16</v>
      </c>
      <c r="B14" s="34">
        <f>AVERAGE(B10:B13)</f>
        <v>24.104068279266357</v>
      </c>
      <c r="C14" s="34">
        <f>AVERAGE(C10:C13)</f>
        <v>15.396380662918091</v>
      </c>
      <c r="D14" s="35">
        <f>AVERAGE(D11:D13)</f>
        <v>8.4716812769571934</v>
      </c>
      <c r="E14" s="33" t="s">
        <v>16</v>
      </c>
      <c r="F14" s="34">
        <f>AVERAGE(F10:F13)</f>
        <v>27.055656433105469</v>
      </c>
      <c r="G14" s="34">
        <f>AVERAGE(G10:G13)</f>
        <v>15.438727140426636</v>
      </c>
      <c r="H14" s="35">
        <f>AVERAGE(H10:H13)</f>
        <v>11.616929292678833</v>
      </c>
      <c r="I14" s="35">
        <f>AVERAGE(I10:I13)</f>
        <v>3.1452480157216396</v>
      </c>
      <c r="J14" s="88">
        <f>AVERAGE(J10:J13)</f>
        <v>0.11550573631534009</v>
      </c>
    </row>
    <row r="15" spans="1:11" x14ac:dyDescent="0.2">
      <c r="A15" s="37" t="s">
        <v>17</v>
      </c>
      <c r="B15" s="38">
        <f>MEDIAN(B10:B13)</f>
        <v>23.942241668701172</v>
      </c>
      <c r="C15" s="38">
        <f>MEDIAN(C10:C13)</f>
        <v>15.416449069976807</v>
      </c>
      <c r="D15" s="39">
        <f>MEDIAN(D11:D13)</f>
        <v>8.4701995849609375</v>
      </c>
      <c r="E15" s="37" t="s">
        <v>17</v>
      </c>
      <c r="F15" s="38">
        <f>MEDIAN(F10:F13)</f>
        <v>26.978191375732422</v>
      </c>
      <c r="G15" s="38">
        <f>MEDIAN(G10:G13)</f>
        <v>15.427510738372803</v>
      </c>
      <c r="H15" s="39">
        <f>MEDIAN(H10:H13)</f>
        <v>11.560543060302734</v>
      </c>
      <c r="I15" s="39">
        <f>MEDIAN(I10:I13)</f>
        <v>3.088861783345541</v>
      </c>
      <c r="J15" s="39">
        <f>MEDIAN(J10:J13)</f>
        <v>0.11753595304650162</v>
      </c>
    </row>
    <row r="16" spans="1:11" ht="17" thickBot="1" x14ac:dyDescent="0.25">
      <c r="A16" s="40" t="s">
        <v>18</v>
      </c>
      <c r="B16" s="41">
        <f>STDEV(B10:B13)</f>
        <v>0.54454504860333741</v>
      </c>
      <c r="C16" s="41">
        <f>STDEV(C10:C13)</f>
        <v>0.10260054427459207</v>
      </c>
      <c r="D16" s="42">
        <f>STDEV(D11:D13)</f>
        <v>0.29125925439845674</v>
      </c>
      <c r="E16" s="40" t="s">
        <v>18</v>
      </c>
      <c r="F16" s="41">
        <f>STDEV(F10:F13)</f>
        <v>0.33951441195965343</v>
      </c>
      <c r="G16" s="41">
        <f>STDEV(G10:G13)</f>
        <v>3.197382596680403E-2</v>
      </c>
      <c r="H16" s="42">
        <f>STDEV(H10:H13)</f>
        <v>0.35420585103200536</v>
      </c>
      <c r="I16" s="42">
        <f>STDEV(I10:I13)</f>
        <v>0.35420585103200536</v>
      </c>
      <c r="J16" s="42">
        <f>STDEV(J10:J13)</f>
        <v>2.6719338701059983E-2</v>
      </c>
    </row>
    <row r="17" spans="1:10" x14ac:dyDescent="0.2">
      <c r="A17" s="43"/>
      <c r="B17" s="5" t="s">
        <v>19</v>
      </c>
      <c r="C17" s="5"/>
      <c r="D17" s="5"/>
      <c r="E17" s="5"/>
      <c r="F17" s="5"/>
      <c r="G17" s="5"/>
      <c r="H17" s="5"/>
      <c r="I17" s="5"/>
      <c r="J17" s="44">
        <f>J16/(SQRT(4))</f>
        <v>1.3359669350529992E-2</v>
      </c>
    </row>
    <row r="18" spans="1:10" x14ac:dyDescent="0.2">
      <c r="A18" s="4" t="s">
        <v>43</v>
      </c>
      <c r="B18" s="5">
        <f>TTEST(B10:B13,F10:F13,2,2)</f>
        <v>9.3043216406061023E-5</v>
      </c>
      <c r="C18" s="5"/>
      <c r="E18" s="45"/>
    </row>
    <row r="19" spans="1:10" x14ac:dyDescent="0.2">
      <c r="A19" s="4" t="s">
        <v>5</v>
      </c>
      <c r="B19" s="5">
        <f>TTEST(C10:C13,G10:G13,2,2)</f>
        <v>0.46064090069689378</v>
      </c>
      <c r="C19" s="5"/>
      <c r="D19" s="5"/>
    </row>
    <row r="20" spans="1:10" x14ac:dyDescent="0.2">
      <c r="A20" s="4" t="s">
        <v>20</v>
      </c>
      <c r="B20" s="89">
        <f>TTEST(D11:D13,H10:H13,2,2)</f>
        <v>5.9015787852691306E-5</v>
      </c>
      <c r="C20" s="5"/>
      <c r="D20" s="5"/>
    </row>
    <row r="21" spans="1:10" x14ac:dyDescent="0.2">
      <c r="A21" s="46" t="s">
        <v>21</v>
      </c>
      <c r="B21" s="11">
        <f>POWER(-(-I14-I16),2)</f>
        <v>12.246177365537037</v>
      </c>
      <c r="C21" s="11"/>
      <c r="D21" s="5"/>
      <c r="E21" s="5"/>
      <c r="F21" s="43"/>
    </row>
    <row r="22" spans="1:10" x14ac:dyDescent="0.2">
      <c r="A22" s="46" t="s">
        <v>22</v>
      </c>
      <c r="B22" s="11">
        <f>POWER(2,-I14)</f>
        <v>0.11302798972510419</v>
      </c>
      <c r="C22" s="11"/>
      <c r="D22" s="43"/>
      <c r="E22" s="43"/>
      <c r="F22" s="43"/>
      <c r="G2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FH Sp7</vt:lpstr>
      <vt:lpstr>FH Dlx3</vt:lpstr>
      <vt:lpstr>DF Sp7</vt:lpstr>
      <vt:lpstr>DF Dlx3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2022-01-20T02:58:46Z</dcterms:created>
  <dcterms:modified xsi:type="dcterms:W3CDTF">2022-01-27T05:45:46Z</dcterms:modified>
</cp:coreProperties>
</file>