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okenapier/Desktop/Seufert 2022 eLife Resubmission 9-13-22/Resub Final Source Files/"/>
    </mc:Choice>
  </mc:AlternateContent>
  <xr:revisionPtr revIDLastSave="0" documentId="13_ncr:1_{389B2383-9AD9-4C40-90BC-8E8B1E4B64DB}" xr6:coauthVersionLast="47" xr6:coauthVersionMax="47" xr10:uidLastSave="{00000000-0000-0000-0000-000000000000}"/>
  <bookViews>
    <workbookView xWindow="960" yWindow="500" windowWidth="27240" windowHeight="15400" activeTab="4" xr2:uid="{E5F35489-E415-2742-A17F-47B63102B838}"/>
  </bookViews>
  <sheets>
    <sheet name="Fig 2 S1A+STATS" sheetId="7" r:id="rId1"/>
    <sheet name="Fig 2 S1B(1)+STATS" sheetId="6" r:id="rId2"/>
    <sheet name="Fig 2 S1B(2)+STATS" sheetId="5" r:id="rId3"/>
    <sheet name="Fig 2 S1C, D+STATS" sheetId="1" r:id="rId4"/>
    <sheet name="Fig 2 S1E, F+STAT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6" i="6" l="1"/>
  <c r="S58" i="6" s="1"/>
  <c r="T46" i="6"/>
  <c r="U46" i="6"/>
  <c r="V46" i="6"/>
  <c r="W46" i="6"/>
  <c r="Z56" i="6" s="1"/>
  <c r="X46" i="6"/>
  <c r="Y46" i="6"/>
  <c r="Z46" i="6"/>
  <c r="AA46" i="6"/>
  <c r="S47" i="6"/>
  <c r="T47" i="6"/>
  <c r="U47" i="6"/>
  <c r="V57" i="6" s="1"/>
  <c r="V47" i="6"/>
  <c r="X57" i="6" s="1"/>
  <c r="W47" i="6"/>
  <c r="X47" i="6"/>
  <c r="Y47" i="6"/>
  <c r="Z47" i="6"/>
  <c r="AA47" i="6"/>
  <c r="S48" i="6"/>
  <c r="T48" i="6"/>
  <c r="S60" i="6" s="1"/>
  <c r="U48" i="6"/>
  <c r="V58" i="6" s="1"/>
  <c r="V48" i="6"/>
  <c r="W48" i="6"/>
  <c r="X48" i="6"/>
  <c r="Y48" i="6"/>
  <c r="Z48" i="6"/>
  <c r="AA48" i="6"/>
  <c r="S49" i="6"/>
  <c r="T49" i="6"/>
  <c r="Y49" i="6"/>
  <c r="Z49" i="6"/>
  <c r="AA49" i="6"/>
  <c r="S50" i="6"/>
  <c r="S62" i="6" s="1"/>
  <c r="T50" i="6"/>
  <c r="Y50" i="6"/>
  <c r="Z50" i="6"/>
  <c r="AA50" i="6"/>
  <c r="S51" i="6"/>
  <c r="S63" i="6" s="1"/>
  <c r="T51" i="6"/>
  <c r="Y51" i="6"/>
  <c r="Z51" i="6"/>
  <c r="AA51" i="6"/>
  <c r="S52" i="6"/>
  <c r="T52" i="6"/>
  <c r="U52" i="6"/>
  <c r="V52" i="6"/>
  <c r="W52" i="6"/>
  <c r="X52" i="6"/>
  <c r="Y52" i="6"/>
  <c r="Z52" i="6"/>
  <c r="S53" i="6"/>
  <c r="T53" i="6"/>
  <c r="U53" i="6"/>
  <c r="V53" i="6"/>
  <c r="W53" i="6"/>
  <c r="X53" i="6"/>
  <c r="Y53" i="6"/>
  <c r="Z53" i="6"/>
  <c r="V56" i="6"/>
  <c r="X56" i="6"/>
  <c r="Z57" i="6"/>
  <c r="X58" i="6"/>
  <c r="Z58" i="6"/>
  <c r="S59" i="6"/>
  <c r="S64" i="6"/>
  <c r="S46" i="5"/>
  <c r="T46" i="5"/>
  <c r="U46" i="5"/>
  <c r="V46" i="5"/>
  <c r="X56" i="5" s="1"/>
  <c r="W46" i="5"/>
  <c r="X46" i="5"/>
  <c r="Y46" i="5"/>
  <c r="Z46" i="5"/>
  <c r="AA46" i="5"/>
  <c r="S47" i="5"/>
  <c r="T47" i="5"/>
  <c r="U47" i="5"/>
  <c r="V57" i="5" s="1"/>
  <c r="V47" i="5"/>
  <c r="W47" i="5"/>
  <c r="Z57" i="5" s="1"/>
  <c r="X47" i="5"/>
  <c r="Y47" i="5"/>
  <c r="Z47" i="5"/>
  <c r="AA47" i="5"/>
  <c r="S48" i="5"/>
  <c r="T48" i="5"/>
  <c r="S60" i="5" s="1"/>
  <c r="U48" i="5"/>
  <c r="V48" i="5"/>
  <c r="W48" i="5"/>
  <c r="Z58" i="5" s="1"/>
  <c r="X48" i="5"/>
  <c r="Y48" i="5"/>
  <c r="Z48" i="5"/>
  <c r="AA48" i="5"/>
  <c r="S49" i="5"/>
  <c r="S61" i="5" s="1"/>
  <c r="T49" i="5"/>
  <c r="Y49" i="5"/>
  <c r="Z49" i="5"/>
  <c r="AA49" i="5"/>
  <c r="S50" i="5"/>
  <c r="S62" i="5" s="1"/>
  <c r="T50" i="5"/>
  <c r="Y50" i="5"/>
  <c r="Z50" i="5"/>
  <c r="AA50" i="5"/>
  <c r="S51" i="5"/>
  <c r="S63" i="5" s="1"/>
  <c r="T51" i="5"/>
  <c r="Y51" i="5"/>
  <c r="Z51" i="5"/>
  <c r="AA51" i="5"/>
  <c r="S52" i="5"/>
  <c r="S64" i="5" s="1"/>
  <c r="T52" i="5"/>
  <c r="U52" i="5"/>
  <c r="V52" i="5"/>
  <c r="W52" i="5"/>
  <c r="X52" i="5"/>
  <c r="Y52" i="5"/>
  <c r="Z52" i="5"/>
  <c r="S53" i="5"/>
  <c r="T53" i="5"/>
  <c r="U53" i="5"/>
  <c r="V53" i="5"/>
  <c r="W53" i="5"/>
  <c r="X53" i="5"/>
  <c r="Y53" i="5"/>
  <c r="Z53" i="5"/>
  <c r="V56" i="5"/>
  <c r="Z56" i="5"/>
  <c r="X57" i="5"/>
  <c r="S58" i="5"/>
  <c r="V58" i="5"/>
  <c r="X58" i="5"/>
  <c r="S59" i="5"/>
  <c r="S61" i="6" l="1"/>
  <c r="M89" i="1"/>
  <c r="M79" i="1"/>
  <c r="N79" i="1" s="1"/>
  <c r="M82" i="1"/>
  <c r="M83" i="1"/>
  <c r="L92" i="1"/>
  <c r="L91" i="1"/>
  <c r="M91" i="1" s="1"/>
  <c r="L90" i="1"/>
  <c r="L89" i="1"/>
  <c r="L88" i="1"/>
  <c r="L87" i="1"/>
  <c r="M87" i="1" s="1"/>
  <c r="L83" i="1"/>
  <c r="L82" i="1"/>
  <c r="L81" i="1"/>
  <c r="M81" i="1" s="1"/>
  <c r="N81" i="1" s="1"/>
  <c r="L80" i="1"/>
  <c r="M80" i="1" s="1"/>
  <c r="N80" i="1" s="1"/>
  <c r="L79" i="1"/>
  <c r="L78" i="1"/>
  <c r="M78" i="1" s="1"/>
  <c r="N78" i="1" s="1"/>
  <c r="O78" i="1" l="1"/>
  <c r="M90" i="1"/>
  <c r="N90" i="1" s="1"/>
  <c r="O87" i="1" s="1"/>
  <c r="N88" i="1"/>
  <c r="O89" i="1" s="1"/>
  <c r="N92" i="1"/>
  <c r="M92" i="1"/>
  <c r="M88" i="1"/>
  <c r="N83" i="1"/>
  <c r="O80" i="1" s="1"/>
  <c r="N89" i="1"/>
  <c r="N91" i="1"/>
  <c r="N87" i="1"/>
  <c r="O88" i="1" s="1"/>
  <c r="N82" i="1"/>
  <c r="O79" i="1"/>
  <c r="N41" i="2"/>
  <c r="N40" i="2"/>
  <c r="N39" i="2"/>
  <c r="O39" i="2" s="1"/>
  <c r="P39" i="2" s="1"/>
  <c r="Q36" i="2" s="1"/>
  <c r="N38" i="2"/>
  <c r="O38" i="2" s="1"/>
  <c r="P38" i="2" s="1"/>
  <c r="N37" i="2"/>
  <c r="O37" i="2" s="1"/>
  <c r="P37" i="2" s="1"/>
  <c r="O40" i="2" l="1"/>
  <c r="P40" i="2" s="1"/>
  <c r="Q37" i="2" s="1"/>
  <c r="O41" i="2"/>
  <c r="P41" i="2" s="1"/>
  <c r="Q38" i="2" s="1"/>
  <c r="N16" i="2"/>
  <c r="O16" i="2" s="1"/>
  <c r="P16" i="2" s="1"/>
  <c r="N15" i="2"/>
  <c r="O15" i="2" s="1"/>
  <c r="P15" i="2" s="1"/>
  <c r="N14" i="2"/>
  <c r="O14" i="2" s="1"/>
  <c r="P14" i="2" s="1"/>
  <c r="N13" i="2"/>
  <c r="O13" i="2" s="1"/>
  <c r="P13" i="2" s="1"/>
  <c r="N12" i="2"/>
  <c r="O12" i="2" s="1"/>
  <c r="P12" i="2" s="1"/>
  <c r="N11" i="2"/>
  <c r="O11" i="2" s="1"/>
  <c r="P11" i="2" s="1"/>
  <c r="N10" i="2"/>
  <c r="O10" i="2" s="1"/>
  <c r="P10" i="2" s="1"/>
  <c r="N9" i="2"/>
  <c r="O9" i="2" s="1"/>
  <c r="P9" i="2" s="1"/>
  <c r="N8" i="2"/>
  <c r="O8" i="2" s="1"/>
  <c r="P8" i="2" s="1"/>
  <c r="N7" i="2"/>
  <c r="O7" i="2" s="1"/>
  <c r="P7" i="2" s="1"/>
  <c r="N6" i="2"/>
  <c r="O6" i="2" s="1"/>
  <c r="P6" i="2" s="1"/>
  <c r="N5" i="2"/>
  <c r="O5" i="2" s="1"/>
  <c r="P5" i="2" s="1"/>
  <c r="Q6" i="2" l="1"/>
  <c r="Q11" i="2"/>
  <c r="Q12" i="2"/>
  <c r="Q7" i="2"/>
  <c r="Q5" i="2"/>
  <c r="Q13" i="2"/>
  <c r="L34" i="1"/>
  <c r="L33" i="1"/>
  <c r="L32" i="1"/>
  <c r="L31" i="1"/>
  <c r="L30" i="1"/>
  <c r="N29" i="1"/>
  <c r="L29" i="1"/>
  <c r="M29" i="1" s="1"/>
  <c r="L28" i="1"/>
  <c r="L27" i="1"/>
  <c r="L26" i="1"/>
  <c r="L25" i="1"/>
  <c r="L24" i="1"/>
  <c r="L23" i="1"/>
  <c r="L16" i="1"/>
  <c r="L15" i="1"/>
  <c r="L14" i="1"/>
  <c r="L13" i="1"/>
  <c r="L12" i="1"/>
  <c r="L11" i="1"/>
  <c r="L10" i="1"/>
  <c r="L9" i="1"/>
  <c r="L8" i="1"/>
  <c r="L7" i="1"/>
  <c r="L6" i="1"/>
  <c r="L5" i="1"/>
  <c r="N8" i="1" l="1"/>
  <c r="M8" i="1"/>
  <c r="M16" i="1"/>
  <c r="N16" i="1" s="1"/>
  <c r="N26" i="1"/>
  <c r="M26" i="1"/>
  <c r="M9" i="1"/>
  <c r="N9" i="1" s="1"/>
  <c r="N13" i="1"/>
  <c r="M13" i="1"/>
  <c r="M23" i="1"/>
  <c r="N23" i="1" s="1"/>
  <c r="N27" i="1"/>
  <c r="M27" i="1"/>
  <c r="M30" i="1"/>
  <c r="N30" i="1" s="1"/>
  <c r="N34" i="1"/>
  <c r="M34" i="1"/>
  <c r="M6" i="1"/>
  <c r="N6" i="1" s="1"/>
  <c r="N10" i="1"/>
  <c r="M10" i="1"/>
  <c r="M14" i="1"/>
  <c r="N14" i="1" s="1"/>
  <c r="N24" i="1"/>
  <c r="M24" i="1"/>
  <c r="M28" i="1"/>
  <c r="N28" i="1" s="1"/>
  <c r="N31" i="1"/>
  <c r="M31" i="1"/>
  <c r="M12" i="1"/>
  <c r="N12" i="1" s="1"/>
  <c r="N33" i="1"/>
  <c r="M33" i="1"/>
  <c r="M5" i="1"/>
  <c r="N5" i="1" s="1"/>
  <c r="N7" i="1"/>
  <c r="M7" i="1"/>
  <c r="M11" i="1"/>
  <c r="N11" i="1" s="1"/>
  <c r="N15" i="1"/>
  <c r="M15" i="1"/>
  <c r="M25" i="1"/>
  <c r="N25" i="1" s="1"/>
  <c r="N32" i="1"/>
  <c r="M32" i="1"/>
  <c r="O29" i="1" l="1"/>
  <c r="O31" i="1"/>
  <c r="O30" i="1"/>
  <c r="O5" i="1"/>
  <c r="O7" i="1"/>
  <c r="O13" i="1"/>
  <c r="O12" i="1"/>
  <c r="O11" i="1"/>
  <c r="O6" i="1"/>
  <c r="O25" i="1"/>
  <c r="O24" i="1"/>
  <c r="O23" i="1"/>
</calcChain>
</file>

<file path=xl/sharedStrings.xml><?xml version="1.0" encoding="utf-8"?>
<sst xmlns="http://schemas.openxmlformats.org/spreadsheetml/2006/main" count="1197" uniqueCount="250">
  <si>
    <t>Well</t>
  </si>
  <si>
    <t>Fluor</t>
  </si>
  <si>
    <t>Target</t>
  </si>
  <si>
    <t>Content</t>
  </si>
  <si>
    <t>Sample</t>
  </si>
  <si>
    <t>Cq</t>
  </si>
  <si>
    <t>SQ</t>
  </si>
  <si>
    <t>A01</t>
  </si>
  <si>
    <t>SYBR</t>
  </si>
  <si>
    <t>B-actin</t>
  </si>
  <si>
    <t>Unkn</t>
  </si>
  <si>
    <t>Normalizer</t>
  </si>
  <si>
    <t>A02</t>
  </si>
  <si>
    <t>Samples</t>
  </si>
  <si>
    <t>Actin</t>
  </si>
  <si>
    <t>TNF</t>
  </si>
  <si>
    <t>△Ct</t>
  </si>
  <si>
    <t>△△Ct</t>
  </si>
  <si>
    <t>RQ</t>
  </si>
  <si>
    <t>fold change</t>
  </si>
  <si>
    <t>A03</t>
  </si>
  <si>
    <t>A04</t>
  </si>
  <si>
    <t>A05</t>
  </si>
  <si>
    <t>A06</t>
  </si>
  <si>
    <t>Calibrator</t>
  </si>
  <si>
    <t>C01</t>
  </si>
  <si>
    <t>C02</t>
  </si>
  <si>
    <t>C03</t>
  </si>
  <si>
    <t>C04</t>
  </si>
  <si>
    <t>C05</t>
  </si>
  <si>
    <t>C06</t>
  </si>
  <si>
    <t>D01</t>
  </si>
  <si>
    <t>D02</t>
  </si>
  <si>
    <t>D03</t>
  </si>
  <si>
    <t>D04</t>
  </si>
  <si>
    <t>D05</t>
  </si>
  <si>
    <t>D06</t>
  </si>
  <si>
    <t>D07</t>
  </si>
  <si>
    <t>IL-6</t>
  </si>
  <si>
    <t>D08</t>
  </si>
  <si>
    <t>D09</t>
  </si>
  <si>
    <t>D10</t>
  </si>
  <si>
    <t>D11</t>
  </si>
  <si>
    <t>D12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</si>
  <si>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</si>
  <si>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</si>
  <si>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</si>
  <si>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</si>
  <si>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</si>
  <si>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</si>
  <si>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</si>
  <si>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</si>
  <si>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</si>
  <si>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</si>
  <si>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</si>
  <si>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</si>
  <si>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Ex vivo Monocytes 2 h LPS</t>
  </si>
  <si>
    <t>Balb/c mice, bone marrow monocytes, 7.29.2020</t>
  </si>
  <si>
    <t>Ex vivo Splenocytes 2 h LPS</t>
  </si>
  <si>
    <t>SC Naive1</t>
  </si>
  <si>
    <t>SC Naive2</t>
  </si>
  <si>
    <t>SC Naive3</t>
  </si>
  <si>
    <t>SC LPS1</t>
  </si>
  <si>
    <t>SC LPS2</t>
  </si>
  <si>
    <t>SC LPS3</t>
  </si>
  <si>
    <t>KD Naive1</t>
  </si>
  <si>
    <t>KD Naive2</t>
  </si>
  <si>
    <t>KD Naive3</t>
  </si>
  <si>
    <t>KD LPS1</t>
  </si>
  <si>
    <t>KD LPS2</t>
  </si>
  <si>
    <t>KD LPS3</t>
  </si>
  <si>
    <t>Balb/c mice, splenocytes, 8.3.2020</t>
  </si>
  <si>
    <t>0h</t>
  </si>
  <si>
    <t>2h</t>
  </si>
  <si>
    <t>Table Analyzed</t>
  </si>
  <si>
    <t>Column C</t>
  </si>
  <si>
    <t>KD Naive</t>
  </si>
  <si>
    <t>vs.</t>
  </si>
  <si>
    <t>Column A</t>
  </si>
  <si>
    <t>Unpaired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</si>
  <si>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</si>
  <si>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</si>
  <si>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</si>
  <si>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</si>
  <si>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</si>
  <si>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</si>
  <si>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</si>
  <si>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</si>
  <si>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t=5.510, df=4</t>
  </si>
  <si>
    <t>KD</t>
  </si>
  <si>
    <t>t=5.224, df=4</t>
  </si>
  <si>
    <t>*</t>
  </si>
  <si>
    <t>t=3.263, df=4</t>
  </si>
  <si>
    <t>t=2.985, df=4</t>
  </si>
  <si>
    <t>WD N1</t>
  </si>
  <si>
    <t>WD N2</t>
  </si>
  <si>
    <t>WD N3</t>
  </si>
  <si>
    <t>WD L1</t>
  </si>
  <si>
    <t>WD L2</t>
  </si>
  <si>
    <t>WD L3</t>
  </si>
  <si>
    <t>B01</t>
  </si>
  <si>
    <t>B02</t>
  </si>
  <si>
    <t>B03</t>
  </si>
  <si>
    <t>B04</t>
  </si>
  <si>
    <t>B05</t>
  </si>
  <si>
    <t>B06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</si>
  <si>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</si>
  <si>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</si>
  <si>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</si>
  <si>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</si>
  <si>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</si>
  <si>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</si>
  <si>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</si>
  <si>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</si>
  <si>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</si>
  <si>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</si>
  <si>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</si>
  <si>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</si>
  <si>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Fig. 2C il-6 0h</t>
  </si>
  <si>
    <t>Fig 2D tnf 2h</t>
  </si>
  <si>
    <t>t=2.796, df=4</t>
  </si>
  <si>
    <t>SC Ctrl</t>
  </si>
  <si>
    <t>KD Ctrl</t>
  </si>
  <si>
    <t>Column B</t>
  </si>
  <si>
    <t>t=1.925, df=4</t>
  </si>
  <si>
    <t>No</t>
  </si>
  <si>
    <t>ns</t>
  </si>
  <si>
    <t>WD Ctrl</t>
  </si>
  <si>
    <t>Blank 450</t>
  </si>
  <si>
    <t>H</t>
  </si>
  <si>
    <t>KD N</t>
  </si>
  <si>
    <t>WD N</t>
  </si>
  <si>
    <t>SC N</t>
  </si>
  <si>
    <t>Standards</t>
  </si>
  <si>
    <t>G</t>
  </si>
  <si>
    <t>Average Absorbance</t>
  </si>
  <si>
    <t>F</t>
  </si>
  <si>
    <t>E</t>
  </si>
  <si>
    <t>D</t>
  </si>
  <si>
    <t>C</t>
  </si>
  <si>
    <t>B</t>
  </si>
  <si>
    <t>A</t>
  </si>
  <si>
    <t>Blanked 450</t>
  </si>
  <si>
    <t>Actual Temperature:</t>
  </si>
  <si>
    <t>Results</t>
  </si>
  <si>
    <t>Conc/Dil</t>
  </si>
  <si>
    <t>Well ID</t>
  </si>
  <si>
    <t>BLK</t>
  </si>
  <si>
    <t>STD7</t>
  </si>
  <si>
    <t>SPL18</t>
  </si>
  <si>
    <t>SPL12</t>
  </si>
  <si>
    <t>SPL6</t>
  </si>
  <si>
    <t>STD6</t>
  </si>
  <si>
    <t>SPL17</t>
  </si>
  <si>
    <t>SPL11</t>
  </si>
  <si>
    <t>SPL5</t>
  </si>
  <si>
    <t>STD5</t>
  </si>
  <si>
    <t>SPL16</t>
  </si>
  <si>
    <t>SPL10</t>
  </si>
  <si>
    <t>SPL4</t>
  </si>
  <si>
    <t>STD4</t>
  </si>
  <si>
    <t>SPL15</t>
  </si>
  <si>
    <t>SPL9</t>
  </si>
  <si>
    <t>SPL3</t>
  </si>
  <si>
    <t>STD3</t>
  </si>
  <si>
    <t>SPL14</t>
  </si>
  <si>
    <t>SPL8</t>
  </si>
  <si>
    <t>SPL2</t>
  </si>
  <si>
    <t>STD2</t>
  </si>
  <si>
    <t>SPL13</t>
  </si>
  <si>
    <t>SPL7</t>
  </si>
  <si>
    <t>SPL1</t>
  </si>
  <si>
    <t>STD1</t>
  </si>
  <si>
    <t>Layout</t>
  </si>
  <si>
    <t>Read Speed: Normal,  Delay: 100 msec,  Measurements/Data Point: 8</t>
  </si>
  <si>
    <t>Wavelengths:  450</t>
  </si>
  <si>
    <t>Full Plate</t>
  </si>
  <si>
    <t>Absorbance Endpoint</t>
  </si>
  <si>
    <t>Read</t>
  </si>
  <si>
    <t>Eject plate on completion</t>
  </si>
  <si>
    <t>96 WELL PLATE (Use plate lid)</t>
  </si>
  <si>
    <t>Plate Type</t>
  </si>
  <si>
    <t>Procedure Details</t>
  </si>
  <si>
    <t>Reader</t>
  </si>
  <si>
    <t>Reading Type</t>
  </si>
  <si>
    <t>Reader Serial Number:</t>
  </si>
  <si>
    <t>Synergy HTX</t>
  </si>
  <si>
    <t>Reader Type:</t>
  </si>
  <si>
    <t>Time</t>
  </si>
  <si>
    <t>Date</t>
  </si>
  <si>
    <t>Plate 1</t>
  </si>
  <si>
    <t>Plate Number</t>
  </si>
  <si>
    <t>Protocol File Path:</t>
  </si>
  <si>
    <t>Experiment File Path:</t>
  </si>
  <si>
    <t>3.10.06</t>
  </si>
  <si>
    <t>Software Version</t>
  </si>
  <si>
    <t>Balb/c mice, BMDMs, 4.16.2021 - 4.21.2021</t>
  </si>
  <si>
    <t>Plate 2</t>
  </si>
  <si>
    <t>SC</t>
  </si>
  <si>
    <t>WD</t>
  </si>
  <si>
    <t>MPP3 6.23.22</t>
  </si>
  <si>
    <t>Mann Whitney test</t>
  </si>
  <si>
    <t>Exact or approximate P value?</t>
  </si>
  <si>
    <t>Exact</t>
  </si>
  <si>
    <t>Sum of ranks in column A,B</t>
  </si>
  <si>
    <t>19 , 36</t>
  </si>
  <si>
    <t>Mann-Whitney U</t>
  </si>
  <si>
    <t>Fig S2A</t>
  </si>
  <si>
    <t>Sum of ranks in column A,C</t>
  </si>
  <si>
    <t>18 , 37</t>
  </si>
  <si>
    <t>See Source_data_Fig2 for full flow cytometry data set</t>
  </si>
  <si>
    <t xml:space="preserve">&gt; &gt; &gt; &gt; &gt; &gt; &gt; &gt; &gt; </t>
  </si>
  <si>
    <t>6-23-22 Kaufman Ruth Panel 3_Ketogenic Diet_KD2_012.fcs/StandardizedEvents/Cells/FSC Singlets/SSC Singlets/Viable/Lineage-/CD201+CD27+/MPPs/MPP3</t>
  </si>
  <si>
    <t>6-23-22 Kaufman Ruth Panel 3_Ketogenic Diet_KD3_013.fcs/StandardizedEvents/Cells/FSC Singlets/SSC Singlets/Viable/Lineage-/CD201+CD27+/MPPs/MPP3</t>
  </si>
  <si>
    <t>6-23-22 Kaufman Ruth Panel 3_Ketogenic Diet_KD1_011.fcs/StandardizedEvents/Cells/FSC Singlets/SSC Singlets/Viable/Lineage-/CD201+CD27+/MPPs/MPP3</t>
  </si>
  <si>
    <t>6-23-22 Kaufman Ruth Panel 3_Ketogenic Diet_KD4_014.fcs/StandardizedEvents/Cells/FSC Singlets/SSC Singlets/Viable/Lineage-/CD201+CD27+/MPPs/MPP3</t>
  </si>
  <si>
    <t>6-23-22 Kaufman Ruth Panel 3_Ketogenic Diet_KD5_015.fcs/StandardizedEvents/Cells/FSC Singlets/SSC Singlets/Viable/Lineage-/CD201+CD27+/MPPs/MPP3</t>
  </si>
  <si>
    <t>6-23-22 Kaufman Ruth Panel 3_Standard Chow_SC1_001.fcs/StandardizedEvents/Cells/FSC Singlets/SSC Singlets/Viable/Lineage-/CD201+CD27+/MPPs/MPP3</t>
  </si>
  <si>
    <t>6-23-22 Kaufman Ruth Panel 3_Standard Chow_SC2_002.fcs/StandardizedEvents/Cells/FSC Singlets/SSC Singlets/Viable/Lineage-/CD201+CD27+/MPPs/MPP3</t>
  </si>
  <si>
    <t>6-23-22 Kaufman Ruth Panel 3_Standard Chow_SC3_003.fcs/StandardizedEvents/Cells/FSC Singlets/SSC Singlets/Viable/Lineage-/CD201+CD27+/MPPs/MPP3</t>
  </si>
  <si>
    <t>6-23-22 Kaufman Ruth Panel 3_Standard Chow_SC4_004.fcs/StandardizedEvents/Cells/FSC Singlets/SSC Singlets/Viable/Lineage-/CD201+CD27+/MPPs/MPP3</t>
  </si>
  <si>
    <t>6-23-22 Kaufman Ruth Panel 3_Standard Chow_SC5_005.fcs/StandardizedEvents/Cells/FSC Singlets/SSC Singlets/Viable/Lineage-/CD201+CD27+/MPPs/MPP3</t>
  </si>
  <si>
    <t>6-23-22 Kaufman Ruth Panel 3_Western Diet_WD1_006.fcs/StandardizedEvents/Cells/FSC Singlets/SSC Singlets/Viable/Lineage-/CD201+CD27+/MPPs/MPP3</t>
  </si>
  <si>
    <t>6-23-22 Kaufman Ruth Panel 3_Western Diet_WD2_007.fcs/StandardizedEvents/Cells/FSC Singlets/SSC Singlets/Viable/Lineage-/CD201+CD27+/MPPs/MPP3</t>
  </si>
  <si>
    <t>6-23-22 Kaufman Ruth Panel 3_Western Diet_WD3_008.fcs/StandardizedEvents/Cells/FSC Singlets/SSC Singlets/Viable/Lineage-/CD201+CD27+/MPPs/MPP3</t>
  </si>
  <si>
    <t>6-23-22 Kaufman Ruth Panel 3_Western Diet_WD4_009.fcs/StandardizedEvents/Cells/FSC Singlets/SSC Singlets/Viable/Lineage-/CD201+CD27+/MPPs/MPP3</t>
  </si>
  <si>
    <t>6-23-22 Kaufman Ruth Panel 3_Western Diet_WD5_010.fcs/StandardizedEvents/Cells/FSC Singlets/SSC Singlets/Viable/Lineage-/CD201+CD27+/MPPs/MPP3</t>
  </si>
  <si>
    <t>SC Naive</t>
  </si>
  <si>
    <t>&gt;0.9999</t>
  </si>
  <si>
    <t>t=0.000, df=4</t>
  </si>
  <si>
    <t>Fig S2B TNF</t>
  </si>
  <si>
    <t>t=1.011, df=4</t>
  </si>
  <si>
    <t>Fig S2B IL-6</t>
  </si>
  <si>
    <t>t=2.485, df=4</t>
  </si>
  <si>
    <t>Fig S2C tnf 0h</t>
  </si>
  <si>
    <t>t=0.3855, df=4</t>
  </si>
  <si>
    <t>t=1.630, df=4</t>
  </si>
  <si>
    <t>Fig S2C il-6 0h</t>
  </si>
  <si>
    <t>Fig. 2D il-6 2h</t>
  </si>
  <si>
    <t>Fig. 2D tnf 2h</t>
  </si>
  <si>
    <t>t=1.954, df=4</t>
  </si>
  <si>
    <t>t=2.665, df=4</t>
  </si>
  <si>
    <t>Fig S2D il-6 2h</t>
  </si>
  <si>
    <t>t=0.3961, df=4</t>
  </si>
  <si>
    <t>Fig S2E tnf 0h</t>
  </si>
  <si>
    <t>Fig S2F tnf 2h</t>
  </si>
  <si>
    <t>Fig S2F il-6 2h</t>
  </si>
  <si>
    <t>t=0.2645, df=3</t>
  </si>
  <si>
    <t>Fig S2E</t>
  </si>
  <si>
    <t>t=1.701,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</si>
</sst>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;\-###0.00"/>
    <numFmt numFmtId="165" formatCode="###0.00000;\-###0.00000"/>
    <numFmt numFmtId="166" formatCode="0.0000000000000_);\(0.0000000000000\)"/>
    <numFmt numFmtId="167" formatCode="0.0000000000000000_);\(0.0000000000000000\)"/>
    <numFmt numFmtId="168" formatCode="0.000000000000_);\(0.000000000000\)"/>
    <numFmt numFmtId="169" formatCode="0.00000000000_);\(0.00000000000\)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25"/>
      <name val="Microsoft Sans Serif"/>
      <family val="2"/>
    </font>
    <font>
      <b/>
      <sz val="8.25"/>
      <name val="Microsoft Sans Serif"/>
      <family val="2"/>
    </font>
    <font>
      <sz val="14"/>
      <name val="Arial"/>
      <family val="2"/>
    </font>
    <font>
      <sz val="11"/>
      <name val="Arial"/>
      <family val="2"/>
    </font>
    <font>
      <sz val="11"/>
      <name val="Microsoft Sans Serif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10"/>
      <color rgb="FF27413E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A9C4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E8F3F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80FFFF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/>
    <xf numFmtId="169" fontId="2" fillId="0" borderId="0" xfId="0" applyNumberFormat="1" applyFont="1" applyAlignment="1">
      <alignment vertical="center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9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0" fillId="0" borderId="1" xfId="0" applyBorder="1"/>
    <xf numFmtId="49" fontId="2" fillId="0" borderId="0" xfId="0" applyNumberFormat="1" applyFont="1" applyAlignment="1">
      <alignment horizontal="right" vertical="center"/>
    </xf>
    <xf numFmtId="0" fontId="7" fillId="0" borderId="3" xfId="1" applyBorder="1"/>
    <xf numFmtId="0" fontId="8" fillId="5" borderId="1" xfId="1" applyFont="1" applyFill="1" applyBorder="1" applyAlignment="1">
      <alignment horizontal="center" vertical="center" wrapText="1"/>
    </xf>
    <xf numFmtId="0" fontId="7" fillId="0" borderId="1" xfId="1" applyBorder="1"/>
    <xf numFmtId="0" fontId="7" fillId="0" borderId="1" xfId="0" applyFont="1" applyBorder="1"/>
    <xf numFmtId="0" fontId="8" fillId="6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center" vertical="center" wrapText="1"/>
    </xf>
    <xf numFmtId="0" fontId="7" fillId="0" borderId="0" xfId="1"/>
    <xf numFmtId="0" fontId="7" fillId="0" borderId="0" xfId="1" applyAlignment="1">
      <alignment vertical="center"/>
    </xf>
    <xf numFmtId="0" fontId="8" fillId="13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10" borderId="1" xfId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19" fontId="0" fillId="0" borderId="0" xfId="0" applyNumberFormat="1"/>
    <xf numFmtId="14" fontId="0" fillId="0" borderId="0" xfId="0" applyNumberFormat="1"/>
    <xf numFmtId="0" fontId="12" fillId="0" borderId="0" xfId="0" applyFont="1"/>
    <xf numFmtId="0" fontId="8" fillId="18" borderId="4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19" borderId="5" xfId="0" applyFont="1" applyFill="1" applyBorder="1" applyAlignment="1">
      <alignment horizontal="center" vertical="center" wrapText="1"/>
    </xf>
    <xf numFmtId="0" fontId="8" fillId="20" borderId="4" xfId="0" applyFont="1" applyFill="1" applyBorder="1" applyAlignment="1">
      <alignment horizontal="center" vertical="center" wrapText="1"/>
    </xf>
    <xf numFmtId="0" fontId="8" fillId="20" borderId="5" xfId="0" applyFont="1" applyFill="1" applyBorder="1" applyAlignment="1">
      <alignment horizontal="center" vertical="center" wrapText="1"/>
    </xf>
    <xf numFmtId="0" fontId="8" fillId="21" borderId="4" xfId="0" applyFont="1" applyFill="1" applyBorder="1" applyAlignment="1">
      <alignment horizontal="center" vertical="center" wrapText="1"/>
    </xf>
    <xf numFmtId="0" fontId="8" fillId="21" borderId="5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1" xfId="0" applyFont="1" applyBorder="1" applyAlignment="1">
      <alignment horizontal="left"/>
    </xf>
    <xf numFmtId="0" fontId="13" fillId="0" borderId="1" xfId="0" applyFont="1" applyBorder="1"/>
    <xf numFmtId="0" fontId="7" fillId="0" borderId="1" xfId="0" applyFont="1" applyBorder="1" applyAlignment="1">
      <alignment horizontal="center"/>
    </xf>
    <xf numFmtId="0" fontId="14" fillId="0" borderId="1" xfId="0" applyFont="1" applyBorder="1"/>
    <xf numFmtId="0" fontId="2" fillId="0" borderId="0" xfId="0" applyFont="1" applyFill="1" applyAlignment="1">
      <alignment vertical="center"/>
    </xf>
    <xf numFmtId="0" fontId="13" fillId="22" borderId="0" xfId="0" applyFont="1" applyFill="1"/>
    <xf numFmtId="0" fontId="13" fillId="0" borderId="0" xfId="0" applyFont="1" applyFill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2" fillId="0" borderId="0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7221DAE-4269-3244-B5AA-D2D40F9103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14D2-FB53-634A-8755-0E1DD5CE53C8}">
  <dimension ref="A1:H37"/>
  <sheetViews>
    <sheetView workbookViewId="0">
      <selection activeCell="F19" sqref="F19"/>
    </sheetView>
  </sheetViews>
  <sheetFormatPr baseColWidth="10" defaultRowHeight="13" x14ac:dyDescent="0.15"/>
  <cols>
    <col min="1" max="1" width="26.83203125" style="78" bestFit="1" customWidth="1"/>
    <col min="2" max="4" width="10.83203125" style="78"/>
    <col min="5" max="5" width="13.1640625" style="78" bestFit="1" customWidth="1"/>
    <col min="6" max="6" width="133.83203125" style="78" bestFit="1" customWidth="1"/>
    <col min="7" max="16384" width="10.83203125" style="78"/>
  </cols>
  <sheetData>
    <row r="1" spans="1:8" x14ac:dyDescent="0.15">
      <c r="A1" s="82" t="s">
        <v>200</v>
      </c>
      <c r="B1" s="80"/>
      <c r="C1" s="80"/>
      <c r="E1" s="85"/>
      <c r="F1" s="84" t="s">
        <v>210</v>
      </c>
    </row>
    <row r="2" spans="1:8" ht="16" x14ac:dyDescent="0.2">
      <c r="A2" s="81" t="s">
        <v>198</v>
      </c>
      <c r="B2" s="81" t="s">
        <v>199</v>
      </c>
      <c r="C2" s="81" t="s">
        <v>89</v>
      </c>
      <c r="E2" s="25" t="s">
        <v>211</v>
      </c>
      <c r="F2" s="25" t="s">
        <v>217</v>
      </c>
      <c r="G2" s="25">
        <v>12.5</v>
      </c>
      <c r="H2" s="25">
        <v>2</v>
      </c>
    </row>
    <row r="3" spans="1:8" ht="16" x14ac:dyDescent="0.2">
      <c r="A3" s="30">
        <v>2</v>
      </c>
      <c r="B3" s="30">
        <v>3</v>
      </c>
      <c r="C3" s="30">
        <v>1</v>
      </c>
      <c r="E3" s="25" t="s">
        <v>211</v>
      </c>
      <c r="F3" s="25" t="s">
        <v>218</v>
      </c>
      <c r="G3" s="25">
        <v>0</v>
      </c>
      <c r="H3" s="25">
        <v>0</v>
      </c>
    </row>
    <row r="4" spans="1:8" ht="16" x14ac:dyDescent="0.2">
      <c r="A4" s="30">
        <v>0</v>
      </c>
      <c r="B4" s="30">
        <v>3</v>
      </c>
      <c r="C4" s="30">
        <v>13</v>
      </c>
      <c r="E4" s="25" t="s">
        <v>211</v>
      </c>
      <c r="F4" s="25" t="s">
        <v>219</v>
      </c>
      <c r="G4" s="25">
        <v>5.88</v>
      </c>
      <c r="H4" s="25">
        <v>1</v>
      </c>
    </row>
    <row r="5" spans="1:8" ht="16" x14ac:dyDescent="0.2">
      <c r="A5" s="30">
        <v>1</v>
      </c>
      <c r="B5" s="30">
        <v>4</v>
      </c>
      <c r="C5" s="30">
        <v>7</v>
      </c>
      <c r="E5" s="25" t="s">
        <v>211</v>
      </c>
      <c r="F5" s="25" t="s">
        <v>220</v>
      </c>
      <c r="G5" s="25">
        <v>26.7</v>
      </c>
      <c r="H5" s="25">
        <v>4</v>
      </c>
    </row>
    <row r="6" spans="1:8" ht="16" x14ac:dyDescent="0.2">
      <c r="A6" s="30">
        <v>4</v>
      </c>
      <c r="B6" s="30">
        <v>3</v>
      </c>
      <c r="C6" s="30">
        <v>6</v>
      </c>
      <c r="E6" s="25" t="s">
        <v>211</v>
      </c>
      <c r="F6" s="25" t="s">
        <v>221</v>
      </c>
      <c r="G6" s="25">
        <v>12.5</v>
      </c>
      <c r="H6" s="25">
        <v>1</v>
      </c>
    </row>
    <row r="7" spans="1:8" ht="16" x14ac:dyDescent="0.2">
      <c r="A7" s="30">
        <v>1</v>
      </c>
      <c r="B7" s="30">
        <v>4</v>
      </c>
      <c r="C7" s="30">
        <v>6</v>
      </c>
      <c r="E7" s="25" t="s">
        <v>211</v>
      </c>
      <c r="F7" s="25" t="s">
        <v>222</v>
      </c>
      <c r="G7" s="25">
        <v>20</v>
      </c>
      <c r="H7" s="25">
        <v>3</v>
      </c>
    </row>
    <row r="8" spans="1:8" ht="16" x14ac:dyDescent="0.2">
      <c r="E8" s="25" t="s">
        <v>211</v>
      </c>
      <c r="F8" s="25" t="s">
        <v>223</v>
      </c>
      <c r="G8" s="25">
        <v>15.8</v>
      </c>
      <c r="H8" s="25">
        <v>3</v>
      </c>
    </row>
    <row r="9" spans="1:8" ht="16" x14ac:dyDescent="0.2">
      <c r="A9" s="79" t="s">
        <v>74</v>
      </c>
      <c r="B9" s="30" t="s">
        <v>207</v>
      </c>
      <c r="E9" s="25" t="s">
        <v>211</v>
      </c>
      <c r="F9" s="25" t="s">
        <v>224</v>
      </c>
      <c r="G9" s="25">
        <v>19</v>
      </c>
      <c r="H9" s="25">
        <v>4</v>
      </c>
    </row>
    <row r="10" spans="1:8" ht="16" x14ac:dyDescent="0.2">
      <c r="A10" s="79"/>
      <c r="B10" s="30"/>
      <c r="E10" s="25" t="s">
        <v>211</v>
      </c>
      <c r="F10" s="25" t="s">
        <v>225</v>
      </c>
      <c r="G10" s="25">
        <v>15</v>
      </c>
      <c r="H10" s="25">
        <v>3</v>
      </c>
    </row>
    <row r="11" spans="1:8" ht="16" x14ac:dyDescent="0.2">
      <c r="A11" s="79" t="s">
        <v>123</v>
      </c>
      <c r="B11" s="30" t="s">
        <v>199</v>
      </c>
      <c r="E11" s="25" t="s">
        <v>211</v>
      </c>
      <c r="F11" s="25" t="s">
        <v>226</v>
      </c>
      <c r="G11" s="25">
        <v>30.8</v>
      </c>
      <c r="H11" s="25">
        <v>4</v>
      </c>
    </row>
    <row r="12" spans="1:8" ht="16" x14ac:dyDescent="0.2">
      <c r="A12" s="79" t="s">
        <v>77</v>
      </c>
      <c r="B12" s="30" t="s">
        <v>77</v>
      </c>
      <c r="E12" s="25" t="s">
        <v>211</v>
      </c>
      <c r="F12" s="25" t="s">
        <v>214</v>
      </c>
      <c r="G12" s="25">
        <v>3.03</v>
      </c>
      <c r="H12" s="25">
        <v>1</v>
      </c>
    </row>
    <row r="13" spans="1:8" ht="16" x14ac:dyDescent="0.2">
      <c r="A13" s="79" t="s">
        <v>78</v>
      </c>
      <c r="B13" s="30" t="s">
        <v>198</v>
      </c>
      <c r="E13" s="25" t="s">
        <v>211</v>
      </c>
      <c r="F13" s="25" t="s">
        <v>212</v>
      </c>
      <c r="G13" s="25">
        <v>13.3</v>
      </c>
      <c r="H13" s="25">
        <v>13</v>
      </c>
    </row>
    <row r="14" spans="1:8" ht="16" x14ac:dyDescent="0.2">
      <c r="A14" s="79"/>
      <c r="B14" s="30"/>
      <c r="E14" s="25" t="s">
        <v>211</v>
      </c>
      <c r="F14" s="25" t="s">
        <v>213</v>
      </c>
      <c r="G14" s="25">
        <v>13.7</v>
      </c>
      <c r="H14" s="25">
        <v>7</v>
      </c>
    </row>
    <row r="15" spans="1:8" ht="16" x14ac:dyDescent="0.2">
      <c r="A15" s="79" t="s">
        <v>201</v>
      </c>
      <c r="B15" s="30"/>
      <c r="E15" s="25" t="s">
        <v>211</v>
      </c>
      <c r="F15" s="25" t="s">
        <v>215</v>
      </c>
      <c r="G15" s="25">
        <v>6.67</v>
      </c>
      <c r="H15" s="25">
        <v>6</v>
      </c>
    </row>
    <row r="16" spans="1:8" ht="16" x14ac:dyDescent="0.2">
      <c r="A16" s="79" t="s">
        <v>80</v>
      </c>
      <c r="B16" s="30">
        <v>7.1400000000000005E-2</v>
      </c>
      <c r="E16" s="25" t="s">
        <v>211</v>
      </c>
      <c r="F16" s="25" t="s">
        <v>216</v>
      </c>
      <c r="G16" s="25">
        <v>4.51</v>
      </c>
      <c r="H16" s="25">
        <v>6</v>
      </c>
    </row>
    <row r="17" spans="1:8" ht="16" x14ac:dyDescent="0.2">
      <c r="A17" s="79" t="s">
        <v>202</v>
      </c>
      <c r="B17" s="30" t="s">
        <v>203</v>
      </c>
      <c r="E17"/>
      <c r="F17"/>
      <c r="G17"/>
      <c r="H17"/>
    </row>
    <row r="18" spans="1:8" ht="16" x14ac:dyDescent="0.2">
      <c r="A18" s="79" t="s">
        <v>81</v>
      </c>
      <c r="B18" s="30" t="s">
        <v>126</v>
      </c>
      <c r="E18"/>
      <c r="F18"/>
      <c r="G18"/>
      <c r="H18"/>
    </row>
    <row r="19" spans="1:8" ht="16" x14ac:dyDescent="0.2">
      <c r="A19" s="79" t="s">
        <v>83</v>
      </c>
      <c r="B19" s="30" t="s">
        <v>125</v>
      </c>
      <c r="E19"/>
      <c r="F19"/>
      <c r="G19"/>
      <c r="H19"/>
    </row>
    <row r="20" spans="1:8" ht="16" x14ac:dyDescent="0.2">
      <c r="A20" s="79" t="s">
        <v>85</v>
      </c>
      <c r="B20" s="30" t="s">
        <v>86</v>
      </c>
      <c r="E20"/>
      <c r="F20"/>
      <c r="G20"/>
      <c r="H20"/>
    </row>
    <row r="21" spans="1:8" x14ac:dyDescent="0.15">
      <c r="A21" s="79" t="s">
        <v>204</v>
      </c>
      <c r="B21" s="30" t="s">
        <v>205</v>
      </c>
    </row>
    <row r="22" spans="1:8" x14ac:dyDescent="0.15">
      <c r="A22" s="79" t="s">
        <v>206</v>
      </c>
      <c r="B22" s="30">
        <v>4</v>
      </c>
    </row>
    <row r="24" spans="1:8" x14ac:dyDescent="0.15">
      <c r="A24" s="79" t="s">
        <v>74</v>
      </c>
      <c r="B24" s="30" t="s">
        <v>207</v>
      </c>
    </row>
    <row r="25" spans="1:8" x14ac:dyDescent="0.15">
      <c r="A25" s="79"/>
      <c r="B25" s="30"/>
    </row>
    <row r="26" spans="1:8" x14ac:dyDescent="0.15">
      <c r="A26" s="79" t="s">
        <v>75</v>
      </c>
      <c r="B26" s="30" t="s">
        <v>89</v>
      </c>
    </row>
    <row r="27" spans="1:8" x14ac:dyDescent="0.15">
      <c r="A27" s="79" t="s">
        <v>77</v>
      </c>
      <c r="B27" s="30" t="s">
        <v>77</v>
      </c>
    </row>
    <row r="28" spans="1:8" x14ac:dyDescent="0.15">
      <c r="A28" s="79" t="s">
        <v>78</v>
      </c>
      <c r="B28" s="30" t="s">
        <v>198</v>
      </c>
    </row>
    <row r="29" spans="1:8" x14ac:dyDescent="0.15">
      <c r="A29" s="79"/>
      <c r="B29" s="30"/>
    </row>
    <row r="30" spans="1:8" x14ac:dyDescent="0.15">
      <c r="A30" s="79" t="s">
        <v>201</v>
      </c>
      <c r="B30" s="30"/>
    </row>
    <row r="31" spans="1:8" x14ac:dyDescent="0.15">
      <c r="A31" s="79" t="s">
        <v>80</v>
      </c>
      <c r="B31" s="30">
        <v>5.5599999999999997E-2</v>
      </c>
    </row>
    <row r="32" spans="1:8" x14ac:dyDescent="0.15">
      <c r="A32" s="79" t="s">
        <v>202</v>
      </c>
      <c r="B32" s="30" t="s">
        <v>203</v>
      </c>
    </row>
    <row r="33" spans="1:2" x14ac:dyDescent="0.15">
      <c r="A33" s="79" t="s">
        <v>81</v>
      </c>
      <c r="B33" s="30" t="s">
        <v>126</v>
      </c>
    </row>
    <row r="34" spans="1:2" x14ac:dyDescent="0.15">
      <c r="A34" s="79" t="s">
        <v>83</v>
      </c>
      <c r="B34" s="30" t="s">
        <v>125</v>
      </c>
    </row>
    <row r="35" spans="1:2" x14ac:dyDescent="0.15">
      <c r="A35" s="79" t="s">
        <v>85</v>
      </c>
      <c r="B35" s="30" t="s">
        <v>86</v>
      </c>
    </row>
    <row r="36" spans="1:2" x14ac:dyDescent="0.15">
      <c r="A36" s="79" t="s">
        <v>208</v>
      </c>
      <c r="B36" s="30" t="s">
        <v>209</v>
      </c>
    </row>
    <row r="37" spans="1:2" x14ac:dyDescent="0.15">
      <c r="A37" s="79" t="s">
        <v>206</v>
      </c>
      <c r="B37" s="30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6EBD-18DE-7C48-8937-4962F8130FD4}">
  <dimension ref="A1:AA112"/>
  <sheetViews>
    <sheetView topLeftCell="A57" zoomScaleNormal="150" workbookViewId="0">
      <selection activeCell="B76" sqref="B76"/>
    </sheetView>
  </sheetViews>
  <sheetFormatPr baseColWidth="10" defaultColWidth="8.83203125" defaultRowHeight="16" x14ac:dyDescent="0.2"/>
  <cols>
    <col min="1" max="1" width="38.1640625" bestFit="1" customWidth="1"/>
    <col min="2" max="2" width="12.6640625" customWidth="1"/>
  </cols>
  <sheetData>
    <row r="1" spans="1:2" x14ac:dyDescent="0.2">
      <c r="A1" s="14" t="s">
        <v>196</v>
      </c>
    </row>
    <row r="2" spans="1:2" x14ac:dyDescent="0.2">
      <c r="A2" t="s">
        <v>195</v>
      </c>
      <c r="B2" t="s">
        <v>194</v>
      </c>
    </row>
    <row r="4" spans="1:2" x14ac:dyDescent="0.2">
      <c r="A4" t="s">
        <v>193</v>
      </c>
    </row>
    <row r="5" spans="1:2" x14ac:dyDescent="0.2">
      <c r="A5" t="s">
        <v>192</v>
      </c>
    </row>
    <row r="6" spans="1:2" x14ac:dyDescent="0.2">
      <c r="A6" t="s">
        <v>191</v>
      </c>
      <c r="B6" t="s">
        <v>197</v>
      </c>
    </row>
    <row r="7" spans="1:2" x14ac:dyDescent="0.2">
      <c r="A7" t="s">
        <v>189</v>
      </c>
      <c r="B7" s="68">
        <v>44665</v>
      </c>
    </row>
    <row r="8" spans="1:2" x14ac:dyDescent="0.2">
      <c r="A8" t="s">
        <v>188</v>
      </c>
      <c r="B8" s="67">
        <v>0.80457175925925928</v>
      </c>
    </row>
    <row r="9" spans="1:2" x14ac:dyDescent="0.2">
      <c r="A9" t="s">
        <v>187</v>
      </c>
      <c r="B9" t="s">
        <v>186</v>
      </c>
    </row>
    <row r="10" spans="1:2" x14ac:dyDescent="0.2">
      <c r="A10" t="s">
        <v>185</v>
      </c>
      <c r="B10">
        <v>2009032</v>
      </c>
    </row>
    <row r="11" spans="1:2" x14ac:dyDescent="0.2">
      <c r="A11" t="s">
        <v>184</v>
      </c>
      <c r="B11" t="s">
        <v>183</v>
      </c>
    </row>
    <row r="13" spans="1:2" x14ac:dyDescent="0.2">
      <c r="A13" s="60" t="s">
        <v>182</v>
      </c>
      <c r="B13" s="59"/>
    </row>
    <row r="14" spans="1:2" x14ac:dyDescent="0.2">
      <c r="A14" t="s">
        <v>181</v>
      </c>
      <c r="B14" t="s">
        <v>180</v>
      </c>
    </row>
    <row r="15" spans="1:2" x14ac:dyDescent="0.2">
      <c r="A15" t="s">
        <v>179</v>
      </c>
    </row>
    <row r="16" spans="1:2" x14ac:dyDescent="0.2">
      <c r="A16" t="s">
        <v>178</v>
      </c>
      <c r="B16" t="s">
        <v>177</v>
      </c>
    </row>
    <row r="17" spans="1:15" x14ac:dyDescent="0.2">
      <c r="B17" t="s">
        <v>176</v>
      </c>
    </row>
    <row r="18" spans="1:15" x14ac:dyDescent="0.2">
      <c r="B18" t="s">
        <v>175</v>
      </c>
    </row>
    <row r="19" spans="1:15" x14ac:dyDescent="0.2">
      <c r="B19" t="s">
        <v>174</v>
      </c>
    </row>
    <row r="21" spans="1:15" x14ac:dyDescent="0.2">
      <c r="A21" s="60" t="s">
        <v>173</v>
      </c>
      <c r="B21" s="59"/>
    </row>
    <row r="23" spans="1:15" x14ac:dyDescent="0.2">
      <c r="B23" s="58"/>
      <c r="C23" s="57">
        <v>1</v>
      </c>
      <c r="D23" s="57">
        <v>2</v>
      </c>
      <c r="E23" s="57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7">
        <v>9</v>
      </c>
      <c r="L23" s="57">
        <v>10</v>
      </c>
      <c r="M23" s="57">
        <v>11</v>
      </c>
      <c r="N23" s="57">
        <v>12</v>
      </c>
    </row>
    <row r="24" spans="1:15" x14ac:dyDescent="0.2">
      <c r="B24" s="97" t="s">
        <v>141</v>
      </c>
      <c r="C24" s="64" t="s">
        <v>172</v>
      </c>
      <c r="D24" s="64" t="s">
        <v>172</v>
      </c>
      <c r="E24" s="66" t="s">
        <v>171</v>
      </c>
      <c r="F24" s="66" t="s">
        <v>170</v>
      </c>
      <c r="G24" s="66" t="s">
        <v>169</v>
      </c>
      <c r="H24" s="38"/>
      <c r="I24" s="38"/>
      <c r="J24" s="38"/>
      <c r="K24" s="38"/>
      <c r="L24" s="38"/>
      <c r="M24" s="38"/>
      <c r="N24" s="38"/>
      <c r="O24" s="34" t="s">
        <v>146</v>
      </c>
    </row>
    <row r="25" spans="1:15" x14ac:dyDescent="0.2">
      <c r="B25" s="98"/>
      <c r="C25" s="63">
        <v>1000</v>
      </c>
      <c r="D25" s="63">
        <v>1000</v>
      </c>
      <c r="E25" s="65"/>
      <c r="F25" s="65"/>
      <c r="G25" s="65"/>
      <c r="H25" s="35"/>
      <c r="I25" s="35"/>
      <c r="J25" s="35"/>
      <c r="K25" s="35"/>
      <c r="L25" s="35"/>
      <c r="M25" s="35"/>
      <c r="N25" s="35"/>
      <c r="O25" s="34" t="s">
        <v>145</v>
      </c>
    </row>
    <row r="26" spans="1:15" x14ac:dyDescent="0.2">
      <c r="B26" s="97" t="s">
        <v>140</v>
      </c>
      <c r="C26" s="64" t="s">
        <v>168</v>
      </c>
      <c r="D26" s="64" t="s">
        <v>168</v>
      </c>
      <c r="E26" s="66" t="s">
        <v>167</v>
      </c>
      <c r="F26" s="66" t="s">
        <v>166</v>
      </c>
      <c r="G26" s="66" t="s">
        <v>165</v>
      </c>
      <c r="H26" s="38"/>
      <c r="I26" s="38"/>
      <c r="J26" s="38"/>
      <c r="K26" s="38"/>
      <c r="L26" s="38"/>
      <c r="M26" s="38"/>
      <c r="N26" s="38"/>
      <c r="O26" s="34" t="s">
        <v>146</v>
      </c>
    </row>
    <row r="27" spans="1:15" x14ac:dyDescent="0.2">
      <c r="B27" s="98"/>
      <c r="C27" s="63">
        <v>500</v>
      </c>
      <c r="D27" s="63">
        <v>500</v>
      </c>
      <c r="E27" s="65"/>
      <c r="F27" s="65"/>
      <c r="G27" s="65"/>
      <c r="H27" s="35"/>
      <c r="I27" s="35"/>
      <c r="J27" s="35"/>
      <c r="K27" s="35"/>
      <c r="L27" s="35"/>
      <c r="M27" s="35"/>
      <c r="N27" s="35"/>
      <c r="O27" s="34" t="s">
        <v>145</v>
      </c>
    </row>
    <row r="28" spans="1:15" x14ac:dyDescent="0.2">
      <c r="B28" s="97" t="s">
        <v>139</v>
      </c>
      <c r="C28" s="64" t="s">
        <v>164</v>
      </c>
      <c r="D28" s="64" t="s">
        <v>164</v>
      </c>
      <c r="E28" s="66" t="s">
        <v>163</v>
      </c>
      <c r="F28" s="66" t="s">
        <v>162</v>
      </c>
      <c r="G28" s="66" t="s">
        <v>161</v>
      </c>
      <c r="H28" s="38"/>
      <c r="I28" s="38"/>
      <c r="J28" s="38"/>
      <c r="K28" s="38"/>
      <c r="L28" s="38"/>
      <c r="M28" s="38"/>
      <c r="N28" s="38"/>
      <c r="O28" s="34" t="s">
        <v>146</v>
      </c>
    </row>
    <row r="29" spans="1:15" x14ac:dyDescent="0.2">
      <c r="B29" s="98"/>
      <c r="C29" s="63">
        <v>250</v>
      </c>
      <c r="D29" s="63">
        <v>250</v>
      </c>
      <c r="E29" s="65"/>
      <c r="F29" s="65"/>
      <c r="G29" s="65"/>
      <c r="H29" s="35"/>
      <c r="I29" s="35"/>
      <c r="J29" s="35"/>
      <c r="K29" s="35"/>
      <c r="L29" s="35"/>
      <c r="M29" s="35"/>
      <c r="N29" s="35"/>
      <c r="O29" s="34" t="s">
        <v>145</v>
      </c>
    </row>
    <row r="30" spans="1:15" x14ac:dyDescent="0.2">
      <c r="B30" s="97" t="s">
        <v>138</v>
      </c>
      <c r="C30" s="64" t="s">
        <v>160</v>
      </c>
      <c r="D30" s="64" t="s">
        <v>160</v>
      </c>
      <c r="E30" s="66" t="s">
        <v>159</v>
      </c>
      <c r="F30" s="66" t="s">
        <v>158</v>
      </c>
      <c r="G30" s="66" t="s">
        <v>157</v>
      </c>
      <c r="H30" s="38"/>
      <c r="I30" s="38"/>
      <c r="J30" s="38"/>
      <c r="K30" s="38"/>
      <c r="L30" s="38"/>
      <c r="M30" s="38"/>
      <c r="N30" s="38"/>
      <c r="O30" s="34" t="s">
        <v>146</v>
      </c>
    </row>
    <row r="31" spans="1:15" x14ac:dyDescent="0.2">
      <c r="B31" s="98"/>
      <c r="C31" s="63">
        <v>125</v>
      </c>
      <c r="D31" s="63">
        <v>125</v>
      </c>
      <c r="E31" s="65"/>
      <c r="F31" s="65"/>
      <c r="G31" s="65"/>
      <c r="H31" s="35"/>
      <c r="I31" s="35"/>
      <c r="J31" s="35"/>
      <c r="K31" s="35"/>
      <c r="L31" s="35"/>
      <c r="M31" s="35"/>
      <c r="N31" s="35"/>
      <c r="O31" s="34" t="s">
        <v>145</v>
      </c>
    </row>
    <row r="32" spans="1:15" x14ac:dyDescent="0.2">
      <c r="B32" s="97" t="s">
        <v>137</v>
      </c>
      <c r="C32" s="64" t="s">
        <v>156</v>
      </c>
      <c r="D32" s="64" t="s">
        <v>156</v>
      </c>
      <c r="E32" s="66" t="s">
        <v>155</v>
      </c>
      <c r="F32" s="66" t="s">
        <v>154</v>
      </c>
      <c r="G32" s="66" t="s">
        <v>153</v>
      </c>
      <c r="H32" s="38"/>
      <c r="I32" s="38"/>
      <c r="J32" s="38"/>
      <c r="K32" s="38"/>
      <c r="L32" s="38"/>
      <c r="M32" s="38"/>
      <c r="N32" s="38"/>
      <c r="O32" s="34" t="s">
        <v>146</v>
      </c>
    </row>
    <row r="33" spans="1:27" x14ac:dyDescent="0.2">
      <c r="B33" s="98"/>
      <c r="C33" s="63">
        <v>62.5</v>
      </c>
      <c r="D33" s="63">
        <v>62.5</v>
      </c>
      <c r="E33" s="65"/>
      <c r="F33" s="65"/>
      <c r="G33" s="65"/>
      <c r="H33" s="35"/>
      <c r="I33" s="35"/>
      <c r="J33" s="35"/>
      <c r="K33" s="35"/>
      <c r="L33" s="35"/>
      <c r="M33" s="35"/>
      <c r="N33" s="35"/>
      <c r="O33" s="34" t="s">
        <v>145</v>
      </c>
    </row>
    <row r="34" spans="1:27" x14ac:dyDescent="0.2">
      <c r="B34" s="97" t="s">
        <v>136</v>
      </c>
      <c r="C34" s="64" t="s">
        <v>152</v>
      </c>
      <c r="D34" s="64" t="s">
        <v>152</v>
      </c>
      <c r="E34" s="66" t="s">
        <v>151</v>
      </c>
      <c r="F34" s="66" t="s">
        <v>150</v>
      </c>
      <c r="G34" s="66" t="s">
        <v>149</v>
      </c>
      <c r="H34" s="38"/>
      <c r="I34" s="38"/>
      <c r="J34" s="38"/>
      <c r="K34" s="38"/>
      <c r="L34" s="38"/>
      <c r="M34" s="38"/>
      <c r="N34" s="38"/>
      <c r="O34" s="34" t="s">
        <v>146</v>
      </c>
    </row>
    <row r="35" spans="1:27" x14ac:dyDescent="0.2">
      <c r="B35" s="98"/>
      <c r="C35" s="63">
        <v>31.3</v>
      </c>
      <c r="D35" s="63">
        <v>31.3</v>
      </c>
      <c r="E35" s="65"/>
      <c r="F35" s="65"/>
      <c r="G35" s="65"/>
      <c r="H35" s="35"/>
      <c r="I35" s="35"/>
      <c r="J35" s="35"/>
      <c r="K35" s="35"/>
      <c r="L35" s="35"/>
      <c r="M35" s="35"/>
      <c r="N35" s="35"/>
      <c r="O35" s="34" t="s">
        <v>145</v>
      </c>
    </row>
    <row r="36" spans="1:27" x14ac:dyDescent="0.2">
      <c r="B36" s="97" t="s">
        <v>134</v>
      </c>
      <c r="C36" s="64" t="s">
        <v>148</v>
      </c>
      <c r="D36" s="64" t="s">
        <v>148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4" t="s">
        <v>146</v>
      </c>
    </row>
    <row r="37" spans="1:27" x14ac:dyDescent="0.2">
      <c r="B37" s="98"/>
      <c r="C37" s="63">
        <v>15.6</v>
      </c>
      <c r="D37" s="63">
        <v>15.6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4" t="s">
        <v>145</v>
      </c>
    </row>
    <row r="38" spans="1:27" x14ac:dyDescent="0.2">
      <c r="B38" s="97" t="s">
        <v>129</v>
      </c>
      <c r="C38" s="62" t="s">
        <v>147</v>
      </c>
      <c r="D38" s="62" t="s">
        <v>147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4" t="s">
        <v>146</v>
      </c>
    </row>
    <row r="39" spans="1:27" x14ac:dyDescent="0.2">
      <c r="B39" s="98"/>
      <c r="C39" s="61"/>
      <c r="D39" s="61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4" t="s">
        <v>145</v>
      </c>
    </row>
    <row r="41" spans="1:27" x14ac:dyDescent="0.2">
      <c r="A41" s="60" t="s">
        <v>144</v>
      </c>
      <c r="B41" s="59"/>
    </row>
    <row r="42" spans="1:27" x14ac:dyDescent="0.2">
      <c r="A42" t="s">
        <v>143</v>
      </c>
      <c r="B42">
        <v>20.8</v>
      </c>
    </row>
    <row r="44" spans="1:27" x14ac:dyDescent="0.2">
      <c r="B44" s="58"/>
      <c r="C44" s="57">
        <v>1</v>
      </c>
      <c r="D44" s="57">
        <v>2</v>
      </c>
      <c r="E44" s="57">
        <v>3</v>
      </c>
      <c r="F44" s="57">
        <v>4</v>
      </c>
      <c r="G44" s="57">
        <v>5</v>
      </c>
      <c r="H44" s="57">
        <v>6</v>
      </c>
      <c r="I44" s="57">
        <v>7</v>
      </c>
      <c r="J44" s="57">
        <v>8</v>
      </c>
      <c r="K44" s="57">
        <v>9</v>
      </c>
      <c r="L44" s="57">
        <v>10</v>
      </c>
      <c r="M44" s="57">
        <v>11</v>
      </c>
      <c r="N44" s="57">
        <v>12</v>
      </c>
      <c r="R44" s="41" t="s">
        <v>142</v>
      </c>
      <c r="S44" s="41"/>
      <c r="T44" s="41"/>
      <c r="U44" s="41"/>
      <c r="V44" s="41"/>
      <c r="W44" s="41"/>
      <c r="X44" s="41"/>
      <c r="Y44" s="41"/>
      <c r="Z44" s="41"/>
      <c r="AA44" s="41"/>
    </row>
    <row r="45" spans="1:27" x14ac:dyDescent="0.2">
      <c r="B45" s="97" t="s">
        <v>141</v>
      </c>
      <c r="C45" s="45">
        <v>3.6030000000000002</v>
      </c>
      <c r="D45" s="45">
        <v>3.512</v>
      </c>
      <c r="E45" s="39">
        <v>5.8000000000000003E-2</v>
      </c>
      <c r="F45" s="39">
        <v>5.7000000000000002E-2</v>
      </c>
      <c r="G45" s="39">
        <v>5.7000000000000002E-2</v>
      </c>
      <c r="H45" s="38"/>
      <c r="I45" s="38"/>
      <c r="J45" s="38"/>
      <c r="K45" s="38"/>
      <c r="L45" s="38"/>
      <c r="M45" s="38"/>
      <c r="N45" s="38"/>
      <c r="O45" s="34">
        <v>450</v>
      </c>
      <c r="R45" s="48"/>
      <c r="S45" s="56">
        <v>1</v>
      </c>
      <c r="T45" s="56">
        <v>2</v>
      </c>
      <c r="U45" s="56">
        <v>3</v>
      </c>
      <c r="V45" s="56">
        <v>4</v>
      </c>
      <c r="W45" s="56">
        <v>5</v>
      </c>
      <c r="X45" s="56">
        <v>6</v>
      </c>
      <c r="Y45" s="56">
        <v>7</v>
      </c>
      <c r="Z45" s="56">
        <v>8</v>
      </c>
      <c r="AA45" s="56">
        <v>9</v>
      </c>
    </row>
    <row r="46" spans="1:27" x14ac:dyDescent="0.2">
      <c r="B46" s="98"/>
      <c r="C46" s="43">
        <v>3.5489999999999999</v>
      </c>
      <c r="D46" s="43">
        <v>3.4580000000000002</v>
      </c>
      <c r="E46" s="36">
        <v>4.0000000000000001E-3</v>
      </c>
      <c r="F46" s="36">
        <v>3.0000000000000001E-3</v>
      </c>
      <c r="G46" s="36">
        <v>3.0000000000000001E-3</v>
      </c>
      <c r="H46" s="35"/>
      <c r="I46" s="35"/>
      <c r="J46" s="35"/>
      <c r="K46" s="35"/>
      <c r="L46" s="35"/>
      <c r="M46" s="35"/>
      <c r="N46" s="35"/>
      <c r="O46" s="34" t="s">
        <v>128</v>
      </c>
      <c r="R46" s="48" t="s">
        <v>141</v>
      </c>
      <c r="S46" s="40">
        <f t="shared" ref="S46:AA46" si="0">C46</f>
        <v>3.5489999999999999</v>
      </c>
      <c r="T46" s="40">
        <f t="shared" si="0"/>
        <v>3.4580000000000002</v>
      </c>
      <c r="U46" s="40">
        <f t="shared" si="0"/>
        <v>4.0000000000000001E-3</v>
      </c>
      <c r="V46" s="40">
        <f t="shared" si="0"/>
        <v>3.0000000000000001E-3</v>
      </c>
      <c r="W46" s="40">
        <f t="shared" si="0"/>
        <v>3.0000000000000001E-3</v>
      </c>
      <c r="X46" s="40">
        <f t="shared" si="0"/>
        <v>0</v>
      </c>
      <c r="Y46" s="40">
        <f t="shared" si="0"/>
        <v>0</v>
      </c>
      <c r="Z46" s="40">
        <f t="shared" si="0"/>
        <v>0</v>
      </c>
      <c r="AA46" s="28">
        <f t="shared" si="0"/>
        <v>0</v>
      </c>
    </row>
    <row r="47" spans="1:27" x14ac:dyDescent="0.2">
      <c r="B47" s="97" t="s">
        <v>140</v>
      </c>
      <c r="C47" s="77">
        <v>2.8319999999999999</v>
      </c>
      <c r="D47" s="77">
        <v>2.7839999999999998</v>
      </c>
      <c r="E47" s="39">
        <v>5.7000000000000002E-2</v>
      </c>
      <c r="F47" s="39">
        <v>5.8999999999999997E-2</v>
      </c>
      <c r="G47" s="39">
        <v>5.8000000000000003E-2</v>
      </c>
      <c r="H47" s="38"/>
      <c r="I47" s="38"/>
      <c r="J47" s="38"/>
      <c r="K47" s="38"/>
      <c r="L47" s="38"/>
      <c r="M47" s="38"/>
      <c r="N47" s="38"/>
      <c r="O47" s="34">
        <v>450</v>
      </c>
      <c r="R47" s="48" t="s">
        <v>140</v>
      </c>
      <c r="S47" s="37">
        <f t="shared" ref="S47:AA47" si="1">C48</f>
        <v>2.778</v>
      </c>
      <c r="T47" s="37">
        <f t="shared" si="1"/>
        <v>2.73</v>
      </c>
      <c r="U47" s="37">
        <f t="shared" si="1"/>
        <v>3.0000000000000001E-3</v>
      </c>
      <c r="V47" s="37">
        <f t="shared" si="1"/>
        <v>5.0000000000000001E-3</v>
      </c>
      <c r="W47" s="37">
        <f t="shared" si="1"/>
        <v>4.0000000000000001E-3</v>
      </c>
      <c r="X47" s="37">
        <f t="shared" si="1"/>
        <v>0</v>
      </c>
      <c r="Y47" s="37">
        <f t="shared" si="1"/>
        <v>0</v>
      </c>
      <c r="Z47" s="37">
        <f t="shared" si="1"/>
        <v>0</v>
      </c>
      <c r="AA47" s="28">
        <f t="shared" si="1"/>
        <v>0</v>
      </c>
    </row>
    <row r="48" spans="1:27" x14ac:dyDescent="0.2">
      <c r="B48" s="98"/>
      <c r="C48" s="76">
        <v>2.778</v>
      </c>
      <c r="D48" s="76">
        <v>2.73</v>
      </c>
      <c r="E48" s="36">
        <v>3.0000000000000001E-3</v>
      </c>
      <c r="F48" s="36">
        <v>5.0000000000000001E-3</v>
      </c>
      <c r="G48" s="36">
        <v>4.0000000000000001E-3</v>
      </c>
      <c r="H48" s="35"/>
      <c r="I48" s="35"/>
      <c r="J48" s="35"/>
      <c r="K48" s="35"/>
      <c r="L48" s="35"/>
      <c r="M48" s="35"/>
      <c r="N48" s="35"/>
      <c r="O48" s="34" t="s">
        <v>128</v>
      </c>
      <c r="R48" s="48" t="s">
        <v>139</v>
      </c>
      <c r="S48" s="40">
        <f t="shared" ref="S48:AA48" si="2">C50</f>
        <v>1.554</v>
      </c>
      <c r="T48" s="40">
        <f t="shared" si="2"/>
        <v>1.5780000000000001</v>
      </c>
      <c r="U48" s="40">
        <f t="shared" si="2"/>
        <v>3.0000000000000001E-3</v>
      </c>
      <c r="V48" s="40">
        <f t="shared" si="2"/>
        <v>0.14399999999999999</v>
      </c>
      <c r="W48" s="40">
        <f t="shared" si="2"/>
        <v>3.0000000000000001E-3</v>
      </c>
      <c r="X48" s="40">
        <f t="shared" si="2"/>
        <v>0</v>
      </c>
      <c r="Y48" s="40">
        <f t="shared" si="2"/>
        <v>0</v>
      </c>
      <c r="Z48" s="37">
        <f t="shared" si="2"/>
        <v>0</v>
      </c>
      <c r="AA48" s="28">
        <f t="shared" si="2"/>
        <v>0</v>
      </c>
    </row>
    <row r="49" spans="1:27" x14ac:dyDescent="0.2">
      <c r="B49" s="97" t="s">
        <v>139</v>
      </c>
      <c r="C49" s="75">
        <v>1.6080000000000001</v>
      </c>
      <c r="D49" s="75">
        <v>1.6319999999999999</v>
      </c>
      <c r="E49" s="39">
        <v>5.7000000000000002E-2</v>
      </c>
      <c r="F49" s="39">
        <v>0.19800000000000001</v>
      </c>
      <c r="G49" s="39">
        <v>5.7000000000000002E-2</v>
      </c>
      <c r="H49" s="38"/>
      <c r="I49" s="38"/>
      <c r="J49" s="38"/>
      <c r="K49" s="38"/>
      <c r="L49" s="38"/>
      <c r="M49" s="38"/>
      <c r="N49" s="38"/>
      <c r="O49" s="34">
        <v>450</v>
      </c>
      <c r="R49" s="48" t="s">
        <v>138</v>
      </c>
      <c r="S49" s="32">
        <f>C52</f>
        <v>0.92700000000000005</v>
      </c>
      <c r="T49" s="32">
        <f>D52</f>
        <v>0.73699999999999999</v>
      </c>
      <c r="U49" s="32"/>
      <c r="V49" s="32"/>
      <c r="W49" s="32"/>
      <c r="X49" s="32"/>
      <c r="Y49" s="32">
        <f>I52</f>
        <v>0</v>
      </c>
      <c r="Z49" s="37">
        <f>J52</f>
        <v>0</v>
      </c>
      <c r="AA49" s="28">
        <f>K52</f>
        <v>0</v>
      </c>
    </row>
    <row r="50" spans="1:27" x14ac:dyDescent="0.2">
      <c r="B50" s="98"/>
      <c r="C50" s="74">
        <v>1.554</v>
      </c>
      <c r="D50" s="74">
        <v>1.5780000000000001</v>
      </c>
      <c r="E50" s="36">
        <v>3.0000000000000001E-3</v>
      </c>
      <c r="F50" s="36">
        <v>0.14399999999999999</v>
      </c>
      <c r="G50" s="36">
        <v>3.0000000000000001E-3</v>
      </c>
      <c r="H50" s="35"/>
      <c r="I50" s="35"/>
      <c r="J50" s="35"/>
      <c r="K50" s="35"/>
      <c r="L50" s="35"/>
      <c r="M50" s="35"/>
      <c r="N50" s="35"/>
      <c r="O50" s="34" t="s">
        <v>128</v>
      </c>
      <c r="R50" s="48" t="s">
        <v>137</v>
      </c>
      <c r="S50" s="31">
        <f>C54</f>
        <v>0.59799999999999998</v>
      </c>
      <c r="T50" s="31">
        <f>D54</f>
        <v>0.504</v>
      </c>
      <c r="U50" s="31"/>
      <c r="V50" s="31"/>
      <c r="W50" s="31"/>
      <c r="X50" s="31"/>
      <c r="Y50" s="31">
        <f>I54</f>
        <v>0</v>
      </c>
      <c r="Z50" s="37">
        <f>J54</f>
        <v>0</v>
      </c>
      <c r="AA50" s="28">
        <f>K54</f>
        <v>0</v>
      </c>
    </row>
    <row r="51" spans="1:27" x14ac:dyDescent="0.2">
      <c r="B51" s="97" t="s">
        <v>138</v>
      </c>
      <c r="C51" s="71">
        <v>0.98099999999999998</v>
      </c>
      <c r="D51" s="51">
        <v>0.79100000000000004</v>
      </c>
      <c r="E51" s="49">
        <v>0.439</v>
      </c>
      <c r="F51" s="71">
        <v>0.89</v>
      </c>
      <c r="G51" s="73">
        <v>1.518</v>
      </c>
      <c r="H51" s="38"/>
      <c r="I51" s="38"/>
      <c r="J51" s="38"/>
      <c r="K51" s="38"/>
      <c r="L51" s="38"/>
      <c r="M51" s="38"/>
      <c r="N51" s="38"/>
      <c r="O51" s="34">
        <v>450</v>
      </c>
      <c r="R51" s="48" t="s">
        <v>136</v>
      </c>
      <c r="S51" s="31">
        <f>C56</f>
        <v>0.32200000000000001</v>
      </c>
      <c r="T51" s="31">
        <f>D56</f>
        <v>0.16600000000000001</v>
      </c>
      <c r="U51" s="31"/>
      <c r="V51" s="31"/>
      <c r="W51" s="31"/>
      <c r="X51" s="31"/>
      <c r="Y51" s="31">
        <f>I56</f>
        <v>0</v>
      </c>
      <c r="Z51" s="37">
        <f>J56</f>
        <v>0</v>
      </c>
      <c r="AA51" s="28">
        <f>K56</f>
        <v>0</v>
      </c>
    </row>
    <row r="52" spans="1:27" x14ac:dyDescent="0.2">
      <c r="B52" s="98"/>
      <c r="C52" s="70">
        <v>0.92700000000000005</v>
      </c>
      <c r="D52" s="50">
        <v>0.73699999999999999</v>
      </c>
      <c r="E52" s="47">
        <v>0.38400000000000001</v>
      </c>
      <c r="F52" s="70">
        <v>0.83599999999999997</v>
      </c>
      <c r="G52" s="72">
        <v>1.464</v>
      </c>
      <c r="H52" s="35"/>
      <c r="I52" s="35"/>
      <c r="J52" s="35"/>
      <c r="K52" s="35"/>
      <c r="L52" s="35"/>
      <c r="M52" s="35"/>
      <c r="N52" s="35"/>
      <c r="O52" s="34" t="s">
        <v>128</v>
      </c>
      <c r="R52" s="48" t="s">
        <v>134</v>
      </c>
      <c r="S52" s="28">
        <f t="shared" ref="S52:Z52" si="3">C58</f>
        <v>0.152</v>
      </c>
      <c r="T52" s="28">
        <f t="shared" si="3"/>
        <v>0.129</v>
      </c>
      <c r="U52" s="28">
        <f t="shared" si="3"/>
        <v>0</v>
      </c>
      <c r="V52" s="28">
        <f t="shared" si="3"/>
        <v>0</v>
      </c>
      <c r="W52" s="28">
        <f t="shared" si="3"/>
        <v>0</v>
      </c>
      <c r="X52" s="28">
        <f t="shared" si="3"/>
        <v>0</v>
      </c>
      <c r="Y52" s="28">
        <f t="shared" si="3"/>
        <v>0</v>
      </c>
      <c r="Z52" s="37">
        <f t="shared" si="3"/>
        <v>0</v>
      </c>
      <c r="AA52" s="28"/>
    </row>
    <row r="53" spans="1:27" x14ac:dyDescent="0.2">
      <c r="B53" s="97" t="s">
        <v>137</v>
      </c>
      <c r="C53" s="51">
        <v>0.65200000000000002</v>
      </c>
      <c r="D53" s="51">
        <v>0.55800000000000005</v>
      </c>
      <c r="E53" s="49">
        <v>0.53300000000000003</v>
      </c>
      <c r="F53" s="71">
        <v>0.88100000000000001</v>
      </c>
      <c r="G53" s="73">
        <v>1.357</v>
      </c>
      <c r="H53" s="38"/>
      <c r="I53" s="38"/>
      <c r="J53" s="38"/>
      <c r="K53" s="38"/>
      <c r="L53" s="38"/>
      <c r="M53" s="38"/>
      <c r="N53" s="38"/>
      <c r="O53" s="34">
        <v>450</v>
      </c>
      <c r="R53" s="48" t="s">
        <v>129</v>
      </c>
      <c r="S53" s="28">
        <f t="shared" ref="S53:Z53" si="4">C60</f>
        <v>0</v>
      </c>
      <c r="T53" s="28">
        <f t="shared" si="4"/>
        <v>0</v>
      </c>
      <c r="U53" s="28">
        <f t="shared" si="4"/>
        <v>0</v>
      </c>
      <c r="V53" s="28">
        <f t="shared" si="4"/>
        <v>0</v>
      </c>
      <c r="W53" s="28">
        <f t="shared" si="4"/>
        <v>0</v>
      </c>
      <c r="X53" s="28">
        <f t="shared" si="4"/>
        <v>0</v>
      </c>
      <c r="Y53" s="28">
        <f t="shared" si="4"/>
        <v>0</v>
      </c>
      <c r="Z53" s="37">
        <f t="shared" si="4"/>
        <v>0</v>
      </c>
      <c r="AA53" s="28"/>
    </row>
    <row r="54" spans="1:27" x14ac:dyDescent="0.2">
      <c r="B54" s="98"/>
      <c r="C54" s="50">
        <v>0.59799999999999998</v>
      </c>
      <c r="D54" s="50">
        <v>0.504</v>
      </c>
      <c r="E54" s="47">
        <v>0.47899999999999998</v>
      </c>
      <c r="F54" s="70">
        <v>0.82699999999999996</v>
      </c>
      <c r="G54" s="72">
        <v>1.3029999999999999</v>
      </c>
      <c r="H54" s="35"/>
      <c r="I54" s="35"/>
      <c r="J54" s="35"/>
      <c r="K54" s="35"/>
      <c r="L54" s="35"/>
      <c r="M54" s="35"/>
      <c r="N54" s="35"/>
      <c r="O54" s="34" t="s">
        <v>128</v>
      </c>
    </row>
    <row r="55" spans="1:27" x14ac:dyDescent="0.2">
      <c r="B55" s="97" t="s">
        <v>136</v>
      </c>
      <c r="C55" s="49">
        <v>0.377</v>
      </c>
      <c r="D55" s="39">
        <v>0.22</v>
      </c>
      <c r="E55" s="49">
        <v>0.47699999999999998</v>
      </c>
      <c r="F55" s="51">
        <v>0.57899999999999996</v>
      </c>
      <c r="G55" s="71">
        <v>0.90900000000000003</v>
      </c>
      <c r="H55" s="38"/>
      <c r="I55" s="38"/>
      <c r="J55" s="38"/>
      <c r="K55" s="38"/>
      <c r="L55" s="38"/>
      <c r="M55" s="38"/>
      <c r="N55" s="38"/>
      <c r="O55" s="34">
        <v>450</v>
      </c>
    </row>
    <row r="56" spans="1:27" x14ac:dyDescent="0.2">
      <c r="B56" s="98"/>
      <c r="C56" s="47">
        <v>0.32200000000000001</v>
      </c>
      <c r="D56" s="36">
        <v>0.16600000000000001</v>
      </c>
      <c r="E56" s="47">
        <v>0.42299999999999999</v>
      </c>
      <c r="F56" s="50">
        <v>0.52500000000000002</v>
      </c>
      <c r="G56" s="70">
        <v>0.85499999999999998</v>
      </c>
      <c r="H56" s="35"/>
      <c r="I56" s="35"/>
      <c r="J56" s="35"/>
      <c r="K56" s="35"/>
      <c r="L56" s="35"/>
      <c r="M56" s="35"/>
      <c r="N56" s="35"/>
      <c r="O56" s="34" t="s">
        <v>128</v>
      </c>
      <c r="Q56" s="42"/>
      <c r="R56" s="42" t="s">
        <v>135</v>
      </c>
      <c r="S56" s="41"/>
      <c r="U56" s="29" t="s">
        <v>132</v>
      </c>
      <c r="V56" s="29">
        <f t="shared" ref="V56:V58" si="5">U46</f>
        <v>4.0000000000000001E-3</v>
      </c>
      <c r="W56" s="29" t="s">
        <v>131</v>
      </c>
      <c r="X56" s="29">
        <f t="shared" ref="X56:X58" si="6">V46</f>
        <v>3.0000000000000001E-3</v>
      </c>
      <c r="Y56" s="29" t="s">
        <v>130</v>
      </c>
      <c r="Z56" s="29">
        <f t="shared" ref="Z56:Z58" si="7">W46</f>
        <v>3.0000000000000001E-3</v>
      </c>
    </row>
    <row r="57" spans="1:27" x14ac:dyDescent="0.2">
      <c r="B57" s="97" t="s">
        <v>134</v>
      </c>
      <c r="C57" s="39">
        <v>0.20599999999999999</v>
      </c>
      <c r="D57" s="39">
        <v>0.183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4">
        <v>450</v>
      </c>
      <c r="Q57" s="41"/>
      <c r="R57" s="41" t="s">
        <v>133</v>
      </c>
      <c r="S57" s="41"/>
      <c r="U57" s="29" t="s">
        <v>132</v>
      </c>
      <c r="V57" s="29">
        <f t="shared" si="5"/>
        <v>3.0000000000000001E-3</v>
      </c>
      <c r="W57" s="29" t="s">
        <v>131</v>
      </c>
      <c r="X57" s="29">
        <f t="shared" si="6"/>
        <v>5.0000000000000001E-3</v>
      </c>
      <c r="Y57" s="29" t="s">
        <v>130</v>
      </c>
      <c r="Z57" s="29">
        <f t="shared" si="7"/>
        <v>4.0000000000000001E-3</v>
      </c>
    </row>
    <row r="58" spans="1:27" x14ac:dyDescent="0.2">
      <c r="B58" s="98"/>
      <c r="C58" s="36">
        <v>0.152</v>
      </c>
      <c r="D58" s="36">
        <v>0.129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4" t="s">
        <v>128</v>
      </c>
      <c r="Q58" s="40" t="s">
        <v>15</v>
      </c>
      <c r="R58" s="37">
        <v>1000</v>
      </c>
      <c r="S58" s="27">
        <f t="shared" ref="S58:S64" si="8">AVERAGE(S46:T46)</f>
        <v>3.5034999999999998</v>
      </c>
      <c r="U58" s="30" t="s">
        <v>132</v>
      </c>
      <c r="V58" s="29">
        <f t="shared" si="5"/>
        <v>3.0000000000000001E-3</v>
      </c>
      <c r="W58" s="29" t="s">
        <v>131</v>
      </c>
      <c r="X58" s="29">
        <f t="shared" si="6"/>
        <v>0.14399999999999999</v>
      </c>
      <c r="Y58" s="30" t="s">
        <v>130</v>
      </c>
      <c r="Z58" s="29">
        <f t="shared" si="7"/>
        <v>3.0000000000000001E-3</v>
      </c>
    </row>
    <row r="59" spans="1:27" x14ac:dyDescent="0.2">
      <c r="B59" s="97" t="s">
        <v>129</v>
      </c>
      <c r="C59" s="39">
        <v>5.3999999999999999E-2</v>
      </c>
      <c r="D59" s="39">
        <v>5.3999999999999999E-2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4">
        <v>450</v>
      </c>
      <c r="Q59" s="37"/>
      <c r="R59" s="33">
        <v>500</v>
      </c>
      <c r="S59" s="27">
        <f t="shared" si="8"/>
        <v>2.754</v>
      </c>
      <c r="U59" s="30"/>
      <c r="V59" s="29"/>
      <c r="W59" s="29"/>
      <c r="X59" s="29"/>
      <c r="Y59" s="30"/>
      <c r="Z59" s="29"/>
    </row>
    <row r="60" spans="1:27" x14ac:dyDescent="0.2">
      <c r="B60" s="98"/>
      <c r="C60" s="36">
        <v>0</v>
      </c>
      <c r="D60" s="36">
        <v>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4" t="s">
        <v>128</v>
      </c>
      <c r="Q60" s="33"/>
      <c r="R60" s="32">
        <v>250</v>
      </c>
      <c r="S60" s="27">
        <f t="shared" si="8"/>
        <v>1.5660000000000001</v>
      </c>
      <c r="U60" s="30"/>
      <c r="V60" s="29"/>
      <c r="W60" s="29"/>
      <c r="X60" s="29"/>
      <c r="Y60" s="30"/>
      <c r="Z60" s="29"/>
    </row>
    <row r="61" spans="1:27" x14ac:dyDescent="0.2">
      <c r="Q61" s="32"/>
      <c r="R61" s="31">
        <v>125</v>
      </c>
      <c r="S61" s="27">
        <f t="shared" si="8"/>
        <v>0.83200000000000007</v>
      </c>
      <c r="U61" s="30"/>
      <c r="V61" s="29"/>
      <c r="W61" s="30"/>
      <c r="X61" s="29"/>
      <c r="Y61" s="29"/>
      <c r="Z61" s="29"/>
    </row>
    <row r="62" spans="1:27" x14ac:dyDescent="0.2">
      <c r="A62" s="89" t="s">
        <v>74</v>
      </c>
      <c r="B62" s="91" t="s">
        <v>230</v>
      </c>
      <c r="C62" s="69"/>
      <c r="Q62" s="31"/>
      <c r="R62" s="31">
        <v>62.5</v>
      </c>
      <c r="S62" s="27">
        <f t="shared" si="8"/>
        <v>0.55099999999999993</v>
      </c>
      <c r="U62" s="30"/>
      <c r="V62" s="29"/>
      <c r="W62" s="30"/>
      <c r="X62" s="29"/>
      <c r="Y62" s="30"/>
      <c r="Z62" s="29"/>
    </row>
    <row r="63" spans="1:27" x14ac:dyDescent="0.2">
      <c r="A63" s="89"/>
      <c r="B63" s="90"/>
      <c r="C63" s="69"/>
      <c r="Q63" s="31"/>
      <c r="R63" s="28">
        <v>31.3</v>
      </c>
      <c r="S63" s="27">
        <f t="shared" si="8"/>
        <v>0.24399999999999999</v>
      </c>
      <c r="U63" s="30"/>
      <c r="V63" s="29"/>
      <c r="W63" s="30"/>
      <c r="X63" s="29"/>
      <c r="Y63" s="30"/>
      <c r="Z63" s="29"/>
    </row>
    <row r="64" spans="1:27" x14ac:dyDescent="0.2">
      <c r="A64" s="89" t="s">
        <v>123</v>
      </c>
      <c r="B64" s="90" t="s">
        <v>122</v>
      </c>
      <c r="C64" s="69"/>
      <c r="Q64" s="28"/>
      <c r="R64" s="28">
        <v>15.7</v>
      </c>
      <c r="S64" s="27">
        <f t="shared" si="8"/>
        <v>0.14050000000000001</v>
      </c>
    </row>
    <row r="65" spans="1:3" x14ac:dyDescent="0.2">
      <c r="A65" s="89" t="s">
        <v>77</v>
      </c>
      <c r="B65" s="90" t="s">
        <v>77</v>
      </c>
      <c r="C65" s="69"/>
    </row>
    <row r="66" spans="1:3" x14ac:dyDescent="0.2">
      <c r="A66" s="89" t="s">
        <v>78</v>
      </c>
      <c r="B66" s="90" t="s">
        <v>121</v>
      </c>
      <c r="C66" s="69"/>
    </row>
    <row r="67" spans="1:3" x14ac:dyDescent="0.2">
      <c r="A67" s="89"/>
      <c r="B67" s="90"/>
      <c r="C67" s="69"/>
    </row>
    <row r="68" spans="1:3" x14ac:dyDescent="0.2">
      <c r="A68" s="89" t="s">
        <v>79</v>
      </c>
      <c r="B68" s="90"/>
      <c r="C68" s="69"/>
    </row>
    <row r="69" spans="1:3" x14ac:dyDescent="0.2">
      <c r="A69" s="89" t="s">
        <v>80</v>
      </c>
      <c r="B69" s="90" t="s">
        <v>228</v>
      </c>
      <c r="C69" s="69"/>
    </row>
    <row r="70" spans="1:3" x14ac:dyDescent="0.2">
      <c r="A70" s="89" t="s">
        <v>81</v>
      </c>
      <c r="B70" s="90" t="s">
        <v>126</v>
      </c>
      <c r="C70" s="69"/>
    </row>
    <row r="71" spans="1:3" x14ac:dyDescent="0.2">
      <c r="A71" s="89" t="s">
        <v>83</v>
      </c>
      <c r="B71" s="90" t="s">
        <v>125</v>
      </c>
      <c r="C71" s="69"/>
    </row>
    <row r="72" spans="1:3" x14ac:dyDescent="0.2">
      <c r="A72" s="89" t="s">
        <v>85</v>
      </c>
      <c r="B72" s="90" t="s">
        <v>86</v>
      </c>
      <c r="C72" s="69"/>
    </row>
    <row r="73" spans="1:3" x14ac:dyDescent="0.2">
      <c r="A73" s="89" t="s">
        <v>87</v>
      </c>
      <c r="B73" s="90" t="s">
        <v>229</v>
      </c>
      <c r="C73" s="69"/>
    </row>
    <row r="74" spans="1:3" x14ac:dyDescent="0.2">
      <c r="A74" s="88"/>
      <c r="B74" s="88"/>
      <c r="C74" s="69"/>
    </row>
    <row r="75" spans="1:3" x14ac:dyDescent="0.2">
      <c r="A75" s="92" t="s">
        <v>74</v>
      </c>
      <c r="B75" s="91" t="s">
        <v>230</v>
      </c>
      <c r="C75" s="69"/>
    </row>
    <row r="76" spans="1:3" x14ac:dyDescent="0.2">
      <c r="A76" s="92"/>
      <c r="B76" s="91"/>
      <c r="C76" s="69"/>
    </row>
    <row r="77" spans="1:3" x14ac:dyDescent="0.2">
      <c r="A77" s="92" t="s">
        <v>75</v>
      </c>
      <c r="B77" s="91" t="s">
        <v>127</v>
      </c>
      <c r="C77" s="69"/>
    </row>
    <row r="78" spans="1:3" x14ac:dyDescent="0.2">
      <c r="A78" s="92" t="s">
        <v>77</v>
      </c>
      <c r="B78" s="91" t="s">
        <v>77</v>
      </c>
      <c r="C78" s="69"/>
    </row>
    <row r="79" spans="1:3" x14ac:dyDescent="0.2">
      <c r="A79" s="92" t="s">
        <v>78</v>
      </c>
      <c r="B79" s="91" t="s">
        <v>121</v>
      </c>
      <c r="C79" s="69"/>
    </row>
    <row r="80" spans="1:3" x14ac:dyDescent="0.2">
      <c r="A80" s="92"/>
      <c r="B80" s="91"/>
      <c r="C80" s="69"/>
    </row>
    <row r="81" spans="1:3" x14ac:dyDescent="0.2">
      <c r="A81" s="92" t="s">
        <v>79</v>
      </c>
      <c r="B81" s="91"/>
      <c r="C81" s="69"/>
    </row>
    <row r="82" spans="1:3" x14ac:dyDescent="0.2">
      <c r="A82" s="92" t="s">
        <v>80</v>
      </c>
      <c r="B82" s="91">
        <v>0.36930000000000002</v>
      </c>
      <c r="C82" s="69"/>
    </row>
    <row r="83" spans="1:3" x14ac:dyDescent="0.2">
      <c r="A83" s="92" t="s">
        <v>81</v>
      </c>
      <c r="B83" s="91" t="s">
        <v>126</v>
      </c>
      <c r="C83" s="69"/>
    </row>
    <row r="84" spans="1:3" x14ac:dyDescent="0.2">
      <c r="A84" s="92" t="s">
        <v>83</v>
      </c>
      <c r="B84" s="91" t="s">
        <v>125</v>
      </c>
      <c r="C84" s="69"/>
    </row>
    <row r="85" spans="1:3" x14ac:dyDescent="0.2">
      <c r="A85" s="92" t="s">
        <v>85</v>
      </c>
      <c r="B85" s="91" t="s">
        <v>86</v>
      </c>
      <c r="C85" s="69"/>
    </row>
    <row r="86" spans="1:3" x14ac:dyDescent="0.2">
      <c r="A86" s="92" t="s">
        <v>87</v>
      </c>
      <c r="B86" s="91" t="s">
        <v>231</v>
      </c>
      <c r="C86" s="69"/>
    </row>
    <row r="87" spans="1:3" x14ac:dyDescent="0.2">
      <c r="A87" s="88"/>
      <c r="B87" s="88"/>
      <c r="C87" s="69"/>
    </row>
    <row r="88" spans="1:3" x14ac:dyDescent="0.2">
      <c r="A88" s="86"/>
      <c r="B88" s="87"/>
      <c r="C88" s="69"/>
    </row>
    <row r="89" spans="1:3" x14ac:dyDescent="0.2">
      <c r="A89" s="86"/>
      <c r="B89" s="87"/>
      <c r="C89" s="69"/>
    </row>
    <row r="90" spans="1:3" x14ac:dyDescent="0.2">
      <c r="A90" s="86"/>
      <c r="B90" s="87"/>
      <c r="C90" s="69"/>
    </row>
    <row r="91" spans="1:3" x14ac:dyDescent="0.2">
      <c r="A91" s="86"/>
      <c r="B91" s="87"/>
      <c r="C91" s="69"/>
    </row>
    <row r="92" spans="1:3" x14ac:dyDescent="0.2">
      <c r="A92" s="86"/>
      <c r="B92" s="87"/>
      <c r="C92" s="69"/>
    </row>
    <row r="93" spans="1:3" x14ac:dyDescent="0.2">
      <c r="A93" s="86"/>
      <c r="B93" s="87"/>
      <c r="C93" s="69"/>
    </row>
    <row r="94" spans="1:3" x14ac:dyDescent="0.2">
      <c r="A94" s="86"/>
      <c r="B94" s="87"/>
      <c r="C94" s="69"/>
    </row>
    <row r="95" spans="1:3" x14ac:dyDescent="0.2">
      <c r="A95" s="86"/>
      <c r="B95" s="87"/>
      <c r="C95" s="69"/>
    </row>
    <row r="96" spans="1:3" x14ac:dyDescent="0.2">
      <c r="A96" s="86"/>
      <c r="B96" s="87"/>
      <c r="C96" s="69"/>
    </row>
    <row r="97" spans="1:3" x14ac:dyDescent="0.2">
      <c r="A97" s="86"/>
      <c r="B97" s="87"/>
      <c r="C97" s="69"/>
    </row>
    <row r="98" spans="1:3" x14ac:dyDescent="0.2">
      <c r="A98" s="86"/>
      <c r="B98" s="87"/>
      <c r="C98" s="69"/>
    </row>
    <row r="99" spans="1:3" x14ac:dyDescent="0.2">
      <c r="A99" s="86"/>
      <c r="B99" s="87"/>
      <c r="C99" s="69"/>
    </row>
    <row r="100" spans="1:3" x14ac:dyDescent="0.2">
      <c r="A100" s="88"/>
      <c r="B100" s="88"/>
      <c r="C100" s="69"/>
    </row>
    <row r="101" spans="1:3" x14ac:dyDescent="0.2">
      <c r="A101" s="86"/>
      <c r="B101" s="87"/>
      <c r="C101" s="69"/>
    </row>
    <row r="102" spans="1:3" x14ac:dyDescent="0.2">
      <c r="A102" s="86"/>
      <c r="B102" s="87"/>
      <c r="C102" s="69"/>
    </row>
    <row r="103" spans="1:3" x14ac:dyDescent="0.2">
      <c r="A103" s="86"/>
      <c r="B103" s="87"/>
      <c r="C103" s="69"/>
    </row>
    <row r="104" spans="1:3" x14ac:dyDescent="0.2">
      <c r="A104" s="86"/>
      <c r="B104" s="87"/>
      <c r="C104" s="69"/>
    </row>
    <row r="105" spans="1:3" x14ac:dyDescent="0.2">
      <c r="A105" s="86"/>
      <c r="B105" s="87"/>
      <c r="C105" s="69"/>
    </row>
    <row r="106" spans="1:3" x14ac:dyDescent="0.2">
      <c r="A106" s="86"/>
      <c r="B106" s="87"/>
      <c r="C106" s="69"/>
    </row>
    <row r="107" spans="1:3" x14ac:dyDescent="0.2">
      <c r="A107" s="86"/>
      <c r="B107" s="87"/>
      <c r="C107" s="69"/>
    </row>
    <row r="108" spans="1:3" x14ac:dyDescent="0.2">
      <c r="A108" s="86"/>
      <c r="B108" s="87"/>
      <c r="C108" s="69"/>
    </row>
    <row r="109" spans="1:3" x14ac:dyDescent="0.2">
      <c r="A109" s="86"/>
      <c r="B109" s="87"/>
      <c r="C109" s="69"/>
    </row>
    <row r="110" spans="1:3" x14ac:dyDescent="0.2">
      <c r="A110" s="86"/>
      <c r="B110" s="87"/>
      <c r="C110" s="69"/>
    </row>
    <row r="111" spans="1:3" x14ac:dyDescent="0.2">
      <c r="A111" s="86"/>
      <c r="B111" s="87"/>
      <c r="C111" s="69"/>
    </row>
    <row r="112" spans="1:3" x14ac:dyDescent="0.2">
      <c r="A112" s="86"/>
      <c r="B112" s="87"/>
      <c r="C112" s="69"/>
    </row>
  </sheetData>
  <mergeCells count="16"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  <mergeCell ref="B34:B35"/>
    <mergeCell ref="B24:B25"/>
    <mergeCell ref="B26:B27"/>
    <mergeCell ref="B28:B29"/>
    <mergeCell ref="B30:B31"/>
    <mergeCell ref="B32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136E-4BD5-BA42-8B3F-631C6591980E}">
  <dimension ref="A1:AA86"/>
  <sheetViews>
    <sheetView topLeftCell="A56" zoomScale="150" zoomScaleNormal="150" workbookViewId="0">
      <selection activeCell="B76" sqref="B76"/>
    </sheetView>
  </sheetViews>
  <sheetFormatPr baseColWidth="10" defaultColWidth="8.83203125" defaultRowHeight="16" x14ac:dyDescent="0.2"/>
  <cols>
    <col min="1" max="1" width="20.6640625" customWidth="1"/>
    <col min="2" max="2" width="12.6640625" customWidth="1"/>
  </cols>
  <sheetData>
    <row r="1" spans="1:2" x14ac:dyDescent="0.2">
      <c r="A1" s="14" t="s">
        <v>196</v>
      </c>
    </row>
    <row r="2" spans="1:2" x14ac:dyDescent="0.2">
      <c r="A2" t="s">
        <v>195</v>
      </c>
      <c r="B2" t="s">
        <v>194</v>
      </c>
    </row>
    <row r="4" spans="1:2" x14ac:dyDescent="0.2">
      <c r="A4" t="s">
        <v>193</v>
      </c>
    </row>
    <row r="5" spans="1:2" x14ac:dyDescent="0.2">
      <c r="A5" t="s">
        <v>192</v>
      </c>
    </row>
    <row r="6" spans="1:2" x14ac:dyDescent="0.2">
      <c r="A6" t="s">
        <v>191</v>
      </c>
      <c r="B6" t="s">
        <v>190</v>
      </c>
    </row>
    <row r="7" spans="1:2" x14ac:dyDescent="0.2">
      <c r="A7" t="s">
        <v>189</v>
      </c>
      <c r="B7" s="68">
        <v>44665</v>
      </c>
    </row>
    <row r="8" spans="1:2" x14ac:dyDescent="0.2">
      <c r="A8" t="s">
        <v>188</v>
      </c>
      <c r="B8" s="67">
        <v>0.80304398148148148</v>
      </c>
    </row>
    <row r="9" spans="1:2" x14ac:dyDescent="0.2">
      <c r="A9" t="s">
        <v>187</v>
      </c>
      <c r="B9" t="s">
        <v>186</v>
      </c>
    </row>
    <row r="10" spans="1:2" x14ac:dyDescent="0.2">
      <c r="A10" t="s">
        <v>185</v>
      </c>
      <c r="B10">
        <v>2009032</v>
      </c>
    </row>
    <row r="11" spans="1:2" x14ac:dyDescent="0.2">
      <c r="A11" t="s">
        <v>184</v>
      </c>
      <c r="B11" t="s">
        <v>183</v>
      </c>
    </row>
    <row r="13" spans="1:2" x14ac:dyDescent="0.2">
      <c r="A13" s="60" t="s">
        <v>182</v>
      </c>
      <c r="B13" s="59"/>
    </row>
    <row r="14" spans="1:2" x14ac:dyDescent="0.2">
      <c r="A14" t="s">
        <v>181</v>
      </c>
      <c r="B14" t="s">
        <v>180</v>
      </c>
    </row>
    <row r="15" spans="1:2" x14ac:dyDescent="0.2">
      <c r="A15" t="s">
        <v>179</v>
      </c>
    </row>
    <row r="16" spans="1:2" x14ac:dyDescent="0.2">
      <c r="A16" t="s">
        <v>178</v>
      </c>
      <c r="B16" t="s">
        <v>177</v>
      </c>
    </row>
    <row r="17" spans="1:15" x14ac:dyDescent="0.2">
      <c r="B17" t="s">
        <v>176</v>
      </c>
    </row>
    <row r="18" spans="1:15" x14ac:dyDescent="0.2">
      <c r="B18" t="s">
        <v>175</v>
      </c>
    </row>
    <row r="19" spans="1:15" x14ac:dyDescent="0.2">
      <c r="B19" t="s">
        <v>174</v>
      </c>
    </row>
    <row r="21" spans="1:15" x14ac:dyDescent="0.2">
      <c r="A21" s="60" t="s">
        <v>173</v>
      </c>
      <c r="B21" s="59"/>
    </row>
    <row r="23" spans="1:15" x14ac:dyDescent="0.2">
      <c r="B23" s="58"/>
      <c r="C23" s="57">
        <v>1</v>
      </c>
      <c r="D23" s="57">
        <v>2</v>
      </c>
      <c r="E23" s="57">
        <v>3</v>
      </c>
      <c r="F23" s="57">
        <v>4</v>
      </c>
      <c r="G23" s="57">
        <v>5</v>
      </c>
      <c r="H23" s="57">
        <v>6</v>
      </c>
      <c r="I23" s="57">
        <v>7</v>
      </c>
      <c r="J23" s="57">
        <v>8</v>
      </c>
      <c r="K23" s="57">
        <v>9</v>
      </c>
      <c r="L23" s="57">
        <v>10</v>
      </c>
      <c r="M23" s="57">
        <v>11</v>
      </c>
      <c r="N23" s="57">
        <v>12</v>
      </c>
    </row>
    <row r="24" spans="1:15" x14ac:dyDescent="0.2">
      <c r="B24" s="97" t="s">
        <v>141</v>
      </c>
      <c r="C24" s="64" t="s">
        <v>172</v>
      </c>
      <c r="D24" s="64" t="s">
        <v>172</v>
      </c>
      <c r="E24" s="66" t="s">
        <v>171</v>
      </c>
      <c r="F24" s="66" t="s">
        <v>170</v>
      </c>
      <c r="G24" s="66" t="s">
        <v>169</v>
      </c>
      <c r="H24" s="38"/>
      <c r="I24" s="38"/>
      <c r="J24" s="38"/>
      <c r="K24" s="38"/>
      <c r="L24" s="38"/>
      <c r="M24" s="38"/>
      <c r="N24" s="38"/>
      <c r="O24" s="34" t="s">
        <v>146</v>
      </c>
    </row>
    <row r="25" spans="1:15" x14ac:dyDescent="0.2">
      <c r="B25" s="98"/>
      <c r="C25" s="63">
        <v>1000</v>
      </c>
      <c r="D25" s="63">
        <v>1000</v>
      </c>
      <c r="E25" s="65"/>
      <c r="F25" s="65"/>
      <c r="G25" s="65"/>
      <c r="H25" s="35"/>
      <c r="I25" s="35"/>
      <c r="J25" s="35"/>
      <c r="K25" s="35"/>
      <c r="L25" s="35"/>
      <c r="M25" s="35"/>
      <c r="N25" s="35"/>
      <c r="O25" s="34" t="s">
        <v>145</v>
      </c>
    </row>
    <row r="26" spans="1:15" x14ac:dyDescent="0.2">
      <c r="B26" s="97" t="s">
        <v>140</v>
      </c>
      <c r="C26" s="64" t="s">
        <v>168</v>
      </c>
      <c r="D26" s="64" t="s">
        <v>168</v>
      </c>
      <c r="E26" s="66" t="s">
        <v>167</v>
      </c>
      <c r="F26" s="66" t="s">
        <v>166</v>
      </c>
      <c r="G26" s="66" t="s">
        <v>165</v>
      </c>
      <c r="H26" s="38"/>
      <c r="I26" s="38"/>
      <c r="J26" s="38"/>
      <c r="K26" s="38"/>
      <c r="L26" s="38"/>
      <c r="M26" s="38"/>
      <c r="N26" s="38"/>
      <c r="O26" s="34" t="s">
        <v>146</v>
      </c>
    </row>
    <row r="27" spans="1:15" x14ac:dyDescent="0.2">
      <c r="B27" s="98"/>
      <c r="C27" s="63">
        <v>500</v>
      </c>
      <c r="D27" s="63">
        <v>500</v>
      </c>
      <c r="E27" s="65"/>
      <c r="F27" s="65"/>
      <c r="G27" s="65"/>
      <c r="H27" s="35"/>
      <c r="I27" s="35"/>
      <c r="J27" s="35"/>
      <c r="K27" s="35"/>
      <c r="L27" s="35"/>
      <c r="M27" s="35"/>
      <c r="N27" s="35"/>
      <c r="O27" s="34" t="s">
        <v>145</v>
      </c>
    </row>
    <row r="28" spans="1:15" x14ac:dyDescent="0.2">
      <c r="B28" s="97" t="s">
        <v>139</v>
      </c>
      <c r="C28" s="64" t="s">
        <v>164</v>
      </c>
      <c r="D28" s="64" t="s">
        <v>164</v>
      </c>
      <c r="E28" s="66" t="s">
        <v>163</v>
      </c>
      <c r="F28" s="66" t="s">
        <v>162</v>
      </c>
      <c r="G28" s="66" t="s">
        <v>161</v>
      </c>
      <c r="H28" s="38"/>
      <c r="I28" s="38"/>
      <c r="J28" s="38"/>
      <c r="K28" s="38"/>
      <c r="L28" s="38"/>
      <c r="M28" s="38"/>
      <c r="N28" s="38"/>
      <c r="O28" s="34" t="s">
        <v>146</v>
      </c>
    </row>
    <row r="29" spans="1:15" x14ac:dyDescent="0.2">
      <c r="B29" s="98"/>
      <c r="C29" s="63">
        <v>250</v>
      </c>
      <c r="D29" s="63">
        <v>250</v>
      </c>
      <c r="E29" s="65"/>
      <c r="F29" s="65"/>
      <c r="G29" s="65"/>
      <c r="H29" s="35"/>
      <c r="I29" s="35"/>
      <c r="J29" s="35"/>
      <c r="K29" s="35"/>
      <c r="L29" s="35"/>
      <c r="M29" s="35"/>
      <c r="N29" s="35"/>
      <c r="O29" s="34" t="s">
        <v>145</v>
      </c>
    </row>
    <row r="30" spans="1:15" x14ac:dyDescent="0.2">
      <c r="B30" s="97" t="s">
        <v>138</v>
      </c>
      <c r="C30" s="64" t="s">
        <v>160</v>
      </c>
      <c r="D30" s="64" t="s">
        <v>160</v>
      </c>
      <c r="E30" s="66" t="s">
        <v>159</v>
      </c>
      <c r="F30" s="66" t="s">
        <v>158</v>
      </c>
      <c r="G30" s="66" t="s">
        <v>157</v>
      </c>
      <c r="H30" s="38"/>
      <c r="I30" s="38"/>
      <c r="J30" s="38"/>
      <c r="K30" s="38"/>
      <c r="L30" s="38"/>
      <c r="M30" s="38"/>
      <c r="N30" s="38"/>
      <c r="O30" s="34" t="s">
        <v>146</v>
      </c>
    </row>
    <row r="31" spans="1:15" x14ac:dyDescent="0.2">
      <c r="B31" s="98"/>
      <c r="C31" s="63">
        <v>125</v>
      </c>
      <c r="D31" s="63">
        <v>125</v>
      </c>
      <c r="E31" s="65"/>
      <c r="F31" s="65"/>
      <c r="G31" s="65"/>
      <c r="H31" s="35"/>
      <c r="I31" s="35"/>
      <c r="J31" s="35"/>
      <c r="K31" s="35"/>
      <c r="L31" s="35"/>
      <c r="M31" s="35"/>
      <c r="N31" s="35"/>
      <c r="O31" s="34" t="s">
        <v>145</v>
      </c>
    </row>
    <row r="32" spans="1:15" x14ac:dyDescent="0.2">
      <c r="B32" s="97" t="s">
        <v>137</v>
      </c>
      <c r="C32" s="64" t="s">
        <v>156</v>
      </c>
      <c r="D32" s="64" t="s">
        <v>156</v>
      </c>
      <c r="E32" s="66" t="s">
        <v>155</v>
      </c>
      <c r="F32" s="66" t="s">
        <v>154</v>
      </c>
      <c r="G32" s="66" t="s">
        <v>153</v>
      </c>
      <c r="H32" s="38"/>
      <c r="I32" s="38"/>
      <c r="J32" s="38"/>
      <c r="K32" s="38"/>
      <c r="L32" s="38"/>
      <c r="M32" s="38"/>
      <c r="N32" s="38"/>
      <c r="O32" s="34" t="s">
        <v>146</v>
      </c>
    </row>
    <row r="33" spans="1:27" x14ac:dyDescent="0.2">
      <c r="B33" s="98"/>
      <c r="C33" s="63">
        <v>62.5</v>
      </c>
      <c r="D33" s="63">
        <v>62.5</v>
      </c>
      <c r="E33" s="65"/>
      <c r="F33" s="65"/>
      <c r="G33" s="65"/>
      <c r="H33" s="35"/>
      <c r="I33" s="35"/>
      <c r="J33" s="35"/>
      <c r="K33" s="35"/>
      <c r="L33" s="35"/>
      <c r="M33" s="35"/>
      <c r="N33" s="35"/>
      <c r="O33" s="34" t="s">
        <v>145</v>
      </c>
    </row>
    <row r="34" spans="1:27" x14ac:dyDescent="0.2">
      <c r="B34" s="97" t="s">
        <v>136</v>
      </c>
      <c r="C34" s="64" t="s">
        <v>152</v>
      </c>
      <c r="D34" s="64" t="s">
        <v>152</v>
      </c>
      <c r="E34" s="66" t="s">
        <v>151</v>
      </c>
      <c r="F34" s="66" t="s">
        <v>150</v>
      </c>
      <c r="G34" s="66" t="s">
        <v>149</v>
      </c>
      <c r="H34" s="38"/>
      <c r="I34" s="38"/>
      <c r="J34" s="38"/>
      <c r="K34" s="38"/>
      <c r="L34" s="38"/>
      <c r="M34" s="38"/>
      <c r="N34" s="38"/>
      <c r="O34" s="34" t="s">
        <v>146</v>
      </c>
    </row>
    <row r="35" spans="1:27" x14ac:dyDescent="0.2">
      <c r="B35" s="98"/>
      <c r="C35" s="63">
        <v>31.3</v>
      </c>
      <c r="D35" s="63">
        <v>31.3</v>
      </c>
      <c r="E35" s="65"/>
      <c r="F35" s="65"/>
      <c r="G35" s="65"/>
      <c r="H35" s="35"/>
      <c r="I35" s="35"/>
      <c r="J35" s="35"/>
      <c r="K35" s="35"/>
      <c r="L35" s="35"/>
      <c r="M35" s="35"/>
      <c r="N35" s="35"/>
      <c r="O35" s="34" t="s">
        <v>145</v>
      </c>
    </row>
    <row r="36" spans="1:27" x14ac:dyDescent="0.2">
      <c r="B36" s="97" t="s">
        <v>134</v>
      </c>
      <c r="C36" s="64" t="s">
        <v>148</v>
      </c>
      <c r="D36" s="64" t="s">
        <v>148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4" t="s">
        <v>146</v>
      </c>
    </row>
    <row r="37" spans="1:27" x14ac:dyDescent="0.2">
      <c r="B37" s="98"/>
      <c r="C37" s="63">
        <v>15.6</v>
      </c>
      <c r="D37" s="63">
        <v>15.6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4" t="s">
        <v>145</v>
      </c>
    </row>
    <row r="38" spans="1:27" x14ac:dyDescent="0.2">
      <c r="B38" s="97" t="s">
        <v>129</v>
      </c>
      <c r="C38" s="62" t="s">
        <v>147</v>
      </c>
      <c r="D38" s="62" t="s">
        <v>147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4" t="s">
        <v>146</v>
      </c>
    </row>
    <row r="39" spans="1:27" x14ac:dyDescent="0.2">
      <c r="B39" s="98"/>
      <c r="C39" s="61"/>
      <c r="D39" s="61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4" t="s">
        <v>145</v>
      </c>
    </row>
    <row r="41" spans="1:27" x14ac:dyDescent="0.2">
      <c r="A41" s="60" t="s">
        <v>144</v>
      </c>
      <c r="B41" s="59"/>
    </row>
    <row r="42" spans="1:27" x14ac:dyDescent="0.2">
      <c r="A42" t="s">
        <v>143</v>
      </c>
      <c r="B42">
        <v>20.8</v>
      </c>
    </row>
    <row r="44" spans="1:27" x14ac:dyDescent="0.2">
      <c r="B44" s="58"/>
      <c r="C44" s="57">
        <v>1</v>
      </c>
      <c r="D44" s="57">
        <v>2</v>
      </c>
      <c r="E44" s="57">
        <v>3</v>
      </c>
      <c r="F44" s="57">
        <v>4</v>
      </c>
      <c r="G44" s="57">
        <v>5</v>
      </c>
      <c r="H44" s="57">
        <v>6</v>
      </c>
      <c r="I44" s="57">
        <v>7</v>
      </c>
      <c r="J44" s="57">
        <v>8</v>
      </c>
      <c r="K44" s="57">
        <v>9</v>
      </c>
      <c r="L44" s="57">
        <v>10</v>
      </c>
      <c r="M44" s="57">
        <v>11</v>
      </c>
      <c r="N44" s="57">
        <v>12</v>
      </c>
      <c r="R44" s="41" t="s">
        <v>142</v>
      </c>
      <c r="S44" s="41"/>
      <c r="T44" s="41"/>
      <c r="U44" s="41"/>
      <c r="V44" s="41"/>
      <c r="W44" s="41"/>
      <c r="X44" s="41"/>
      <c r="Y44" s="41"/>
      <c r="Z44" s="41"/>
      <c r="AA44" s="41"/>
    </row>
    <row r="45" spans="1:27" x14ac:dyDescent="0.2">
      <c r="B45" s="97" t="s">
        <v>141</v>
      </c>
      <c r="C45" s="46">
        <v>3.5430000000000001</v>
      </c>
      <c r="D45" s="46">
        <v>3.4849999999999999</v>
      </c>
      <c r="E45" s="39">
        <v>5.3999999999999999E-2</v>
      </c>
      <c r="F45" s="39">
        <v>6.0999999999999999E-2</v>
      </c>
      <c r="G45" s="39">
        <v>5.8000000000000003E-2</v>
      </c>
      <c r="H45" s="38"/>
      <c r="I45" s="38"/>
      <c r="J45" s="38"/>
      <c r="K45" s="38"/>
      <c r="L45" s="38"/>
      <c r="M45" s="38"/>
      <c r="N45" s="38"/>
      <c r="O45" s="34">
        <v>450</v>
      </c>
      <c r="R45" s="48"/>
      <c r="S45" s="56">
        <v>1</v>
      </c>
      <c r="T45" s="56">
        <v>2</v>
      </c>
      <c r="U45" s="56">
        <v>3</v>
      </c>
      <c r="V45" s="56">
        <v>4</v>
      </c>
      <c r="W45" s="56">
        <v>5</v>
      </c>
      <c r="X45" s="56">
        <v>6</v>
      </c>
      <c r="Y45" s="56">
        <v>7</v>
      </c>
      <c r="Z45" s="56">
        <v>8</v>
      </c>
      <c r="AA45" s="56">
        <v>9</v>
      </c>
    </row>
    <row r="46" spans="1:27" x14ac:dyDescent="0.2">
      <c r="B46" s="98"/>
      <c r="C46" s="44">
        <v>3.4860000000000002</v>
      </c>
      <c r="D46" s="44">
        <v>3.4279999999999999</v>
      </c>
      <c r="E46" s="36">
        <v>-3.0000000000000001E-3</v>
      </c>
      <c r="F46" s="36">
        <v>4.0000000000000001E-3</v>
      </c>
      <c r="G46" s="36">
        <v>1E-3</v>
      </c>
      <c r="H46" s="35"/>
      <c r="I46" s="35"/>
      <c r="J46" s="35"/>
      <c r="K46" s="35"/>
      <c r="L46" s="35"/>
      <c r="M46" s="35"/>
      <c r="N46" s="35"/>
      <c r="O46" s="34" t="s">
        <v>128</v>
      </c>
      <c r="R46" s="48" t="s">
        <v>141</v>
      </c>
      <c r="S46" s="40">
        <f t="shared" ref="S46:AA46" si="0">C46</f>
        <v>3.4860000000000002</v>
      </c>
      <c r="T46" s="40">
        <f t="shared" si="0"/>
        <v>3.4279999999999999</v>
      </c>
      <c r="U46" s="40">
        <f t="shared" si="0"/>
        <v>-3.0000000000000001E-3</v>
      </c>
      <c r="V46" s="40">
        <f t="shared" si="0"/>
        <v>4.0000000000000001E-3</v>
      </c>
      <c r="W46" s="40">
        <f t="shared" si="0"/>
        <v>1E-3</v>
      </c>
      <c r="X46" s="40">
        <f t="shared" si="0"/>
        <v>0</v>
      </c>
      <c r="Y46" s="40">
        <f t="shared" si="0"/>
        <v>0</v>
      </c>
      <c r="Z46" s="40">
        <f t="shared" si="0"/>
        <v>0</v>
      </c>
      <c r="AA46" s="28">
        <f t="shared" si="0"/>
        <v>0</v>
      </c>
    </row>
    <row r="47" spans="1:27" x14ac:dyDescent="0.2">
      <c r="B47" s="97" t="s">
        <v>140</v>
      </c>
      <c r="C47" s="55">
        <v>2.3140000000000001</v>
      </c>
      <c r="D47" s="55">
        <v>2.306</v>
      </c>
      <c r="E47" s="39">
        <v>5.5E-2</v>
      </c>
      <c r="F47" s="39">
        <v>5.7000000000000002E-2</v>
      </c>
      <c r="G47" s="39">
        <v>6.3E-2</v>
      </c>
      <c r="H47" s="38"/>
      <c r="I47" s="38"/>
      <c r="J47" s="38"/>
      <c r="K47" s="38"/>
      <c r="L47" s="38"/>
      <c r="M47" s="38"/>
      <c r="N47" s="38"/>
      <c r="O47" s="34">
        <v>450</v>
      </c>
      <c r="R47" s="48" t="s">
        <v>140</v>
      </c>
      <c r="S47" s="37">
        <f t="shared" ref="S47:AA47" si="1">C48</f>
        <v>2.2570000000000001</v>
      </c>
      <c r="T47" s="37">
        <f t="shared" si="1"/>
        <v>2.2490000000000001</v>
      </c>
      <c r="U47" s="37">
        <f t="shared" si="1"/>
        <v>-2E-3</v>
      </c>
      <c r="V47" s="37">
        <f t="shared" si="1"/>
        <v>0</v>
      </c>
      <c r="W47" s="37">
        <f t="shared" si="1"/>
        <v>6.0000000000000001E-3</v>
      </c>
      <c r="X47" s="37">
        <f t="shared" si="1"/>
        <v>0</v>
      </c>
      <c r="Y47" s="37">
        <f t="shared" si="1"/>
        <v>0</v>
      </c>
      <c r="Z47" s="37">
        <f t="shared" si="1"/>
        <v>0</v>
      </c>
      <c r="AA47" s="28">
        <f t="shared" si="1"/>
        <v>0</v>
      </c>
    </row>
    <row r="48" spans="1:27" x14ac:dyDescent="0.2">
      <c r="B48" s="98"/>
      <c r="C48" s="54">
        <v>2.2570000000000001</v>
      </c>
      <c r="D48" s="54">
        <v>2.2490000000000001</v>
      </c>
      <c r="E48" s="36">
        <v>-2E-3</v>
      </c>
      <c r="F48" s="36">
        <v>0</v>
      </c>
      <c r="G48" s="36">
        <v>6.0000000000000001E-3</v>
      </c>
      <c r="H48" s="35"/>
      <c r="I48" s="35"/>
      <c r="J48" s="35"/>
      <c r="K48" s="35"/>
      <c r="L48" s="35"/>
      <c r="M48" s="35"/>
      <c r="N48" s="35"/>
      <c r="O48" s="34" t="s">
        <v>128</v>
      </c>
      <c r="R48" s="48" t="s">
        <v>139</v>
      </c>
      <c r="S48" s="40">
        <f t="shared" ref="S48:AA48" si="2">C50</f>
        <v>1.3169999999999999</v>
      </c>
      <c r="T48" s="40">
        <f t="shared" si="2"/>
        <v>1.2430000000000001</v>
      </c>
      <c r="U48" s="40">
        <f t="shared" si="2"/>
        <v>-3.0000000000000001E-3</v>
      </c>
      <c r="V48" s="40">
        <f t="shared" si="2"/>
        <v>-1E-3</v>
      </c>
      <c r="W48" s="40">
        <f t="shared" si="2"/>
        <v>1.4E-2</v>
      </c>
      <c r="X48" s="40">
        <f t="shared" si="2"/>
        <v>0</v>
      </c>
      <c r="Y48" s="40">
        <f t="shared" si="2"/>
        <v>0</v>
      </c>
      <c r="Z48" s="37">
        <f t="shared" si="2"/>
        <v>0</v>
      </c>
      <c r="AA48" s="28">
        <f t="shared" si="2"/>
        <v>0</v>
      </c>
    </row>
    <row r="49" spans="1:27" x14ac:dyDescent="0.2">
      <c r="B49" s="97" t="s">
        <v>139</v>
      </c>
      <c r="C49" s="53">
        <v>1.3740000000000001</v>
      </c>
      <c r="D49" s="53">
        <v>1.3</v>
      </c>
      <c r="E49" s="39">
        <v>5.3999999999999999E-2</v>
      </c>
      <c r="F49" s="39">
        <v>5.6000000000000001E-2</v>
      </c>
      <c r="G49" s="39">
        <v>7.0999999999999994E-2</v>
      </c>
      <c r="H49" s="38"/>
      <c r="I49" s="38"/>
      <c r="J49" s="38"/>
      <c r="K49" s="38"/>
      <c r="L49" s="38"/>
      <c r="M49" s="38"/>
      <c r="N49" s="38"/>
      <c r="O49" s="34">
        <v>450</v>
      </c>
      <c r="R49" s="48" t="s">
        <v>138</v>
      </c>
      <c r="S49" s="32">
        <f>C52</f>
        <v>0.73299999999999998</v>
      </c>
      <c r="T49" s="32">
        <f>D52</f>
        <v>0.59499999999999997</v>
      </c>
      <c r="U49" s="32"/>
      <c r="V49" s="32"/>
      <c r="W49" s="32"/>
      <c r="X49" s="32"/>
      <c r="Y49" s="32">
        <f>I52</f>
        <v>0</v>
      </c>
      <c r="Z49" s="37">
        <f>J52</f>
        <v>0</v>
      </c>
      <c r="AA49" s="28">
        <f>K52</f>
        <v>0</v>
      </c>
    </row>
    <row r="50" spans="1:27" x14ac:dyDescent="0.2">
      <c r="B50" s="98"/>
      <c r="C50" s="52">
        <v>1.3169999999999999</v>
      </c>
      <c r="D50" s="52">
        <v>1.2430000000000001</v>
      </c>
      <c r="E50" s="36">
        <v>-3.0000000000000001E-3</v>
      </c>
      <c r="F50" s="36">
        <v>-1E-3</v>
      </c>
      <c r="G50" s="36">
        <v>1.4E-2</v>
      </c>
      <c r="H50" s="35"/>
      <c r="I50" s="35"/>
      <c r="J50" s="35"/>
      <c r="K50" s="35"/>
      <c r="L50" s="35"/>
      <c r="M50" s="35"/>
      <c r="N50" s="35"/>
      <c r="O50" s="34" t="s">
        <v>128</v>
      </c>
      <c r="R50" s="48" t="s">
        <v>137</v>
      </c>
      <c r="S50" s="31">
        <f>C54</f>
        <v>0.38300000000000001</v>
      </c>
      <c r="T50" s="31">
        <f>D54</f>
        <v>0.33700000000000002</v>
      </c>
      <c r="U50" s="31"/>
      <c r="V50" s="31"/>
      <c r="W50" s="31"/>
      <c r="X50" s="31"/>
      <c r="Y50" s="31">
        <f>I54</f>
        <v>0</v>
      </c>
      <c r="Z50" s="37">
        <f>J54</f>
        <v>0</v>
      </c>
      <c r="AA50" s="28">
        <f>K54</f>
        <v>0</v>
      </c>
    </row>
    <row r="51" spans="1:27" x14ac:dyDescent="0.2">
      <c r="B51" s="97" t="s">
        <v>138</v>
      </c>
      <c r="C51" s="51">
        <v>0.79</v>
      </c>
      <c r="D51" s="51">
        <v>0.65200000000000002</v>
      </c>
      <c r="E51" s="38"/>
      <c r="F51" s="38"/>
      <c r="G51" s="45"/>
      <c r="H51" s="38"/>
      <c r="I51" s="38"/>
      <c r="J51" s="38"/>
      <c r="K51" s="38"/>
      <c r="L51" s="38"/>
      <c r="M51" s="38"/>
      <c r="N51" s="38"/>
      <c r="O51" s="34">
        <v>450</v>
      </c>
      <c r="R51" s="48" t="s">
        <v>136</v>
      </c>
      <c r="S51" s="31">
        <f>C56</f>
        <v>0.185</v>
      </c>
      <c r="T51" s="31">
        <f>D56</f>
        <v>0.159</v>
      </c>
      <c r="U51" s="31"/>
      <c r="V51" s="31"/>
      <c r="W51" s="31"/>
      <c r="X51" s="31"/>
      <c r="Y51" s="31">
        <f>I56</f>
        <v>0</v>
      </c>
      <c r="Z51" s="37">
        <f>J56</f>
        <v>0</v>
      </c>
      <c r="AA51" s="28">
        <f>K56</f>
        <v>0</v>
      </c>
    </row>
    <row r="52" spans="1:27" x14ac:dyDescent="0.2">
      <c r="B52" s="98"/>
      <c r="C52" s="50">
        <v>0.73299999999999998</v>
      </c>
      <c r="D52" s="50">
        <v>0.59499999999999997</v>
      </c>
      <c r="E52" s="35"/>
      <c r="F52" s="35"/>
      <c r="G52" s="43"/>
      <c r="H52" s="35"/>
      <c r="I52" s="35"/>
      <c r="J52" s="35"/>
      <c r="K52" s="35"/>
      <c r="L52" s="35"/>
      <c r="M52" s="35"/>
      <c r="N52" s="35"/>
      <c r="O52" s="34" t="s">
        <v>128</v>
      </c>
      <c r="R52" s="48" t="s">
        <v>134</v>
      </c>
      <c r="S52" s="28">
        <f t="shared" ref="S52:Z52" si="3">C58</f>
        <v>8.6999999999999994E-2</v>
      </c>
      <c r="T52" s="28">
        <f t="shared" si="3"/>
        <v>8.6999999999999994E-2</v>
      </c>
      <c r="U52" s="28">
        <f t="shared" si="3"/>
        <v>0</v>
      </c>
      <c r="V52" s="28">
        <f t="shared" si="3"/>
        <v>0</v>
      </c>
      <c r="W52" s="28">
        <f t="shared" si="3"/>
        <v>0</v>
      </c>
      <c r="X52" s="28">
        <f t="shared" si="3"/>
        <v>0</v>
      </c>
      <c r="Y52" s="28">
        <f t="shared" si="3"/>
        <v>0</v>
      </c>
      <c r="Z52" s="37">
        <f t="shared" si="3"/>
        <v>0</v>
      </c>
      <c r="AA52" s="28"/>
    </row>
    <row r="53" spans="1:27" x14ac:dyDescent="0.2">
      <c r="B53" s="97" t="s">
        <v>137</v>
      </c>
      <c r="C53" s="49">
        <v>0.44</v>
      </c>
      <c r="D53" s="49">
        <v>0.39400000000000002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4">
        <v>450</v>
      </c>
      <c r="R53" s="48" t="s">
        <v>129</v>
      </c>
      <c r="S53" s="28">
        <f t="shared" ref="S53:Z53" si="4">C60</f>
        <v>-2E-3</v>
      </c>
      <c r="T53" s="28">
        <f t="shared" si="4"/>
        <v>2E-3</v>
      </c>
      <c r="U53" s="28">
        <f t="shared" si="4"/>
        <v>0</v>
      </c>
      <c r="V53" s="28">
        <f t="shared" si="4"/>
        <v>0</v>
      </c>
      <c r="W53" s="28">
        <f t="shared" si="4"/>
        <v>0</v>
      </c>
      <c r="X53" s="28">
        <f t="shared" si="4"/>
        <v>0</v>
      </c>
      <c r="Y53" s="28">
        <f t="shared" si="4"/>
        <v>0</v>
      </c>
      <c r="Z53" s="37">
        <f t="shared" si="4"/>
        <v>0</v>
      </c>
      <c r="AA53" s="28"/>
    </row>
    <row r="54" spans="1:27" x14ac:dyDescent="0.2">
      <c r="B54" s="98"/>
      <c r="C54" s="47">
        <v>0.38300000000000001</v>
      </c>
      <c r="D54" s="47">
        <v>0.33700000000000002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4" t="s">
        <v>128</v>
      </c>
    </row>
    <row r="55" spans="1:27" x14ac:dyDescent="0.2">
      <c r="B55" s="97" t="s">
        <v>136</v>
      </c>
      <c r="C55" s="39">
        <v>0.24199999999999999</v>
      </c>
      <c r="D55" s="39">
        <v>0.216</v>
      </c>
      <c r="E55" s="38"/>
      <c r="F55" s="46"/>
      <c r="G55" s="45"/>
      <c r="H55" s="38"/>
      <c r="I55" s="38"/>
      <c r="J55" s="38"/>
      <c r="K55" s="38"/>
      <c r="L55" s="38"/>
      <c r="M55" s="38"/>
      <c r="N55" s="38"/>
      <c r="O55" s="34">
        <v>450</v>
      </c>
    </row>
    <row r="56" spans="1:27" x14ac:dyDescent="0.2">
      <c r="B56" s="98"/>
      <c r="C56" s="36">
        <v>0.185</v>
      </c>
      <c r="D56" s="36">
        <v>0.159</v>
      </c>
      <c r="E56" s="35"/>
      <c r="F56" s="44"/>
      <c r="G56" s="43"/>
      <c r="H56" s="35"/>
      <c r="I56" s="35"/>
      <c r="J56" s="35"/>
      <c r="K56" s="35"/>
      <c r="L56" s="35"/>
      <c r="M56" s="35"/>
      <c r="N56" s="35"/>
      <c r="O56" s="34" t="s">
        <v>128</v>
      </c>
      <c r="Q56" s="42"/>
      <c r="R56" s="42" t="s">
        <v>135</v>
      </c>
      <c r="S56" s="41"/>
      <c r="U56" s="29" t="s">
        <v>132</v>
      </c>
      <c r="V56" s="29">
        <f t="shared" ref="V56:V58" si="5">U46</f>
        <v>-3.0000000000000001E-3</v>
      </c>
      <c r="W56" s="29" t="s">
        <v>131</v>
      </c>
      <c r="X56" s="29">
        <f t="shared" ref="X56:X58" si="6">V46</f>
        <v>4.0000000000000001E-3</v>
      </c>
      <c r="Y56" s="29" t="s">
        <v>130</v>
      </c>
      <c r="Z56" s="29">
        <f t="shared" ref="Z56:Z58" si="7">W46</f>
        <v>1E-3</v>
      </c>
    </row>
    <row r="57" spans="1:27" x14ac:dyDescent="0.2">
      <c r="B57" s="97" t="s">
        <v>134</v>
      </c>
      <c r="C57" s="39">
        <v>0.14399999999999999</v>
      </c>
      <c r="D57" s="39">
        <v>0.14399999999999999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4">
        <v>450</v>
      </c>
      <c r="Q57" s="41"/>
      <c r="R57" s="41" t="s">
        <v>133</v>
      </c>
      <c r="S57" s="41"/>
      <c r="U57" s="29" t="s">
        <v>132</v>
      </c>
      <c r="V57" s="29">
        <f t="shared" si="5"/>
        <v>-2E-3</v>
      </c>
      <c r="W57" s="29" t="s">
        <v>131</v>
      </c>
      <c r="X57" s="29">
        <f t="shared" si="6"/>
        <v>0</v>
      </c>
      <c r="Y57" s="29" t="s">
        <v>130</v>
      </c>
      <c r="Z57" s="29">
        <f t="shared" si="7"/>
        <v>6.0000000000000001E-3</v>
      </c>
    </row>
    <row r="58" spans="1:27" x14ac:dyDescent="0.2">
      <c r="B58" s="98"/>
      <c r="C58" s="36">
        <v>8.6999999999999994E-2</v>
      </c>
      <c r="D58" s="36">
        <v>8.6999999999999994E-2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4" t="s">
        <v>128</v>
      </c>
      <c r="Q58" s="40" t="s">
        <v>38</v>
      </c>
      <c r="R58" s="37">
        <v>1000</v>
      </c>
      <c r="S58" s="27">
        <f t="shared" ref="S58:S64" si="8">AVERAGE(S46:T46)</f>
        <v>3.4569999999999999</v>
      </c>
      <c r="U58" s="30" t="s">
        <v>132</v>
      </c>
      <c r="V58" s="29">
        <f t="shared" si="5"/>
        <v>-3.0000000000000001E-3</v>
      </c>
      <c r="W58" s="29" t="s">
        <v>131</v>
      </c>
      <c r="X58" s="29">
        <f t="shared" si="6"/>
        <v>-1E-3</v>
      </c>
      <c r="Y58" s="30" t="s">
        <v>130</v>
      </c>
      <c r="Z58" s="29">
        <f t="shared" si="7"/>
        <v>1.4E-2</v>
      </c>
    </row>
    <row r="59" spans="1:27" x14ac:dyDescent="0.2">
      <c r="B59" s="97" t="s">
        <v>129</v>
      </c>
      <c r="C59" s="39">
        <v>5.5E-2</v>
      </c>
      <c r="D59" s="39">
        <v>5.8999999999999997E-2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4">
        <v>450</v>
      </c>
      <c r="Q59" s="37"/>
      <c r="R59" s="33">
        <v>500</v>
      </c>
      <c r="S59" s="27">
        <f t="shared" si="8"/>
        <v>2.2530000000000001</v>
      </c>
      <c r="U59" s="30"/>
      <c r="V59" s="29"/>
      <c r="W59" s="29"/>
      <c r="X59" s="29"/>
      <c r="Y59" s="30"/>
      <c r="Z59" s="29"/>
    </row>
    <row r="60" spans="1:27" x14ac:dyDescent="0.2">
      <c r="B60" s="98"/>
      <c r="C60" s="36">
        <v>-2E-3</v>
      </c>
      <c r="D60" s="36">
        <v>2E-3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4" t="s">
        <v>128</v>
      </c>
      <c r="Q60" s="33"/>
      <c r="R60" s="32">
        <v>250</v>
      </c>
      <c r="S60" s="27">
        <f t="shared" si="8"/>
        <v>1.28</v>
      </c>
      <c r="U60" s="30"/>
      <c r="V60" s="29"/>
      <c r="W60" s="29"/>
      <c r="X60" s="29"/>
      <c r="Y60" s="30"/>
      <c r="Z60" s="29"/>
    </row>
    <row r="61" spans="1:27" x14ac:dyDescent="0.2">
      <c r="Q61" s="32"/>
      <c r="R61" s="31">
        <v>125</v>
      </c>
      <c r="S61" s="27">
        <f t="shared" si="8"/>
        <v>0.66399999999999992</v>
      </c>
      <c r="U61" s="30"/>
      <c r="V61" s="29"/>
      <c r="W61" s="30"/>
      <c r="X61" s="29"/>
      <c r="Y61" s="29"/>
      <c r="Z61" s="29"/>
    </row>
    <row r="62" spans="1:27" x14ac:dyDescent="0.2">
      <c r="A62" s="21" t="s">
        <v>74</v>
      </c>
      <c r="B62" s="22" t="s">
        <v>232</v>
      </c>
      <c r="Q62" s="31"/>
      <c r="R62" s="31">
        <v>62.5</v>
      </c>
      <c r="S62" s="27">
        <f t="shared" si="8"/>
        <v>0.36</v>
      </c>
      <c r="U62" s="30"/>
      <c r="V62" s="29"/>
      <c r="W62" s="30"/>
      <c r="X62" s="29"/>
      <c r="Y62" s="30"/>
      <c r="Z62" s="29"/>
    </row>
    <row r="63" spans="1:27" x14ac:dyDescent="0.2">
      <c r="A63" s="21"/>
      <c r="B63" s="22"/>
      <c r="Q63" s="31"/>
      <c r="R63" s="28">
        <v>31.3</v>
      </c>
      <c r="S63" s="27">
        <f t="shared" si="8"/>
        <v>0.17199999999999999</v>
      </c>
      <c r="U63" s="30"/>
      <c r="V63" s="29"/>
      <c r="W63" s="30"/>
      <c r="X63" s="29"/>
      <c r="Y63" s="30"/>
      <c r="Z63" s="29"/>
    </row>
    <row r="64" spans="1:27" x14ac:dyDescent="0.2">
      <c r="A64" s="21" t="s">
        <v>75</v>
      </c>
      <c r="B64" s="22" t="s">
        <v>127</v>
      </c>
      <c r="Q64" s="28"/>
      <c r="R64" s="28">
        <v>15.7</v>
      </c>
      <c r="S64" s="27">
        <f t="shared" si="8"/>
        <v>8.6999999999999994E-2</v>
      </c>
    </row>
    <row r="65" spans="1:2" x14ac:dyDescent="0.2">
      <c r="A65" s="21" t="s">
        <v>77</v>
      </c>
      <c r="B65" s="22" t="s">
        <v>77</v>
      </c>
    </row>
    <row r="66" spans="1:2" x14ac:dyDescent="0.2">
      <c r="A66" s="21" t="s">
        <v>78</v>
      </c>
      <c r="B66" s="22" t="s">
        <v>121</v>
      </c>
    </row>
    <row r="67" spans="1:2" x14ac:dyDescent="0.2">
      <c r="A67" s="21"/>
      <c r="B67" s="22"/>
    </row>
    <row r="68" spans="1:2" x14ac:dyDescent="0.2">
      <c r="A68" s="21" t="s">
        <v>79</v>
      </c>
      <c r="B68" s="22"/>
    </row>
    <row r="69" spans="1:2" x14ac:dyDescent="0.2">
      <c r="A69" s="21" t="s">
        <v>80</v>
      </c>
      <c r="B69" s="22">
        <v>0.1265</v>
      </c>
    </row>
    <row r="70" spans="1:2" x14ac:dyDescent="0.2">
      <c r="A70" s="21" t="s">
        <v>81</v>
      </c>
      <c r="B70" s="22" t="s">
        <v>126</v>
      </c>
    </row>
    <row r="71" spans="1:2" x14ac:dyDescent="0.2">
      <c r="A71" s="21" t="s">
        <v>83</v>
      </c>
      <c r="B71" s="22" t="s">
        <v>125</v>
      </c>
    </row>
    <row r="72" spans="1:2" x14ac:dyDescent="0.2">
      <c r="A72" s="21" t="s">
        <v>85</v>
      </c>
      <c r="B72" s="22" t="s">
        <v>86</v>
      </c>
    </row>
    <row r="73" spans="1:2" x14ac:dyDescent="0.2">
      <c r="A73" s="21" t="s">
        <v>87</v>
      </c>
      <c r="B73" s="22" t="s">
        <v>124</v>
      </c>
    </row>
    <row r="75" spans="1:2" x14ac:dyDescent="0.2">
      <c r="A75" s="21" t="s">
        <v>74</v>
      </c>
      <c r="B75" s="22" t="s">
        <v>232</v>
      </c>
    </row>
    <row r="76" spans="1:2" x14ac:dyDescent="0.2">
      <c r="A76" s="21"/>
      <c r="B76" s="22"/>
    </row>
    <row r="77" spans="1:2" x14ac:dyDescent="0.2">
      <c r="A77" s="21" t="s">
        <v>123</v>
      </c>
      <c r="B77" s="22" t="s">
        <v>122</v>
      </c>
    </row>
    <row r="78" spans="1:2" x14ac:dyDescent="0.2">
      <c r="A78" s="21" t="s">
        <v>77</v>
      </c>
      <c r="B78" s="22" t="s">
        <v>77</v>
      </c>
    </row>
    <row r="79" spans="1:2" x14ac:dyDescent="0.2">
      <c r="A79" s="21" t="s">
        <v>78</v>
      </c>
      <c r="B79" s="22" t="s">
        <v>121</v>
      </c>
    </row>
    <row r="80" spans="1:2" x14ac:dyDescent="0.2">
      <c r="A80" s="21"/>
      <c r="B80" s="22"/>
    </row>
    <row r="81" spans="1:2" x14ac:dyDescent="0.2">
      <c r="A81" s="21" t="s">
        <v>79</v>
      </c>
      <c r="B81" s="22"/>
    </row>
    <row r="82" spans="1:2" x14ac:dyDescent="0.2">
      <c r="A82" s="21" t="s">
        <v>80</v>
      </c>
      <c r="B82" s="22">
        <v>4.9000000000000002E-2</v>
      </c>
    </row>
    <row r="83" spans="1:2" x14ac:dyDescent="0.2">
      <c r="A83" s="21" t="s">
        <v>81</v>
      </c>
      <c r="B83" s="22" t="s">
        <v>91</v>
      </c>
    </row>
    <row r="84" spans="1:2" x14ac:dyDescent="0.2">
      <c r="A84" s="21" t="s">
        <v>83</v>
      </c>
      <c r="B84" s="22" t="s">
        <v>84</v>
      </c>
    </row>
    <row r="85" spans="1:2" x14ac:dyDescent="0.2">
      <c r="A85" s="21" t="s">
        <v>85</v>
      </c>
      <c r="B85" s="22" t="s">
        <v>86</v>
      </c>
    </row>
    <row r="86" spans="1:2" x14ac:dyDescent="0.2">
      <c r="A86" s="21" t="s">
        <v>87</v>
      </c>
      <c r="B86" s="22" t="s">
        <v>120</v>
      </c>
    </row>
  </sheetData>
  <mergeCells count="16">
    <mergeCell ref="B53:B54"/>
    <mergeCell ref="B55:B56"/>
    <mergeCell ref="B57:B58"/>
    <mergeCell ref="B59:B60"/>
    <mergeCell ref="B36:B37"/>
    <mergeCell ref="B38:B39"/>
    <mergeCell ref="B45:B46"/>
    <mergeCell ref="B47:B48"/>
    <mergeCell ref="B49:B50"/>
    <mergeCell ref="B51:B52"/>
    <mergeCell ref="B34:B35"/>
    <mergeCell ref="B24:B25"/>
    <mergeCell ref="B26:B27"/>
    <mergeCell ref="B28:B29"/>
    <mergeCell ref="B30:B31"/>
    <mergeCell ref="B32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521A-B601-B54B-896B-5D78A30C0A48}">
  <dimension ref="A1:O144"/>
  <sheetViews>
    <sheetView zoomScale="150" zoomScaleNormal="150" workbookViewId="0">
      <selection activeCell="H133" sqref="H133:I144"/>
    </sheetView>
  </sheetViews>
  <sheetFormatPr baseColWidth="10" defaultRowHeight="16" x14ac:dyDescent="0.2"/>
  <cols>
    <col min="1" max="1" width="42.83203125" bestFit="1" customWidth="1"/>
    <col min="2" max="2" width="14.1640625" bestFit="1" customWidth="1"/>
    <col min="3" max="3" width="5" bestFit="1" customWidth="1"/>
    <col min="4" max="4" width="5.6640625" bestFit="1" customWidth="1"/>
    <col min="5" max="5" width="7.6640625" bestFit="1" customWidth="1"/>
    <col min="6" max="6" width="4.33203125" bestFit="1" customWidth="1"/>
    <col min="7" max="7" width="13.33203125" bestFit="1" customWidth="1"/>
    <col min="8" max="8" width="28.6640625" bestFit="1" customWidth="1"/>
    <col min="9" max="9" width="14.6640625" bestFit="1" customWidth="1"/>
    <col min="11" max="11" width="4.33203125" bestFit="1" customWidth="1"/>
    <col min="12" max="12" width="12.5" bestFit="1" customWidth="1"/>
    <col min="13" max="13" width="13.6640625" bestFit="1" customWidth="1"/>
    <col min="14" max="14" width="18" bestFit="1" customWidth="1"/>
  </cols>
  <sheetData>
    <row r="1" spans="1:15" x14ac:dyDescent="0.2">
      <c r="A1" s="14" t="s">
        <v>57</v>
      </c>
      <c r="B1" s="14"/>
      <c r="C1" s="14"/>
      <c r="D1" s="14"/>
      <c r="E1" s="14"/>
      <c r="F1" s="14"/>
      <c r="G1" s="14"/>
    </row>
    <row r="2" spans="1: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3" t="s">
        <v>7</v>
      </c>
      <c r="B3" s="3" t="s">
        <v>8</v>
      </c>
      <c r="C3" s="3" t="s">
        <v>9</v>
      </c>
      <c r="D3" s="3" t="s">
        <v>10</v>
      </c>
      <c r="E3" s="3" t="s">
        <v>59</v>
      </c>
      <c r="F3" s="4">
        <v>26.1539095886227</v>
      </c>
      <c r="G3" s="6" t="s">
        <v>56</v>
      </c>
      <c r="H3" s="6"/>
      <c r="I3" s="7"/>
      <c r="J3" s="8" t="s">
        <v>11</v>
      </c>
      <c r="K3" s="7"/>
      <c r="L3" s="7"/>
      <c r="M3" s="7"/>
      <c r="N3" s="7"/>
      <c r="O3" s="7"/>
    </row>
    <row r="4" spans="1:15" x14ac:dyDescent="0.2">
      <c r="A4" s="3" t="s">
        <v>12</v>
      </c>
      <c r="B4" s="3" t="s">
        <v>8</v>
      </c>
      <c r="C4" s="3" t="s">
        <v>9</v>
      </c>
      <c r="D4" s="3" t="s">
        <v>10</v>
      </c>
      <c r="E4" s="3" t="s">
        <v>60</v>
      </c>
      <c r="F4" s="4">
        <v>26.754051476310899</v>
      </c>
      <c r="G4" s="7"/>
      <c r="H4" s="7"/>
      <c r="I4" s="7" t="s">
        <v>13</v>
      </c>
      <c r="J4" s="7" t="s">
        <v>14</v>
      </c>
      <c r="K4" s="8" t="s">
        <v>15</v>
      </c>
      <c r="L4" s="9" t="s">
        <v>16</v>
      </c>
      <c r="M4" s="8" t="s">
        <v>17</v>
      </c>
      <c r="N4" s="8" t="s">
        <v>18</v>
      </c>
      <c r="O4" s="6" t="s">
        <v>19</v>
      </c>
    </row>
    <row r="5" spans="1:15" x14ac:dyDescent="0.2">
      <c r="A5" s="3" t="s">
        <v>20</v>
      </c>
      <c r="B5" s="3" t="s">
        <v>8</v>
      </c>
      <c r="C5" s="3" t="s">
        <v>9</v>
      </c>
      <c r="D5" s="3" t="s">
        <v>10</v>
      </c>
      <c r="E5" s="3" t="s">
        <v>61</v>
      </c>
      <c r="F5" s="4">
        <v>25.730534384300299</v>
      </c>
      <c r="G5" s="7"/>
      <c r="H5" s="18"/>
      <c r="I5" s="3" t="s">
        <v>59</v>
      </c>
      <c r="J5" s="4">
        <v>26.1539095886227</v>
      </c>
      <c r="K5" s="4">
        <v>32.750391031546201</v>
      </c>
      <c r="L5" s="10">
        <f>K5-J5</f>
        <v>6.5964814429235012</v>
      </c>
      <c r="M5" s="10">
        <f>L5-$J$18</f>
        <v>-5.4035185570764988</v>
      </c>
      <c r="N5" s="11">
        <f>2^(-M5)</f>
        <v>42.327358623028225</v>
      </c>
      <c r="O5" s="7">
        <f>N8/AVERAGE(N5:N7)</f>
        <v>9.9476907960974525</v>
      </c>
    </row>
    <row r="6" spans="1:15" x14ac:dyDescent="0.2">
      <c r="A6" s="3" t="s">
        <v>21</v>
      </c>
      <c r="B6" s="3" t="s">
        <v>8</v>
      </c>
      <c r="C6" s="3" t="s">
        <v>9</v>
      </c>
      <c r="D6" s="3" t="s">
        <v>10</v>
      </c>
      <c r="E6" s="3" t="s">
        <v>62</v>
      </c>
      <c r="F6" s="4">
        <v>26.408765770752101</v>
      </c>
      <c r="G6" s="7"/>
      <c r="H6" s="18"/>
      <c r="I6" s="3" t="s">
        <v>60</v>
      </c>
      <c r="J6" s="4">
        <v>26.754051476310899</v>
      </c>
      <c r="K6" s="4">
        <v>33.034151872845101</v>
      </c>
      <c r="L6" s="10">
        <f t="shared" ref="L6:L16" si="0">K6-J6</f>
        <v>6.2801003965342019</v>
      </c>
      <c r="M6" s="10">
        <f t="shared" ref="M6:M16" si="1">L6-$J$18</f>
        <v>-5.7198996034657981</v>
      </c>
      <c r="N6" s="11">
        <f t="shared" ref="N6:N16" si="2">2^(-M6)</f>
        <v>52.706157178443505</v>
      </c>
      <c r="O6" s="7">
        <f>N9/AVERAGE(N5:N7)</f>
        <v>12.20461602069496</v>
      </c>
    </row>
    <row r="7" spans="1:15" x14ac:dyDescent="0.2">
      <c r="A7" s="3" t="s">
        <v>22</v>
      </c>
      <c r="B7" s="3" t="s">
        <v>8</v>
      </c>
      <c r="C7" s="3" t="s">
        <v>9</v>
      </c>
      <c r="D7" s="3" t="s">
        <v>10</v>
      </c>
      <c r="E7" s="3" t="s">
        <v>63</v>
      </c>
      <c r="F7" s="4">
        <v>26.2139981159219</v>
      </c>
      <c r="G7" s="7"/>
      <c r="H7" s="18"/>
      <c r="I7" s="3" t="s">
        <v>61</v>
      </c>
      <c r="J7" s="4">
        <v>25.730534384300299</v>
      </c>
      <c r="K7" s="4">
        <v>32.4420709922829</v>
      </c>
      <c r="L7" s="10">
        <f t="shared" si="0"/>
        <v>6.7115366079826018</v>
      </c>
      <c r="M7" s="10">
        <f t="shared" si="1"/>
        <v>-5.2884633920173982</v>
      </c>
      <c r="N7" s="11">
        <f t="shared" si="2"/>
        <v>39.082839753544015</v>
      </c>
      <c r="O7" s="7">
        <f>N10/AVERAGE(N5:N7)</f>
        <v>11.67443366327652</v>
      </c>
    </row>
    <row r="8" spans="1:15" x14ac:dyDescent="0.2">
      <c r="A8" s="3" t="s">
        <v>23</v>
      </c>
      <c r="B8" s="3" t="s">
        <v>8</v>
      </c>
      <c r="C8" s="3" t="s">
        <v>9</v>
      </c>
      <c r="D8" s="3" t="s">
        <v>10</v>
      </c>
      <c r="E8" s="3" t="s">
        <v>64</v>
      </c>
      <c r="F8" s="4">
        <v>27.05494318125</v>
      </c>
      <c r="G8" s="7"/>
      <c r="H8" s="18"/>
      <c r="I8" s="3" t="s">
        <v>62</v>
      </c>
      <c r="J8" s="4">
        <v>26.408765770752101</v>
      </c>
      <c r="K8" s="4">
        <v>29.612025231376599</v>
      </c>
      <c r="L8" s="10">
        <f t="shared" si="0"/>
        <v>3.2032594606244977</v>
      </c>
      <c r="M8" s="10">
        <f t="shared" si="1"/>
        <v>-8.7967405393755023</v>
      </c>
      <c r="N8" s="11">
        <f t="shared" si="2"/>
        <v>444.71601192025452</v>
      </c>
      <c r="O8" s="7"/>
    </row>
    <row r="9" spans="1:15" x14ac:dyDescent="0.2">
      <c r="A9" s="3" t="s">
        <v>25</v>
      </c>
      <c r="B9" s="3" t="s">
        <v>8</v>
      </c>
      <c r="C9" s="3" t="s">
        <v>9</v>
      </c>
      <c r="D9" s="3" t="s">
        <v>10</v>
      </c>
      <c r="E9" s="3" t="s">
        <v>65</v>
      </c>
      <c r="F9" s="4">
        <v>27.719138774891999</v>
      </c>
      <c r="G9" s="7"/>
      <c r="H9" s="18"/>
      <c r="I9" s="3" t="s">
        <v>63</v>
      </c>
      <c r="J9" s="4">
        <v>26.2139981159219</v>
      </c>
      <c r="K9" s="4">
        <v>29.122264240609098</v>
      </c>
      <c r="L9" s="10">
        <f t="shared" si="0"/>
        <v>2.9082661246871986</v>
      </c>
      <c r="M9" s="10">
        <f t="shared" si="1"/>
        <v>-9.0917338753128014</v>
      </c>
      <c r="N9" s="11">
        <f t="shared" si="2"/>
        <v>545.61287388132223</v>
      </c>
      <c r="O9" s="7"/>
    </row>
    <row r="10" spans="1:15" x14ac:dyDescent="0.2">
      <c r="A10" s="3" t="s">
        <v>26</v>
      </c>
      <c r="B10" s="3" t="s">
        <v>8</v>
      </c>
      <c r="C10" s="3" t="s">
        <v>9</v>
      </c>
      <c r="D10" s="3" t="s">
        <v>10</v>
      </c>
      <c r="E10" s="3" t="s">
        <v>66</v>
      </c>
      <c r="F10" s="4">
        <v>27.313950936949102</v>
      </c>
      <c r="G10" s="7"/>
      <c r="H10" s="18"/>
      <c r="I10" s="3" t="s">
        <v>64</v>
      </c>
      <c r="J10" s="4">
        <v>27.05494318125</v>
      </c>
      <c r="K10" s="4">
        <v>30.027283646706799</v>
      </c>
      <c r="L10" s="10">
        <f t="shared" si="0"/>
        <v>2.9723404654567993</v>
      </c>
      <c r="M10" s="10">
        <f t="shared" si="1"/>
        <v>-9.0276595345432007</v>
      </c>
      <c r="N10" s="11">
        <f t="shared" si="2"/>
        <v>521.91083202914626</v>
      </c>
      <c r="O10" s="7"/>
    </row>
    <row r="11" spans="1:15" x14ac:dyDescent="0.2">
      <c r="A11" s="3" t="s">
        <v>27</v>
      </c>
      <c r="B11" s="3" t="s">
        <v>8</v>
      </c>
      <c r="C11" s="3" t="s">
        <v>9</v>
      </c>
      <c r="D11" s="3" t="s">
        <v>10</v>
      </c>
      <c r="E11" s="3" t="s">
        <v>67</v>
      </c>
      <c r="F11" s="4">
        <v>27.655029542910899</v>
      </c>
      <c r="G11" s="7"/>
      <c r="H11" s="18"/>
      <c r="I11" s="3" t="s">
        <v>65</v>
      </c>
      <c r="J11" s="4">
        <v>27.719138774891999</v>
      </c>
      <c r="K11" s="4">
        <v>33.942632751269102</v>
      </c>
      <c r="L11" s="10">
        <f t="shared" si="0"/>
        <v>6.2234939763771031</v>
      </c>
      <c r="M11" s="10">
        <f t="shared" si="1"/>
        <v>-5.7765060236228969</v>
      </c>
      <c r="N11" s="11">
        <f t="shared" si="2"/>
        <v>54.815273233462108</v>
      </c>
      <c r="O11" s="7">
        <f>N14/AVERAGE(N11:N13)</f>
        <v>17.946169668612061</v>
      </c>
    </row>
    <row r="12" spans="1:15" x14ac:dyDescent="0.2">
      <c r="A12" s="3" t="s">
        <v>28</v>
      </c>
      <c r="B12" s="3" t="s">
        <v>8</v>
      </c>
      <c r="C12" s="3" t="s">
        <v>9</v>
      </c>
      <c r="D12" s="3" t="s">
        <v>10</v>
      </c>
      <c r="E12" s="3" t="s">
        <v>68</v>
      </c>
      <c r="F12" s="4">
        <v>28.657729409288901</v>
      </c>
      <c r="G12" s="7"/>
      <c r="H12" s="18"/>
      <c r="I12" s="3" t="s">
        <v>66</v>
      </c>
      <c r="J12" s="4">
        <v>27.313950936949102</v>
      </c>
      <c r="K12" s="4">
        <v>34.695972459792003</v>
      </c>
      <c r="L12" s="10">
        <f t="shared" si="0"/>
        <v>7.3820215228429014</v>
      </c>
      <c r="M12" s="10">
        <f t="shared" si="1"/>
        <v>-4.6179784771570986</v>
      </c>
      <c r="N12" s="11">
        <f t="shared" si="2"/>
        <v>24.555571201044831</v>
      </c>
      <c r="O12" s="7">
        <f>N15/AVERAGE(N11:N13)</f>
        <v>15.670955539645115</v>
      </c>
    </row>
    <row r="13" spans="1:15" x14ac:dyDescent="0.2">
      <c r="A13" s="3" t="s">
        <v>29</v>
      </c>
      <c r="B13" s="3" t="s">
        <v>8</v>
      </c>
      <c r="C13" s="3" t="s">
        <v>9</v>
      </c>
      <c r="D13" s="3" t="s">
        <v>10</v>
      </c>
      <c r="E13" s="3" t="s">
        <v>69</v>
      </c>
      <c r="F13" s="4">
        <v>28.305235179281599</v>
      </c>
      <c r="G13" s="7"/>
      <c r="H13" s="18"/>
      <c r="I13" s="3" t="s">
        <v>67</v>
      </c>
      <c r="J13" s="4">
        <v>27.655029542910899</v>
      </c>
      <c r="K13" s="4">
        <v>34.212599603073102</v>
      </c>
      <c r="L13" s="10">
        <f t="shared" si="0"/>
        <v>6.5575700601622025</v>
      </c>
      <c r="M13" s="10">
        <f t="shared" si="1"/>
        <v>-5.4424299398377975</v>
      </c>
      <c r="N13" s="11">
        <f t="shared" si="2"/>
        <v>43.484518065019834</v>
      </c>
      <c r="O13" s="7">
        <f>N16/AVERAGE(N11:N13)</f>
        <v>23.286333560377578</v>
      </c>
    </row>
    <row r="14" spans="1:15" x14ac:dyDescent="0.2">
      <c r="A14" s="3" t="s">
        <v>30</v>
      </c>
      <c r="B14" s="3" t="s">
        <v>8</v>
      </c>
      <c r="C14" s="3" t="s">
        <v>9</v>
      </c>
      <c r="D14" s="3" t="s">
        <v>10</v>
      </c>
      <c r="E14" s="3" t="s">
        <v>70</v>
      </c>
      <c r="F14" s="4">
        <v>30.256196444078199</v>
      </c>
      <c r="G14" s="7"/>
      <c r="H14" s="18"/>
      <c r="I14" s="3" t="s">
        <v>68</v>
      </c>
      <c r="J14" s="4">
        <v>28.657729409288901</v>
      </c>
      <c r="K14" s="4">
        <v>31.1362708382058</v>
      </c>
      <c r="L14" s="10">
        <f t="shared" si="0"/>
        <v>2.4785414289168983</v>
      </c>
      <c r="M14" s="10">
        <f t="shared" si="1"/>
        <v>-9.5214585710831017</v>
      </c>
      <c r="N14" s="11">
        <f t="shared" si="2"/>
        <v>734.92772670511567</v>
      </c>
      <c r="O14" s="7"/>
    </row>
    <row r="15" spans="1:15" x14ac:dyDescent="0.2">
      <c r="A15" s="3" t="s">
        <v>31</v>
      </c>
      <c r="B15" s="3" t="s">
        <v>8</v>
      </c>
      <c r="C15" s="3" t="s">
        <v>15</v>
      </c>
      <c r="D15" s="3" t="s">
        <v>10</v>
      </c>
      <c r="E15" s="3" t="s">
        <v>59</v>
      </c>
      <c r="F15" s="4">
        <v>32.750391031546201</v>
      </c>
      <c r="G15" s="7"/>
      <c r="H15" s="18"/>
      <c r="I15" s="3" t="s">
        <v>69</v>
      </c>
      <c r="J15" s="4">
        <v>28.305235179281599</v>
      </c>
      <c r="K15" s="4">
        <v>30.979359413126101</v>
      </c>
      <c r="L15" s="10">
        <f t="shared" si="0"/>
        <v>2.6741242338445019</v>
      </c>
      <c r="M15" s="10">
        <f t="shared" si="1"/>
        <v>-9.3258757661554981</v>
      </c>
      <c r="N15" s="11">
        <f t="shared" si="2"/>
        <v>641.75364117902257</v>
      </c>
      <c r="O15" s="7"/>
    </row>
    <row r="16" spans="1:15" x14ac:dyDescent="0.2">
      <c r="A16" s="3" t="s">
        <v>32</v>
      </c>
      <c r="B16" s="3" t="s">
        <v>8</v>
      </c>
      <c r="C16" s="3" t="s">
        <v>15</v>
      </c>
      <c r="D16" s="3" t="s">
        <v>10</v>
      </c>
      <c r="E16" s="3" t="s">
        <v>60</v>
      </c>
      <c r="F16" s="4">
        <v>33.034151872845101</v>
      </c>
      <c r="G16" s="7"/>
      <c r="H16" s="18"/>
      <c r="I16" s="3" t="s">
        <v>70</v>
      </c>
      <c r="J16" s="4">
        <v>30.256196444078199</v>
      </c>
      <c r="K16" s="4">
        <v>32.358930324334999</v>
      </c>
      <c r="L16" s="10">
        <f t="shared" si="0"/>
        <v>2.1027338802567996</v>
      </c>
      <c r="M16" s="10">
        <f t="shared" si="1"/>
        <v>-9.8972661197432004</v>
      </c>
      <c r="N16" s="11">
        <f t="shared" si="2"/>
        <v>953.61698361502761</v>
      </c>
      <c r="O16" s="7"/>
    </row>
    <row r="17" spans="1:15" x14ac:dyDescent="0.2">
      <c r="A17" s="3" t="s">
        <v>33</v>
      </c>
      <c r="B17" s="3" t="s">
        <v>8</v>
      </c>
      <c r="C17" s="3" t="s">
        <v>15</v>
      </c>
      <c r="D17" s="3" t="s">
        <v>10</v>
      </c>
      <c r="E17" s="3" t="s">
        <v>61</v>
      </c>
      <c r="F17" s="4">
        <v>32.4420709922829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3" t="s">
        <v>34</v>
      </c>
      <c r="B18" s="3" t="s">
        <v>8</v>
      </c>
      <c r="C18" s="3" t="s">
        <v>15</v>
      </c>
      <c r="D18" s="3" t="s">
        <v>10</v>
      </c>
      <c r="E18" s="3" t="s">
        <v>62</v>
      </c>
      <c r="F18" s="4">
        <v>29.612025231376599</v>
      </c>
      <c r="G18" s="7"/>
      <c r="H18" s="7"/>
      <c r="I18" s="8" t="s">
        <v>24</v>
      </c>
      <c r="J18" s="7">
        <v>12</v>
      </c>
      <c r="K18" s="7"/>
      <c r="L18" s="7"/>
      <c r="M18" s="7"/>
      <c r="N18" s="7"/>
      <c r="O18" s="7"/>
    </row>
    <row r="19" spans="1:15" x14ac:dyDescent="0.2">
      <c r="A19" s="3" t="s">
        <v>35</v>
      </c>
      <c r="B19" s="3" t="s">
        <v>8</v>
      </c>
      <c r="C19" s="3" t="s">
        <v>15</v>
      </c>
      <c r="D19" s="3" t="s">
        <v>10</v>
      </c>
      <c r="E19" s="3" t="s">
        <v>63</v>
      </c>
      <c r="F19" s="4">
        <v>29.122264240609098</v>
      </c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3" t="s">
        <v>36</v>
      </c>
      <c r="B20" s="3" t="s">
        <v>8</v>
      </c>
      <c r="C20" s="3" t="s">
        <v>15</v>
      </c>
      <c r="D20" s="3" t="s">
        <v>10</v>
      </c>
      <c r="E20" s="3" t="s">
        <v>64</v>
      </c>
      <c r="F20" s="4">
        <v>30.027283646706799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3" t="s">
        <v>37</v>
      </c>
      <c r="B21" s="3" t="s">
        <v>8</v>
      </c>
      <c r="C21" s="3" t="s">
        <v>38</v>
      </c>
      <c r="D21" s="3" t="s">
        <v>10</v>
      </c>
      <c r="E21" s="3" t="s">
        <v>59</v>
      </c>
      <c r="F21" s="4">
        <v>32.172137681953103</v>
      </c>
      <c r="G21" s="7"/>
      <c r="H21" s="7"/>
      <c r="I21" s="7"/>
      <c r="J21" s="8" t="s">
        <v>11</v>
      </c>
      <c r="K21" s="7"/>
      <c r="L21" s="7"/>
      <c r="M21" s="7"/>
      <c r="N21" s="7"/>
      <c r="O21" s="7"/>
    </row>
    <row r="22" spans="1:15" x14ac:dyDescent="0.2">
      <c r="A22" s="3" t="s">
        <v>39</v>
      </c>
      <c r="B22" s="3" t="s">
        <v>8</v>
      </c>
      <c r="C22" s="3" t="s">
        <v>38</v>
      </c>
      <c r="D22" s="3" t="s">
        <v>10</v>
      </c>
      <c r="E22" s="3" t="s">
        <v>60</v>
      </c>
      <c r="F22" s="4">
        <v>32.3461359785925</v>
      </c>
      <c r="G22" s="7"/>
      <c r="H22" s="7"/>
      <c r="I22" s="7" t="s">
        <v>13</v>
      </c>
      <c r="J22" s="7" t="s">
        <v>14</v>
      </c>
      <c r="K22" s="8" t="s">
        <v>38</v>
      </c>
      <c r="L22" s="9" t="s">
        <v>16</v>
      </c>
      <c r="M22" s="8" t="s">
        <v>17</v>
      </c>
      <c r="N22" s="8" t="s">
        <v>18</v>
      </c>
      <c r="O22" s="6" t="s">
        <v>19</v>
      </c>
    </row>
    <row r="23" spans="1:15" x14ac:dyDescent="0.2">
      <c r="A23" s="3" t="s">
        <v>40</v>
      </c>
      <c r="B23" s="3" t="s">
        <v>8</v>
      </c>
      <c r="C23" s="3" t="s">
        <v>38</v>
      </c>
      <c r="D23" s="3" t="s">
        <v>10</v>
      </c>
      <c r="E23" s="3" t="s">
        <v>61</v>
      </c>
      <c r="F23" s="4">
        <v>31.686526163299799</v>
      </c>
      <c r="G23" s="7"/>
      <c r="H23" s="18"/>
      <c r="I23" s="3" t="s">
        <v>59</v>
      </c>
      <c r="J23" s="4">
        <v>26.1539095886227</v>
      </c>
      <c r="K23" s="4">
        <v>32.172137681953103</v>
      </c>
      <c r="L23" s="10">
        <f>K23-J23</f>
        <v>6.0182280933304035</v>
      </c>
      <c r="M23" s="10">
        <f>L23-$J$18</f>
        <v>-5.9817719066695965</v>
      </c>
      <c r="N23" s="10">
        <f>2^(-M23)</f>
        <v>63.196462839726856</v>
      </c>
      <c r="O23" s="7">
        <f>N26/AVERAGE(N23:N25)</f>
        <v>3.9230948464655269</v>
      </c>
    </row>
    <row r="24" spans="1:15" x14ac:dyDescent="0.2">
      <c r="A24" s="3" t="s">
        <v>41</v>
      </c>
      <c r="B24" s="3" t="s">
        <v>8</v>
      </c>
      <c r="C24" s="3" t="s">
        <v>38</v>
      </c>
      <c r="D24" s="3" t="s">
        <v>10</v>
      </c>
      <c r="E24" s="3" t="s">
        <v>62</v>
      </c>
      <c r="F24" s="4">
        <v>30.279649474472301</v>
      </c>
      <c r="G24" s="7"/>
      <c r="H24" s="18"/>
      <c r="I24" s="3" t="s">
        <v>60</v>
      </c>
      <c r="J24" s="4">
        <v>26.754051476310899</v>
      </c>
      <c r="K24" s="4">
        <v>32.3461359785925</v>
      </c>
      <c r="L24" s="10">
        <f t="shared" ref="L24:L34" si="3">K24-J24</f>
        <v>5.592084502281601</v>
      </c>
      <c r="M24" s="10">
        <f t="shared" ref="M24:M34" si="4">L24-$J$18</f>
        <v>-6.407915497718399</v>
      </c>
      <c r="N24" s="10">
        <f t="shared" ref="N24:N34" si="5">2^(-M24)</f>
        <v>84.913115277564486</v>
      </c>
      <c r="O24" s="7">
        <f>N27/AVERAGE(N23:N25)</f>
        <v>4.2223111985995905</v>
      </c>
    </row>
    <row r="25" spans="1:15" x14ac:dyDescent="0.2">
      <c r="A25" s="3" t="s">
        <v>42</v>
      </c>
      <c r="B25" s="3" t="s">
        <v>8</v>
      </c>
      <c r="C25" s="3" t="s">
        <v>38</v>
      </c>
      <c r="D25" s="3" t="s">
        <v>10</v>
      </c>
      <c r="E25" s="3" t="s">
        <v>63</v>
      </c>
      <c r="F25" s="4">
        <v>29.978841120606099</v>
      </c>
      <c r="G25" s="7"/>
      <c r="H25" s="18"/>
      <c r="I25" s="3" t="s">
        <v>61</v>
      </c>
      <c r="J25" s="4">
        <v>25.730534384300299</v>
      </c>
      <c r="K25" s="4">
        <v>31.686526163299799</v>
      </c>
      <c r="L25" s="10">
        <f t="shared" si="3"/>
        <v>5.9559917789995005</v>
      </c>
      <c r="M25" s="10">
        <f t="shared" si="4"/>
        <v>-6.0440082210004995</v>
      </c>
      <c r="N25" s="10">
        <f t="shared" si="5"/>
        <v>65.982348393188886</v>
      </c>
      <c r="O25" s="7">
        <f>N28/AVERAGE(N23:N25)</f>
        <v>4.1392406289825523</v>
      </c>
    </row>
    <row r="26" spans="1:15" x14ac:dyDescent="0.2">
      <c r="A26" s="3" t="s">
        <v>43</v>
      </c>
      <c r="B26" s="3" t="s">
        <v>8</v>
      </c>
      <c r="C26" s="3" t="s">
        <v>38</v>
      </c>
      <c r="D26" s="3" t="s">
        <v>10</v>
      </c>
      <c r="E26" s="3" t="s">
        <v>64</v>
      </c>
      <c r="F26" s="4">
        <v>30.8484529799656</v>
      </c>
      <c r="G26" s="7"/>
      <c r="H26" s="18"/>
      <c r="I26" s="3" t="s">
        <v>62</v>
      </c>
      <c r="J26" s="4">
        <v>26.408765770752101</v>
      </c>
      <c r="K26" s="4">
        <v>30.279649474472301</v>
      </c>
      <c r="L26" s="10">
        <f t="shared" si="3"/>
        <v>3.8708837037201995</v>
      </c>
      <c r="M26" s="10">
        <f t="shared" si="4"/>
        <v>-8.1291162962798005</v>
      </c>
      <c r="N26" s="10">
        <f t="shared" si="5"/>
        <v>279.96764452104708</v>
      </c>
      <c r="O26" s="7"/>
    </row>
    <row r="27" spans="1:15" x14ac:dyDescent="0.2">
      <c r="A27" s="3" t="s">
        <v>44</v>
      </c>
      <c r="B27" s="3" t="s">
        <v>8</v>
      </c>
      <c r="C27" s="3" t="s">
        <v>15</v>
      </c>
      <c r="D27" s="3" t="s">
        <v>10</v>
      </c>
      <c r="E27" s="3" t="s">
        <v>65</v>
      </c>
      <c r="F27" s="4">
        <v>33.942632751269102</v>
      </c>
      <c r="G27" s="7"/>
      <c r="H27" s="18"/>
      <c r="I27" s="3" t="s">
        <v>63</v>
      </c>
      <c r="J27" s="4">
        <v>26.2139981159219</v>
      </c>
      <c r="K27" s="4">
        <v>29.978841120606099</v>
      </c>
      <c r="L27" s="10">
        <f t="shared" si="3"/>
        <v>3.7648430046841987</v>
      </c>
      <c r="M27" s="10">
        <f t="shared" si="4"/>
        <v>-8.2351569953158013</v>
      </c>
      <c r="N27" s="10">
        <f t="shared" si="5"/>
        <v>301.32091294498707</v>
      </c>
      <c r="O27" s="7"/>
    </row>
    <row r="28" spans="1:15" x14ac:dyDescent="0.2">
      <c r="A28" s="3" t="s">
        <v>45</v>
      </c>
      <c r="B28" s="3" t="s">
        <v>8</v>
      </c>
      <c r="C28" s="3" t="s">
        <v>15</v>
      </c>
      <c r="D28" s="3" t="s">
        <v>10</v>
      </c>
      <c r="E28" s="3" t="s">
        <v>66</v>
      </c>
      <c r="F28" s="4">
        <v>34.695972459792003</v>
      </c>
      <c r="G28" s="7"/>
      <c r="H28" s="18"/>
      <c r="I28" s="3" t="s">
        <v>64</v>
      </c>
      <c r="J28" s="4">
        <v>27.05494318125</v>
      </c>
      <c r="K28" s="4">
        <v>30.8484529799656</v>
      </c>
      <c r="L28" s="10">
        <f t="shared" si="3"/>
        <v>3.7935097987156006</v>
      </c>
      <c r="M28" s="10">
        <f t="shared" si="4"/>
        <v>-8.2064902012843994</v>
      </c>
      <c r="N28" s="10">
        <f t="shared" si="5"/>
        <v>295.39266684977548</v>
      </c>
      <c r="O28" s="7"/>
    </row>
    <row r="29" spans="1:15" x14ac:dyDescent="0.2">
      <c r="A29" s="3" t="s">
        <v>46</v>
      </c>
      <c r="B29" s="3" t="s">
        <v>8</v>
      </c>
      <c r="C29" s="3" t="s">
        <v>15</v>
      </c>
      <c r="D29" s="3" t="s">
        <v>10</v>
      </c>
      <c r="E29" s="3" t="s">
        <v>67</v>
      </c>
      <c r="F29" s="4">
        <v>34.212599603073102</v>
      </c>
      <c r="G29" s="7"/>
      <c r="H29" s="18"/>
      <c r="I29" s="3" t="s">
        <v>65</v>
      </c>
      <c r="J29" s="4">
        <v>27.719138774891999</v>
      </c>
      <c r="K29" s="4">
        <v>35.051147285625099</v>
      </c>
      <c r="L29" s="10">
        <f t="shared" si="3"/>
        <v>7.3320085107331003</v>
      </c>
      <c r="M29" s="10">
        <f t="shared" si="4"/>
        <v>-4.6679914892668997</v>
      </c>
      <c r="N29" s="10">
        <f t="shared" si="5"/>
        <v>25.4217508348781</v>
      </c>
      <c r="O29" s="7">
        <f>N32/AVERAGE(N29:N31)</f>
        <v>11.706318810816274</v>
      </c>
    </row>
    <row r="30" spans="1:15" x14ac:dyDescent="0.2">
      <c r="A30" s="3" t="s">
        <v>47</v>
      </c>
      <c r="B30" s="3" t="s">
        <v>8</v>
      </c>
      <c r="C30" s="3" t="s">
        <v>15</v>
      </c>
      <c r="D30" s="3" t="s">
        <v>10</v>
      </c>
      <c r="E30" s="3" t="s">
        <v>68</v>
      </c>
      <c r="F30" s="4">
        <v>31.1362708382058</v>
      </c>
      <c r="G30" s="7"/>
      <c r="H30" s="18"/>
      <c r="I30" s="3" t="s">
        <v>66</v>
      </c>
      <c r="J30" s="4">
        <v>27.313950936949102</v>
      </c>
      <c r="K30" s="4">
        <v>35.1394140312755</v>
      </c>
      <c r="L30" s="10">
        <f t="shared" si="3"/>
        <v>7.8254630943263983</v>
      </c>
      <c r="M30" s="10">
        <f t="shared" si="4"/>
        <v>-4.1745369056736017</v>
      </c>
      <c r="N30" s="10">
        <f t="shared" si="5"/>
        <v>18.057633181202949</v>
      </c>
      <c r="O30" s="7">
        <f>N33/AVERAGE(N29:N31)</f>
        <v>7.8866460082854291</v>
      </c>
    </row>
    <row r="31" spans="1:15" x14ac:dyDescent="0.2">
      <c r="A31" s="3" t="s">
        <v>48</v>
      </c>
      <c r="B31" s="3" t="s">
        <v>8</v>
      </c>
      <c r="C31" s="3" t="s">
        <v>15</v>
      </c>
      <c r="D31" s="3" t="s">
        <v>10</v>
      </c>
      <c r="E31" s="3" t="s">
        <v>69</v>
      </c>
      <c r="F31" s="4">
        <v>30.979359413126101</v>
      </c>
      <c r="G31" s="7"/>
      <c r="H31" s="18"/>
      <c r="I31" s="3" t="s">
        <v>67</v>
      </c>
      <c r="J31" s="4">
        <v>27.655029542910899</v>
      </c>
      <c r="K31" s="4">
        <v>34.561410147472898</v>
      </c>
      <c r="L31" s="10">
        <f t="shared" si="3"/>
        <v>6.9063806045619991</v>
      </c>
      <c r="M31" s="10">
        <f t="shared" si="4"/>
        <v>-5.0936193954380009</v>
      </c>
      <c r="N31" s="10">
        <f t="shared" si="5"/>
        <v>34.145401560544919</v>
      </c>
      <c r="O31" s="7">
        <f>N34/AVERAGE(N29:N31)</f>
        <v>10.100927518469152</v>
      </c>
    </row>
    <row r="32" spans="1:15" x14ac:dyDescent="0.2">
      <c r="A32" s="3" t="s">
        <v>49</v>
      </c>
      <c r="B32" s="3" t="s">
        <v>8</v>
      </c>
      <c r="C32" s="3" t="s">
        <v>15</v>
      </c>
      <c r="D32" s="3" t="s">
        <v>10</v>
      </c>
      <c r="E32" s="3" t="s">
        <v>70</v>
      </c>
      <c r="F32" s="4">
        <v>32.358930324334999</v>
      </c>
      <c r="G32" s="7"/>
      <c r="H32" s="18"/>
      <c r="I32" s="3" t="s">
        <v>68</v>
      </c>
      <c r="J32" s="4">
        <v>28.657729409288901</v>
      </c>
      <c r="K32" s="4">
        <v>32.415030867274098</v>
      </c>
      <c r="L32" s="10">
        <f t="shared" si="3"/>
        <v>3.7573014579851964</v>
      </c>
      <c r="M32" s="10">
        <f t="shared" si="4"/>
        <v>-8.2426985420148036</v>
      </c>
      <c r="N32" s="10">
        <f t="shared" si="5"/>
        <v>302.90016252707881</v>
      </c>
      <c r="O32" s="7"/>
    </row>
    <row r="33" spans="1:15" x14ac:dyDescent="0.2">
      <c r="A33" s="3" t="s">
        <v>50</v>
      </c>
      <c r="B33" s="3" t="s">
        <v>8</v>
      </c>
      <c r="C33" s="3" t="s">
        <v>38</v>
      </c>
      <c r="D33" s="3" t="s">
        <v>10</v>
      </c>
      <c r="E33" s="3" t="s">
        <v>65</v>
      </c>
      <c r="F33" s="4">
        <v>35.051147285625099</v>
      </c>
      <c r="G33" s="7"/>
      <c r="H33" s="18"/>
      <c r="I33" s="3" t="s">
        <v>69</v>
      </c>
      <c r="J33" s="4">
        <v>28.305235179281599</v>
      </c>
      <c r="K33" s="4">
        <v>32.632340318106202</v>
      </c>
      <c r="L33" s="10">
        <f t="shared" si="3"/>
        <v>4.3271051388246029</v>
      </c>
      <c r="M33" s="10">
        <f t="shared" si="4"/>
        <v>-7.6728948611753971</v>
      </c>
      <c r="N33" s="10">
        <f t="shared" si="5"/>
        <v>204.0664017706365</v>
      </c>
      <c r="O33" s="7"/>
    </row>
    <row r="34" spans="1:15" x14ac:dyDescent="0.2">
      <c r="A34" s="3" t="s">
        <v>51</v>
      </c>
      <c r="B34" s="3" t="s">
        <v>8</v>
      </c>
      <c r="C34" s="3" t="s">
        <v>38</v>
      </c>
      <c r="D34" s="3" t="s">
        <v>10</v>
      </c>
      <c r="E34" s="3" t="s">
        <v>66</v>
      </c>
      <c r="F34" s="4">
        <v>35.1394140312755</v>
      </c>
      <c r="G34" s="7"/>
      <c r="H34" s="18"/>
      <c r="I34" s="3" t="s">
        <v>70</v>
      </c>
      <c r="J34" s="4">
        <v>30.256196444078199</v>
      </c>
      <c r="K34" s="4">
        <v>34.226297602204397</v>
      </c>
      <c r="L34" s="10">
        <f t="shared" si="3"/>
        <v>3.970101158126198</v>
      </c>
      <c r="M34" s="10">
        <f t="shared" si="4"/>
        <v>-8.029898841873802</v>
      </c>
      <c r="N34" s="10">
        <f t="shared" si="5"/>
        <v>261.36077758206955</v>
      </c>
      <c r="O34" s="7"/>
    </row>
    <row r="35" spans="1:15" x14ac:dyDescent="0.2">
      <c r="A35" s="3" t="s">
        <v>52</v>
      </c>
      <c r="B35" s="3" t="s">
        <v>8</v>
      </c>
      <c r="C35" s="3" t="s">
        <v>38</v>
      </c>
      <c r="D35" s="3" t="s">
        <v>10</v>
      </c>
      <c r="E35" s="3" t="s">
        <v>67</v>
      </c>
      <c r="F35" s="4">
        <v>34.561410147472898</v>
      </c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3" t="s">
        <v>53</v>
      </c>
      <c r="B36" s="3" t="s">
        <v>8</v>
      </c>
      <c r="C36" s="3" t="s">
        <v>38</v>
      </c>
      <c r="D36" s="3" t="s">
        <v>10</v>
      </c>
      <c r="E36" s="3" t="s">
        <v>68</v>
      </c>
      <c r="F36" s="4">
        <v>32.415030867274098</v>
      </c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3" t="s">
        <v>54</v>
      </c>
      <c r="B37" s="3" t="s">
        <v>8</v>
      </c>
      <c r="C37" s="3" t="s">
        <v>38</v>
      </c>
      <c r="D37" s="3" t="s">
        <v>10</v>
      </c>
      <c r="E37" s="3" t="s">
        <v>69</v>
      </c>
      <c r="F37" s="4">
        <v>32.632340318106202</v>
      </c>
      <c r="G37" s="7"/>
      <c r="H37" s="86"/>
      <c r="I37" s="87"/>
      <c r="J37" s="7"/>
      <c r="K37" s="93"/>
      <c r="L37" s="94"/>
      <c r="M37" s="7"/>
      <c r="N37" s="7"/>
      <c r="O37" s="7"/>
    </row>
    <row r="38" spans="1:15" x14ac:dyDescent="0.2">
      <c r="A38" s="3" t="s">
        <v>55</v>
      </c>
      <c r="B38" s="3" t="s">
        <v>8</v>
      </c>
      <c r="C38" s="3" t="s">
        <v>38</v>
      </c>
      <c r="D38" s="3" t="s">
        <v>10</v>
      </c>
      <c r="E38" s="3" t="s">
        <v>70</v>
      </c>
      <c r="F38" s="4">
        <v>34.226297602204397</v>
      </c>
      <c r="G38" s="7"/>
      <c r="H38" s="86"/>
      <c r="I38" s="87"/>
      <c r="J38" s="7"/>
      <c r="K38" s="93"/>
      <c r="L38" s="94"/>
      <c r="M38" s="7"/>
      <c r="N38" s="7"/>
      <c r="O38" s="7"/>
    </row>
    <row r="39" spans="1:15" x14ac:dyDescent="0.2">
      <c r="A39" s="3"/>
      <c r="B39" s="3"/>
      <c r="C39" s="3"/>
      <c r="D39" s="3"/>
      <c r="E39" s="3"/>
      <c r="F39" s="4"/>
      <c r="G39" s="7"/>
      <c r="H39" s="86"/>
      <c r="I39" s="87"/>
      <c r="J39" s="7"/>
      <c r="K39" s="93"/>
      <c r="L39" s="94"/>
      <c r="M39" s="7"/>
      <c r="N39" s="7"/>
      <c r="O39" s="7"/>
    </row>
    <row r="40" spans="1:15" x14ac:dyDescent="0.2">
      <c r="A40" s="3" t="s">
        <v>100</v>
      </c>
      <c r="B40" s="3" t="s">
        <v>8</v>
      </c>
      <c r="C40" s="3" t="s">
        <v>9</v>
      </c>
      <c r="D40" s="3" t="s">
        <v>10</v>
      </c>
      <c r="E40" s="3" t="s">
        <v>94</v>
      </c>
      <c r="F40" s="4">
        <v>28.474959570674802</v>
      </c>
      <c r="G40" s="7"/>
      <c r="H40" s="86"/>
      <c r="I40" s="87"/>
      <c r="J40" s="7"/>
      <c r="K40" s="93"/>
      <c r="L40" s="94"/>
      <c r="M40" s="7"/>
      <c r="N40" s="7"/>
      <c r="O40" s="7"/>
    </row>
    <row r="41" spans="1:15" x14ac:dyDescent="0.2">
      <c r="A41" s="3" t="s">
        <v>101</v>
      </c>
      <c r="B41" s="3" t="s">
        <v>8</v>
      </c>
      <c r="C41" s="3" t="s">
        <v>9</v>
      </c>
      <c r="D41" s="3" t="s">
        <v>10</v>
      </c>
      <c r="E41" s="3" t="s">
        <v>95</v>
      </c>
      <c r="F41" s="4">
        <v>28.2409297496826</v>
      </c>
      <c r="G41" s="7"/>
      <c r="H41" s="86"/>
      <c r="I41" s="87"/>
      <c r="J41" s="7"/>
      <c r="K41" s="93"/>
      <c r="L41" s="94"/>
      <c r="M41" s="7"/>
      <c r="N41" s="7"/>
      <c r="O41" s="7"/>
    </row>
    <row r="42" spans="1:15" x14ac:dyDescent="0.2">
      <c r="A42" s="3" t="s">
        <v>102</v>
      </c>
      <c r="B42" s="3" t="s">
        <v>8</v>
      </c>
      <c r="C42" s="3" t="s">
        <v>9</v>
      </c>
      <c r="D42" s="3" t="s">
        <v>10</v>
      </c>
      <c r="E42" s="3" t="s">
        <v>96</v>
      </c>
      <c r="F42" s="4">
        <v>27.1111487303173</v>
      </c>
      <c r="G42" s="7"/>
      <c r="H42" s="86"/>
      <c r="I42" s="87"/>
      <c r="J42" s="7"/>
      <c r="K42" s="93"/>
      <c r="L42" s="94"/>
      <c r="M42" s="7"/>
      <c r="N42" s="7"/>
      <c r="O42" s="7"/>
    </row>
    <row r="43" spans="1:15" x14ac:dyDescent="0.2">
      <c r="A43" s="3" t="s">
        <v>103</v>
      </c>
      <c r="B43" s="3" t="s">
        <v>8</v>
      </c>
      <c r="C43" s="3" t="s">
        <v>9</v>
      </c>
      <c r="D43" s="3" t="s">
        <v>10</v>
      </c>
      <c r="E43" s="3" t="s">
        <v>97</v>
      </c>
      <c r="F43" s="4">
        <v>27.772480983486599</v>
      </c>
      <c r="G43" s="7"/>
      <c r="H43" s="86"/>
      <c r="I43" s="87"/>
      <c r="J43" s="7"/>
      <c r="K43" s="93"/>
      <c r="L43" s="94"/>
      <c r="M43" s="7"/>
      <c r="N43" s="7"/>
      <c r="O43" s="7"/>
    </row>
    <row r="44" spans="1:15" x14ac:dyDescent="0.2">
      <c r="A44" s="3" t="s">
        <v>104</v>
      </c>
      <c r="B44" s="3" t="s">
        <v>8</v>
      </c>
      <c r="C44" s="3" t="s">
        <v>9</v>
      </c>
      <c r="D44" s="3" t="s">
        <v>10</v>
      </c>
      <c r="E44" s="3" t="s">
        <v>98</v>
      </c>
      <c r="F44" s="4">
        <v>28.547744577545799</v>
      </c>
      <c r="G44" s="7"/>
      <c r="H44" s="86"/>
      <c r="I44" s="87"/>
      <c r="J44" s="7"/>
      <c r="K44" s="93"/>
      <c r="L44" s="94"/>
      <c r="M44" s="7"/>
      <c r="N44" s="7"/>
      <c r="O44" s="7"/>
    </row>
    <row r="45" spans="1:15" x14ac:dyDescent="0.2">
      <c r="A45" s="3" t="s">
        <v>105</v>
      </c>
      <c r="B45" s="3" t="s">
        <v>8</v>
      </c>
      <c r="C45" s="3" t="s">
        <v>9</v>
      </c>
      <c r="D45" s="3" t="s">
        <v>10</v>
      </c>
      <c r="E45" s="3" t="s">
        <v>99</v>
      </c>
      <c r="F45" s="4">
        <v>27.6099284475454</v>
      </c>
      <c r="G45" s="7"/>
      <c r="H45" s="86"/>
      <c r="I45" s="87"/>
      <c r="K45" s="93"/>
      <c r="L45" s="94"/>
    </row>
    <row r="46" spans="1:15" x14ac:dyDescent="0.2">
      <c r="A46" s="3" t="s">
        <v>106</v>
      </c>
      <c r="B46" s="3" t="s">
        <v>8</v>
      </c>
      <c r="C46" s="3" t="s">
        <v>15</v>
      </c>
      <c r="D46" s="3" t="s">
        <v>10</v>
      </c>
      <c r="E46" s="3" t="s">
        <v>94</v>
      </c>
      <c r="F46" s="4">
        <v>34.2388486958831</v>
      </c>
      <c r="G46" s="7"/>
      <c r="H46" s="86"/>
      <c r="I46" s="87"/>
      <c r="K46" s="93"/>
      <c r="L46" s="94"/>
    </row>
    <row r="47" spans="1:15" x14ac:dyDescent="0.2">
      <c r="A47" s="3" t="s">
        <v>107</v>
      </c>
      <c r="B47" s="3" t="s">
        <v>8</v>
      </c>
      <c r="C47" s="3" t="s">
        <v>15</v>
      </c>
      <c r="D47" s="3" t="s">
        <v>10</v>
      </c>
      <c r="E47" s="3" t="s">
        <v>95</v>
      </c>
      <c r="F47" s="4">
        <v>33.612614480817001</v>
      </c>
      <c r="G47" s="7"/>
      <c r="H47" s="86"/>
      <c r="I47" s="87"/>
      <c r="K47" s="93"/>
      <c r="L47" s="94"/>
    </row>
    <row r="48" spans="1:15" x14ac:dyDescent="0.2">
      <c r="A48" s="3" t="s">
        <v>108</v>
      </c>
      <c r="B48" s="3" t="s">
        <v>8</v>
      </c>
      <c r="C48" s="3" t="s">
        <v>15</v>
      </c>
      <c r="D48" s="3" t="s">
        <v>10</v>
      </c>
      <c r="E48" s="3" t="s">
        <v>96</v>
      </c>
      <c r="F48" s="4">
        <v>33.292834309674298</v>
      </c>
      <c r="G48" s="7"/>
      <c r="H48" s="86"/>
      <c r="I48" s="87"/>
      <c r="K48" s="93"/>
      <c r="L48" s="94"/>
    </row>
    <row r="49" spans="1:11" x14ac:dyDescent="0.2">
      <c r="A49" s="3" t="s">
        <v>109</v>
      </c>
      <c r="B49" s="3" t="s">
        <v>8</v>
      </c>
      <c r="C49" s="3" t="s">
        <v>15</v>
      </c>
      <c r="D49" s="3" t="s">
        <v>10</v>
      </c>
      <c r="E49" s="3" t="s">
        <v>97</v>
      </c>
      <c r="F49" s="4">
        <v>29.683257549559499</v>
      </c>
      <c r="G49" s="7"/>
      <c r="H49" s="7"/>
    </row>
    <row r="50" spans="1:11" x14ac:dyDescent="0.2">
      <c r="A50" s="3" t="s">
        <v>110</v>
      </c>
      <c r="B50" s="3" t="s">
        <v>8</v>
      </c>
      <c r="C50" s="3" t="s">
        <v>15</v>
      </c>
      <c r="D50" s="3" t="s">
        <v>10</v>
      </c>
      <c r="E50" s="3" t="s">
        <v>98</v>
      </c>
      <c r="F50" s="4">
        <v>29.744900646651999</v>
      </c>
      <c r="G50" s="7"/>
      <c r="H50" s="86"/>
      <c r="I50" s="87"/>
      <c r="J50" s="23"/>
      <c r="K50" s="23"/>
    </row>
    <row r="51" spans="1:11" x14ac:dyDescent="0.2">
      <c r="A51" s="3" t="s">
        <v>111</v>
      </c>
      <c r="B51" s="3" t="s">
        <v>8</v>
      </c>
      <c r="C51" s="3" t="s">
        <v>15</v>
      </c>
      <c r="D51" s="3" t="s">
        <v>10</v>
      </c>
      <c r="E51" s="3" t="s">
        <v>99</v>
      </c>
      <c r="F51" s="4">
        <v>29.498172633626801</v>
      </c>
      <c r="G51" s="7"/>
      <c r="H51" s="86"/>
      <c r="I51" s="87"/>
      <c r="J51" s="23"/>
      <c r="K51" s="23"/>
    </row>
    <row r="52" spans="1:11" x14ac:dyDescent="0.2">
      <c r="A52" s="3" t="s">
        <v>112</v>
      </c>
      <c r="B52" s="3" t="s">
        <v>8</v>
      </c>
      <c r="C52" s="3" t="s">
        <v>38</v>
      </c>
      <c r="D52" s="3" t="s">
        <v>10</v>
      </c>
      <c r="E52" s="3" t="s">
        <v>94</v>
      </c>
      <c r="F52" s="4">
        <v>32.464146722924397</v>
      </c>
      <c r="G52" s="7"/>
      <c r="H52" s="86"/>
      <c r="I52" s="87"/>
      <c r="J52" s="23"/>
      <c r="K52" s="23"/>
    </row>
    <row r="53" spans="1:11" x14ac:dyDescent="0.2">
      <c r="A53" s="3" t="s">
        <v>113</v>
      </c>
      <c r="B53" s="3" t="s">
        <v>8</v>
      </c>
      <c r="C53" s="3" t="s">
        <v>38</v>
      </c>
      <c r="D53" s="3" t="s">
        <v>10</v>
      </c>
      <c r="E53" s="3" t="s">
        <v>95</v>
      </c>
      <c r="F53" s="4">
        <v>33.477578370167699</v>
      </c>
      <c r="G53" s="7"/>
      <c r="H53" s="86"/>
      <c r="I53" s="87"/>
      <c r="J53" s="23"/>
      <c r="K53" s="23"/>
    </row>
    <row r="54" spans="1:11" x14ac:dyDescent="0.2">
      <c r="A54" s="3" t="s">
        <v>114</v>
      </c>
      <c r="B54" s="3" t="s">
        <v>8</v>
      </c>
      <c r="C54" s="3" t="s">
        <v>38</v>
      </c>
      <c r="D54" s="3" t="s">
        <v>10</v>
      </c>
      <c r="E54" s="3" t="s">
        <v>96</v>
      </c>
      <c r="F54" s="4">
        <v>32.463735642176601</v>
      </c>
      <c r="G54" s="7"/>
      <c r="H54" s="86"/>
      <c r="I54" s="87"/>
      <c r="J54" s="23"/>
      <c r="K54" s="23"/>
    </row>
    <row r="55" spans="1:11" x14ac:dyDescent="0.2">
      <c r="A55" s="3" t="s">
        <v>115</v>
      </c>
      <c r="B55" s="3" t="s">
        <v>8</v>
      </c>
      <c r="C55" s="3" t="s">
        <v>38</v>
      </c>
      <c r="D55" s="3" t="s">
        <v>10</v>
      </c>
      <c r="E55" s="3" t="s">
        <v>97</v>
      </c>
      <c r="F55" s="4">
        <v>31.068672294374199</v>
      </c>
      <c r="G55" s="7"/>
      <c r="H55" s="86"/>
      <c r="I55" s="87"/>
      <c r="J55" s="23"/>
      <c r="K55" s="23"/>
    </row>
    <row r="56" spans="1:11" x14ac:dyDescent="0.2">
      <c r="A56" s="3" t="s">
        <v>116</v>
      </c>
      <c r="B56" s="3" t="s">
        <v>8</v>
      </c>
      <c r="C56" s="3" t="s">
        <v>38</v>
      </c>
      <c r="D56" s="3" t="s">
        <v>10</v>
      </c>
      <c r="E56" s="3" t="s">
        <v>98</v>
      </c>
      <c r="F56" s="4">
        <v>31.349808966707698</v>
      </c>
      <c r="G56" s="7"/>
      <c r="H56" s="86"/>
      <c r="I56" s="87"/>
      <c r="J56" s="23"/>
      <c r="K56" s="23"/>
    </row>
    <row r="57" spans="1:11" x14ac:dyDescent="0.2">
      <c r="A57" s="3" t="s">
        <v>117</v>
      </c>
      <c r="B57" s="3" t="s">
        <v>8</v>
      </c>
      <c r="C57" s="3" t="s">
        <v>38</v>
      </c>
      <c r="D57" s="3" t="s">
        <v>10</v>
      </c>
      <c r="E57" s="3" t="s">
        <v>99</v>
      </c>
      <c r="F57" s="4">
        <v>31.0673271916414</v>
      </c>
      <c r="G57" s="7"/>
      <c r="H57" s="86"/>
      <c r="I57" s="87"/>
      <c r="J57" s="23"/>
      <c r="K57" s="23"/>
    </row>
    <row r="58" spans="1:11" ht="18" x14ac:dyDescent="0.2">
      <c r="A58" s="20"/>
      <c r="B58" s="19"/>
      <c r="C58" s="3"/>
      <c r="D58" s="3"/>
      <c r="E58" s="3"/>
      <c r="F58" s="4"/>
      <c r="G58" s="7"/>
      <c r="H58" s="86"/>
      <c r="I58" s="87"/>
      <c r="J58" s="23"/>
      <c r="K58" s="23"/>
    </row>
    <row r="59" spans="1:11" ht="18" x14ac:dyDescent="0.2">
      <c r="A59" s="20"/>
      <c r="B59" s="19"/>
      <c r="C59" s="3"/>
      <c r="D59" s="3"/>
      <c r="E59" s="3"/>
      <c r="F59" s="4"/>
      <c r="G59" s="7"/>
      <c r="H59" s="86"/>
      <c r="I59" s="87"/>
      <c r="J59" s="23"/>
      <c r="K59" s="23"/>
    </row>
    <row r="60" spans="1:11" x14ac:dyDescent="0.2">
      <c r="A60" s="89" t="s">
        <v>74</v>
      </c>
      <c r="B60" s="90" t="s">
        <v>234</v>
      </c>
      <c r="C60" s="3"/>
      <c r="D60" s="3"/>
      <c r="E60" s="3"/>
      <c r="F60" s="4"/>
      <c r="G60" s="7"/>
      <c r="H60" s="86"/>
      <c r="I60" s="87"/>
      <c r="J60" s="23"/>
      <c r="K60" s="23"/>
    </row>
    <row r="61" spans="1:11" x14ac:dyDescent="0.2">
      <c r="A61" s="89"/>
      <c r="B61" s="90"/>
      <c r="C61" s="3"/>
      <c r="D61" s="3"/>
      <c r="E61" s="3"/>
      <c r="F61" s="4"/>
      <c r="G61" s="7"/>
      <c r="H61" s="86"/>
      <c r="I61" s="87"/>
      <c r="J61" s="23"/>
      <c r="K61" s="23"/>
    </row>
    <row r="62" spans="1:11" x14ac:dyDescent="0.2">
      <c r="A62" s="89" t="s">
        <v>123</v>
      </c>
      <c r="B62" s="90" t="s">
        <v>89</v>
      </c>
      <c r="C62" s="3"/>
      <c r="D62" s="3"/>
      <c r="E62" s="3"/>
      <c r="F62" s="4"/>
      <c r="G62" s="7"/>
      <c r="H62" s="95"/>
      <c r="I62" s="96"/>
    </row>
    <row r="63" spans="1:11" x14ac:dyDescent="0.2">
      <c r="A63" s="89" t="s">
        <v>77</v>
      </c>
      <c r="B63" s="90" t="s">
        <v>77</v>
      </c>
      <c r="C63" s="3"/>
      <c r="D63" s="3"/>
      <c r="E63" s="3"/>
      <c r="F63" s="4"/>
      <c r="G63" s="7"/>
      <c r="H63" s="86"/>
      <c r="I63" s="87"/>
    </row>
    <row r="64" spans="1:11" x14ac:dyDescent="0.2">
      <c r="A64" s="89" t="s">
        <v>78</v>
      </c>
      <c r="B64" s="90" t="s">
        <v>198</v>
      </c>
      <c r="C64" s="3"/>
      <c r="D64" s="3"/>
      <c r="E64" s="3"/>
      <c r="F64" s="4"/>
      <c r="G64" s="7"/>
      <c r="H64" s="86"/>
      <c r="I64" s="87"/>
    </row>
    <row r="65" spans="1:15" x14ac:dyDescent="0.2">
      <c r="A65" s="89"/>
      <c r="B65" s="90"/>
      <c r="C65" s="3"/>
      <c r="D65" s="3"/>
      <c r="E65" s="3"/>
      <c r="F65" s="4"/>
      <c r="G65" s="7"/>
      <c r="H65" s="86"/>
      <c r="I65" s="87"/>
    </row>
    <row r="66" spans="1:15" x14ac:dyDescent="0.2">
      <c r="A66" s="89" t="s">
        <v>79</v>
      </c>
      <c r="B66" s="90"/>
      <c r="C66" s="3"/>
      <c r="D66" s="3"/>
      <c r="E66" s="3"/>
      <c r="F66" s="4"/>
      <c r="G66" s="7"/>
      <c r="H66" s="86"/>
      <c r="I66" s="87"/>
    </row>
    <row r="67" spans="1:15" x14ac:dyDescent="0.2">
      <c r="A67" s="89" t="s">
        <v>80</v>
      </c>
      <c r="B67" s="90">
        <v>0.71950000000000003</v>
      </c>
      <c r="C67" s="3"/>
      <c r="D67" s="3"/>
      <c r="E67" s="3"/>
      <c r="F67" s="4"/>
      <c r="G67" s="7"/>
      <c r="H67" s="86"/>
      <c r="I67" s="87"/>
    </row>
    <row r="68" spans="1:15" x14ac:dyDescent="0.2">
      <c r="A68" s="89" t="s">
        <v>81</v>
      </c>
      <c r="B68" s="90" t="s">
        <v>126</v>
      </c>
      <c r="C68" s="3"/>
      <c r="D68" s="3"/>
      <c r="E68" s="3"/>
      <c r="F68" s="4"/>
      <c r="G68" s="7"/>
      <c r="H68" s="86"/>
      <c r="I68" s="87"/>
    </row>
    <row r="69" spans="1:15" x14ac:dyDescent="0.2">
      <c r="A69" s="89" t="s">
        <v>83</v>
      </c>
      <c r="B69" s="90" t="s">
        <v>125</v>
      </c>
      <c r="C69" s="3"/>
      <c r="D69" s="3"/>
      <c r="E69" s="3"/>
      <c r="F69" s="4"/>
      <c r="G69" s="7"/>
      <c r="H69" s="86"/>
      <c r="I69" s="87"/>
    </row>
    <row r="70" spans="1:15" x14ac:dyDescent="0.2">
      <c r="A70" s="89" t="s">
        <v>85</v>
      </c>
      <c r="B70" s="90" t="s">
        <v>86</v>
      </c>
      <c r="C70" s="3"/>
      <c r="D70" s="3"/>
      <c r="E70" s="3"/>
      <c r="F70" s="4"/>
      <c r="G70" s="7"/>
      <c r="H70" s="86"/>
      <c r="I70" s="87"/>
    </row>
    <row r="71" spans="1:15" x14ac:dyDescent="0.2">
      <c r="A71" s="89" t="s">
        <v>87</v>
      </c>
      <c r="B71" s="90" t="s">
        <v>235</v>
      </c>
      <c r="C71" s="3"/>
      <c r="D71" s="3"/>
      <c r="E71" s="3"/>
      <c r="F71" s="4"/>
      <c r="G71" s="7"/>
      <c r="H71" s="86"/>
      <c r="I71" s="87"/>
    </row>
    <row r="72" spans="1:15" x14ac:dyDescent="0.2">
      <c r="A72" s="3"/>
      <c r="B72" s="3"/>
      <c r="C72" s="3"/>
      <c r="D72" s="3"/>
      <c r="E72" s="3"/>
      <c r="F72" s="4"/>
      <c r="G72" s="7"/>
      <c r="H72" s="86"/>
      <c r="I72" s="87"/>
    </row>
    <row r="73" spans="1:15" x14ac:dyDescent="0.2">
      <c r="A73" s="21" t="s">
        <v>74</v>
      </c>
      <c r="B73" s="22" t="s">
        <v>118</v>
      </c>
      <c r="C73" s="3"/>
      <c r="D73" s="3"/>
      <c r="E73" s="3"/>
      <c r="F73" s="4"/>
      <c r="G73" s="7"/>
      <c r="H73" s="86"/>
      <c r="I73" s="87"/>
    </row>
    <row r="74" spans="1:15" x14ac:dyDescent="0.2">
      <c r="A74" s="21"/>
      <c r="B74" s="22"/>
      <c r="C74" s="3"/>
      <c r="D74" s="3"/>
      <c r="E74" s="3"/>
      <c r="F74" s="4"/>
      <c r="G74" s="7"/>
      <c r="H74" s="86"/>
      <c r="I74" s="87"/>
    </row>
    <row r="75" spans="1:15" x14ac:dyDescent="0.2">
      <c r="A75" s="21" t="s">
        <v>75</v>
      </c>
      <c r="B75" s="22" t="s">
        <v>76</v>
      </c>
      <c r="C75" s="3"/>
      <c r="D75" s="3"/>
      <c r="E75" s="3"/>
      <c r="F75" s="4"/>
      <c r="G75" s="7"/>
    </row>
    <row r="76" spans="1:15" x14ac:dyDescent="0.2">
      <c r="A76" s="21" t="s">
        <v>77</v>
      </c>
      <c r="B76" s="22" t="s">
        <v>77</v>
      </c>
      <c r="C76" s="13"/>
      <c r="D76" s="13"/>
      <c r="E76" s="3"/>
      <c r="F76" s="4"/>
      <c r="G76" s="7"/>
      <c r="I76" s="7"/>
      <c r="J76" s="8" t="s">
        <v>11</v>
      </c>
      <c r="K76" s="7"/>
      <c r="L76" s="7"/>
      <c r="M76" s="7"/>
      <c r="N76" s="7"/>
      <c r="O76" s="7"/>
    </row>
    <row r="77" spans="1:15" x14ac:dyDescent="0.2">
      <c r="A77" s="21" t="s">
        <v>78</v>
      </c>
      <c r="B77" s="22" t="s">
        <v>227</v>
      </c>
      <c r="I77" s="7" t="s">
        <v>13</v>
      </c>
      <c r="J77" s="7" t="s">
        <v>14</v>
      </c>
      <c r="K77" s="8" t="s">
        <v>38</v>
      </c>
      <c r="L77" s="9" t="s">
        <v>16</v>
      </c>
      <c r="M77" s="8" t="s">
        <v>17</v>
      </c>
      <c r="N77" s="8" t="s">
        <v>18</v>
      </c>
      <c r="O77" s="6" t="s">
        <v>19</v>
      </c>
    </row>
    <row r="78" spans="1:15" x14ac:dyDescent="0.2">
      <c r="A78" s="21"/>
      <c r="B78" s="22"/>
      <c r="H78" s="18"/>
      <c r="I78" s="3" t="s">
        <v>94</v>
      </c>
      <c r="J78" s="4">
        <v>28.474959570674802</v>
      </c>
      <c r="K78" s="4">
        <v>32.464146722924397</v>
      </c>
      <c r="L78" s="10">
        <f t="shared" ref="L78:L83" si="6">K78-J78</f>
        <v>3.9891871522495954</v>
      </c>
      <c r="M78" s="10">
        <f>L78-$J$18</f>
        <v>-8.0108128477504046</v>
      </c>
      <c r="N78" s="10">
        <f t="shared" ref="N78:N83" si="7">2^(-M78)</f>
        <v>257.9259013011789</v>
      </c>
      <c r="O78" s="7">
        <f>N81/AVERAGE(N78:N80)</f>
        <v>2.6797251579236647</v>
      </c>
    </row>
    <row r="79" spans="1:15" x14ac:dyDescent="0.2">
      <c r="A79" s="21" t="s">
        <v>79</v>
      </c>
      <c r="B79" s="22"/>
      <c r="H79" s="18"/>
      <c r="I79" s="3" t="s">
        <v>95</v>
      </c>
      <c r="J79" s="4">
        <v>28.2409297496826</v>
      </c>
      <c r="K79" s="4">
        <v>33.477578370167699</v>
      </c>
      <c r="L79" s="10">
        <f t="shared" si="6"/>
        <v>5.2366486204850986</v>
      </c>
      <c r="M79" s="10">
        <f t="shared" ref="M79:M83" si="8">L79-$J$18</f>
        <v>-6.7633513795149014</v>
      </c>
      <c r="N79" s="10">
        <f t="shared" si="7"/>
        <v>108.63546720317829</v>
      </c>
      <c r="O79" s="7">
        <f>N82/AVERAGE(N78:N80)</f>
        <v>3.7743074876153595</v>
      </c>
    </row>
    <row r="80" spans="1:15" x14ac:dyDescent="0.2">
      <c r="A80" s="21" t="s">
        <v>80</v>
      </c>
      <c r="B80" s="22">
        <v>5.3E-3</v>
      </c>
      <c r="H80" s="18"/>
      <c r="I80" s="3" t="s">
        <v>96</v>
      </c>
      <c r="J80" s="4">
        <v>27.1111487303173</v>
      </c>
      <c r="K80" s="4">
        <v>32.463735642176601</v>
      </c>
      <c r="L80" s="10">
        <f t="shared" si="6"/>
        <v>5.3525869118593015</v>
      </c>
      <c r="M80" s="10">
        <f t="shared" si="8"/>
        <v>-6.6474130881406985</v>
      </c>
      <c r="N80" s="10">
        <f t="shared" si="7"/>
        <v>100.24684958050442</v>
      </c>
      <c r="O80" s="7">
        <f>N83/AVERAGE(N78:N80)</f>
        <v>2.3964147312167983</v>
      </c>
    </row>
    <row r="81" spans="1:15" x14ac:dyDescent="0.2">
      <c r="A81" s="21" t="s">
        <v>81</v>
      </c>
      <c r="B81" s="22" t="s">
        <v>82</v>
      </c>
      <c r="H81" s="18"/>
      <c r="I81" s="3" t="s">
        <v>97</v>
      </c>
      <c r="J81" s="4">
        <v>27.772480983486599</v>
      </c>
      <c r="K81" s="4">
        <v>31.068672294374199</v>
      </c>
      <c r="L81" s="10">
        <f t="shared" si="6"/>
        <v>3.2961913108876004</v>
      </c>
      <c r="M81" s="10">
        <f t="shared" si="8"/>
        <v>-8.7038086891123996</v>
      </c>
      <c r="N81" s="10">
        <f t="shared" si="7"/>
        <v>416.97257530917346</v>
      </c>
      <c r="O81" s="7"/>
    </row>
    <row r="82" spans="1:15" x14ac:dyDescent="0.2">
      <c r="A82" s="21" t="s">
        <v>83</v>
      </c>
      <c r="B82" s="22" t="s">
        <v>84</v>
      </c>
      <c r="H82" s="18"/>
      <c r="I82" s="3" t="s">
        <v>98</v>
      </c>
      <c r="J82" s="4">
        <v>28.547744577545799</v>
      </c>
      <c r="K82" s="4">
        <v>31.349808966707698</v>
      </c>
      <c r="L82" s="10">
        <f t="shared" si="6"/>
        <v>2.8020643891618988</v>
      </c>
      <c r="M82" s="10">
        <f t="shared" si="8"/>
        <v>-9.1979356108381012</v>
      </c>
      <c r="N82" s="10">
        <f t="shared" si="7"/>
        <v>587.29258426602564</v>
      </c>
      <c r="O82" s="7"/>
    </row>
    <row r="83" spans="1:15" x14ac:dyDescent="0.2">
      <c r="A83" s="21" t="s">
        <v>85</v>
      </c>
      <c r="B83" s="22" t="s">
        <v>86</v>
      </c>
      <c r="H83" s="18"/>
      <c r="I83" s="3" t="s">
        <v>99</v>
      </c>
      <c r="J83" s="4">
        <v>27.6099284475454</v>
      </c>
      <c r="K83" s="4">
        <v>31.0673271916414</v>
      </c>
      <c r="L83" s="10">
        <f t="shared" si="6"/>
        <v>3.4573987440960003</v>
      </c>
      <c r="M83" s="10">
        <f t="shared" si="8"/>
        <v>-8.5426012559039997</v>
      </c>
      <c r="N83" s="10">
        <f t="shared" si="7"/>
        <v>372.88869682387536</v>
      </c>
      <c r="O83" s="7"/>
    </row>
    <row r="84" spans="1:15" x14ac:dyDescent="0.2">
      <c r="A84" s="21" t="s">
        <v>87</v>
      </c>
      <c r="B84" s="22" t="s">
        <v>88</v>
      </c>
      <c r="H84" s="18"/>
      <c r="I84" s="3"/>
    </row>
    <row r="85" spans="1:15" x14ac:dyDescent="0.2">
      <c r="I85" s="7"/>
      <c r="J85" s="8" t="s">
        <v>11</v>
      </c>
      <c r="K85" s="7"/>
      <c r="L85" s="7"/>
      <c r="M85" s="7"/>
      <c r="N85" s="7"/>
      <c r="O85" s="7"/>
    </row>
    <row r="86" spans="1:15" x14ac:dyDescent="0.2">
      <c r="A86" s="24" t="s">
        <v>74</v>
      </c>
      <c r="B86" s="22" t="s">
        <v>239</v>
      </c>
      <c r="I86" s="7" t="s">
        <v>13</v>
      </c>
      <c r="J86" s="7" t="s">
        <v>14</v>
      </c>
      <c r="K86" s="8" t="s">
        <v>15</v>
      </c>
      <c r="L86" s="9" t="s">
        <v>16</v>
      </c>
      <c r="M86" s="8" t="s">
        <v>17</v>
      </c>
      <c r="N86" s="8" t="s">
        <v>18</v>
      </c>
      <c r="O86" s="6" t="s">
        <v>19</v>
      </c>
    </row>
    <row r="87" spans="1:15" x14ac:dyDescent="0.2">
      <c r="A87" s="24"/>
      <c r="B87" s="22"/>
      <c r="H87" s="18"/>
      <c r="I87" s="3" t="s">
        <v>94</v>
      </c>
      <c r="J87" s="4">
        <v>28.474959570674802</v>
      </c>
      <c r="K87" s="4">
        <v>34.2388486958831</v>
      </c>
      <c r="L87" s="10">
        <f t="shared" ref="L87:L92" si="9">K87-J87</f>
        <v>5.7638891252082978</v>
      </c>
      <c r="M87" s="10">
        <f>L87-$J$18</f>
        <v>-6.2361108747917022</v>
      </c>
      <c r="N87" s="10">
        <f t="shared" ref="N87:N92" si="10">2^(-M87)</f>
        <v>75.380051460593748</v>
      </c>
      <c r="O87" s="7">
        <f>N90/AVERAGE(N87:N89)</f>
        <v>14.163332500105767</v>
      </c>
    </row>
    <row r="88" spans="1:15" x14ac:dyDescent="0.2">
      <c r="A88" s="24" t="s">
        <v>75</v>
      </c>
      <c r="B88" s="22" t="s">
        <v>89</v>
      </c>
      <c r="H88" s="18"/>
      <c r="I88" s="3" t="s">
        <v>95</v>
      </c>
      <c r="J88" s="4">
        <v>28.2409297496826</v>
      </c>
      <c r="K88" s="4">
        <v>33.612614480817001</v>
      </c>
      <c r="L88" s="10">
        <f t="shared" si="9"/>
        <v>5.3716847311344011</v>
      </c>
      <c r="M88" s="10">
        <f t="shared" ref="M88:M92" si="11">L88-$J$18</f>
        <v>-6.6283152688655989</v>
      </c>
      <c r="N88" s="10">
        <f t="shared" si="10"/>
        <v>98.928566627612028</v>
      </c>
      <c r="O88" s="7">
        <f>N91/AVERAGE(N87:N89)</f>
        <v>23.226652689207132</v>
      </c>
    </row>
    <row r="89" spans="1:15" x14ac:dyDescent="0.2">
      <c r="A89" s="24" t="s">
        <v>77</v>
      </c>
      <c r="B89" s="22" t="s">
        <v>77</v>
      </c>
      <c r="H89" s="18"/>
      <c r="I89" s="3" t="s">
        <v>96</v>
      </c>
      <c r="J89" s="4">
        <v>27.1111487303173</v>
      </c>
      <c r="K89" s="4">
        <v>33.292834309674298</v>
      </c>
      <c r="L89" s="10">
        <f t="shared" si="9"/>
        <v>6.1816855793569978</v>
      </c>
      <c r="M89" s="10">
        <f t="shared" si="11"/>
        <v>-5.8183144206430022</v>
      </c>
      <c r="N89" s="10">
        <f t="shared" si="10"/>
        <v>56.427026459935107</v>
      </c>
      <c r="O89" s="7">
        <f>N92/AVERAGE(N87:N89)</f>
        <v>14.386275506707957</v>
      </c>
    </row>
    <row r="90" spans="1:15" x14ac:dyDescent="0.2">
      <c r="A90" s="24" t="s">
        <v>78</v>
      </c>
      <c r="B90" s="22" t="s">
        <v>198</v>
      </c>
      <c r="H90" s="18"/>
      <c r="I90" s="3" t="s">
        <v>97</v>
      </c>
      <c r="J90" s="4">
        <v>27.772480983486599</v>
      </c>
      <c r="K90" s="4">
        <v>29.683257549559499</v>
      </c>
      <c r="L90" s="10">
        <f t="shared" si="9"/>
        <v>1.9107765660729008</v>
      </c>
      <c r="M90" s="10">
        <f t="shared" si="11"/>
        <v>-10.089223433927099</v>
      </c>
      <c r="N90" s="10">
        <f t="shared" si="10"/>
        <v>1089.328551120512</v>
      </c>
      <c r="O90" s="7"/>
    </row>
    <row r="91" spans="1:15" x14ac:dyDescent="0.2">
      <c r="A91" s="24"/>
      <c r="B91" s="22"/>
      <c r="H91" s="18"/>
      <c r="I91" s="3" t="s">
        <v>98</v>
      </c>
      <c r="J91" s="4">
        <v>28.547744577545799</v>
      </c>
      <c r="K91" s="4">
        <v>29.744900646651999</v>
      </c>
      <c r="L91" s="10">
        <f t="shared" si="9"/>
        <v>1.1971560691061995</v>
      </c>
      <c r="M91" s="10">
        <f t="shared" si="11"/>
        <v>-10.8028439308938</v>
      </c>
      <c r="N91" s="10">
        <f t="shared" si="10"/>
        <v>1786.4055596466724</v>
      </c>
      <c r="O91" s="7"/>
    </row>
    <row r="92" spans="1:15" x14ac:dyDescent="0.2">
      <c r="A92" s="24" t="s">
        <v>79</v>
      </c>
      <c r="B92" s="22"/>
      <c r="H92" s="18"/>
      <c r="I92" s="3" t="s">
        <v>99</v>
      </c>
      <c r="J92" s="4">
        <v>27.6099284475454</v>
      </c>
      <c r="K92" s="4">
        <v>29.498172633626801</v>
      </c>
      <c r="L92" s="10">
        <f t="shared" si="9"/>
        <v>1.8882441860814012</v>
      </c>
      <c r="M92" s="10">
        <f t="shared" si="11"/>
        <v>-10.111755813918599</v>
      </c>
      <c r="N92" s="10">
        <f t="shared" si="10"/>
        <v>1106.4755172291309</v>
      </c>
      <c r="O92" s="7"/>
    </row>
    <row r="93" spans="1:15" x14ac:dyDescent="0.2">
      <c r="A93" s="24" t="s">
        <v>80</v>
      </c>
      <c r="B93" s="22">
        <v>3.1E-2</v>
      </c>
    </row>
    <row r="94" spans="1:15" x14ac:dyDescent="0.2">
      <c r="A94" s="24" t="s">
        <v>81</v>
      </c>
      <c r="B94" s="22" t="s">
        <v>91</v>
      </c>
      <c r="H94" s="89" t="s">
        <v>74</v>
      </c>
      <c r="I94" s="90" t="s">
        <v>234</v>
      </c>
    </row>
    <row r="95" spans="1:15" x14ac:dyDescent="0.2">
      <c r="A95" s="24" t="s">
        <v>83</v>
      </c>
      <c r="B95" s="22" t="s">
        <v>84</v>
      </c>
      <c r="H95" s="89"/>
      <c r="I95" s="90"/>
    </row>
    <row r="96" spans="1:15" x14ac:dyDescent="0.2">
      <c r="A96" s="24" t="s">
        <v>85</v>
      </c>
      <c r="B96" s="22" t="s">
        <v>86</v>
      </c>
      <c r="H96" s="89" t="s">
        <v>75</v>
      </c>
      <c r="I96" s="90" t="s">
        <v>199</v>
      </c>
    </row>
    <row r="97" spans="1:9" x14ac:dyDescent="0.2">
      <c r="A97" s="24" t="s">
        <v>87</v>
      </c>
      <c r="B97" s="22" t="s">
        <v>92</v>
      </c>
      <c r="H97" s="89" t="s">
        <v>77</v>
      </c>
      <c r="I97" s="90" t="s">
        <v>77</v>
      </c>
    </row>
    <row r="98" spans="1:9" x14ac:dyDescent="0.2">
      <c r="H98" s="89" t="s">
        <v>78</v>
      </c>
      <c r="I98" s="90" t="s">
        <v>198</v>
      </c>
    </row>
    <row r="99" spans="1:9" x14ac:dyDescent="0.2">
      <c r="A99" s="21" t="s">
        <v>74</v>
      </c>
      <c r="B99" s="22" t="s">
        <v>238</v>
      </c>
      <c r="H99" s="89"/>
      <c r="I99" s="90"/>
    </row>
    <row r="100" spans="1:9" x14ac:dyDescent="0.2">
      <c r="A100" s="21"/>
      <c r="B100" s="22"/>
      <c r="H100" s="89" t="s">
        <v>79</v>
      </c>
      <c r="I100" s="90"/>
    </row>
    <row r="101" spans="1:9" x14ac:dyDescent="0.2">
      <c r="A101" s="21" t="s">
        <v>75</v>
      </c>
      <c r="B101" s="22" t="s">
        <v>89</v>
      </c>
      <c r="H101" s="89" t="s">
        <v>80</v>
      </c>
      <c r="I101" s="90">
        <v>6.7900000000000002E-2</v>
      </c>
    </row>
    <row r="102" spans="1:9" x14ac:dyDescent="0.2">
      <c r="A102" s="21" t="s">
        <v>77</v>
      </c>
      <c r="B102" s="22" t="s">
        <v>77</v>
      </c>
      <c r="H102" s="89" t="s">
        <v>81</v>
      </c>
      <c r="I102" s="90" t="s">
        <v>126</v>
      </c>
    </row>
    <row r="103" spans="1:9" x14ac:dyDescent="0.2">
      <c r="A103" s="21" t="s">
        <v>78</v>
      </c>
      <c r="B103" s="22" t="s">
        <v>198</v>
      </c>
      <c r="H103" s="89" t="s">
        <v>83</v>
      </c>
      <c r="I103" s="90" t="s">
        <v>125</v>
      </c>
    </row>
    <row r="104" spans="1:9" x14ac:dyDescent="0.2">
      <c r="A104" s="21"/>
      <c r="B104" s="22"/>
      <c r="H104" s="89" t="s">
        <v>85</v>
      </c>
      <c r="I104" s="90" t="s">
        <v>86</v>
      </c>
    </row>
    <row r="105" spans="1:9" x14ac:dyDescent="0.2">
      <c r="A105" s="21" t="s">
        <v>79</v>
      </c>
      <c r="B105" s="22"/>
      <c r="H105" s="89" t="s">
        <v>87</v>
      </c>
      <c r="I105" s="90" t="s">
        <v>233</v>
      </c>
    </row>
    <row r="106" spans="1:9" x14ac:dyDescent="0.2">
      <c r="A106" s="21" t="s">
        <v>80</v>
      </c>
      <c r="B106" s="22">
        <v>6.4000000000000003E-3</v>
      </c>
    </row>
    <row r="107" spans="1:9" x14ac:dyDescent="0.2">
      <c r="A107" s="21" t="s">
        <v>81</v>
      </c>
      <c r="B107" s="22" t="s">
        <v>82</v>
      </c>
      <c r="H107" s="89" t="s">
        <v>74</v>
      </c>
      <c r="I107" s="90" t="s">
        <v>237</v>
      </c>
    </row>
    <row r="108" spans="1:9" x14ac:dyDescent="0.2">
      <c r="A108" s="21" t="s">
        <v>83</v>
      </c>
      <c r="B108" s="22" t="s">
        <v>84</v>
      </c>
      <c r="H108" s="89"/>
      <c r="I108" s="90"/>
    </row>
    <row r="109" spans="1:9" x14ac:dyDescent="0.2">
      <c r="A109" s="21" t="s">
        <v>85</v>
      </c>
      <c r="B109" s="22" t="s">
        <v>86</v>
      </c>
      <c r="H109" s="89" t="s">
        <v>75</v>
      </c>
      <c r="I109" s="90" t="s">
        <v>199</v>
      </c>
    </row>
    <row r="110" spans="1:9" x14ac:dyDescent="0.2">
      <c r="A110" s="21" t="s">
        <v>87</v>
      </c>
      <c r="B110" s="22" t="s">
        <v>90</v>
      </c>
      <c r="H110" s="89" t="s">
        <v>77</v>
      </c>
      <c r="I110" s="90" t="s">
        <v>77</v>
      </c>
    </row>
    <row r="111" spans="1:9" x14ac:dyDescent="0.2">
      <c r="H111" s="89" t="s">
        <v>78</v>
      </c>
      <c r="I111" s="90" t="s">
        <v>198</v>
      </c>
    </row>
    <row r="112" spans="1:9" x14ac:dyDescent="0.2">
      <c r="H112" s="89"/>
      <c r="I112" s="90"/>
    </row>
    <row r="113" spans="8:9" x14ac:dyDescent="0.2">
      <c r="H113" s="89" t="s">
        <v>79</v>
      </c>
      <c r="I113" s="90"/>
    </row>
    <row r="114" spans="8:9" x14ac:dyDescent="0.2">
      <c r="H114" s="89" t="s">
        <v>80</v>
      </c>
      <c r="I114" s="90">
        <v>0.1784</v>
      </c>
    </row>
    <row r="115" spans="8:9" x14ac:dyDescent="0.2">
      <c r="H115" s="89" t="s">
        <v>81</v>
      </c>
      <c r="I115" s="90" t="s">
        <v>126</v>
      </c>
    </row>
    <row r="116" spans="8:9" x14ac:dyDescent="0.2">
      <c r="H116" s="89" t="s">
        <v>83</v>
      </c>
      <c r="I116" s="90" t="s">
        <v>125</v>
      </c>
    </row>
    <row r="117" spans="8:9" x14ac:dyDescent="0.2">
      <c r="H117" s="89" t="s">
        <v>85</v>
      </c>
      <c r="I117" s="90" t="s">
        <v>86</v>
      </c>
    </row>
    <row r="118" spans="8:9" x14ac:dyDescent="0.2">
      <c r="H118" s="89" t="s">
        <v>87</v>
      </c>
      <c r="I118" s="90" t="s">
        <v>236</v>
      </c>
    </row>
    <row r="120" spans="8:9" x14ac:dyDescent="0.2">
      <c r="H120" s="89" t="s">
        <v>74</v>
      </c>
      <c r="I120" s="90" t="s">
        <v>119</v>
      </c>
    </row>
    <row r="121" spans="8:9" x14ac:dyDescent="0.2">
      <c r="H121" s="89"/>
      <c r="I121" s="90"/>
    </row>
    <row r="122" spans="8:9" x14ac:dyDescent="0.2">
      <c r="H122" s="89" t="s">
        <v>75</v>
      </c>
      <c r="I122" s="90" t="s">
        <v>199</v>
      </c>
    </row>
    <row r="123" spans="8:9" x14ac:dyDescent="0.2">
      <c r="H123" s="89" t="s">
        <v>77</v>
      </c>
      <c r="I123" s="90" t="s">
        <v>77</v>
      </c>
    </row>
    <row r="124" spans="8:9" x14ac:dyDescent="0.2">
      <c r="H124" s="89" t="s">
        <v>78</v>
      </c>
      <c r="I124" s="90" t="s">
        <v>198</v>
      </c>
    </row>
    <row r="125" spans="8:9" x14ac:dyDescent="0.2">
      <c r="H125" s="89"/>
      <c r="I125" s="90"/>
    </row>
    <row r="126" spans="8:9" x14ac:dyDescent="0.2">
      <c r="H126" s="89" t="s">
        <v>79</v>
      </c>
      <c r="I126" s="90"/>
    </row>
    <row r="127" spans="8:9" x14ac:dyDescent="0.2">
      <c r="H127" s="89" t="s">
        <v>80</v>
      </c>
      <c r="I127" s="90">
        <v>0.12230000000000001</v>
      </c>
    </row>
    <row r="128" spans="8:9" x14ac:dyDescent="0.2">
      <c r="H128" s="89" t="s">
        <v>81</v>
      </c>
      <c r="I128" s="90" t="s">
        <v>126</v>
      </c>
    </row>
    <row r="129" spans="8:9" x14ac:dyDescent="0.2">
      <c r="H129" s="89" t="s">
        <v>83</v>
      </c>
      <c r="I129" s="90" t="s">
        <v>125</v>
      </c>
    </row>
    <row r="130" spans="8:9" x14ac:dyDescent="0.2">
      <c r="H130" s="89" t="s">
        <v>85</v>
      </c>
      <c r="I130" s="90" t="s">
        <v>86</v>
      </c>
    </row>
    <row r="131" spans="8:9" x14ac:dyDescent="0.2">
      <c r="H131" s="89" t="s">
        <v>87</v>
      </c>
      <c r="I131" s="90" t="s">
        <v>240</v>
      </c>
    </row>
    <row r="133" spans="8:9" x14ac:dyDescent="0.2">
      <c r="H133" s="89" t="s">
        <v>74</v>
      </c>
      <c r="I133" s="90" t="s">
        <v>242</v>
      </c>
    </row>
    <row r="134" spans="8:9" x14ac:dyDescent="0.2">
      <c r="H134" s="89"/>
      <c r="I134" s="90"/>
    </row>
    <row r="135" spans="8:9" x14ac:dyDescent="0.2">
      <c r="H135" s="89" t="s">
        <v>75</v>
      </c>
      <c r="I135" s="90" t="s">
        <v>199</v>
      </c>
    </row>
    <row r="136" spans="8:9" x14ac:dyDescent="0.2">
      <c r="H136" s="89" t="s">
        <v>77</v>
      </c>
      <c r="I136" s="90" t="s">
        <v>77</v>
      </c>
    </row>
    <row r="137" spans="8:9" x14ac:dyDescent="0.2">
      <c r="H137" s="89" t="s">
        <v>78</v>
      </c>
      <c r="I137" s="90" t="s">
        <v>198</v>
      </c>
    </row>
    <row r="138" spans="8:9" x14ac:dyDescent="0.2">
      <c r="H138" s="89"/>
      <c r="I138" s="90"/>
    </row>
    <row r="139" spans="8:9" x14ac:dyDescent="0.2">
      <c r="H139" s="89" t="s">
        <v>79</v>
      </c>
      <c r="I139" s="90"/>
    </row>
    <row r="140" spans="8:9" x14ac:dyDescent="0.2">
      <c r="H140" s="89" t="s">
        <v>80</v>
      </c>
      <c r="I140" s="90">
        <v>5.6099999999999997E-2</v>
      </c>
    </row>
    <row r="141" spans="8:9" x14ac:dyDescent="0.2">
      <c r="H141" s="89" t="s">
        <v>81</v>
      </c>
      <c r="I141" s="90" t="s">
        <v>126</v>
      </c>
    </row>
    <row r="142" spans="8:9" x14ac:dyDescent="0.2">
      <c r="H142" s="89" t="s">
        <v>83</v>
      </c>
      <c r="I142" s="90" t="s">
        <v>125</v>
      </c>
    </row>
    <row r="143" spans="8:9" x14ac:dyDescent="0.2">
      <c r="H143" s="89" t="s">
        <v>85</v>
      </c>
      <c r="I143" s="90" t="s">
        <v>86</v>
      </c>
    </row>
    <row r="144" spans="8:9" x14ac:dyDescent="0.2">
      <c r="H144" s="89" t="s">
        <v>87</v>
      </c>
      <c r="I144" s="90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121D-B152-6F4C-8FE7-592C86E843E5}">
  <dimension ref="A1:Q80"/>
  <sheetViews>
    <sheetView tabSelected="1" zoomScale="150" zoomScaleNormal="150" workbookViewId="0">
      <selection activeCell="J69" sqref="J69:K80"/>
    </sheetView>
  </sheetViews>
  <sheetFormatPr baseColWidth="10" defaultColWidth="6.6640625" defaultRowHeight="11" x14ac:dyDescent="0.2"/>
  <cols>
    <col min="1" max="1" width="1" style="17" customWidth="1"/>
    <col min="2" max="2" width="31" style="3" bestFit="1" customWidth="1"/>
    <col min="3" max="3" width="14.1640625" style="3" bestFit="1" customWidth="1"/>
    <col min="4" max="4" width="6.6640625" style="3"/>
    <col min="5" max="6" width="7.83203125" style="3" customWidth="1"/>
    <col min="7" max="7" width="5.5" style="4" customWidth="1"/>
    <col min="8" max="8" width="10" style="5" hidden="1" customWidth="1"/>
    <col min="9" max="9" width="23.5" style="7" bestFit="1" customWidth="1"/>
    <col min="10" max="10" width="28.6640625" style="7" bestFit="1" customWidth="1"/>
    <col min="11" max="11" width="14.1640625" style="7" bestFit="1" customWidth="1"/>
    <col min="12" max="13" width="6.6640625" style="7"/>
    <col min="14" max="14" width="12.6640625" style="7" bestFit="1" customWidth="1"/>
    <col min="15" max="15" width="13.83203125" style="7" bestFit="1" customWidth="1"/>
    <col min="16" max="16" width="14.1640625" style="7" bestFit="1" customWidth="1"/>
    <col min="17" max="16384" width="6.6640625" style="7"/>
  </cols>
  <sheetData>
    <row r="1" spans="1:17" ht="16" x14ac:dyDescent="0.2">
      <c r="B1" s="14" t="s">
        <v>71</v>
      </c>
      <c r="C1" s="14"/>
      <c r="D1" s="14"/>
      <c r="E1" s="14"/>
      <c r="F1" s="14"/>
      <c r="G1" s="14"/>
      <c r="H1" s="14"/>
    </row>
    <row r="2" spans="1:17" s="2" customFormat="1" ht="15" customHeight="1" x14ac:dyDescent="0.2">
      <c r="A2" s="16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17" ht="15" customHeight="1" x14ac:dyDescent="0.2">
      <c r="B3" s="3" t="s">
        <v>7</v>
      </c>
      <c r="C3" s="3" t="s">
        <v>8</v>
      </c>
      <c r="D3" s="3" t="s">
        <v>9</v>
      </c>
      <c r="E3" s="3" t="s">
        <v>10</v>
      </c>
      <c r="F3" s="3" t="s">
        <v>59</v>
      </c>
      <c r="G3" s="4">
        <v>32.871766208894499</v>
      </c>
      <c r="I3" s="6" t="s">
        <v>58</v>
      </c>
      <c r="J3" s="6"/>
      <c r="L3" s="8" t="s">
        <v>11</v>
      </c>
    </row>
    <row r="4" spans="1:17" ht="15" customHeight="1" x14ac:dyDescent="0.15">
      <c r="B4" s="3" t="s">
        <v>12</v>
      </c>
      <c r="C4" s="3" t="s">
        <v>8</v>
      </c>
      <c r="D4" s="3" t="s">
        <v>9</v>
      </c>
      <c r="E4" s="3" t="s">
        <v>10</v>
      </c>
      <c r="F4" s="3" t="s">
        <v>60</v>
      </c>
      <c r="G4" s="4">
        <v>33.089136011096997</v>
      </c>
      <c r="K4" s="7" t="s">
        <v>13</v>
      </c>
      <c r="L4" s="7" t="s">
        <v>14</v>
      </c>
      <c r="M4" s="8" t="s">
        <v>15</v>
      </c>
      <c r="N4" s="9" t="s">
        <v>16</v>
      </c>
      <c r="O4" s="8" t="s">
        <v>17</v>
      </c>
      <c r="P4" s="8" t="s">
        <v>18</v>
      </c>
      <c r="Q4" s="6" t="s">
        <v>19</v>
      </c>
    </row>
    <row r="5" spans="1:17" ht="15" customHeight="1" x14ac:dyDescent="0.2">
      <c r="B5" s="3" t="s">
        <v>20</v>
      </c>
      <c r="C5" s="3" t="s">
        <v>8</v>
      </c>
      <c r="D5" s="3" t="s">
        <v>9</v>
      </c>
      <c r="E5" s="3" t="s">
        <v>10</v>
      </c>
      <c r="F5" s="3" t="s">
        <v>61</v>
      </c>
      <c r="G5" s="4">
        <v>31.4867579280954</v>
      </c>
      <c r="J5" s="26" t="s">
        <v>72</v>
      </c>
      <c r="K5" s="3" t="s">
        <v>59</v>
      </c>
      <c r="L5" s="4">
        <v>32.871766208894499</v>
      </c>
      <c r="M5" s="4">
        <v>37.826560169338997</v>
      </c>
      <c r="N5" s="10">
        <f>M5-L5</f>
        <v>4.9547939604444977</v>
      </c>
      <c r="O5" s="10">
        <f t="shared" ref="O5:O16" si="0">N5-$L$18</f>
        <v>-7.0452060395555023</v>
      </c>
      <c r="P5" s="15">
        <f>2^(-O5)</f>
        <v>132.07430789334009</v>
      </c>
      <c r="Q5" s="7">
        <f>P8/AVERAGE(P5:P7)</f>
        <v>0.92015385826783758</v>
      </c>
    </row>
    <row r="6" spans="1:17" ht="15" customHeight="1" x14ac:dyDescent="0.2">
      <c r="B6" s="3" t="s">
        <v>21</v>
      </c>
      <c r="C6" s="3" t="s">
        <v>8</v>
      </c>
      <c r="D6" s="3" t="s">
        <v>9</v>
      </c>
      <c r="E6" s="3" t="s">
        <v>10</v>
      </c>
      <c r="F6" s="3" t="s">
        <v>62</v>
      </c>
      <c r="G6" s="4">
        <v>32.451417096381</v>
      </c>
      <c r="J6" s="26" t="s">
        <v>72</v>
      </c>
      <c r="K6" s="3" t="s">
        <v>60</v>
      </c>
      <c r="L6" s="4">
        <v>33.089136011096997</v>
      </c>
      <c r="M6" s="4">
        <v>37.3658029827264</v>
      </c>
      <c r="N6" s="10">
        <f t="shared" ref="N6:N16" si="1">M6-L6</f>
        <v>4.2766669716294032</v>
      </c>
      <c r="O6" s="10">
        <f t="shared" si="0"/>
        <v>-7.7233330283705968</v>
      </c>
      <c r="P6" s="15">
        <f t="shared" ref="P6:P16" si="2">2^(-O6)</f>
        <v>211.3269611739058</v>
      </c>
      <c r="Q6" s="7">
        <f>P9/AVERAGE(P5:P7)</f>
        <v>0.33748499398761894</v>
      </c>
    </row>
    <row r="7" spans="1:17" ht="15" customHeight="1" x14ac:dyDescent="0.2">
      <c r="B7" s="3" t="s">
        <v>22</v>
      </c>
      <c r="C7" s="3" t="s">
        <v>8</v>
      </c>
      <c r="D7" s="3" t="s">
        <v>9</v>
      </c>
      <c r="E7" s="3" t="s">
        <v>10</v>
      </c>
      <c r="F7" s="3" t="s">
        <v>63</v>
      </c>
      <c r="G7" s="4">
        <v>30.719454199122001</v>
      </c>
      <c r="J7" s="26" t="s">
        <v>72</v>
      </c>
      <c r="K7" s="3" t="s">
        <v>61</v>
      </c>
      <c r="L7" s="4">
        <v>31.4867579280954</v>
      </c>
      <c r="M7" s="4">
        <v>37.440220869527401</v>
      </c>
      <c r="N7" s="10">
        <f t="shared" si="1"/>
        <v>5.9534629414320008</v>
      </c>
      <c r="O7" s="10">
        <f t="shared" si="0"/>
        <v>-6.0465370585679992</v>
      </c>
      <c r="P7" s="15">
        <f t="shared" si="2"/>
        <v>66.098107414878442</v>
      </c>
      <c r="Q7" s="7">
        <f>P10/AVERAGE(P5:P7)</f>
        <v>0.88288240515801741</v>
      </c>
    </row>
    <row r="8" spans="1:17" ht="15" customHeight="1" x14ac:dyDescent="0.2">
      <c r="B8" s="3" t="s">
        <v>23</v>
      </c>
      <c r="C8" s="3" t="s">
        <v>8</v>
      </c>
      <c r="D8" s="3" t="s">
        <v>9</v>
      </c>
      <c r="E8" s="3" t="s">
        <v>10</v>
      </c>
      <c r="F8" s="3" t="s">
        <v>64</v>
      </c>
      <c r="G8" s="4">
        <v>30.108967484422699</v>
      </c>
      <c r="J8" s="26" t="s">
        <v>72</v>
      </c>
      <c r="K8" s="3" t="s">
        <v>62</v>
      </c>
      <c r="L8" s="4">
        <v>32.451417096381</v>
      </c>
      <c r="M8" s="4">
        <v>37.478715133699197</v>
      </c>
      <c r="N8" s="10">
        <f t="shared" si="1"/>
        <v>5.0272980373181966</v>
      </c>
      <c r="O8" s="10">
        <f t="shared" si="0"/>
        <v>-6.9727019626818034</v>
      </c>
      <c r="P8" s="15">
        <f t="shared" si="2"/>
        <v>125.60081040943348</v>
      </c>
    </row>
    <row r="9" spans="1:17" ht="15" customHeight="1" x14ac:dyDescent="0.2">
      <c r="B9" s="3" t="s">
        <v>25</v>
      </c>
      <c r="C9" s="3" t="s">
        <v>8</v>
      </c>
      <c r="D9" s="3" t="s">
        <v>9</v>
      </c>
      <c r="E9" s="3" t="s">
        <v>10</v>
      </c>
      <c r="F9" s="3" t="s">
        <v>65</v>
      </c>
      <c r="G9" s="4">
        <v>32.038787589476797</v>
      </c>
      <c r="J9" s="26" t="s">
        <v>72</v>
      </c>
      <c r="K9" s="3" t="s">
        <v>63</v>
      </c>
      <c r="L9" s="4">
        <v>30.719454199122001</v>
      </c>
      <c r="M9" s="4">
        <v>37.193803994528103</v>
      </c>
      <c r="N9" s="10">
        <f t="shared" si="1"/>
        <v>6.474349795406102</v>
      </c>
      <c r="O9" s="10">
        <f t="shared" si="0"/>
        <v>-5.525650204593898</v>
      </c>
      <c r="P9" s="15">
        <f t="shared" si="2"/>
        <v>46.066631536667806</v>
      </c>
    </row>
    <row r="10" spans="1:17" ht="15" customHeight="1" x14ac:dyDescent="0.2">
      <c r="B10" s="3" t="s">
        <v>26</v>
      </c>
      <c r="C10" s="3" t="s">
        <v>8</v>
      </c>
      <c r="D10" s="3" t="s">
        <v>9</v>
      </c>
      <c r="E10" s="3" t="s">
        <v>10</v>
      </c>
      <c r="F10" s="3" t="s">
        <v>66</v>
      </c>
      <c r="G10" s="4">
        <v>32.6945735863927</v>
      </c>
      <c r="J10" s="26" t="s">
        <v>72</v>
      </c>
      <c r="K10" s="3" t="s">
        <v>64</v>
      </c>
      <c r="L10" s="4">
        <v>30.108967484422699</v>
      </c>
      <c r="M10" s="4">
        <v>35.195919343070798</v>
      </c>
      <c r="N10" s="10">
        <f t="shared" si="1"/>
        <v>5.0869518586480993</v>
      </c>
      <c r="O10" s="10">
        <f t="shared" si="0"/>
        <v>-6.9130481413519007</v>
      </c>
      <c r="P10" s="15">
        <f t="shared" si="2"/>
        <v>120.51326480641545</v>
      </c>
    </row>
    <row r="11" spans="1:17" ht="15" customHeight="1" x14ac:dyDescent="0.2">
      <c r="B11" s="3" t="s">
        <v>27</v>
      </c>
      <c r="C11" s="3" t="s">
        <v>8</v>
      </c>
      <c r="D11" s="3" t="s">
        <v>9</v>
      </c>
      <c r="E11" s="3" t="s">
        <v>10</v>
      </c>
      <c r="F11" s="3" t="s">
        <v>67</v>
      </c>
      <c r="G11" s="4">
        <v>32.092887433374102</v>
      </c>
      <c r="J11" s="26" t="s">
        <v>73</v>
      </c>
      <c r="K11" s="3" t="s">
        <v>65</v>
      </c>
      <c r="L11" s="4">
        <v>32.038787589476797</v>
      </c>
      <c r="M11" s="4">
        <v>38.1996154588468</v>
      </c>
      <c r="N11" s="10">
        <f t="shared" si="1"/>
        <v>6.1608278693700029</v>
      </c>
      <c r="O11" s="10">
        <f t="shared" si="0"/>
        <v>-5.8391721306299971</v>
      </c>
      <c r="P11" s="15">
        <f t="shared" si="2"/>
        <v>57.248743760776478</v>
      </c>
      <c r="Q11" s="7">
        <f>P14/AVERAGE(P11:P13)</f>
        <v>1.8192673755892783</v>
      </c>
    </row>
    <row r="12" spans="1:17" ht="15" customHeight="1" x14ac:dyDescent="0.2">
      <c r="B12" s="3" t="s">
        <v>28</v>
      </c>
      <c r="C12" s="3" t="s">
        <v>8</v>
      </c>
      <c r="D12" s="3" t="s">
        <v>9</v>
      </c>
      <c r="E12" s="3" t="s">
        <v>10</v>
      </c>
      <c r="F12" s="3" t="s">
        <v>68</v>
      </c>
      <c r="G12" s="4">
        <v>32.4237021614152</v>
      </c>
      <c r="J12" s="26" t="s">
        <v>73</v>
      </c>
      <c r="K12" s="3" t="s">
        <v>66</v>
      </c>
      <c r="L12" s="4">
        <v>32.6945735863927</v>
      </c>
      <c r="M12" s="4">
        <v>39.065288362858396</v>
      </c>
      <c r="N12" s="10">
        <f t="shared" si="1"/>
        <v>6.3707147764656966</v>
      </c>
      <c r="O12" s="10">
        <f t="shared" si="0"/>
        <v>-5.6292852235343034</v>
      </c>
      <c r="P12" s="15">
        <f t="shared" si="2"/>
        <v>49.497550389067065</v>
      </c>
      <c r="Q12" s="7">
        <f>P15/AVERAGE(P11:P13)</f>
        <v>3.0975924825961858</v>
      </c>
    </row>
    <row r="13" spans="1:17" ht="15" customHeight="1" x14ac:dyDescent="0.2">
      <c r="B13" s="3" t="s">
        <v>29</v>
      </c>
      <c r="C13" s="3" t="s">
        <v>8</v>
      </c>
      <c r="D13" s="3" t="s">
        <v>9</v>
      </c>
      <c r="E13" s="3" t="s">
        <v>10</v>
      </c>
      <c r="F13" s="3" t="s">
        <v>69</v>
      </c>
      <c r="G13" s="4">
        <v>32.369178492658499</v>
      </c>
      <c r="J13" s="26" t="s">
        <v>73</v>
      </c>
      <c r="K13" s="3" t="s">
        <v>67</v>
      </c>
      <c r="L13" s="4">
        <v>32.092887433374102</v>
      </c>
      <c r="M13" s="4">
        <v>37.725902648603899</v>
      </c>
      <c r="N13" s="10">
        <f t="shared" si="1"/>
        <v>5.633015215229797</v>
      </c>
      <c r="O13" s="10">
        <f t="shared" si="0"/>
        <v>-6.366984784770203</v>
      </c>
      <c r="P13" s="15">
        <f t="shared" si="2"/>
        <v>82.537897560228998</v>
      </c>
      <c r="Q13" s="7">
        <f>P16/AVERAGE(P11:P13)</f>
        <v>1.6499504717875999</v>
      </c>
    </row>
    <row r="14" spans="1:17" ht="15" customHeight="1" x14ac:dyDescent="0.2">
      <c r="B14" s="3" t="s">
        <v>30</v>
      </c>
      <c r="C14" s="3" t="s">
        <v>8</v>
      </c>
      <c r="D14" s="3" t="s">
        <v>9</v>
      </c>
      <c r="E14" s="3" t="s">
        <v>10</v>
      </c>
      <c r="F14" s="3" t="s">
        <v>70</v>
      </c>
      <c r="G14" s="4">
        <v>32.855529791114002</v>
      </c>
      <c r="J14" s="26" t="s">
        <v>73</v>
      </c>
      <c r="K14" s="3" t="s">
        <v>68</v>
      </c>
      <c r="L14" s="4">
        <v>32.4237021614152</v>
      </c>
      <c r="M14" s="4">
        <v>37.580896954879599</v>
      </c>
      <c r="N14" s="10">
        <f t="shared" si="1"/>
        <v>5.1571947934643987</v>
      </c>
      <c r="O14" s="10">
        <f t="shared" si="0"/>
        <v>-6.8428052065356013</v>
      </c>
      <c r="P14" s="15">
        <f t="shared" si="2"/>
        <v>114.78618489764051</v>
      </c>
    </row>
    <row r="15" spans="1:17" ht="15" customHeight="1" x14ac:dyDescent="0.2">
      <c r="B15" s="3" t="s">
        <v>31</v>
      </c>
      <c r="C15" s="3" t="s">
        <v>8</v>
      </c>
      <c r="D15" s="3" t="s">
        <v>15</v>
      </c>
      <c r="E15" s="3" t="s">
        <v>10</v>
      </c>
      <c r="F15" s="3" t="s">
        <v>59</v>
      </c>
      <c r="G15" s="4">
        <v>37.826560169338997</v>
      </c>
      <c r="J15" s="26" t="s">
        <v>73</v>
      </c>
      <c r="K15" s="3" t="s">
        <v>69</v>
      </c>
      <c r="L15" s="4">
        <v>32.369178492658499</v>
      </c>
      <c r="M15" s="4">
        <v>36.758583519370802</v>
      </c>
      <c r="N15" s="10">
        <f t="shared" si="1"/>
        <v>4.3894050267123035</v>
      </c>
      <c r="O15" s="10">
        <f t="shared" si="0"/>
        <v>-7.6105949732876965</v>
      </c>
      <c r="P15" s="15">
        <f t="shared" si="2"/>
        <v>195.44176310513868</v>
      </c>
    </row>
    <row r="16" spans="1:17" ht="15" customHeight="1" x14ac:dyDescent="0.2">
      <c r="B16" s="3" t="s">
        <v>32</v>
      </c>
      <c r="C16" s="3" t="s">
        <v>8</v>
      </c>
      <c r="D16" s="3" t="s">
        <v>15</v>
      </c>
      <c r="E16" s="3" t="s">
        <v>10</v>
      </c>
      <c r="F16" s="3" t="s">
        <v>60</v>
      </c>
      <c r="G16" s="4">
        <v>37.3658029827264</v>
      </c>
      <c r="J16" s="26" t="s">
        <v>73</v>
      </c>
      <c r="K16" s="3" t="s">
        <v>70</v>
      </c>
      <c r="L16" s="4">
        <v>32.855529791114002</v>
      </c>
      <c r="M16" s="4">
        <v>38.153659456043798</v>
      </c>
      <c r="N16" s="10">
        <f t="shared" si="1"/>
        <v>5.298129664929796</v>
      </c>
      <c r="O16" s="10">
        <f t="shared" si="0"/>
        <v>-6.701870335070204</v>
      </c>
      <c r="P16" s="15">
        <f t="shared" si="2"/>
        <v>104.1031804713229</v>
      </c>
    </row>
    <row r="17" spans="2:16" ht="15" customHeight="1" x14ac:dyDescent="0.2">
      <c r="B17" s="3" t="s">
        <v>33</v>
      </c>
      <c r="C17" s="3" t="s">
        <v>8</v>
      </c>
      <c r="D17" s="3" t="s">
        <v>15</v>
      </c>
      <c r="E17" s="3" t="s">
        <v>10</v>
      </c>
      <c r="F17" s="3" t="s">
        <v>61</v>
      </c>
      <c r="G17" s="4">
        <v>37.440220869527401</v>
      </c>
      <c r="J17" s="3"/>
    </row>
    <row r="18" spans="2:16" ht="15" customHeight="1" x14ac:dyDescent="0.2">
      <c r="B18" s="3" t="s">
        <v>34</v>
      </c>
      <c r="C18" s="3" t="s">
        <v>8</v>
      </c>
      <c r="D18" s="3" t="s">
        <v>15</v>
      </c>
      <c r="E18" s="3" t="s">
        <v>10</v>
      </c>
      <c r="F18" s="3" t="s">
        <v>62</v>
      </c>
      <c r="G18" s="4">
        <v>37.478715133699197</v>
      </c>
      <c r="J18" s="3"/>
      <c r="K18" s="8" t="s">
        <v>24</v>
      </c>
      <c r="L18" s="7">
        <v>12</v>
      </c>
    </row>
    <row r="19" spans="2:16" ht="15" customHeight="1" x14ac:dyDescent="0.2">
      <c r="B19" s="3" t="s">
        <v>35</v>
      </c>
      <c r="C19" s="3" t="s">
        <v>8</v>
      </c>
      <c r="D19" s="3" t="s">
        <v>15</v>
      </c>
      <c r="E19" s="3" t="s">
        <v>10</v>
      </c>
      <c r="F19" s="3" t="s">
        <v>63</v>
      </c>
      <c r="G19" s="4">
        <v>37.193803994528103</v>
      </c>
      <c r="J19" s="3"/>
    </row>
    <row r="20" spans="2:16" ht="15" customHeight="1" x14ac:dyDescent="0.15">
      <c r="B20" s="3" t="s">
        <v>36</v>
      </c>
      <c r="C20" s="3" t="s">
        <v>8</v>
      </c>
      <c r="D20" s="3" t="s">
        <v>15</v>
      </c>
      <c r="E20" s="3" t="s">
        <v>10</v>
      </c>
      <c r="F20" s="3" t="s">
        <v>64</v>
      </c>
      <c r="G20" s="4">
        <v>35.195919343070798</v>
      </c>
      <c r="J20" s="86"/>
      <c r="K20" s="87"/>
      <c r="L20" s="8"/>
    </row>
    <row r="21" spans="2:16" ht="15" customHeight="1" x14ac:dyDescent="0.15">
      <c r="B21" s="3" t="s">
        <v>44</v>
      </c>
      <c r="C21" s="3" t="s">
        <v>8</v>
      </c>
      <c r="D21" s="3" t="s">
        <v>15</v>
      </c>
      <c r="E21" s="3" t="s">
        <v>10</v>
      </c>
      <c r="F21" s="3" t="s">
        <v>65</v>
      </c>
      <c r="G21" s="4">
        <v>38.1996154588468</v>
      </c>
      <c r="J21" s="86"/>
      <c r="K21" s="87"/>
      <c r="M21" s="8"/>
      <c r="N21" s="9"/>
      <c r="O21" s="8"/>
      <c r="P21" s="8"/>
    </row>
    <row r="22" spans="2:16" ht="15" customHeight="1" x14ac:dyDescent="0.15">
      <c r="B22" s="3" t="s">
        <v>45</v>
      </c>
      <c r="C22" s="3" t="s">
        <v>8</v>
      </c>
      <c r="D22" s="3" t="s">
        <v>15</v>
      </c>
      <c r="E22" s="3" t="s">
        <v>10</v>
      </c>
      <c r="F22" s="3" t="s">
        <v>66</v>
      </c>
      <c r="G22" s="4">
        <v>39.065288362858396</v>
      </c>
      <c r="J22" s="86"/>
      <c r="K22" s="87"/>
      <c r="L22" s="4"/>
      <c r="M22" s="4"/>
      <c r="N22" s="10"/>
      <c r="O22" s="10"/>
      <c r="P22" s="12"/>
    </row>
    <row r="23" spans="2:16" ht="15" customHeight="1" x14ac:dyDescent="0.15">
      <c r="B23" s="3" t="s">
        <v>46</v>
      </c>
      <c r="C23" s="3" t="s">
        <v>8</v>
      </c>
      <c r="D23" s="3" t="s">
        <v>15</v>
      </c>
      <c r="E23" s="3" t="s">
        <v>10</v>
      </c>
      <c r="F23" s="3" t="s">
        <v>67</v>
      </c>
      <c r="G23" s="4">
        <v>37.725902648603899</v>
      </c>
      <c r="J23" s="86"/>
      <c r="K23" s="87"/>
      <c r="L23" s="4"/>
      <c r="M23" s="4"/>
      <c r="N23" s="10"/>
      <c r="O23" s="10"/>
      <c r="P23" s="12"/>
    </row>
    <row r="24" spans="2:16" ht="15" customHeight="1" x14ac:dyDescent="0.15">
      <c r="B24" s="3" t="s">
        <v>47</v>
      </c>
      <c r="C24" s="3" t="s">
        <v>8</v>
      </c>
      <c r="D24" s="3" t="s">
        <v>15</v>
      </c>
      <c r="E24" s="3" t="s">
        <v>10</v>
      </c>
      <c r="F24" s="3" t="s">
        <v>68</v>
      </c>
      <c r="G24" s="4">
        <v>37.580896954879599</v>
      </c>
      <c r="J24" s="86"/>
      <c r="K24" s="87"/>
      <c r="L24" s="4"/>
      <c r="M24" s="4"/>
      <c r="N24" s="10"/>
      <c r="O24" s="10"/>
      <c r="P24" s="12"/>
    </row>
    <row r="25" spans="2:16" ht="15" customHeight="1" x14ac:dyDescent="0.15">
      <c r="B25" s="3" t="s">
        <v>48</v>
      </c>
      <c r="C25" s="3" t="s">
        <v>8</v>
      </c>
      <c r="D25" s="3" t="s">
        <v>15</v>
      </c>
      <c r="E25" s="3" t="s">
        <v>10</v>
      </c>
      <c r="F25" s="3" t="s">
        <v>69</v>
      </c>
      <c r="G25" s="4">
        <v>36.758583519370802</v>
      </c>
      <c r="J25" s="86"/>
      <c r="K25" s="87"/>
      <c r="L25" s="4"/>
      <c r="M25" s="4"/>
      <c r="N25" s="10"/>
      <c r="O25" s="10"/>
      <c r="P25" s="12"/>
    </row>
    <row r="26" spans="2:16" ht="15" customHeight="1" x14ac:dyDescent="0.15">
      <c r="B26" s="3" t="s">
        <v>49</v>
      </c>
      <c r="C26" s="3" t="s">
        <v>8</v>
      </c>
      <c r="D26" s="3" t="s">
        <v>15</v>
      </c>
      <c r="E26" s="3" t="s">
        <v>10</v>
      </c>
      <c r="F26" s="3" t="s">
        <v>70</v>
      </c>
      <c r="G26" s="4">
        <v>38.153659456043798</v>
      </c>
      <c r="J26" s="86"/>
      <c r="K26" s="87"/>
      <c r="L26" s="4"/>
      <c r="M26" s="4"/>
      <c r="N26" s="10"/>
      <c r="O26" s="10"/>
      <c r="P26" s="12"/>
    </row>
    <row r="27" spans="2:16" ht="15" customHeight="1" x14ac:dyDescent="0.15">
      <c r="J27" s="86"/>
      <c r="K27" s="87"/>
      <c r="L27" s="4"/>
      <c r="M27" s="4"/>
      <c r="N27" s="10"/>
      <c r="O27" s="10"/>
      <c r="P27" s="12"/>
    </row>
    <row r="28" spans="2:16" ht="15" customHeight="1" x14ac:dyDescent="0.15">
      <c r="B28" s="3" t="s">
        <v>100</v>
      </c>
      <c r="C28" s="3" t="s">
        <v>8</v>
      </c>
      <c r="D28" s="3" t="s">
        <v>9</v>
      </c>
      <c r="E28" s="3" t="s">
        <v>10</v>
      </c>
      <c r="F28" s="3" t="s">
        <v>94</v>
      </c>
      <c r="G28" s="4">
        <v>35.8836490738435</v>
      </c>
      <c r="J28" s="86"/>
      <c r="K28" s="87"/>
      <c r="L28" s="4"/>
      <c r="N28" s="10"/>
      <c r="O28" s="10"/>
      <c r="P28" s="12"/>
    </row>
    <row r="29" spans="2:16" ht="15" customHeight="1" x14ac:dyDescent="0.15">
      <c r="B29" s="3" t="s">
        <v>101</v>
      </c>
      <c r="C29" s="3" t="s">
        <v>8</v>
      </c>
      <c r="D29" s="3" t="s">
        <v>9</v>
      </c>
      <c r="E29" s="3" t="s">
        <v>10</v>
      </c>
      <c r="F29" s="3" t="s">
        <v>95</v>
      </c>
      <c r="G29" s="4">
        <v>32.079044574037503</v>
      </c>
      <c r="J29" s="86"/>
      <c r="K29" s="87"/>
      <c r="L29" s="4"/>
      <c r="M29" s="4"/>
      <c r="N29" s="10"/>
      <c r="O29" s="10"/>
      <c r="P29" s="12"/>
    </row>
    <row r="30" spans="2:16" ht="15" customHeight="1" x14ac:dyDescent="0.15">
      <c r="B30" s="3" t="s">
        <v>102</v>
      </c>
      <c r="C30" s="3" t="s">
        <v>8</v>
      </c>
      <c r="D30" s="3" t="s">
        <v>9</v>
      </c>
      <c r="E30" s="3" t="s">
        <v>10</v>
      </c>
      <c r="F30" s="3" t="s">
        <v>96</v>
      </c>
      <c r="G30" s="4">
        <v>32.953995447099203</v>
      </c>
      <c r="J30" s="86"/>
      <c r="K30" s="87"/>
      <c r="L30" s="4"/>
      <c r="M30" s="4"/>
      <c r="N30" s="10"/>
      <c r="O30" s="10"/>
      <c r="P30" s="12"/>
    </row>
    <row r="31" spans="2:16" ht="15" customHeight="1" x14ac:dyDescent="0.15">
      <c r="B31" s="3" t="s">
        <v>103</v>
      </c>
      <c r="C31" s="3" t="s">
        <v>8</v>
      </c>
      <c r="D31" s="3" t="s">
        <v>9</v>
      </c>
      <c r="E31" s="3" t="s">
        <v>10</v>
      </c>
      <c r="F31" s="3" t="s">
        <v>97</v>
      </c>
      <c r="G31" s="4">
        <v>31.9544280226593</v>
      </c>
      <c r="J31" s="86"/>
      <c r="K31" s="87"/>
      <c r="L31" s="4"/>
      <c r="M31" s="4"/>
      <c r="N31" s="10"/>
      <c r="O31" s="10"/>
      <c r="P31" s="12"/>
    </row>
    <row r="32" spans="2:16" ht="15" customHeight="1" x14ac:dyDescent="0.2">
      <c r="B32" s="3" t="s">
        <v>104</v>
      </c>
      <c r="C32" s="3" t="s">
        <v>8</v>
      </c>
      <c r="D32" s="3" t="s">
        <v>9</v>
      </c>
      <c r="E32" s="3" t="s">
        <v>10</v>
      </c>
      <c r="F32" s="3" t="s">
        <v>98</v>
      </c>
      <c r="G32" s="4">
        <v>32.879887273946601</v>
      </c>
      <c r="K32" s="3"/>
      <c r="L32" s="4"/>
      <c r="M32" s="4"/>
      <c r="N32" s="10"/>
      <c r="O32" s="10"/>
      <c r="P32" s="12"/>
    </row>
    <row r="33" spans="2:17" ht="15" customHeight="1" x14ac:dyDescent="0.2">
      <c r="B33" s="3" t="s">
        <v>105</v>
      </c>
      <c r="C33" s="3" t="s">
        <v>8</v>
      </c>
      <c r="D33" s="3" t="s">
        <v>9</v>
      </c>
      <c r="E33" s="3" t="s">
        <v>10</v>
      </c>
      <c r="F33" s="3" t="s">
        <v>99</v>
      </c>
      <c r="G33" s="4">
        <v>31.488036735587599</v>
      </c>
      <c r="K33" s="3"/>
      <c r="L33" s="4"/>
      <c r="M33" s="4"/>
      <c r="N33" s="10"/>
      <c r="O33" s="10"/>
      <c r="P33" s="12"/>
    </row>
    <row r="34" spans="2:17" ht="15" customHeight="1" x14ac:dyDescent="0.2">
      <c r="B34" s="3" t="s">
        <v>106</v>
      </c>
      <c r="C34" s="3" t="s">
        <v>8</v>
      </c>
      <c r="D34" s="3" t="s">
        <v>15</v>
      </c>
      <c r="E34" s="3" t="s">
        <v>10</v>
      </c>
      <c r="F34" s="3" t="s">
        <v>94</v>
      </c>
      <c r="J34" s="6"/>
      <c r="L34" s="8" t="s">
        <v>11</v>
      </c>
      <c r="N34" s="10"/>
      <c r="O34" s="10"/>
      <c r="P34" s="12"/>
    </row>
    <row r="35" spans="2:17" ht="15" customHeight="1" x14ac:dyDescent="0.15">
      <c r="B35" s="3" t="s">
        <v>107</v>
      </c>
      <c r="C35" s="3" t="s">
        <v>8</v>
      </c>
      <c r="D35" s="3" t="s">
        <v>15</v>
      </c>
      <c r="E35" s="3" t="s">
        <v>10</v>
      </c>
      <c r="F35" s="3" t="s">
        <v>95</v>
      </c>
      <c r="G35" s="4">
        <v>36.302100724574501</v>
      </c>
      <c r="K35" s="7" t="s">
        <v>13</v>
      </c>
      <c r="L35" s="7" t="s">
        <v>14</v>
      </c>
      <c r="M35" s="8" t="s">
        <v>15</v>
      </c>
      <c r="N35" s="9" t="s">
        <v>16</v>
      </c>
      <c r="O35" s="8" t="s">
        <v>17</v>
      </c>
      <c r="P35" s="8" t="s">
        <v>18</v>
      </c>
      <c r="Q35" s="6" t="s">
        <v>19</v>
      </c>
    </row>
    <row r="36" spans="2:17" ht="15" customHeight="1" x14ac:dyDescent="0.2">
      <c r="B36" s="3" t="s">
        <v>108</v>
      </c>
      <c r="C36" s="3" t="s">
        <v>8</v>
      </c>
      <c r="D36" s="3" t="s">
        <v>15</v>
      </c>
      <c r="E36" s="3" t="s">
        <v>10</v>
      </c>
      <c r="F36" s="3" t="s">
        <v>96</v>
      </c>
      <c r="G36" s="4">
        <v>38.433481726223903</v>
      </c>
      <c r="J36" s="26" t="s">
        <v>72</v>
      </c>
      <c r="K36" s="3" t="s">
        <v>94</v>
      </c>
      <c r="L36" s="4">
        <v>35.8836490738435</v>
      </c>
      <c r="M36" s="4"/>
      <c r="N36" s="10"/>
      <c r="O36" s="10"/>
      <c r="P36" s="12"/>
      <c r="Q36" s="83">
        <f>P39/AVERAGE(P35:P37)</f>
        <v>0.80307170524599414</v>
      </c>
    </row>
    <row r="37" spans="2:17" ht="15" customHeight="1" x14ac:dyDescent="0.2">
      <c r="B37" s="3" t="s">
        <v>109</v>
      </c>
      <c r="C37" s="3" t="s">
        <v>8</v>
      </c>
      <c r="D37" s="3" t="s">
        <v>15</v>
      </c>
      <c r="E37" s="3" t="s">
        <v>10</v>
      </c>
      <c r="F37" s="3" t="s">
        <v>97</v>
      </c>
      <c r="G37" s="4">
        <v>36.4938834581938</v>
      </c>
      <c r="J37" s="26" t="s">
        <v>72</v>
      </c>
      <c r="K37" s="3" t="s">
        <v>95</v>
      </c>
      <c r="L37" s="4">
        <v>32.079044574037503</v>
      </c>
      <c r="M37" s="4">
        <v>36.302100724574501</v>
      </c>
      <c r="N37" s="10">
        <f t="shared" ref="N37:N41" si="3">M37-L37</f>
        <v>4.2230561505369977</v>
      </c>
      <c r="O37" s="10">
        <f>N37-$L$18</f>
        <v>-7.7769438494630023</v>
      </c>
      <c r="P37" s="15">
        <f t="shared" ref="P37:P41" si="4">2^(-O37)</f>
        <v>219.32764389411602</v>
      </c>
      <c r="Q37" s="7">
        <f>P40/AVERAGE(P36:P38)</f>
        <v>0.29125629139784387</v>
      </c>
    </row>
    <row r="38" spans="2:17" ht="15" customHeight="1" x14ac:dyDescent="0.2">
      <c r="B38" s="3" t="s">
        <v>110</v>
      </c>
      <c r="C38" s="3" t="s">
        <v>8</v>
      </c>
      <c r="D38" s="3" t="s">
        <v>15</v>
      </c>
      <c r="E38" s="3" t="s">
        <v>10</v>
      </c>
      <c r="F38" s="3" t="s">
        <v>98</v>
      </c>
      <c r="G38" s="4">
        <v>39.378136390437</v>
      </c>
      <c r="J38" s="26" t="s">
        <v>72</v>
      </c>
      <c r="K38" s="3" t="s">
        <v>96</v>
      </c>
      <c r="L38" s="4">
        <v>32.953995447099203</v>
      </c>
      <c r="M38" s="4">
        <v>38.433481726223903</v>
      </c>
      <c r="N38" s="10">
        <f t="shared" si="3"/>
        <v>5.4794862791246999</v>
      </c>
      <c r="O38" s="10">
        <f t="shared" ref="O38:O41" si="5">N38-$L$18</f>
        <v>-6.5205137208753001</v>
      </c>
      <c r="P38" s="15">
        <f t="shared" si="4"/>
        <v>91.805820653428768</v>
      </c>
      <c r="Q38" s="7">
        <f>P41/AVERAGE(P36:P38)</f>
        <v>1.5274857528616483</v>
      </c>
    </row>
    <row r="39" spans="2:17" ht="15" customHeight="1" x14ac:dyDescent="0.2">
      <c r="B39" s="3" t="s">
        <v>111</v>
      </c>
      <c r="C39" s="3" t="s">
        <v>8</v>
      </c>
      <c r="D39" s="3" t="s">
        <v>15</v>
      </c>
      <c r="E39" s="3" t="s">
        <v>10</v>
      </c>
      <c r="F39" s="3" t="s">
        <v>99</v>
      </c>
      <c r="G39" s="4">
        <v>35.5954880469777</v>
      </c>
      <c r="J39" s="26" t="s">
        <v>72</v>
      </c>
      <c r="K39" s="3" t="s">
        <v>97</v>
      </c>
      <c r="L39" s="4">
        <v>31.9544280226593</v>
      </c>
      <c r="M39" s="4">
        <v>36.4938834581938</v>
      </c>
      <c r="N39" s="10">
        <f t="shared" si="3"/>
        <v>4.5394554355344994</v>
      </c>
      <c r="O39" s="10">
        <f t="shared" si="5"/>
        <v>-7.4605445644655006</v>
      </c>
      <c r="P39" s="15">
        <f t="shared" si="4"/>
        <v>176.1358249896339</v>
      </c>
    </row>
    <row r="40" spans="2:17" ht="15" customHeight="1" x14ac:dyDescent="0.2">
      <c r="J40" s="26" t="s">
        <v>72</v>
      </c>
      <c r="K40" s="3" t="s">
        <v>98</v>
      </c>
      <c r="L40" s="4">
        <v>32.879887273946601</v>
      </c>
      <c r="M40" s="4">
        <v>39.378136390437</v>
      </c>
      <c r="N40" s="10">
        <f t="shared" si="3"/>
        <v>6.498249116490399</v>
      </c>
      <c r="O40" s="10">
        <f t="shared" si="5"/>
        <v>-5.501750883509601</v>
      </c>
      <c r="P40" s="15">
        <f t="shared" si="4"/>
        <v>45.30978950694022</v>
      </c>
    </row>
    <row r="41" spans="2:17" ht="15" customHeight="1" x14ac:dyDescent="0.2">
      <c r="B41" s="89" t="s">
        <v>74</v>
      </c>
      <c r="C41" s="90" t="s">
        <v>244</v>
      </c>
      <c r="J41" s="26" t="s">
        <v>72</v>
      </c>
      <c r="K41" s="3" t="s">
        <v>99</v>
      </c>
      <c r="L41" s="4">
        <v>31.488036735587599</v>
      </c>
      <c r="M41" s="4">
        <v>35.5954880469777</v>
      </c>
      <c r="N41" s="10">
        <f t="shared" si="3"/>
        <v>4.1074513113901006</v>
      </c>
      <c r="O41" s="10">
        <f t="shared" si="5"/>
        <v>-7.8925486886098994</v>
      </c>
      <c r="P41" s="15">
        <f t="shared" si="4"/>
        <v>237.62596716742974</v>
      </c>
    </row>
    <row r="42" spans="2:17" ht="15" customHeight="1" x14ac:dyDescent="0.2">
      <c r="B42" s="89"/>
      <c r="C42" s="90"/>
      <c r="J42" s="26"/>
      <c r="K42" s="3"/>
      <c r="L42" s="4"/>
      <c r="M42" s="4"/>
      <c r="N42" s="9"/>
      <c r="O42" s="8"/>
      <c r="P42" s="8"/>
    </row>
    <row r="43" spans="2:17" ht="15" customHeight="1" x14ac:dyDescent="0.2">
      <c r="B43" s="89" t="s">
        <v>75</v>
      </c>
      <c r="C43" s="90" t="s">
        <v>199</v>
      </c>
      <c r="J43" s="89" t="s">
        <v>74</v>
      </c>
      <c r="K43" s="90" t="s">
        <v>245</v>
      </c>
      <c r="L43" s="8"/>
      <c r="N43" s="10"/>
      <c r="O43" s="10"/>
      <c r="P43" s="12"/>
      <c r="Q43" s="6"/>
    </row>
    <row r="44" spans="2:17" ht="15" customHeight="1" x14ac:dyDescent="0.2">
      <c r="B44" s="89" t="s">
        <v>77</v>
      </c>
      <c r="C44" s="90" t="s">
        <v>77</v>
      </c>
      <c r="J44" s="89"/>
      <c r="K44" s="90"/>
      <c r="M44" s="8"/>
      <c r="N44" s="10"/>
      <c r="O44" s="10"/>
      <c r="P44" s="12"/>
      <c r="Q44" s="6"/>
    </row>
    <row r="45" spans="2:17" ht="15" customHeight="1" x14ac:dyDescent="0.2">
      <c r="B45" s="89" t="s">
        <v>78</v>
      </c>
      <c r="C45" s="90" t="s">
        <v>198</v>
      </c>
      <c r="H45" s="4">
        <v>38.162891725116303</v>
      </c>
      <c r="J45" s="89" t="s">
        <v>75</v>
      </c>
      <c r="K45" s="90" t="s">
        <v>199</v>
      </c>
      <c r="L45" s="4"/>
      <c r="M45" s="4"/>
      <c r="N45" s="10"/>
      <c r="O45" s="10"/>
      <c r="P45" s="12"/>
      <c r="Q45" s="6"/>
    </row>
    <row r="46" spans="2:17" ht="15" customHeight="1" x14ac:dyDescent="0.2">
      <c r="B46" s="89"/>
      <c r="C46" s="90"/>
      <c r="H46" s="4"/>
      <c r="J46" s="89" t="s">
        <v>77</v>
      </c>
      <c r="K46" s="90" t="s">
        <v>77</v>
      </c>
      <c r="L46" s="4"/>
      <c r="M46" s="4"/>
      <c r="N46" s="10"/>
      <c r="O46" s="10"/>
      <c r="P46" s="12"/>
    </row>
    <row r="47" spans="2:17" ht="15" customHeight="1" x14ac:dyDescent="0.2">
      <c r="B47" s="89" t="s">
        <v>79</v>
      </c>
      <c r="C47" s="90"/>
      <c r="H47" s="4"/>
      <c r="J47" s="89" t="s">
        <v>78</v>
      </c>
      <c r="K47" s="90" t="s">
        <v>198</v>
      </c>
      <c r="L47" s="4"/>
      <c r="M47" s="4"/>
      <c r="N47" s="10"/>
      <c r="O47" s="10"/>
      <c r="P47" s="12"/>
    </row>
    <row r="48" spans="2:17" ht="15" customHeight="1" x14ac:dyDescent="0.2">
      <c r="B48" s="89" t="s">
        <v>80</v>
      </c>
      <c r="C48" s="90">
        <v>0.8085</v>
      </c>
      <c r="H48" s="4"/>
      <c r="J48" s="89"/>
      <c r="K48" s="90"/>
      <c r="L48" s="4"/>
      <c r="M48" s="4"/>
      <c r="N48" s="10"/>
      <c r="O48" s="10"/>
      <c r="P48" s="12"/>
    </row>
    <row r="49" spans="2:16" ht="15" customHeight="1" x14ac:dyDescent="0.2">
      <c r="B49" s="89" t="s">
        <v>81</v>
      </c>
      <c r="C49" s="90" t="s">
        <v>126</v>
      </c>
      <c r="H49" s="4">
        <v>38.536256390759497</v>
      </c>
      <c r="J49" s="89" t="s">
        <v>79</v>
      </c>
      <c r="K49" s="90"/>
      <c r="L49" s="4"/>
      <c r="M49" s="4"/>
      <c r="N49" s="10"/>
      <c r="O49" s="10"/>
      <c r="P49" s="12"/>
    </row>
    <row r="50" spans="2:16" ht="15" customHeight="1" x14ac:dyDescent="0.2">
      <c r="B50" s="89" t="s">
        <v>83</v>
      </c>
      <c r="C50" s="90" t="s">
        <v>125</v>
      </c>
      <c r="H50" s="4">
        <v>38.407940347638501</v>
      </c>
      <c r="J50" s="89" t="s">
        <v>80</v>
      </c>
      <c r="K50" s="90">
        <v>0.71230000000000004</v>
      </c>
      <c r="L50" s="4"/>
      <c r="M50" s="4"/>
      <c r="N50" s="10"/>
      <c r="O50" s="10"/>
      <c r="P50" s="12"/>
    </row>
    <row r="51" spans="2:16" ht="15" customHeight="1" x14ac:dyDescent="0.2">
      <c r="B51" s="89" t="s">
        <v>85</v>
      </c>
      <c r="C51" s="90" t="s">
        <v>86</v>
      </c>
      <c r="J51" s="89" t="s">
        <v>81</v>
      </c>
      <c r="K51" s="90" t="s">
        <v>126</v>
      </c>
      <c r="L51" s="4"/>
      <c r="M51" s="4"/>
      <c r="N51" s="10"/>
      <c r="O51" s="10"/>
      <c r="P51" s="12"/>
    </row>
    <row r="52" spans="2:16" ht="15" customHeight="1" x14ac:dyDescent="0.2">
      <c r="B52" s="89" t="s">
        <v>87</v>
      </c>
      <c r="C52" s="90" t="s">
        <v>247</v>
      </c>
      <c r="J52" s="89" t="s">
        <v>83</v>
      </c>
      <c r="K52" s="90" t="s">
        <v>125</v>
      </c>
      <c r="L52" s="8"/>
      <c r="N52" s="10"/>
      <c r="O52" s="10"/>
      <c r="P52" s="12"/>
    </row>
    <row r="53" spans="2:16" ht="15" customHeight="1" x14ac:dyDescent="0.2">
      <c r="J53" s="89" t="s">
        <v>85</v>
      </c>
      <c r="K53" s="90" t="s">
        <v>86</v>
      </c>
      <c r="M53" s="8"/>
      <c r="N53" s="10"/>
      <c r="O53" s="10"/>
      <c r="P53" s="12"/>
    </row>
    <row r="54" spans="2:16" ht="15" customHeight="1" x14ac:dyDescent="0.2">
      <c r="B54" s="89" t="s">
        <v>74</v>
      </c>
      <c r="C54" s="90" t="s">
        <v>248</v>
      </c>
      <c r="J54" s="89" t="s">
        <v>87</v>
      </c>
      <c r="K54" s="90" t="s">
        <v>243</v>
      </c>
      <c r="L54" s="4"/>
      <c r="M54" s="4"/>
      <c r="N54" s="10"/>
      <c r="O54" s="10"/>
      <c r="P54" s="12"/>
    </row>
    <row r="55" spans="2:16" ht="15" customHeight="1" x14ac:dyDescent="0.2">
      <c r="B55" s="89"/>
      <c r="C55" s="90"/>
      <c r="J55" s="26"/>
      <c r="K55" s="3"/>
      <c r="L55" s="4"/>
      <c r="M55" s="4"/>
      <c r="N55" s="10"/>
      <c r="O55" s="10"/>
      <c r="P55" s="12"/>
    </row>
    <row r="56" spans="2:16" ht="15" customHeight="1" x14ac:dyDescent="0.2">
      <c r="B56" s="89" t="s">
        <v>123</v>
      </c>
      <c r="C56" s="90" t="s">
        <v>89</v>
      </c>
      <c r="J56" s="89" t="s">
        <v>74</v>
      </c>
      <c r="K56" s="90" t="s">
        <v>246</v>
      </c>
      <c r="L56" s="4"/>
      <c r="M56" s="4"/>
      <c r="N56" s="10"/>
      <c r="O56" s="10"/>
      <c r="P56" s="12"/>
    </row>
    <row r="57" spans="2:16" ht="15" customHeight="1" x14ac:dyDescent="0.2">
      <c r="B57" s="89" t="s">
        <v>77</v>
      </c>
      <c r="C57" s="90" t="s">
        <v>77</v>
      </c>
      <c r="J57" s="89"/>
      <c r="K57" s="90"/>
      <c r="L57" s="4"/>
      <c r="M57" s="4"/>
      <c r="N57" s="10"/>
      <c r="O57" s="10"/>
      <c r="P57" s="12"/>
    </row>
    <row r="58" spans="2:16" ht="15" customHeight="1" x14ac:dyDescent="0.2">
      <c r="B58" s="89" t="s">
        <v>78</v>
      </c>
      <c r="C58" s="90" t="s">
        <v>198</v>
      </c>
      <c r="J58" s="89" t="s">
        <v>123</v>
      </c>
      <c r="K58" s="90" t="s">
        <v>89</v>
      </c>
      <c r="L58" s="4"/>
      <c r="M58" s="4"/>
      <c r="N58" s="10"/>
      <c r="O58" s="10"/>
      <c r="P58" s="12"/>
    </row>
    <row r="59" spans="2:16" ht="15" customHeight="1" x14ac:dyDescent="0.2">
      <c r="B59" s="89"/>
      <c r="C59" s="90"/>
      <c r="J59" s="89" t="s">
        <v>77</v>
      </c>
      <c r="K59" s="90" t="s">
        <v>77</v>
      </c>
      <c r="L59" s="4"/>
      <c r="M59" s="4"/>
      <c r="N59" s="10"/>
    </row>
    <row r="60" spans="2:16" ht="15" customHeight="1" x14ac:dyDescent="0.2">
      <c r="B60" s="89" t="s">
        <v>79</v>
      </c>
      <c r="C60" s="90"/>
      <c r="J60" s="89" t="s">
        <v>78</v>
      </c>
      <c r="K60" s="90" t="s">
        <v>198</v>
      </c>
      <c r="L60" s="4"/>
      <c r="N60" s="10"/>
    </row>
    <row r="61" spans="2:16" ht="15" customHeight="1" x14ac:dyDescent="0.2">
      <c r="B61" s="89" t="s">
        <v>80</v>
      </c>
      <c r="C61" s="90">
        <v>0.1641</v>
      </c>
      <c r="J61" s="89"/>
      <c r="K61" s="90"/>
    </row>
    <row r="62" spans="2:16" ht="15" customHeight="1" x14ac:dyDescent="0.2">
      <c r="B62" s="89" t="s">
        <v>81</v>
      </c>
      <c r="C62" s="90" t="s">
        <v>126</v>
      </c>
      <c r="J62" s="89" t="s">
        <v>79</v>
      </c>
      <c r="K62" s="90"/>
    </row>
    <row r="63" spans="2:16" ht="15" customHeight="1" x14ac:dyDescent="0.2">
      <c r="B63" s="89" t="s">
        <v>83</v>
      </c>
      <c r="C63" s="90" t="s">
        <v>125</v>
      </c>
      <c r="J63" s="89" t="s">
        <v>80</v>
      </c>
      <c r="K63" s="90">
        <v>4.0500000000000001E-2</v>
      </c>
    </row>
    <row r="64" spans="2:16" ht="15" customHeight="1" x14ac:dyDescent="0.2">
      <c r="B64" s="89" t="s">
        <v>85</v>
      </c>
      <c r="C64" s="90" t="s">
        <v>86</v>
      </c>
      <c r="J64" s="89" t="s">
        <v>81</v>
      </c>
      <c r="K64" s="90" t="s">
        <v>91</v>
      </c>
    </row>
    <row r="65" spans="2:11" ht="15" customHeight="1" x14ac:dyDescent="0.2">
      <c r="B65" s="89" t="s">
        <v>87</v>
      </c>
      <c r="C65" s="90" t="s">
        <v>249</v>
      </c>
      <c r="J65" s="89" t="s">
        <v>83</v>
      </c>
      <c r="K65" s="90" t="s">
        <v>84</v>
      </c>
    </row>
    <row r="66" spans="2:11" ht="15" customHeight="1" x14ac:dyDescent="0.2">
      <c r="J66" s="89" t="s">
        <v>85</v>
      </c>
      <c r="K66" s="90" t="s">
        <v>86</v>
      </c>
    </row>
    <row r="67" spans="2:11" ht="15" customHeight="1" x14ac:dyDescent="0.2">
      <c r="J67" s="89" t="s">
        <v>87</v>
      </c>
      <c r="K67" s="90" t="s">
        <v>93</v>
      </c>
    </row>
    <row r="68" spans="2:11" ht="15" customHeight="1" x14ac:dyDescent="0.2"/>
    <row r="69" spans="2:11" ht="15" customHeight="1" x14ac:dyDescent="0.2">
      <c r="J69" s="93"/>
      <c r="K69" s="94"/>
    </row>
    <row r="70" spans="2:11" ht="15" customHeight="1" x14ac:dyDescent="0.2">
      <c r="J70" s="93"/>
      <c r="K70" s="94"/>
    </row>
    <row r="71" spans="2:11" ht="15" customHeight="1" x14ac:dyDescent="0.2">
      <c r="J71" s="93"/>
      <c r="K71" s="94"/>
    </row>
    <row r="72" spans="2:11" ht="15" customHeight="1" x14ac:dyDescent="0.2">
      <c r="J72" s="93"/>
      <c r="K72" s="94"/>
    </row>
    <row r="73" spans="2:11" ht="15" customHeight="1" x14ac:dyDescent="0.2">
      <c r="J73" s="93"/>
      <c r="K73" s="94"/>
    </row>
    <row r="74" spans="2:11" ht="15" customHeight="1" x14ac:dyDescent="0.2">
      <c r="J74" s="93"/>
      <c r="K74" s="94"/>
    </row>
    <row r="75" spans="2:11" ht="16" x14ac:dyDescent="0.2">
      <c r="J75" s="93"/>
      <c r="K75" s="94"/>
    </row>
    <row r="76" spans="2:11" ht="16" x14ac:dyDescent="0.2">
      <c r="J76" s="93"/>
      <c r="K76" s="94"/>
    </row>
    <row r="77" spans="2:11" ht="16" x14ac:dyDescent="0.2">
      <c r="J77" s="93"/>
      <c r="K77" s="94"/>
    </row>
    <row r="78" spans="2:11" ht="16" x14ac:dyDescent="0.2">
      <c r="J78" s="93"/>
      <c r="K78" s="94"/>
    </row>
    <row r="79" spans="2:11" ht="16" x14ac:dyDescent="0.2">
      <c r="J79" s="93"/>
      <c r="K79" s="94"/>
    </row>
    <row r="80" spans="2:11" ht="16" x14ac:dyDescent="0.2">
      <c r="J80" s="93"/>
      <c r="K80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2 S1A+STATS</vt:lpstr>
      <vt:lpstr>Fig 2 S1B(1)+STATS</vt:lpstr>
      <vt:lpstr>Fig 2 S1B(2)+STATS</vt:lpstr>
      <vt:lpstr>Fig 2 S1C, D+STATS</vt:lpstr>
      <vt:lpstr>Fig 2 S1E, F+STATS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Seufert</dc:creator>
  <cp:lastModifiedBy>Microsoft Office User</cp:lastModifiedBy>
  <dcterms:created xsi:type="dcterms:W3CDTF">2022-01-13T22:02:40Z</dcterms:created>
  <dcterms:modified xsi:type="dcterms:W3CDTF">2022-09-15T17:13:35Z</dcterms:modified>
</cp:coreProperties>
</file>