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cmunlpt-my.sharepoint.com/personal/ana_brandao_fcm_unl_pt/Documents/Paper MetaFinRepair/Paper MetaFinRepair_Elife/After reviews/Raw data files/"/>
    </mc:Choice>
  </mc:AlternateContent>
  <xr:revisionPtr revIDLastSave="21" documentId="8_{4ABD6208-44EF-49AA-A9DD-16ECE67D9089}" xr6:coauthVersionLast="47" xr6:coauthVersionMax="47" xr10:uidLastSave="{5BF117F2-1F5C-4ED2-BC8C-4F90C742BF39}"/>
  <bookViews>
    <workbookView minimized="1" xWindow="4590" yWindow="1710" windowWidth="15330" windowHeight="9090" activeTab="2" xr2:uid="{00000000-000D-0000-FFFF-FFFF00000000}"/>
  </bookViews>
  <sheets>
    <sheet name="Fig3C 2DG" sheetId="1" r:id="rId1"/>
    <sheet name="Fig3O SO" sheetId="2" r:id="rId2"/>
    <sheet name="Fig3S UK0059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  <c r="F16" i="3"/>
  <c r="F17" i="3"/>
  <c r="F14" i="3"/>
  <c r="F13" i="3"/>
  <c r="F32" i="3"/>
  <c r="F33" i="3"/>
  <c r="F34" i="3"/>
  <c r="F35" i="3"/>
  <c r="F31" i="3"/>
  <c r="F30" i="3"/>
  <c r="G13" i="3" l="1"/>
  <c r="G33" i="3" s="1"/>
  <c r="F44" i="1"/>
  <c r="F45" i="1"/>
  <c r="F46" i="1"/>
  <c r="F41" i="1"/>
  <c r="F42" i="1"/>
  <c r="F43" i="1"/>
  <c r="F40" i="1"/>
  <c r="G40" i="1" s="1"/>
  <c r="G32" i="3" l="1"/>
  <c r="G31" i="3"/>
  <c r="G30" i="3"/>
  <c r="G35" i="3"/>
  <c r="G34" i="3"/>
  <c r="F11" i="2"/>
  <c r="G11" i="2" s="1"/>
  <c r="F12" i="2"/>
  <c r="F13" i="2"/>
  <c r="F14" i="2"/>
  <c r="F15" i="2"/>
  <c r="F16" i="2"/>
  <c r="F17" i="2"/>
  <c r="F18" i="2"/>
  <c r="F30" i="2"/>
  <c r="F29" i="2"/>
  <c r="F28" i="2"/>
  <c r="F27" i="2"/>
  <c r="F26" i="2"/>
  <c r="F10" i="2"/>
  <c r="F9" i="2"/>
  <c r="F8" i="2"/>
  <c r="F7" i="2"/>
  <c r="F6" i="2"/>
  <c r="G6" i="2" s="1"/>
  <c r="G27" i="2" l="1"/>
  <c r="G28" i="2"/>
  <c r="G29" i="2"/>
  <c r="G33" i="2"/>
  <c r="G37" i="2"/>
  <c r="G35" i="2"/>
  <c r="G32" i="2"/>
  <c r="G36" i="2"/>
  <c r="G34" i="2"/>
  <c r="G31" i="2"/>
  <c r="G26" i="2"/>
  <c r="G30" i="2"/>
  <c r="F25" i="3"/>
  <c r="F26" i="3"/>
  <c r="F27" i="3"/>
  <c r="F28" i="3"/>
  <c r="F24" i="3"/>
  <c r="F7" i="3"/>
  <c r="F8" i="3"/>
  <c r="F9" i="3"/>
  <c r="F10" i="3"/>
  <c r="F11" i="3"/>
  <c r="F6" i="3"/>
  <c r="G6" i="3" s="1"/>
  <c r="F20" i="1"/>
  <c r="F14" i="1"/>
  <c r="F13" i="1"/>
  <c r="F12" i="1"/>
  <c r="G12" i="1" s="1"/>
  <c r="F35" i="1"/>
  <c r="F34" i="1"/>
  <c r="F33" i="1"/>
  <c r="F32" i="1"/>
  <c r="G32" i="1" s="1"/>
  <c r="P44" i="1"/>
  <c r="Q44" i="1" s="1"/>
  <c r="P43" i="1"/>
  <c r="Q43" i="1" s="1"/>
  <c r="P42" i="1"/>
  <c r="Q42" i="1" s="1"/>
  <c r="P41" i="1"/>
  <c r="Q41" i="1" s="1"/>
  <c r="P40" i="1"/>
  <c r="Q40" i="1" s="1"/>
  <c r="P35" i="1"/>
  <c r="P34" i="1"/>
  <c r="P33" i="1"/>
  <c r="P32" i="1"/>
  <c r="P31" i="1"/>
  <c r="F23" i="1"/>
  <c r="F22" i="1"/>
  <c r="F21" i="1"/>
  <c r="P25" i="1"/>
  <c r="P24" i="1"/>
  <c r="P23" i="1"/>
  <c r="P22" i="1"/>
  <c r="P21" i="1"/>
  <c r="P20" i="1"/>
  <c r="P26" i="1"/>
  <c r="F25" i="1"/>
  <c r="F24" i="1"/>
  <c r="P15" i="1"/>
  <c r="P14" i="1"/>
  <c r="Q14" i="1" s="1"/>
  <c r="P13" i="1"/>
  <c r="P12" i="1"/>
  <c r="P9" i="1"/>
  <c r="P8" i="1"/>
  <c r="P7" i="1"/>
  <c r="P6" i="1"/>
  <c r="F9" i="1"/>
  <c r="F8" i="1"/>
  <c r="F7" i="1"/>
  <c r="F6" i="1"/>
  <c r="Q15" i="1" l="1"/>
  <c r="Q6" i="1"/>
  <c r="Q12" i="1"/>
  <c r="Q31" i="1"/>
  <c r="G24" i="3"/>
  <c r="G25" i="3"/>
  <c r="Q7" i="1"/>
  <c r="Q13" i="1"/>
  <c r="Q32" i="1"/>
  <c r="G20" i="1"/>
  <c r="Q22" i="1" s="1"/>
  <c r="G28" i="3"/>
  <c r="G27" i="3"/>
  <c r="Q26" i="1"/>
  <c r="Q33" i="1"/>
  <c r="Q34" i="1"/>
  <c r="G26" i="3"/>
  <c r="G6" i="1"/>
  <c r="Q9" i="1" s="1"/>
  <c r="Q35" i="1"/>
  <c r="Q25" i="1" l="1"/>
  <c r="Q24" i="1"/>
  <c r="Q20" i="1"/>
  <c r="Q21" i="1"/>
  <c r="Q8" i="1"/>
  <c r="Q23" i="1"/>
</calcChain>
</file>

<file path=xl/sharedStrings.xml><?xml version="1.0" encoding="utf-8"?>
<sst xmlns="http://schemas.openxmlformats.org/spreadsheetml/2006/main" count="228" uniqueCount="36">
  <si>
    <t>Number of independent experiments</t>
  </si>
  <si>
    <t>Fish Internal reference</t>
  </si>
  <si>
    <t>Regenerated area at 48 hpa</t>
  </si>
  <si>
    <t>Measured fin leght</t>
  </si>
  <si>
    <t>Total regenerated area normalized to fin lenght</t>
  </si>
  <si>
    <t>Experiment #1</t>
  </si>
  <si>
    <t>#1</t>
  </si>
  <si>
    <t>#2</t>
  </si>
  <si>
    <t>#3</t>
  </si>
  <si>
    <t>#4</t>
  </si>
  <si>
    <t xml:space="preserve">2DG IP injection </t>
  </si>
  <si>
    <t>at 0 hpa</t>
  </si>
  <si>
    <t>Experiment #2</t>
  </si>
  <si>
    <t>Fig3C 0 hpa 2DG Column</t>
  </si>
  <si>
    <t>2DG Condition</t>
  </si>
  <si>
    <t>#5</t>
  </si>
  <si>
    <t>#6</t>
  </si>
  <si>
    <t>#7</t>
  </si>
  <si>
    <t>at 0 and 12hpa</t>
  </si>
  <si>
    <t>Fig3C 0-12 hpa 2DG Column</t>
  </si>
  <si>
    <t>at 0, 12 and 24hpa</t>
  </si>
  <si>
    <t>2DG IP injection</t>
  </si>
  <si>
    <t>Fig3C 0-24 hpa 2DG Column</t>
  </si>
  <si>
    <t>Fig3C 0-36 hpa 2DG Column</t>
  </si>
  <si>
    <t>UK0059 Condition</t>
  </si>
  <si>
    <t>Control (PBS:DMSO) Condition for UK0059</t>
  </si>
  <si>
    <t>at 0, 12, 24 and 36 hpa</t>
  </si>
  <si>
    <t>Fig3S 0-36 hpa UK0059 Column</t>
  </si>
  <si>
    <t xml:space="preserve">Control (PBS:DMSO) Condition for Sodium Oxamate (SO) </t>
  </si>
  <si>
    <t>SO Condition</t>
  </si>
  <si>
    <t>#8</t>
  </si>
  <si>
    <t>at 0, 12, 24 and 36hpa</t>
  </si>
  <si>
    <t>Control (PBS) condition for 2DG</t>
  </si>
  <si>
    <t>Average Total regenerated area normalized to fin lenght</t>
  </si>
  <si>
    <t>% of regenerated area relative to control</t>
  </si>
  <si>
    <t>Fig3O 0-36 hpa SO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</si>
</sst>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6100"/>
      <name val="Calibri"/>
      <family val="2"/>
      <scheme val="minor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2" xfId="0" applyBorder="1"/>
    <xf numFmtId="0" fontId="1" fillId="3" borderId="3" xfId="2" applyBorder="1"/>
    <xf numFmtId="0" fontId="1" fillId="3" borderId="5" xfId="2" applyBorder="1"/>
    <xf numFmtId="0" fontId="0" fillId="0" borderId="7" xfId="0" applyBorder="1"/>
    <xf numFmtId="0" fontId="1" fillId="3" borderId="8" xfId="2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2" xfId="0" applyNumberFormat="1" applyBorder="1"/>
    <xf numFmtId="164" fontId="0" fillId="0" borderId="7" xfId="0" applyNumberFormat="1" applyBorder="1"/>
    <xf numFmtId="0" fontId="3" fillId="0" borderId="0" xfId="0" applyFont="1" applyAlignment="1">
      <alignment horizontal="center"/>
    </xf>
    <xf numFmtId="0" fontId="4" fillId="2" borderId="0" xfId="1" applyFont="1"/>
    <xf numFmtId="164" fontId="0" fillId="0" borderId="0" xfId="0" applyNumberFormat="1" applyBorder="1"/>
    <xf numFmtId="0" fontId="0" fillId="0" borderId="0" xfId="0" applyBorder="1" applyAlignment="1">
      <alignment vertical="center"/>
    </xf>
    <xf numFmtId="11" fontId="0" fillId="0" borderId="0" xfId="0" applyNumberFormat="1" applyBorder="1"/>
    <xf numFmtId="11" fontId="0" fillId="0" borderId="7" xfId="0" applyNumberFormat="1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7" fillId="0" borderId="0" xfId="0" applyFont="1"/>
    <xf numFmtId="0" fontId="1" fillId="3" borderId="0" xfId="2" applyBorder="1"/>
    <xf numFmtId="0" fontId="1" fillId="3" borderId="2" xfId="2" applyBorder="1"/>
    <xf numFmtId="0" fontId="1" fillId="3" borderId="7" xfId="2" applyBorder="1"/>
    <xf numFmtId="0" fontId="2" fillId="2" borderId="0" xfId="1"/>
    <xf numFmtId="0" fontId="8" fillId="0" borderId="0" xfId="0" applyFont="1"/>
    <xf numFmtId="0" fontId="8" fillId="0" borderId="0" xfId="0" applyFont="1" applyBorder="1"/>
    <xf numFmtId="0" fontId="8" fillId="0" borderId="2" xfId="0" applyFont="1" applyBorder="1"/>
    <xf numFmtId="0" fontId="8" fillId="0" borderId="7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4" borderId="3" xfId="0" applyFill="1" applyBorder="1"/>
    <xf numFmtId="0" fontId="0" fillId="4" borderId="5" xfId="0" applyFill="1" applyBorder="1"/>
    <xf numFmtId="0" fontId="0" fillId="4" borderId="8" xfId="0" applyFill="1" applyBorder="1"/>
  </cellXfs>
  <cellStyles count="3">
    <cellStyle name="20% - Accent3" xfId="2" builtinId="38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60"/>
  <sheetViews>
    <sheetView topLeftCell="H22" zoomScale="70" zoomScaleNormal="70" workbookViewId="0">
      <selection activeCell="Q39" sqref="Q39"/>
    </sheetView>
  </sheetViews>
  <sheetFormatPr defaultRowHeight="15" x14ac:dyDescent="0.25"/>
  <cols>
    <col min="1" max="1" width="40.28515625" bestFit="1" customWidth="1"/>
    <col min="2" max="2" width="21.5703125" bestFit="1" customWidth="1"/>
    <col min="3" max="3" width="21.5703125" customWidth="1"/>
    <col min="4" max="4" width="25.5703125" bestFit="1" customWidth="1"/>
    <col min="5" max="5" width="18" bestFit="1" customWidth="1"/>
    <col min="6" max="6" width="44" bestFit="1" customWidth="1"/>
    <col min="7" max="7" width="52" style="23" bestFit="1" customWidth="1"/>
    <col min="9" max="9" width="9.140625" style="23"/>
    <col min="11" max="11" width="35.140625" bestFit="1" customWidth="1"/>
    <col min="12" max="12" width="21.5703125" bestFit="1" customWidth="1"/>
    <col min="13" max="13" width="21.5703125" customWidth="1"/>
    <col min="14" max="14" width="25.5703125" bestFit="1" customWidth="1"/>
    <col min="15" max="15" width="18" bestFit="1" customWidth="1"/>
    <col min="16" max="16" width="44" bestFit="1" customWidth="1"/>
    <col min="17" max="17" width="37.7109375" bestFit="1" customWidth="1"/>
  </cols>
  <sheetData>
    <row r="2" spans="1:17" ht="18.75" x14ac:dyDescent="0.3">
      <c r="A2" s="12" t="s">
        <v>32</v>
      </c>
      <c r="B2" s="12"/>
      <c r="C2" s="12"/>
      <c r="D2" s="12"/>
      <c r="E2" s="12"/>
      <c r="F2" s="12"/>
      <c r="G2" s="12"/>
      <c r="K2" s="12" t="s">
        <v>14</v>
      </c>
      <c r="L2" s="12"/>
      <c r="M2" s="12"/>
      <c r="N2" s="12"/>
      <c r="O2" s="12"/>
      <c r="P2" s="12"/>
      <c r="Q2" s="28"/>
    </row>
    <row r="4" spans="1:17" x14ac:dyDescent="0.25">
      <c r="F4" s="11"/>
      <c r="G4" s="11"/>
      <c r="Q4" s="11" t="s">
        <v>13</v>
      </c>
    </row>
    <row r="5" spans="1:17" x14ac:dyDescent="0.25">
      <c r="A5" t="s">
        <v>0</v>
      </c>
      <c r="B5" t="s">
        <v>1</v>
      </c>
      <c r="C5" t="s">
        <v>10</v>
      </c>
      <c r="D5" t="s">
        <v>2</v>
      </c>
      <c r="E5" t="s">
        <v>3</v>
      </c>
      <c r="F5" t="s">
        <v>4</v>
      </c>
      <c r="G5" s="23" t="s">
        <v>33</v>
      </c>
      <c r="K5" t="s">
        <v>0</v>
      </c>
      <c r="L5" t="s">
        <v>1</v>
      </c>
      <c r="M5" t="s">
        <v>10</v>
      </c>
      <c r="N5" t="s">
        <v>2</v>
      </c>
      <c r="O5" t="s">
        <v>3</v>
      </c>
      <c r="P5" t="s">
        <v>4</v>
      </c>
      <c r="Q5" t="s">
        <v>34</v>
      </c>
    </row>
    <row r="6" spans="1:17" x14ac:dyDescent="0.25">
      <c r="A6" s="37" t="s">
        <v>5</v>
      </c>
      <c r="B6" s="1" t="s">
        <v>6</v>
      </c>
      <c r="C6" s="33" t="s">
        <v>11</v>
      </c>
      <c r="D6" s="1">
        <v>4.7110000000000003</v>
      </c>
      <c r="E6" s="1">
        <v>7.8540000000000001</v>
      </c>
      <c r="F6" s="26">
        <f>D6/E6</f>
        <v>0.59982174688057044</v>
      </c>
      <c r="G6" s="40">
        <f>AVERAGE(F6:F9)</f>
        <v>0.60841430164506982</v>
      </c>
      <c r="K6" s="37" t="s">
        <v>5</v>
      </c>
      <c r="L6" s="1" t="s">
        <v>6</v>
      </c>
      <c r="M6" s="33" t="s">
        <v>11</v>
      </c>
      <c r="N6" s="1">
        <v>4.016</v>
      </c>
      <c r="O6" s="1">
        <v>7.6820000000000004</v>
      </c>
      <c r="P6" s="26">
        <f>N6/O6</f>
        <v>0.52278052590471225</v>
      </c>
      <c r="Q6" s="2">
        <f>(P6/G6)*100</f>
        <v>85.925088297757725</v>
      </c>
    </row>
    <row r="7" spans="1:17" x14ac:dyDescent="0.25">
      <c r="A7" s="38"/>
      <c r="B7" t="s">
        <v>7</v>
      </c>
      <c r="C7" s="36"/>
      <c r="D7" s="8">
        <v>4.5960000000000001</v>
      </c>
      <c r="E7" s="8">
        <v>7</v>
      </c>
      <c r="F7" s="25">
        <f t="shared" ref="F7:F9" si="0">D7/E7</f>
        <v>0.65657142857142858</v>
      </c>
      <c r="G7" s="41"/>
      <c r="K7" s="38"/>
      <c r="L7" t="s">
        <v>7</v>
      </c>
      <c r="M7" s="34"/>
      <c r="N7" s="8">
        <v>3.1520000000000001</v>
      </c>
      <c r="O7" s="8">
        <v>7.6120000000000001</v>
      </c>
      <c r="P7" s="25">
        <f>N7/O7</f>
        <v>0.41408302679978981</v>
      </c>
      <c r="Q7" s="3">
        <f>(P7/G$6)*100</f>
        <v>68.059384153226745</v>
      </c>
    </row>
    <row r="8" spans="1:17" x14ac:dyDescent="0.25">
      <c r="A8" s="38"/>
      <c r="B8" t="s">
        <v>8</v>
      </c>
      <c r="C8" s="36"/>
      <c r="D8" s="8">
        <v>4.8380000000000001</v>
      </c>
      <c r="E8" s="8">
        <v>7.8129999999999997</v>
      </c>
      <c r="F8" s="25">
        <f t="shared" si="0"/>
        <v>0.619224369640343</v>
      </c>
      <c r="G8" s="41"/>
      <c r="K8" s="38"/>
      <c r="L8" t="s">
        <v>8</v>
      </c>
      <c r="M8" s="34"/>
      <c r="N8" s="8">
        <v>3.8119999999999998</v>
      </c>
      <c r="O8" s="8">
        <v>6.7809999999999997</v>
      </c>
      <c r="P8" s="25">
        <f>N8/O8</f>
        <v>0.5621589736027135</v>
      </c>
      <c r="Q8" s="3">
        <f t="shared" ref="Q8:Q9" si="1">(P8/G$6)*100</f>
        <v>92.397396327257894</v>
      </c>
    </row>
    <row r="9" spans="1:17" x14ac:dyDescent="0.25">
      <c r="A9" s="39"/>
      <c r="B9" s="4" t="s">
        <v>9</v>
      </c>
      <c r="C9" s="35"/>
      <c r="D9" s="4">
        <v>4.4180000000000001</v>
      </c>
      <c r="E9" s="4">
        <v>7.9169999999999998</v>
      </c>
      <c r="F9" s="27">
        <f t="shared" si="0"/>
        <v>0.55803966148793738</v>
      </c>
      <c r="G9" s="42"/>
      <c r="K9" s="39"/>
      <c r="L9" s="4" t="s">
        <v>9</v>
      </c>
      <c r="M9" s="35"/>
      <c r="N9" s="4">
        <v>4.13</v>
      </c>
      <c r="O9" s="4">
        <v>7.2510000000000003</v>
      </c>
      <c r="P9" s="27">
        <f>N9/O9</f>
        <v>0.56957661012274163</v>
      </c>
      <c r="Q9" s="5">
        <f t="shared" si="1"/>
        <v>93.616571566888496</v>
      </c>
    </row>
    <row r="10" spans="1:17" s="23" customFormat="1" x14ac:dyDescent="0.25">
      <c r="A10" s="7"/>
      <c r="B10" s="8"/>
      <c r="C10" s="7"/>
      <c r="D10" s="8"/>
      <c r="E10" s="8"/>
      <c r="K10" s="7"/>
      <c r="L10" s="8"/>
      <c r="M10" s="7"/>
      <c r="N10" s="8"/>
      <c r="O10" s="8"/>
    </row>
    <row r="12" spans="1:17" x14ac:dyDescent="0.25">
      <c r="A12" s="37" t="s">
        <v>12</v>
      </c>
      <c r="B12" s="1" t="s">
        <v>7</v>
      </c>
      <c r="C12" s="33" t="s">
        <v>11</v>
      </c>
      <c r="D12" s="9">
        <v>2.7046732590000002</v>
      </c>
      <c r="E12" s="9">
        <v>6.0406599999999999</v>
      </c>
      <c r="F12" s="26">
        <f>D12/E12</f>
        <v>0.44774466018613862</v>
      </c>
      <c r="G12" s="40">
        <f>AVERAGE(F12:F14)</f>
        <v>0.47679647569421024</v>
      </c>
      <c r="K12" s="37" t="s">
        <v>12</v>
      </c>
      <c r="L12" s="1" t="s">
        <v>6</v>
      </c>
      <c r="M12" s="1"/>
      <c r="N12" s="1">
        <v>2507248.3640000001</v>
      </c>
      <c r="O12" s="1">
        <v>6446003</v>
      </c>
      <c r="P12" s="26">
        <f>N12/O12</f>
        <v>0.38896171224245474</v>
      </c>
      <c r="Q12" s="2">
        <f>(P12/G$12)*100</f>
        <v>81.578143310755578</v>
      </c>
    </row>
    <row r="13" spans="1:17" x14ac:dyDescent="0.25">
      <c r="A13" s="38"/>
      <c r="B13" s="8" t="s">
        <v>8</v>
      </c>
      <c r="C13" s="36"/>
      <c r="D13" s="13">
        <v>3.4839624859999998</v>
      </c>
      <c r="E13" s="13">
        <v>6.2104179999999998</v>
      </c>
      <c r="F13" s="25">
        <f>D13/E13</f>
        <v>0.56098679444765231</v>
      </c>
      <c r="G13" s="41"/>
      <c r="K13" s="38"/>
      <c r="L13" t="s">
        <v>7</v>
      </c>
      <c r="M13" s="34" t="s">
        <v>11</v>
      </c>
      <c r="N13" s="8">
        <v>1732633.172</v>
      </c>
      <c r="O13" s="8">
        <v>5876903</v>
      </c>
      <c r="P13" s="25">
        <f>N13/O13</f>
        <v>0.294820787751644</v>
      </c>
      <c r="Q13" s="3">
        <f t="shared" ref="Q13:Q15" si="2">(P13/G$12)*100</f>
        <v>61.833675956263789</v>
      </c>
    </row>
    <row r="14" spans="1:17" x14ac:dyDescent="0.25">
      <c r="A14" s="39"/>
      <c r="B14" s="4" t="s">
        <v>9</v>
      </c>
      <c r="C14" s="35"/>
      <c r="D14" s="10">
        <v>2.7335141840000001</v>
      </c>
      <c r="E14" s="10">
        <v>6.4827760000000003</v>
      </c>
      <c r="F14" s="27">
        <f>D14/E14</f>
        <v>0.42165797244883979</v>
      </c>
      <c r="G14" s="42"/>
      <c r="K14" s="38"/>
      <c r="L14" t="s">
        <v>8</v>
      </c>
      <c r="M14" s="34"/>
      <c r="N14" s="8">
        <v>2316303.3820000002</v>
      </c>
      <c r="O14" s="8">
        <v>6555503</v>
      </c>
      <c r="P14" s="25">
        <f>N14/O14</f>
        <v>0.35333724689013191</v>
      </c>
      <c r="Q14" s="3">
        <f t="shared" si="2"/>
        <v>74.106513974474524</v>
      </c>
    </row>
    <row r="15" spans="1:17" x14ac:dyDescent="0.25">
      <c r="A15" s="14"/>
      <c r="C15" s="14"/>
      <c r="K15" s="39"/>
      <c r="L15" s="4" t="s">
        <v>9</v>
      </c>
      <c r="M15" s="35"/>
      <c r="N15" s="4">
        <v>748642.42500000005</v>
      </c>
      <c r="O15" s="4">
        <v>5753549</v>
      </c>
      <c r="P15" s="27">
        <f>N15/O15</f>
        <v>0.13011837128700912</v>
      </c>
      <c r="Q15" s="5">
        <f t="shared" si="2"/>
        <v>27.290128581080271</v>
      </c>
    </row>
    <row r="18" spans="1:17" x14ac:dyDescent="0.25">
      <c r="F18" s="11"/>
      <c r="G18" s="11"/>
      <c r="Q18" s="11" t="s">
        <v>19</v>
      </c>
    </row>
    <row r="19" spans="1:17" x14ac:dyDescent="0.25">
      <c r="A19" t="s">
        <v>0</v>
      </c>
      <c r="B19" s="8" t="s">
        <v>1</v>
      </c>
      <c r="C19" t="s">
        <v>10</v>
      </c>
      <c r="D19" t="s">
        <v>2</v>
      </c>
      <c r="E19" t="s">
        <v>3</v>
      </c>
      <c r="F19" t="s">
        <v>4</v>
      </c>
      <c r="G19" s="23" t="s">
        <v>33</v>
      </c>
      <c r="K19" t="s">
        <v>0</v>
      </c>
      <c r="L19" t="s">
        <v>1</v>
      </c>
      <c r="M19" t="s">
        <v>21</v>
      </c>
      <c r="N19" t="s">
        <v>2</v>
      </c>
      <c r="O19" t="s">
        <v>3</v>
      </c>
      <c r="P19" t="s">
        <v>4</v>
      </c>
      <c r="Q19" s="23" t="s">
        <v>34</v>
      </c>
    </row>
    <row r="20" spans="1:17" x14ac:dyDescent="0.25">
      <c r="A20" s="37" t="s">
        <v>5</v>
      </c>
      <c r="B20" s="1" t="s">
        <v>6</v>
      </c>
      <c r="C20" s="33" t="s">
        <v>18</v>
      </c>
      <c r="D20" s="1">
        <v>4.04</v>
      </c>
      <c r="E20" s="1">
        <v>7.3780000000000001</v>
      </c>
      <c r="F20" s="26">
        <f t="shared" ref="F20:F25" si="3">D20/E20</f>
        <v>0.54757386825698018</v>
      </c>
      <c r="G20" s="40">
        <f>AVERAGE(F20:F25)</f>
        <v>0.43438492431499226</v>
      </c>
      <c r="I20" s="8"/>
      <c r="K20" s="37" t="s">
        <v>5</v>
      </c>
      <c r="L20" s="1" t="s">
        <v>6</v>
      </c>
      <c r="M20" s="33" t="s">
        <v>18</v>
      </c>
      <c r="N20" s="1">
        <v>2.177</v>
      </c>
      <c r="O20" s="1">
        <v>7.181</v>
      </c>
      <c r="P20" s="26">
        <f t="shared" ref="P20:P26" si="4">N20/O20</f>
        <v>0.30316111962122266</v>
      </c>
      <c r="Q20" s="2">
        <f>(P20/G$20)*100</f>
        <v>69.790893433812357</v>
      </c>
    </row>
    <row r="21" spans="1:17" x14ac:dyDescent="0.25">
      <c r="A21" s="38"/>
      <c r="B21" s="8" t="s">
        <v>7</v>
      </c>
      <c r="C21" s="36"/>
      <c r="D21" s="8">
        <v>3.0950000000000002</v>
      </c>
      <c r="E21" s="8">
        <v>7.99</v>
      </c>
      <c r="F21" s="25">
        <f t="shared" si="3"/>
        <v>0.38735919899874843</v>
      </c>
      <c r="G21" s="41"/>
      <c r="K21" s="38"/>
      <c r="L21" s="8" t="s">
        <v>7</v>
      </c>
      <c r="M21" s="36"/>
      <c r="N21" s="8">
        <v>2.347</v>
      </c>
      <c r="O21" s="8">
        <v>6.9039999999999999</v>
      </c>
      <c r="P21" s="25">
        <f t="shared" si="4"/>
        <v>0.3399478563151796</v>
      </c>
      <c r="Q21" s="3">
        <f t="shared" ref="Q21:Q26" si="5">(P21/G$20)*100</f>
        <v>78.259588969682554</v>
      </c>
    </row>
    <row r="22" spans="1:17" x14ac:dyDescent="0.25">
      <c r="A22" s="38"/>
      <c r="B22" s="8" t="s">
        <v>8</v>
      </c>
      <c r="C22" s="36"/>
      <c r="D22" s="8">
        <v>3.8050000000000002</v>
      </c>
      <c r="E22" s="8">
        <v>7.7380000000000004</v>
      </c>
      <c r="F22" s="25">
        <f t="shared" si="3"/>
        <v>0.49172912897389504</v>
      </c>
      <c r="G22" s="41"/>
      <c r="K22" s="38"/>
      <c r="L22" s="8" t="s">
        <v>8</v>
      </c>
      <c r="M22" s="36"/>
      <c r="N22" s="8">
        <v>2.0760000000000001</v>
      </c>
      <c r="O22" s="8">
        <v>6.7220000000000004</v>
      </c>
      <c r="P22" s="25">
        <f t="shared" si="4"/>
        <v>0.30883665575721508</v>
      </c>
      <c r="Q22" s="3">
        <f t="shared" si="5"/>
        <v>71.097461829329873</v>
      </c>
    </row>
    <row r="23" spans="1:17" x14ac:dyDescent="0.25">
      <c r="A23" s="38"/>
      <c r="B23" s="8" t="s">
        <v>9</v>
      </c>
      <c r="C23" s="36"/>
      <c r="D23" s="8">
        <v>3.0310000000000001</v>
      </c>
      <c r="E23" s="8">
        <v>7.8470000000000004</v>
      </c>
      <c r="F23" s="25">
        <f t="shared" si="3"/>
        <v>0.38626226583407669</v>
      </c>
      <c r="G23" s="41"/>
      <c r="K23" s="38"/>
      <c r="L23" s="8" t="s">
        <v>9</v>
      </c>
      <c r="M23" s="36"/>
      <c r="N23" s="8">
        <v>1.9630000000000001</v>
      </c>
      <c r="O23" s="8">
        <v>7.306</v>
      </c>
      <c r="P23" s="25">
        <f t="shared" si="4"/>
        <v>0.26868327402135234</v>
      </c>
      <c r="Q23" s="3">
        <f t="shared" si="5"/>
        <v>61.85372902732643</v>
      </c>
    </row>
    <row r="24" spans="1:17" x14ac:dyDescent="0.25">
      <c r="A24" s="38"/>
      <c r="B24" s="8" t="s">
        <v>15</v>
      </c>
      <c r="C24" s="36"/>
      <c r="D24" s="13">
        <v>2.214483763</v>
      </c>
      <c r="E24" s="13">
        <v>6.096133</v>
      </c>
      <c r="F24" s="25">
        <f t="shared" si="3"/>
        <v>0.36326040836051315</v>
      </c>
      <c r="G24" s="41"/>
      <c r="K24" s="38"/>
      <c r="L24" s="8" t="s">
        <v>15</v>
      </c>
      <c r="M24" s="36"/>
      <c r="N24" s="8">
        <v>2.5859999999999999</v>
      </c>
      <c r="O24" s="8">
        <v>7.3079999999999998</v>
      </c>
      <c r="P24" s="25">
        <f t="shared" si="4"/>
        <v>0.35385878489326766</v>
      </c>
      <c r="Q24" s="3">
        <f t="shared" si="5"/>
        <v>81.462031734017685</v>
      </c>
    </row>
    <row r="25" spans="1:17" x14ac:dyDescent="0.25">
      <c r="A25" s="39"/>
      <c r="B25" s="4" t="s">
        <v>16</v>
      </c>
      <c r="C25" s="35"/>
      <c r="D25" s="10">
        <v>3.0412038300000002</v>
      </c>
      <c r="E25" s="10">
        <v>7.0705169999999997</v>
      </c>
      <c r="F25" s="27">
        <f t="shared" si="3"/>
        <v>0.4301246754657404</v>
      </c>
      <c r="G25" s="42"/>
      <c r="K25" s="38"/>
      <c r="L25" s="8" t="s">
        <v>16</v>
      </c>
      <c r="M25" s="36"/>
      <c r="N25" s="8">
        <v>2.673</v>
      </c>
      <c r="O25" s="8">
        <v>7.2229999999999999</v>
      </c>
      <c r="P25" s="25">
        <f t="shared" si="4"/>
        <v>0.37006783884812405</v>
      </c>
      <c r="Q25" s="3">
        <f t="shared" si="5"/>
        <v>85.193527245842233</v>
      </c>
    </row>
    <row r="26" spans="1:17" x14ac:dyDescent="0.25">
      <c r="K26" s="39"/>
      <c r="L26" s="4" t="s">
        <v>17</v>
      </c>
      <c r="M26" s="35"/>
      <c r="N26" s="10">
        <v>0.70678856000000001</v>
      </c>
      <c r="O26" s="10">
        <v>6.3567530000000003</v>
      </c>
      <c r="P26" s="27">
        <f t="shared" si="4"/>
        <v>0.11118704156036895</v>
      </c>
      <c r="Q26" s="5">
        <f t="shared" si="5"/>
        <v>25.596431951616754</v>
      </c>
    </row>
    <row r="29" spans="1:17" x14ac:dyDescent="0.25">
      <c r="Q29" s="11" t="s">
        <v>22</v>
      </c>
    </row>
    <row r="30" spans="1:17" x14ac:dyDescent="0.25">
      <c r="F30" s="11"/>
      <c r="G30" s="11"/>
      <c r="K30" t="s">
        <v>0</v>
      </c>
      <c r="L30" t="s">
        <v>1</v>
      </c>
      <c r="M30" t="s">
        <v>21</v>
      </c>
      <c r="N30" t="s">
        <v>2</v>
      </c>
      <c r="O30" t="s">
        <v>3</v>
      </c>
      <c r="P30" t="s">
        <v>4</v>
      </c>
      <c r="Q30" s="23" t="s">
        <v>34</v>
      </c>
    </row>
    <row r="31" spans="1:17" x14ac:dyDescent="0.25">
      <c r="A31" t="s">
        <v>0</v>
      </c>
      <c r="B31" s="8" t="s">
        <v>1</v>
      </c>
      <c r="C31" t="s">
        <v>10</v>
      </c>
      <c r="D31" t="s">
        <v>2</v>
      </c>
      <c r="E31" t="s">
        <v>3</v>
      </c>
      <c r="F31" t="s">
        <v>4</v>
      </c>
      <c r="G31" s="23" t="s">
        <v>33</v>
      </c>
      <c r="K31" s="37" t="s">
        <v>5</v>
      </c>
      <c r="L31" s="1" t="s">
        <v>6</v>
      </c>
      <c r="M31" s="33" t="s">
        <v>20</v>
      </c>
      <c r="N31" s="1">
        <v>1.748</v>
      </c>
      <c r="O31" s="1">
        <v>7.2679999999999998</v>
      </c>
      <c r="P31" s="26">
        <f>N31/O31</f>
        <v>0.24050632911392406</v>
      </c>
      <c r="Q31" s="2">
        <f>(P31/G$32)*100</f>
        <v>47.528746579482359</v>
      </c>
    </row>
    <row r="32" spans="1:17" x14ac:dyDescent="0.25">
      <c r="A32" s="37" t="s">
        <v>5</v>
      </c>
      <c r="B32" s="17" t="s">
        <v>6</v>
      </c>
      <c r="C32" s="1"/>
      <c r="D32" s="1">
        <v>4.5570000000000004</v>
      </c>
      <c r="E32" s="1">
        <v>7.2220000000000004</v>
      </c>
      <c r="F32" s="26">
        <f>D32/E32</f>
        <v>0.63098864580448633</v>
      </c>
      <c r="G32" s="40">
        <f>AVERAGE(F32:F35)</f>
        <v>0.50602287336091467</v>
      </c>
      <c r="K32" s="38"/>
      <c r="L32" s="8" t="s">
        <v>7</v>
      </c>
      <c r="M32" s="36"/>
      <c r="N32" s="8">
        <v>0.72599999999999998</v>
      </c>
      <c r="O32" s="8">
        <v>7.4450000000000003</v>
      </c>
      <c r="P32" s="25">
        <f>N32/O32</f>
        <v>9.7515110812625913E-2</v>
      </c>
      <c r="Q32" s="3">
        <f t="shared" ref="Q32:Q35" si="6">(P32/G$32)*100</f>
        <v>19.27088990364166</v>
      </c>
    </row>
    <row r="33" spans="1:17" x14ac:dyDescent="0.25">
      <c r="A33" s="38"/>
      <c r="B33" s="18" t="s">
        <v>7</v>
      </c>
      <c r="C33" s="8" t="s">
        <v>20</v>
      </c>
      <c r="D33" s="8">
        <v>3.5230000000000001</v>
      </c>
      <c r="E33" s="8">
        <v>7.194</v>
      </c>
      <c r="F33" s="25">
        <f t="shared" ref="F33:F35" si="7">D33/E33</f>
        <v>0.48971365026410901</v>
      </c>
      <c r="G33" s="41"/>
      <c r="K33" s="38"/>
      <c r="L33" s="8" t="s">
        <v>8</v>
      </c>
      <c r="M33" s="36"/>
      <c r="N33" s="8">
        <v>1.2190000000000001</v>
      </c>
      <c r="O33" s="8">
        <v>7.39</v>
      </c>
      <c r="P33" s="25">
        <f>N33/O33</f>
        <v>0.16495263870094726</v>
      </c>
      <c r="Q33" s="3">
        <f t="shared" si="6"/>
        <v>32.597862149068661</v>
      </c>
    </row>
    <row r="34" spans="1:17" x14ac:dyDescent="0.25">
      <c r="A34" s="38"/>
      <c r="B34" s="18" t="s">
        <v>8</v>
      </c>
      <c r="C34" s="8"/>
      <c r="D34" s="8">
        <v>2.8330000000000002</v>
      </c>
      <c r="E34" s="8">
        <v>7</v>
      </c>
      <c r="F34" s="25">
        <f t="shared" si="7"/>
        <v>0.40471428571428575</v>
      </c>
      <c r="G34" s="41"/>
      <c r="K34" s="38"/>
      <c r="L34" s="8" t="s">
        <v>9</v>
      </c>
      <c r="M34" s="36"/>
      <c r="N34" s="8">
        <v>2.056</v>
      </c>
      <c r="O34" s="8">
        <v>7.7919999999999998</v>
      </c>
      <c r="P34" s="25">
        <f>N34/O34</f>
        <v>0.26386036960985626</v>
      </c>
      <c r="Q34" s="3">
        <f t="shared" si="6"/>
        <v>52.143960974993533</v>
      </c>
    </row>
    <row r="35" spans="1:17" x14ac:dyDescent="0.25">
      <c r="A35" s="39"/>
      <c r="B35" s="19" t="s">
        <v>9</v>
      </c>
      <c r="C35" s="4"/>
      <c r="D35" s="4">
        <v>3.387</v>
      </c>
      <c r="E35" s="4">
        <v>6.7919999999999998</v>
      </c>
      <c r="F35" s="27">
        <f t="shared" si="7"/>
        <v>0.49867491166077738</v>
      </c>
      <c r="G35" s="42"/>
      <c r="K35" s="39"/>
      <c r="L35" s="4" t="s">
        <v>15</v>
      </c>
      <c r="M35" s="35"/>
      <c r="N35" s="4">
        <v>1.732</v>
      </c>
      <c r="O35" s="4">
        <v>7.681</v>
      </c>
      <c r="P35" s="27">
        <f>N35/O35</f>
        <v>0.22549147246452284</v>
      </c>
      <c r="Q35" s="5">
        <f t="shared" si="6"/>
        <v>44.561517736707877</v>
      </c>
    </row>
    <row r="38" spans="1:17" x14ac:dyDescent="0.25">
      <c r="A38" s="23"/>
      <c r="B38" s="23"/>
      <c r="C38" s="23"/>
      <c r="D38" s="23"/>
      <c r="E38" s="23"/>
      <c r="F38" s="11"/>
      <c r="G38" s="11"/>
      <c r="Q38" s="11" t="s">
        <v>23</v>
      </c>
    </row>
    <row r="39" spans="1:17" x14ac:dyDescent="0.25">
      <c r="A39" s="23" t="s">
        <v>0</v>
      </c>
      <c r="B39" s="8" t="s">
        <v>1</v>
      </c>
      <c r="C39" s="23" t="s">
        <v>10</v>
      </c>
      <c r="D39" s="23" t="s">
        <v>2</v>
      </c>
      <c r="E39" s="23" t="s">
        <v>3</v>
      </c>
      <c r="F39" s="23" t="s">
        <v>4</v>
      </c>
      <c r="G39" s="23" t="s">
        <v>33</v>
      </c>
      <c r="K39" t="s">
        <v>0</v>
      </c>
      <c r="L39" t="s">
        <v>1</v>
      </c>
      <c r="M39" t="s">
        <v>21</v>
      </c>
      <c r="N39" t="s">
        <v>2</v>
      </c>
      <c r="O39" t="s">
        <v>3</v>
      </c>
      <c r="P39" t="s">
        <v>4</v>
      </c>
      <c r="Q39" s="23" t="s">
        <v>34</v>
      </c>
    </row>
    <row r="40" spans="1:17" x14ac:dyDescent="0.25">
      <c r="A40" s="37" t="s">
        <v>5</v>
      </c>
      <c r="B40" s="1" t="s">
        <v>6</v>
      </c>
      <c r="C40" s="33" t="s">
        <v>31</v>
      </c>
      <c r="D40" s="1">
        <v>4.5289999999999999</v>
      </c>
      <c r="E40" s="1">
        <v>8.9990000000000006</v>
      </c>
      <c r="F40" s="26">
        <f t="shared" ref="F40:F46" si="8">D40/E40</f>
        <v>0.50327814201577947</v>
      </c>
      <c r="G40" s="40">
        <f>AVERAGE(F40:F46)</f>
        <v>0.48431923142184502</v>
      </c>
      <c r="K40" s="37" t="s">
        <v>5</v>
      </c>
      <c r="L40" s="1" t="s">
        <v>6</v>
      </c>
      <c r="M40" s="33" t="s">
        <v>31</v>
      </c>
      <c r="N40" s="1">
        <v>0.73399999999999999</v>
      </c>
      <c r="O40" s="1">
        <v>7.6680000000000001</v>
      </c>
      <c r="P40" s="26">
        <f>N40/O40</f>
        <v>9.5722483046426707E-2</v>
      </c>
      <c r="Q40" s="2">
        <f>(P40/G$40)*100</f>
        <v>19.764336585480709</v>
      </c>
    </row>
    <row r="41" spans="1:17" x14ac:dyDescent="0.25">
      <c r="A41" s="38"/>
      <c r="B41" s="8" t="s">
        <v>7</v>
      </c>
      <c r="C41" s="36"/>
      <c r="D41" s="8">
        <v>4.234</v>
      </c>
      <c r="E41" s="8">
        <v>8.3610000000000007</v>
      </c>
      <c r="F41" s="25">
        <f t="shared" si="8"/>
        <v>0.50639875612964957</v>
      </c>
      <c r="G41" s="41"/>
      <c r="K41" s="38"/>
      <c r="L41" s="8" t="s">
        <v>7</v>
      </c>
      <c r="M41" s="36"/>
      <c r="N41" s="15">
        <v>0.90100000000000002</v>
      </c>
      <c r="O41" s="8">
        <v>7.4589999999999996</v>
      </c>
      <c r="P41" s="25">
        <f t="shared" ref="P41:P44" si="9">N41/O41</f>
        <v>0.12079367207400457</v>
      </c>
      <c r="Q41" s="3">
        <f t="shared" ref="Q41:Q44" si="10">(P41/G$40)*100</f>
        <v>24.940920004226001</v>
      </c>
    </row>
    <row r="42" spans="1:17" x14ac:dyDescent="0.25">
      <c r="A42" s="38"/>
      <c r="B42" s="8" t="s">
        <v>8</v>
      </c>
      <c r="C42" s="36"/>
      <c r="D42" s="8">
        <v>3.6560000000000001</v>
      </c>
      <c r="E42" s="8">
        <v>8.9450000000000003</v>
      </c>
      <c r="F42" s="25">
        <f t="shared" si="8"/>
        <v>0.40871995528228061</v>
      </c>
      <c r="G42" s="41"/>
      <c r="K42" s="38"/>
      <c r="L42" s="8" t="s">
        <v>8</v>
      </c>
      <c r="M42" s="36"/>
      <c r="N42" s="8">
        <v>1.004</v>
      </c>
      <c r="O42" s="8">
        <v>7.7110000000000003</v>
      </c>
      <c r="P42" s="25">
        <f t="shared" si="9"/>
        <v>0.13020360523926858</v>
      </c>
      <c r="Q42" s="3">
        <f t="shared" si="10"/>
        <v>26.8838395818027</v>
      </c>
    </row>
    <row r="43" spans="1:17" x14ac:dyDescent="0.25">
      <c r="A43" s="38"/>
      <c r="B43" s="8" t="s">
        <v>9</v>
      </c>
      <c r="C43" s="36"/>
      <c r="D43" s="8">
        <v>5.2460000000000004</v>
      </c>
      <c r="E43" s="8">
        <v>8.7550000000000008</v>
      </c>
      <c r="F43" s="25">
        <f t="shared" si="8"/>
        <v>0.59920045688178181</v>
      </c>
      <c r="G43" s="41"/>
      <c r="K43" s="38"/>
      <c r="L43" s="8" t="s">
        <v>9</v>
      </c>
      <c r="M43" s="36"/>
      <c r="N43" s="8">
        <v>0.73799999999999999</v>
      </c>
      <c r="O43" s="8">
        <v>7.0419999999999998</v>
      </c>
      <c r="P43" s="25">
        <f t="shared" si="9"/>
        <v>0.10479977279182051</v>
      </c>
      <c r="Q43" s="3">
        <f t="shared" si="10"/>
        <v>21.63857348471452</v>
      </c>
    </row>
    <row r="44" spans="1:17" x14ac:dyDescent="0.25">
      <c r="A44" s="38"/>
      <c r="B44" s="8" t="s">
        <v>15</v>
      </c>
      <c r="C44" s="36"/>
      <c r="D44" s="8">
        <v>4.07</v>
      </c>
      <c r="E44" s="8">
        <v>8.3919999999999995</v>
      </c>
      <c r="F44" s="25">
        <f t="shared" si="8"/>
        <v>0.48498570066730223</v>
      </c>
      <c r="G44" s="41"/>
      <c r="K44" s="39"/>
      <c r="L44" s="4" t="s">
        <v>15</v>
      </c>
      <c r="M44" s="35"/>
      <c r="N44" s="16">
        <v>0.60399999999999998</v>
      </c>
      <c r="O44" s="4">
        <v>6.9329999999999998</v>
      </c>
      <c r="P44" s="27">
        <f t="shared" si="9"/>
        <v>8.7119573056396948E-2</v>
      </c>
      <c r="Q44" s="5">
        <f t="shared" si="10"/>
        <v>17.988047429096465</v>
      </c>
    </row>
    <row r="45" spans="1:17" x14ac:dyDescent="0.25">
      <c r="A45" s="38"/>
      <c r="B45" s="8" t="s">
        <v>16</v>
      </c>
      <c r="C45" s="36"/>
      <c r="D45" s="8">
        <v>3.3820000000000001</v>
      </c>
      <c r="E45" s="8">
        <v>7.1970000000000001</v>
      </c>
      <c r="F45" s="25">
        <f t="shared" si="8"/>
        <v>0.46991802139780464</v>
      </c>
      <c r="G45" s="41"/>
    </row>
    <row r="46" spans="1:17" x14ac:dyDescent="0.25">
      <c r="A46" s="39"/>
      <c r="B46" s="4" t="s">
        <v>17</v>
      </c>
      <c r="C46" s="35"/>
      <c r="D46" s="4">
        <v>3.0670000000000002</v>
      </c>
      <c r="E46" s="4">
        <v>7.3419999999999996</v>
      </c>
      <c r="F46" s="27">
        <f t="shared" si="8"/>
        <v>0.41773358757831658</v>
      </c>
      <c r="G46" s="42"/>
    </row>
    <row r="51" spans="2:7" x14ac:dyDescent="0.25">
      <c r="B51" s="23"/>
      <c r="C51" s="23"/>
      <c r="D51" s="23"/>
      <c r="E51" s="23"/>
      <c r="F51" s="23"/>
    </row>
    <row r="54" spans="2:7" x14ac:dyDescent="0.25">
      <c r="C54" s="23"/>
      <c r="D54" s="23"/>
      <c r="E54" s="24"/>
      <c r="F54" s="22"/>
      <c r="G54" s="22"/>
    </row>
    <row r="55" spans="2:7" x14ac:dyDescent="0.25">
      <c r="C55" s="23"/>
      <c r="D55" s="23"/>
      <c r="E55" s="24"/>
      <c r="F55" s="22"/>
      <c r="G55" s="22"/>
    </row>
    <row r="56" spans="2:7" x14ac:dyDescent="0.25">
      <c r="C56" s="23"/>
      <c r="D56" s="23"/>
      <c r="E56" s="24"/>
      <c r="F56" s="22"/>
      <c r="G56" s="22"/>
    </row>
    <row r="57" spans="2:7" x14ac:dyDescent="0.25">
      <c r="C57" s="23"/>
      <c r="D57" s="23"/>
      <c r="E57" s="24"/>
      <c r="F57" s="22"/>
      <c r="G57" s="22"/>
    </row>
    <row r="58" spans="2:7" x14ac:dyDescent="0.25">
      <c r="C58" s="23"/>
      <c r="D58" s="23"/>
      <c r="E58" s="24"/>
      <c r="F58" s="22"/>
      <c r="G58" s="22"/>
    </row>
    <row r="59" spans="2:7" x14ac:dyDescent="0.25">
      <c r="E59" s="24"/>
      <c r="F59" s="22"/>
      <c r="G59" s="22"/>
    </row>
    <row r="60" spans="2:7" x14ac:dyDescent="0.25">
      <c r="E60" s="24"/>
      <c r="F60" s="22"/>
      <c r="G60" s="22"/>
    </row>
  </sheetData>
  <mergeCells count="24">
    <mergeCell ref="C40:C46"/>
    <mergeCell ref="A40:A46"/>
    <mergeCell ref="M31:M35"/>
    <mergeCell ref="K31:K35"/>
    <mergeCell ref="K40:K44"/>
    <mergeCell ref="M40:M44"/>
    <mergeCell ref="A32:A35"/>
    <mergeCell ref="G40:G46"/>
    <mergeCell ref="G32:G35"/>
    <mergeCell ref="M6:M9"/>
    <mergeCell ref="M13:M15"/>
    <mergeCell ref="M20:M26"/>
    <mergeCell ref="A6:A9"/>
    <mergeCell ref="K6:K9"/>
    <mergeCell ref="C6:C9"/>
    <mergeCell ref="K12:K15"/>
    <mergeCell ref="G6:G9"/>
    <mergeCell ref="G20:G25"/>
    <mergeCell ref="G12:G14"/>
    <mergeCell ref="A12:A14"/>
    <mergeCell ref="C12:C14"/>
    <mergeCell ref="K20:K26"/>
    <mergeCell ref="C20:C25"/>
    <mergeCell ref="A20:A25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8"/>
  <sheetViews>
    <sheetView topLeftCell="D25" zoomScaleNormal="100" workbookViewId="0">
      <selection activeCell="K26" sqref="K26"/>
    </sheetView>
  </sheetViews>
  <sheetFormatPr defaultRowHeight="15" x14ac:dyDescent="0.25"/>
  <cols>
    <col min="1" max="1" width="60.28515625" bestFit="1" customWidth="1"/>
    <col min="2" max="2" width="21.5703125" bestFit="1" customWidth="1"/>
    <col min="3" max="3" width="22.85546875" bestFit="1" customWidth="1"/>
    <col min="4" max="4" width="25.5703125" bestFit="1" customWidth="1"/>
    <col min="5" max="5" width="18" bestFit="1" customWidth="1"/>
    <col min="6" max="6" width="44" bestFit="1" customWidth="1"/>
    <col min="7" max="7" width="54.5703125" bestFit="1" customWidth="1"/>
  </cols>
  <sheetData>
    <row r="2" spans="1:10" ht="18.75" x14ac:dyDescent="0.3">
      <c r="A2" s="12" t="s">
        <v>28</v>
      </c>
      <c r="B2" s="12"/>
      <c r="C2" s="12"/>
      <c r="D2" s="12"/>
      <c r="E2" s="12"/>
      <c r="F2" s="28"/>
      <c r="G2" s="28"/>
    </row>
    <row r="3" spans="1:10" x14ac:dyDescent="0.25">
      <c r="A3" s="20"/>
      <c r="B3" s="20"/>
      <c r="C3" s="20"/>
      <c r="D3" s="20"/>
      <c r="E3" s="20"/>
      <c r="F3" s="20"/>
    </row>
    <row r="4" spans="1:10" x14ac:dyDescent="0.25">
      <c r="A4" s="20"/>
      <c r="B4" s="20"/>
      <c r="C4" s="20"/>
      <c r="D4" s="20"/>
      <c r="E4" s="20"/>
      <c r="F4" s="11"/>
    </row>
    <row r="5" spans="1:10" x14ac:dyDescent="0.25">
      <c r="A5" s="20" t="s">
        <v>0</v>
      </c>
      <c r="B5" s="20" t="s">
        <v>1</v>
      </c>
      <c r="C5" s="20" t="s">
        <v>10</v>
      </c>
      <c r="D5" s="20" t="s">
        <v>2</v>
      </c>
      <c r="E5" s="20" t="s">
        <v>3</v>
      </c>
      <c r="F5" s="20" t="s">
        <v>4</v>
      </c>
      <c r="G5" s="23" t="s">
        <v>33</v>
      </c>
    </row>
    <row r="6" spans="1:10" x14ac:dyDescent="0.25">
      <c r="A6" s="37" t="s">
        <v>5</v>
      </c>
      <c r="B6" s="1" t="s">
        <v>6</v>
      </c>
      <c r="C6" s="43" t="s">
        <v>26</v>
      </c>
      <c r="D6" s="1">
        <v>3.4449999999999998</v>
      </c>
      <c r="E6" s="1">
        <v>6.8470000000000004</v>
      </c>
      <c r="F6" s="26">
        <f>D6/E6</f>
        <v>0.50314006134073308</v>
      </c>
      <c r="G6" s="40">
        <f>AVERAGE(F6:F10)</f>
        <v>0.46470889245628005</v>
      </c>
      <c r="J6" s="8"/>
    </row>
    <row r="7" spans="1:10" x14ac:dyDescent="0.25">
      <c r="A7" s="38"/>
      <c r="B7" s="8" t="s">
        <v>7</v>
      </c>
      <c r="C7" s="44"/>
      <c r="D7" s="8">
        <v>3.0840000000000001</v>
      </c>
      <c r="E7" s="8">
        <v>6.8620000000000001</v>
      </c>
      <c r="F7" s="25">
        <f>D7/E7</f>
        <v>0.44943165257942291</v>
      </c>
      <c r="G7" s="41"/>
    </row>
    <row r="8" spans="1:10" x14ac:dyDescent="0.25">
      <c r="A8" s="38"/>
      <c r="B8" s="8" t="s">
        <v>8</v>
      </c>
      <c r="C8" s="44"/>
      <c r="D8" s="8">
        <v>3.7240000000000002</v>
      </c>
      <c r="E8" s="8">
        <v>6.3479999999999999</v>
      </c>
      <c r="F8" s="25">
        <f>D8/E8</f>
        <v>0.58664146187775679</v>
      </c>
      <c r="G8" s="41"/>
    </row>
    <row r="9" spans="1:10" x14ac:dyDescent="0.25">
      <c r="A9" s="38"/>
      <c r="B9" s="8" t="s">
        <v>9</v>
      </c>
      <c r="C9" s="44"/>
      <c r="D9" s="8">
        <v>4.1050000000000004</v>
      </c>
      <c r="E9" s="8">
        <v>8.0419999999999998</v>
      </c>
      <c r="F9" s="25">
        <f>D9/E9</f>
        <v>0.51044516289480235</v>
      </c>
      <c r="G9" s="41"/>
    </row>
    <row r="10" spans="1:10" x14ac:dyDescent="0.25">
      <c r="A10" s="39"/>
      <c r="B10" s="4" t="s">
        <v>15</v>
      </c>
      <c r="C10" s="45"/>
      <c r="D10" s="4">
        <v>2.2559999999999998</v>
      </c>
      <c r="E10" s="4">
        <v>8.2370000000000001</v>
      </c>
      <c r="F10" s="27">
        <f>D10/E10</f>
        <v>0.27388612358868519</v>
      </c>
      <c r="G10" s="42"/>
    </row>
    <row r="11" spans="1:10" x14ac:dyDescent="0.25">
      <c r="A11" s="37" t="s">
        <v>12</v>
      </c>
      <c r="B11" s="1" t="s">
        <v>6</v>
      </c>
      <c r="C11" s="33" t="s">
        <v>26</v>
      </c>
      <c r="D11" s="1">
        <v>3.0680000000000001</v>
      </c>
      <c r="E11" s="1">
        <v>6.4870000000000001</v>
      </c>
      <c r="F11" s="26">
        <f t="shared" ref="F11:F18" si="0">D11/E11</f>
        <v>0.47294589178356716</v>
      </c>
      <c r="G11" s="40">
        <f>AVERAGE(F11:F18)</f>
        <v>0.45396099018067781</v>
      </c>
    </row>
    <row r="12" spans="1:10" x14ac:dyDescent="0.25">
      <c r="A12" s="38"/>
      <c r="B12" s="8" t="s">
        <v>7</v>
      </c>
      <c r="C12" s="36"/>
      <c r="D12" s="8">
        <v>5.1630000000000003</v>
      </c>
      <c r="E12" s="8">
        <v>9.0359999999999996</v>
      </c>
      <c r="F12" s="25">
        <f t="shared" si="0"/>
        <v>0.57138114209827362</v>
      </c>
      <c r="G12" s="41"/>
    </row>
    <row r="13" spans="1:10" x14ac:dyDescent="0.25">
      <c r="A13" s="38"/>
      <c r="B13" s="8" t="s">
        <v>8</v>
      </c>
      <c r="C13" s="36"/>
      <c r="D13" s="8">
        <v>1.5389999999999999</v>
      </c>
      <c r="E13" s="8">
        <v>5.7869999999999999</v>
      </c>
      <c r="F13" s="25">
        <f t="shared" si="0"/>
        <v>0.26594090202177295</v>
      </c>
      <c r="G13" s="41"/>
    </row>
    <row r="14" spans="1:10" x14ac:dyDescent="0.25">
      <c r="A14" s="38"/>
      <c r="B14" s="8" t="s">
        <v>9</v>
      </c>
      <c r="C14" s="36"/>
      <c r="D14" s="8">
        <v>3.1880000000000002</v>
      </c>
      <c r="E14" s="8">
        <v>6.9109999999999996</v>
      </c>
      <c r="F14" s="25">
        <f t="shared" si="0"/>
        <v>0.46129358992909858</v>
      </c>
      <c r="G14" s="41"/>
    </row>
    <row r="15" spans="1:10" x14ac:dyDescent="0.25">
      <c r="A15" s="38"/>
      <c r="B15" s="8" t="s">
        <v>15</v>
      </c>
      <c r="C15" s="36"/>
      <c r="D15" s="8">
        <v>4.0069999999999997</v>
      </c>
      <c r="E15" s="8">
        <v>8.1430000000000007</v>
      </c>
      <c r="F15" s="25">
        <f t="shared" si="0"/>
        <v>0.49207908633181868</v>
      </c>
      <c r="G15" s="41"/>
    </row>
    <row r="16" spans="1:10" x14ac:dyDescent="0.25">
      <c r="A16" s="38"/>
      <c r="B16" s="8" t="s">
        <v>16</v>
      </c>
      <c r="C16" s="36"/>
      <c r="D16" s="8">
        <v>4.4580000000000002</v>
      </c>
      <c r="E16" s="8">
        <v>8.6259999999999994</v>
      </c>
      <c r="F16" s="25">
        <f t="shared" si="0"/>
        <v>0.5168096452585208</v>
      </c>
      <c r="G16" s="41"/>
    </row>
    <row r="17" spans="1:7" x14ac:dyDescent="0.25">
      <c r="A17" s="38"/>
      <c r="B17" s="8" t="s">
        <v>17</v>
      </c>
      <c r="C17" s="36"/>
      <c r="D17" s="8">
        <v>2.8090000000000002</v>
      </c>
      <c r="E17" s="8">
        <v>7.4050000000000002</v>
      </c>
      <c r="F17" s="25">
        <f t="shared" si="0"/>
        <v>0.37933828494260635</v>
      </c>
      <c r="G17" s="41"/>
    </row>
    <row r="18" spans="1:7" x14ac:dyDescent="0.25">
      <c r="A18" s="39"/>
      <c r="B18" s="4" t="s">
        <v>30</v>
      </c>
      <c r="C18" s="35"/>
      <c r="D18" s="4">
        <v>2.964</v>
      </c>
      <c r="E18" s="4">
        <v>6.2809999999999997</v>
      </c>
      <c r="F18" s="27">
        <f t="shared" si="0"/>
        <v>0.47189937907976437</v>
      </c>
      <c r="G18" s="42"/>
    </row>
    <row r="22" spans="1:7" ht="18.75" x14ac:dyDescent="0.3">
      <c r="A22" s="12" t="s">
        <v>29</v>
      </c>
      <c r="B22" s="12"/>
      <c r="C22" s="12"/>
      <c r="D22" s="12"/>
      <c r="E22" s="12"/>
      <c r="F22" s="12"/>
      <c r="G22" s="28"/>
    </row>
    <row r="23" spans="1:7" x14ac:dyDescent="0.25">
      <c r="A23" s="21"/>
      <c r="B23" s="21"/>
      <c r="C23" s="21"/>
      <c r="D23" s="21"/>
      <c r="E23" s="21"/>
      <c r="F23" s="21"/>
    </row>
    <row r="24" spans="1:7" x14ac:dyDescent="0.25">
      <c r="A24" s="21"/>
      <c r="B24" s="21"/>
      <c r="C24" s="21"/>
      <c r="D24" s="21"/>
      <c r="E24" s="21"/>
      <c r="F24" s="11"/>
      <c r="G24" s="11" t="s">
        <v>35</v>
      </c>
    </row>
    <row r="25" spans="1:7" x14ac:dyDescent="0.25">
      <c r="A25" s="21" t="s">
        <v>0</v>
      </c>
      <c r="B25" s="21" t="s">
        <v>1</v>
      </c>
      <c r="C25" s="21" t="s">
        <v>10</v>
      </c>
      <c r="D25" s="21" t="s">
        <v>2</v>
      </c>
      <c r="E25" s="21" t="s">
        <v>3</v>
      </c>
      <c r="F25" s="21" t="s">
        <v>4</v>
      </c>
      <c r="G25" s="23" t="s">
        <v>34</v>
      </c>
    </row>
    <row r="26" spans="1:7" x14ac:dyDescent="0.25">
      <c r="A26" s="37" t="s">
        <v>5</v>
      </c>
      <c r="B26" s="1" t="s">
        <v>6</v>
      </c>
      <c r="C26" s="33" t="s">
        <v>26</v>
      </c>
      <c r="D26" s="1">
        <v>3.613</v>
      </c>
      <c r="E26" s="1">
        <v>7.806</v>
      </c>
      <c r="F26" s="26">
        <f>D26/E26</f>
        <v>0.46284909044324879</v>
      </c>
      <c r="G26" s="2">
        <f>(F26/G6)*100</f>
        <v>99.599792032555897</v>
      </c>
    </row>
    <row r="27" spans="1:7" x14ac:dyDescent="0.25">
      <c r="A27" s="38"/>
      <c r="B27" s="8" t="s">
        <v>7</v>
      </c>
      <c r="C27" s="36"/>
      <c r="D27" s="8">
        <v>3.0960000000000001</v>
      </c>
      <c r="E27" s="8">
        <v>8.75</v>
      </c>
      <c r="F27" s="25">
        <f>D27/E27</f>
        <v>0.35382857142857144</v>
      </c>
      <c r="G27" s="3">
        <f>(F27/G6)*100</f>
        <v>76.139832306277583</v>
      </c>
    </row>
    <row r="28" spans="1:7" x14ac:dyDescent="0.25">
      <c r="A28" s="38"/>
      <c r="B28" s="8" t="s">
        <v>8</v>
      </c>
      <c r="C28" s="36"/>
      <c r="D28" s="8">
        <v>2.782</v>
      </c>
      <c r="E28" s="8">
        <v>6.931</v>
      </c>
      <c r="F28" s="25">
        <f>D28/E28</f>
        <v>0.40138508151781849</v>
      </c>
      <c r="G28" s="3">
        <f>(F28/G6)*100</f>
        <v>86.373445404981339</v>
      </c>
    </row>
    <row r="29" spans="1:7" x14ac:dyDescent="0.25">
      <c r="A29" s="38"/>
      <c r="B29" s="8" t="s">
        <v>9</v>
      </c>
      <c r="C29" s="36"/>
      <c r="D29" s="15">
        <v>2.9039999999999999</v>
      </c>
      <c r="E29" s="8">
        <v>6.9029999999999996</v>
      </c>
      <c r="F29" s="25">
        <f>D29/E29</f>
        <v>0.4206866579747936</v>
      </c>
      <c r="G29" s="3">
        <f>(F29/G6)*100</f>
        <v>90.526922295633057</v>
      </c>
    </row>
    <row r="30" spans="1:7" x14ac:dyDescent="0.25">
      <c r="A30" s="39"/>
      <c r="B30" s="4" t="s">
        <v>15</v>
      </c>
      <c r="C30" s="35"/>
      <c r="D30" s="16">
        <v>3.472</v>
      </c>
      <c r="E30" s="4">
        <v>7.625</v>
      </c>
      <c r="F30" s="27">
        <f>D30/E30</f>
        <v>0.45534426229508196</v>
      </c>
      <c r="G30" s="5">
        <f>(F30/G6)*100</f>
        <v>97.984839474084495</v>
      </c>
    </row>
    <row r="31" spans="1:7" x14ac:dyDescent="0.25">
      <c r="A31" s="37" t="s">
        <v>12</v>
      </c>
      <c r="B31" s="1" t="s">
        <v>6</v>
      </c>
      <c r="C31" s="33" t="s">
        <v>26</v>
      </c>
      <c r="D31" s="1">
        <v>2.4159999999999999</v>
      </c>
      <c r="E31" s="1">
        <v>7.5419999999999998</v>
      </c>
      <c r="F31" s="26">
        <v>0.32033943251127023</v>
      </c>
      <c r="G31" s="2">
        <f>(F31/G$11)*100</f>
        <v>70.565409680636691</v>
      </c>
    </row>
    <row r="32" spans="1:7" x14ac:dyDescent="0.25">
      <c r="A32" s="38"/>
      <c r="B32" s="8" t="s">
        <v>7</v>
      </c>
      <c r="C32" s="36"/>
      <c r="D32" s="8">
        <v>2.2480000000000002</v>
      </c>
      <c r="E32" s="8">
        <v>6.2949999999999999</v>
      </c>
      <c r="F32" s="25">
        <v>0.35710881652104848</v>
      </c>
      <c r="G32" s="3">
        <f t="shared" ref="G32:G37" si="1">(F32/G$11)*100</f>
        <v>78.665088905308394</v>
      </c>
    </row>
    <row r="33" spans="1:7" x14ac:dyDescent="0.25">
      <c r="A33" s="38"/>
      <c r="B33" s="8" t="s">
        <v>8</v>
      </c>
      <c r="C33" s="36"/>
      <c r="D33" s="8">
        <v>1.5349999999999999</v>
      </c>
      <c r="E33" s="8">
        <v>6.8550000000000004</v>
      </c>
      <c r="F33" s="25">
        <v>0.22392414296134205</v>
      </c>
      <c r="G33" s="3">
        <f t="shared" si="1"/>
        <v>49.326736835299343</v>
      </c>
    </row>
    <row r="34" spans="1:7" x14ac:dyDescent="0.25">
      <c r="A34" s="38"/>
      <c r="B34" s="8" t="s">
        <v>9</v>
      </c>
      <c r="C34" s="36"/>
      <c r="D34" s="8">
        <v>3.202</v>
      </c>
      <c r="E34" s="8">
        <v>9.0760000000000005</v>
      </c>
      <c r="F34" s="25">
        <v>0.35279858968708677</v>
      </c>
      <c r="G34" s="3">
        <f t="shared" si="1"/>
        <v>77.715618151831052</v>
      </c>
    </row>
    <row r="35" spans="1:7" x14ac:dyDescent="0.25">
      <c r="A35" s="38"/>
      <c r="B35" s="8" t="s">
        <v>15</v>
      </c>
      <c r="C35" s="36"/>
      <c r="D35" s="8">
        <v>2.673</v>
      </c>
      <c r="E35" s="8">
        <v>8.3770000000000007</v>
      </c>
      <c r="F35" s="25">
        <v>0.31908797899009189</v>
      </c>
      <c r="G35" s="3">
        <f t="shared" si="1"/>
        <v>70.289735438081124</v>
      </c>
    </row>
    <row r="36" spans="1:7" x14ac:dyDescent="0.25">
      <c r="A36" s="38"/>
      <c r="B36" s="8" t="s">
        <v>16</v>
      </c>
      <c r="C36" s="36"/>
      <c r="D36" s="8">
        <v>2.92</v>
      </c>
      <c r="E36" s="8">
        <v>8.343</v>
      </c>
      <c r="F36" s="25">
        <v>0.34999400695193572</v>
      </c>
      <c r="G36" s="3">
        <f t="shared" si="1"/>
        <v>77.097815566187094</v>
      </c>
    </row>
    <row r="37" spans="1:7" x14ac:dyDescent="0.25">
      <c r="A37" s="39"/>
      <c r="B37" s="4" t="s">
        <v>17</v>
      </c>
      <c r="C37" s="35"/>
      <c r="D37" s="4">
        <v>2.7650000000000001</v>
      </c>
      <c r="E37" s="4">
        <v>7.35</v>
      </c>
      <c r="F37" s="27">
        <v>0.37619047619047624</v>
      </c>
      <c r="G37" s="5">
        <f t="shared" si="1"/>
        <v>82.86845881641753</v>
      </c>
    </row>
    <row r="38" spans="1:7" x14ac:dyDescent="0.25">
      <c r="A38" s="6"/>
    </row>
  </sheetData>
  <mergeCells count="10">
    <mergeCell ref="A31:A37"/>
    <mergeCell ref="C6:C10"/>
    <mergeCell ref="C11:C18"/>
    <mergeCell ref="C26:C30"/>
    <mergeCell ref="C31:C37"/>
    <mergeCell ref="G6:G10"/>
    <mergeCell ref="G11:G18"/>
    <mergeCell ref="A6:A10"/>
    <mergeCell ref="A11:A18"/>
    <mergeCell ref="A26:A30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1"/>
  <sheetViews>
    <sheetView tabSelected="1" topLeftCell="C16" workbookViewId="0">
      <selection activeCell="I25" sqref="I25"/>
    </sheetView>
  </sheetViews>
  <sheetFormatPr defaultRowHeight="15" x14ac:dyDescent="0.25"/>
  <cols>
    <col min="1" max="1" width="49.140625" bestFit="1" customWidth="1"/>
    <col min="2" max="2" width="28.7109375" bestFit="1" customWidth="1"/>
    <col min="3" max="3" width="20.28515625" bestFit="1" customWidth="1"/>
    <col min="4" max="4" width="25.5703125" bestFit="1" customWidth="1"/>
    <col min="5" max="5" width="18" bestFit="1" customWidth="1"/>
    <col min="6" max="6" width="44" bestFit="1" customWidth="1"/>
    <col min="7" max="7" width="52" bestFit="1" customWidth="1"/>
  </cols>
  <sheetData>
    <row r="2" spans="1:8" ht="18.75" x14ac:dyDescent="0.3">
      <c r="A2" s="12" t="s">
        <v>25</v>
      </c>
      <c r="B2" s="12"/>
      <c r="C2" s="12"/>
      <c r="D2" s="12"/>
      <c r="E2" s="12"/>
      <c r="F2" s="12"/>
      <c r="G2" s="28"/>
    </row>
    <row r="3" spans="1:8" x14ac:dyDescent="0.25">
      <c r="A3" s="20"/>
      <c r="B3" s="20"/>
      <c r="C3" s="20"/>
      <c r="D3" s="20"/>
      <c r="E3" s="20"/>
      <c r="F3" s="20"/>
    </row>
    <row r="4" spans="1:8" x14ac:dyDescent="0.25">
      <c r="A4" s="20"/>
      <c r="B4" s="20"/>
      <c r="C4" s="20"/>
      <c r="D4" s="20"/>
      <c r="E4" s="20"/>
      <c r="F4" s="11"/>
    </row>
    <row r="5" spans="1:8" x14ac:dyDescent="0.25">
      <c r="A5" s="20" t="s">
        <v>0</v>
      </c>
      <c r="B5" s="20" t="s">
        <v>1</v>
      </c>
      <c r="C5" s="20" t="s">
        <v>10</v>
      </c>
      <c r="D5" s="20" t="s">
        <v>2</v>
      </c>
      <c r="E5" s="20" t="s">
        <v>3</v>
      </c>
      <c r="F5" s="20" t="s">
        <v>4</v>
      </c>
      <c r="G5" s="23" t="s">
        <v>33</v>
      </c>
    </row>
    <row r="6" spans="1:8" x14ac:dyDescent="0.25">
      <c r="A6" s="37" t="s">
        <v>5</v>
      </c>
      <c r="B6" s="1" t="s">
        <v>6</v>
      </c>
      <c r="C6" s="33" t="s">
        <v>26</v>
      </c>
      <c r="D6" s="1">
        <v>3.3330000000000002</v>
      </c>
      <c r="E6" s="1">
        <v>7.8140000000000001</v>
      </c>
      <c r="F6" s="1">
        <f t="shared" ref="F6:F11" si="0">D6/E6</f>
        <v>0.42654210391604813</v>
      </c>
      <c r="G6" s="40">
        <f>AVERAGE(F6:F11)</f>
        <v>0.44498669529564322</v>
      </c>
    </row>
    <row r="7" spans="1:8" x14ac:dyDescent="0.25">
      <c r="A7" s="38"/>
      <c r="B7" s="8" t="s">
        <v>7</v>
      </c>
      <c r="C7" s="36"/>
      <c r="D7" s="8">
        <v>4.915</v>
      </c>
      <c r="E7" s="8">
        <v>9.298</v>
      </c>
      <c r="F7" s="8">
        <f t="shared" si="0"/>
        <v>0.52860830286083027</v>
      </c>
      <c r="G7" s="41"/>
    </row>
    <row r="8" spans="1:8" x14ac:dyDescent="0.25">
      <c r="A8" s="38"/>
      <c r="B8" s="8" t="s">
        <v>8</v>
      </c>
      <c r="C8" s="36"/>
      <c r="D8" s="8">
        <v>4.0490000000000004</v>
      </c>
      <c r="E8" s="8">
        <v>7.9820000000000002</v>
      </c>
      <c r="F8" s="8">
        <f t="shared" si="0"/>
        <v>0.50726634928589331</v>
      </c>
      <c r="G8" s="41"/>
    </row>
    <row r="9" spans="1:8" x14ac:dyDescent="0.25">
      <c r="A9" s="38"/>
      <c r="B9" s="8" t="s">
        <v>9</v>
      </c>
      <c r="C9" s="36"/>
      <c r="D9" s="8">
        <v>2.831</v>
      </c>
      <c r="E9" s="8">
        <v>8.1310000000000002</v>
      </c>
      <c r="F9" s="8">
        <f t="shared" si="0"/>
        <v>0.3481736563768294</v>
      </c>
      <c r="G9" s="41"/>
      <c r="H9" s="20"/>
    </row>
    <row r="10" spans="1:8" x14ac:dyDescent="0.25">
      <c r="A10" s="38"/>
      <c r="B10" s="8" t="s">
        <v>15</v>
      </c>
      <c r="C10" s="36"/>
      <c r="D10" s="8">
        <v>3.3130000000000002</v>
      </c>
      <c r="E10" s="8">
        <v>7.8390000000000004</v>
      </c>
      <c r="F10" s="8">
        <f t="shared" si="0"/>
        <v>0.4226304375558107</v>
      </c>
      <c r="G10" s="41"/>
    </row>
    <row r="11" spans="1:8" x14ac:dyDescent="0.25">
      <c r="A11" s="39"/>
      <c r="B11" s="4" t="s">
        <v>16</v>
      </c>
      <c r="C11" s="35"/>
      <c r="D11" s="4">
        <v>3.4769999999999999</v>
      </c>
      <c r="E11" s="4">
        <v>7.9619999999999997</v>
      </c>
      <c r="F11" s="4">
        <f t="shared" si="0"/>
        <v>0.43669932177844761</v>
      </c>
      <c r="G11" s="42"/>
    </row>
    <row r="12" spans="1:8" s="23" customFormat="1" x14ac:dyDescent="0.25">
      <c r="A12" s="7"/>
      <c r="B12" s="8"/>
      <c r="C12" s="7"/>
      <c r="D12" s="8"/>
      <c r="E12" s="8"/>
    </row>
    <row r="13" spans="1:8" s="23" customFormat="1" x14ac:dyDescent="0.25">
      <c r="A13" s="37" t="s">
        <v>5</v>
      </c>
      <c r="B13" s="1" t="s">
        <v>6</v>
      </c>
      <c r="C13" s="33" t="s">
        <v>26</v>
      </c>
      <c r="D13" s="1">
        <v>3.2810000000000001</v>
      </c>
      <c r="E13" s="1">
        <v>7.7430000000000003</v>
      </c>
      <c r="F13" s="31">
        <f>D13/E13</f>
        <v>0.42373756941753843</v>
      </c>
      <c r="G13" s="40">
        <f>AVERAGE(F13:F17)</f>
        <v>0.42335883177671729</v>
      </c>
    </row>
    <row r="14" spans="1:8" s="23" customFormat="1" x14ac:dyDescent="0.25">
      <c r="A14" s="38"/>
      <c r="B14" s="8" t="s">
        <v>7</v>
      </c>
      <c r="C14" s="36"/>
      <c r="D14" s="8">
        <v>4.0460000000000003</v>
      </c>
      <c r="E14" s="8">
        <v>9.6809999999999992</v>
      </c>
      <c r="F14" s="30">
        <f>D14/E14</f>
        <v>0.41793203181489524</v>
      </c>
      <c r="G14" s="41"/>
    </row>
    <row r="15" spans="1:8" s="23" customFormat="1" x14ac:dyDescent="0.25">
      <c r="A15" s="38"/>
      <c r="B15" s="8" t="s">
        <v>8</v>
      </c>
      <c r="C15" s="36"/>
      <c r="D15" s="8">
        <v>3.2890000000000001</v>
      </c>
      <c r="E15" s="8">
        <v>7.431</v>
      </c>
      <c r="F15" s="30">
        <f t="shared" ref="F15:F17" si="1">D15/E15</f>
        <v>0.44260530211277083</v>
      </c>
      <c r="G15" s="41"/>
    </row>
    <row r="16" spans="1:8" s="23" customFormat="1" x14ac:dyDescent="0.25">
      <c r="A16" s="38"/>
      <c r="B16" s="8" t="s">
        <v>9</v>
      </c>
      <c r="C16" s="36"/>
      <c r="D16" s="8">
        <v>3.2989999999999999</v>
      </c>
      <c r="E16" s="8">
        <v>8</v>
      </c>
      <c r="F16" s="30">
        <f t="shared" si="1"/>
        <v>0.41237499999999999</v>
      </c>
      <c r="G16" s="41"/>
    </row>
    <row r="17" spans="1:9" x14ac:dyDescent="0.25">
      <c r="A17" s="39"/>
      <c r="B17" s="4" t="s">
        <v>15</v>
      </c>
      <c r="C17" s="35"/>
      <c r="D17" s="4">
        <v>3.262</v>
      </c>
      <c r="E17" s="4">
        <v>7.7640000000000002</v>
      </c>
      <c r="F17" s="32">
        <f t="shared" si="1"/>
        <v>0.42014425553838225</v>
      </c>
      <c r="G17" s="42"/>
    </row>
    <row r="18" spans="1:9" s="23" customFormat="1" x14ac:dyDescent="0.25">
      <c r="F18" s="29"/>
    </row>
    <row r="19" spans="1:9" x14ac:dyDescent="0.25">
      <c r="C19" s="20"/>
      <c r="D19" s="20"/>
      <c r="E19" s="20"/>
      <c r="G19" s="20"/>
    </row>
    <row r="20" spans="1:9" ht="18.75" x14ac:dyDescent="0.3">
      <c r="A20" s="12" t="s">
        <v>24</v>
      </c>
      <c r="B20" s="12"/>
      <c r="C20" s="12"/>
      <c r="D20" s="12"/>
      <c r="E20" s="12"/>
      <c r="F20" s="28"/>
      <c r="G20" s="28"/>
    </row>
    <row r="22" spans="1:9" x14ac:dyDescent="0.25">
      <c r="A22" s="20"/>
      <c r="B22" s="20"/>
      <c r="C22" s="20"/>
      <c r="D22" s="20"/>
      <c r="E22" s="20"/>
      <c r="G22" s="11" t="s">
        <v>27</v>
      </c>
    </row>
    <row r="23" spans="1:9" x14ac:dyDescent="0.25">
      <c r="A23" s="20" t="s">
        <v>0</v>
      </c>
      <c r="B23" s="20" t="s">
        <v>1</v>
      </c>
      <c r="C23" s="20" t="s">
        <v>10</v>
      </c>
      <c r="D23" s="20" t="s">
        <v>2</v>
      </c>
      <c r="E23" s="20" t="s">
        <v>3</v>
      </c>
      <c r="F23" s="20" t="s">
        <v>4</v>
      </c>
      <c r="G23" s="23" t="s">
        <v>34</v>
      </c>
    </row>
    <row r="24" spans="1:9" x14ac:dyDescent="0.25">
      <c r="A24" s="37" t="s">
        <v>5</v>
      </c>
      <c r="B24" s="1" t="s">
        <v>6</v>
      </c>
      <c r="C24" s="33" t="s">
        <v>26</v>
      </c>
      <c r="D24" s="1">
        <v>5.59</v>
      </c>
      <c r="E24" s="1">
        <v>9.4390000000000001</v>
      </c>
      <c r="F24" s="1">
        <f>D24/E24</f>
        <v>0.59222375251615633</v>
      </c>
      <c r="G24" s="46">
        <f>(F24/G$6)*100</f>
        <v>133.08796842177287</v>
      </c>
      <c r="H24" s="20"/>
    </row>
    <row r="25" spans="1:9" x14ac:dyDescent="0.25">
      <c r="A25" s="38"/>
      <c r="B25" s="8" t="s">
        <v>7</v>
      </c>
      <c r="C25" s="36"/>
      <c r="D25" s="8">
        <v>4.1079999999999997</v>
      </c>
      <c r="E25" s="8">
        <v>7.42</v>
      </c>
      <c r="F25" s="8">
        <f>D25/E25</f>
        <v>0.55363881401617243</v>
      </c>
      <c r="G25" s="47">
        <f t="shared" ref="G25:G28" si="2">(F25/G$6)*100</f>
        <v>124.4169364767956</v>
      </c>
    </row>
    <row r="26" spans="1:9" x14ac:dyDescent="0.25">
      <c r="A26" s="38"/>
      <c r="B26" s="8" t="s">
        <v>8</v>
      </c>
      <c r="C26" s="36"/>
      <c r="D26" s="8">
        <v>4.4930000000000003</v>
      </c>
      <c r="E26" s="8">
        <v>8.9220000000000006</v>
      </c>
      <c r="F26" s="8">
        <f>D26/E26</f>
        <v>0.50358663976686846</v>
      </c>
      <c r="G26" s="47">
        <f t="shared" si="2"/>
        <v>113.16892057464601</v>
      </c>
      <c r="H26" s="20"/>
    </row>
    <row r="27" spans="1:9" x14ac:dyDescent="0.25">
      <c r="A27" s="38"/>
      <c r="B27" s="8" t="s">
        <v>9</v>
      </c>
      <c r="C27" s="36"/>
      <c r="D27" s="8">
        <v>3.5510000000000002</v>
      </c>
      <c r="E27" s="8">
        <v>7.3959999999999999</v>
      </c>
      <c r="F27" s="8">
        <f>D27/E27</f>
        <v>0.48012439156300707</v>
      </c>
      <c r="G27" s="47">
        <f t="shared" si="2"/>
        <v>107.89634760743101</v>
      </c>
      <c r="I27" s="20"/>
    </row>
    <row r="28" spans="1:9" x14ac:dyDescent="0.25">
      <c r="A28" s="39"/>
      <c r="B28" s="4" t="s">
        <v>15</v>
      </c>
      <c r="C28" s="35"/>
      <c r="D28" s="4">
        <v>3.9710000000000001</v>
      </c>
      <c r="E28" s="4">
        <v>8.6210000000000004</v>
      </c>
      <c r="F28" s="4">
        <f>D28/E28</f>
        <v>0.46061941770096276</v>
      </c>
      <c r="G28" s="48">
        <f t="shared" si="2"/>
        <v>103.51307636174008</v>
      </c>
      <c r="I28" s="20"/>
    </row>
    <row r="29" spans="1:9" x14ac:dyDescent="0.25">
      <c r="A29" s="20"/>
      <c r="C29" s="20"/>
      <c r="D29" s="20"/>
      <c r="E29" s="20"/>
      <c r="G29" s="20"/>
      <c r="I29" s="20"/>
    </row>
    <row r="30" spans="1:9" x14ac:dyDescent="0.25">
      <c r="A30" s="37" t="s">
        <v>5</v>
      </c>
      <c r="B30" s="1" t="s">
        <v>6</v>
      </c>
      <c r="C30" s="33" t="s">
        <v>26</v>
      </c>
      <c r="D30" s="1">
        <v>3.4830000000000001</v>
      </c>
      <c r="E30" s="1">
        <v>7.3609999999999998</v>
      </c>
      <c r="F30" s="31">
        <f>D30/E30</f>
        <v>0.47316940633066162</v>
      </c>
      <c r="G30" s="46">
        <f>(F30/G$13)*100</f>
        <v>111.76556878355495</v>
      </c>
      <c r="I30" s="20"/>
    </row>
    <row r="31" spans="1:9" x14ac:dyDescent="0.25">
      <c r="A31" s="38"/>
      <c r="B31" s="8" t="s">
        <v>7</v>
      </c>
      <c r="C31" s="36"/>
      <c r="D31" s="8">
        <v>3.617</v>
      </c>
      <c r="E31" s="8">
        <v>7.4029999999999996</v>
      </c>
      <c r="F31" s="30">
        <f>D31/E31</f>
        <v>0.48858570849655547</v>
      </c>
      <c r="G31" s="47">
        <f t="shared" ref="G31:G35" si="3">(F31/G$13)*100</f>
        <v>115.40699563207394</v>
      </c>
      <c r="I31" s="20"/>
    </row>
    <row r="32" spans="1:9" x14ac:dyDescent="0.25">
      <c r="A32" s="38"/>
      <c r="B32" s="8" t="s">
        <v>8</v>
      </c>
      <c r="C32" s="36"/>
      <c r="D32" s="8">
        <v>3.738</v>
      </c>
      <c r="E32" s="8">
        <v>7.181</v>
      </c>
      <c r="F32" s="30">
        <f t="shared" ref="F32:F35" si="4">D32/E32</f>
        <v>0.52054031471939843</v>
      </c>
      <c r="G32" s="47">
        <f t="shared" si="3"/>
        <v>122.95487318283594</v>
      </c>
    </row>
    <row r="33" spans="1:7" x14ac:dyDescent="0.25">
      <c r="A33" s="38"/>
      <c r="B33" s="8" t="s">
        <v>9</v>
      </c>
      <c r="C33" s="36"/>
      <c r="D33" s="8">
        <v>3.984</v>
      </c>
      <c r="E33" s="8">
        <v>7.1390000000000002</v>
      </c>
      <c r="F33" s="30">
        <f t="shared" si="4"/>
        <v>0.55806135313069061</v>
      </c>
      <c r="G33" s="47">
        <f t="shared" si="3"/>
        <v>131.81757677964694</v>
      </c>
    </row>
    <row r="34" spans="1:7" x14ac:dyDescent="0.25">
      <c r="A34" s="38"/>
      <c r="B34" s="8" t="s">
        <v>15</v>
      </c>
      <c r="C34" s="36"/>
      <c r="D34" s="8">
        <v>2.4769999999999999</v>
      </c>
      <c r="E34" s="8">
        <v>7.4870000000000001</v>
      </c>
      <c r="F34" s="30">
        <f t="shared" si="4"/>
        <v>0.33084012287965803</v>
      </c>
      <c r="G34" s="47">
        <f t="shared" si="3"/>
        <v>78.14650316640747</v>
      </c>
    </row>
    <row r="35" spans="1:7" x14ac:dyDescent="0.25">
      <c r="A35" s="39"/>
      <c r="B35" s="4" t="s">
        <v>16</v>
      </c>
      <c r="C35" s="35"/>
      <c r="D35" s="4">
        <v>3.5710000000000002</v>
      </c>
      <c r="E35" s="4">
        <v>7.1109999999999998</v>
      </c>
      <c r="F35" s="32">
        <f t="shared" si="4"/>
        <v>0.50217972155814938</v>
      </c>
      <c r="G35" s="48">
        <f t="shared" si="3"/>
        <v>118.61798641371036</v>
      </c>
    </row>
    <row r="41" spans="1:7" x14ac:dyDescent="0.25">
      <c r="B41" s="29"/>
    </row>
  </sheetData>
  <mergeCells count="10">
    <mergeCell ref="A30:A35"/>
    <mergeCell ref="C30:C35"/>
    <mergeCell ref="C13:C17"/>
    <mergeCell ref="G6:G11"/>
    <mergeCell ref="G13:G17"/>
    <mergeCell ref="C6:C11"/>
    <mergeCell ref="C24:C28"/>
    <mergeCell ref="A6:A11"/>
    <mergeCell ref="A24:A28"/>
    <mergeCell ref="A13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Fig3C 2DG</vt:lpstr>
      <vt:lpstr>Fig3O SO</vt:lpstr>
      <vt:lpstr>Fig3S UK0059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ana.brandao</dc:creator>
  <cp:lastModifiedBy>Ana Brandão</cp:lastModifiedBy>
  <dcterms:created xsi:type="dcterms:W3CDTF">2022-02-09T23:58:02Z</dcterms:created>
  <dcterms:modified xsi:type="dcterms:W3CDTF">2022-07-04T16:15:35Z</dcterms:modified>
</cp:coreProperties>
</file>