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cmunlpt-my.sharepoint.com/personal/ana_brandao_fcm_unl_pt/Documents/Paper MetaFinRepair/Paper MetaFinRepair_Elife/After reviews/To submit/Raw data/"/>
    </mc:Choice>
  </mc:AlternateContent>
  <xr:revisionPtr revIDLastSave="8" documentId="8_{BFB10553-1B1E-4D7A-8FD7-F19621597DF8}" xr6:coauthVersionLast="47" xr6:coauthVersionMax="47" xr10:uidLastSave="{885CBDA2-63D3-450F-BF20-3344024ABB2D}"/>
  <bookViews>
    <workbookView xWindow="-108" yWindow="-108" windowWidth="23256" windowHeight="12456" xr2:uid="{A8148EDA-121F-4286-B13A-653C1CA41ECB}"/>
  </bookViews>
  <sheets>
    <sheet name="Fig3 – Figure Supplemen1D and 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1" l="1"/>
  <c r="O31" i="1"/>
  <c r="O32" i="1"/>
  <c r="O29" i="1"/>
  <c r="O18" i="1"/>
  <c r="O19" i="1"/>
  <c r="O20" i="1"/>
  <c r="O17" i="1"/>
  <c r="O13" i="1"/>
  <c r="O14" i="1"/>
  <c r="O15" i="1"/>
  <c r="O12" i="1"/>
  <c r="O6" i="1"/>
  <c r="O7" i="1"/>
  <c r="O8" i="1"/>
  <c r="O9" i="1"/>
  <c r="O10" i="1"/>
  <c r="O5" i="1"/>
  <c r="F29" i="1"/>
  <c r="F18" i="1"/>
  <c r="F13" i="1"/>
  <c r="F5" i="1"/>
  <c r="N32" i="1" l="1"/>
  <c r="E32" i="1"/>
  <c r="N31" i="1"/>
  <c r="E31" i="1"/>
  <c r="N30" i="1"/>
  <c r="E30" i="1"/>
  <c r="N29" i="1"/>
  <c r="E29" i="1"/>
  <c r="N20" i="1"/>
  <c r="N19" i="1"/>
  <c r="N18" i="1"/>
  <c r="N17" i="1"/>
  <c r="N15" i="1"/>
  <c r="N14" i="1"/>
  <c r="N13" i="1"/>
  <c r="N12" i="1"/>
  <c r="N10" i="1"/>
  <c r="N9" i="1"/>
  <c r="N8" i="1"/>
  <c r="N7" i="1"/>
  <c r="N6" i="1"/>
  <c r="N5" i="1"/>
  <c r="E21" i="1"/>
  <c r="E20" i="1"/>
  <c r="E19" i="1"/>
  <c r="E18" i="1"/>
  <c r="E16" i="1"/>
  <c r="E15" i="1"/>
  <c r="E14" i="1"/>
  <c r="E13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<sst xmlns="http://schemas.openxmlformats.org/spreadsheetml/2006/main" count="74" uniqueCount="33">
  <si>
    <t>Regenerated area at 48 hpa</t>
  </si>
  <si>
    <t>Measured fin leght</t>
  </si>
  <si>
    <t>Total regenerated area normalized to fin lenght</t>
  </si>
  <si>
    <t>Experiment #1</t>
  </si>
  <si>
    <t>Experiment #2</t>
  </si>
  <si>
    <t>Experiment #3</t>
  </si>
  <si>
    <t>Number of independent experiments</t>
  </si>
  <si>
    <t>Fish Internal reference</t>
  </si>
  <si>
    <t>48 hpa BF 17x #1.tif</t>
  </si>
  <si>
    <t>48 hpa BF 17x #2.tif</t>
  </si>
  <si>
    <t>48 hpa BF 17x #3.tif</t>
  </si>
  <si>
    <t>48 hpa BF 17x #4.tif</t>
  </si>
  <si>
    <t>48 hpa BF 17x #7.tif</t>
  </si>
  <si>
    <t>48 hpa BF 17x #5.tif</t>
  </si>
  <si>
    <t>48 hpa BF 17x #6.tif</t>
  </si>
  <si>
    <t>48hpa BF 17x #1.tif</t>
  </si>
  <si>
    <t>48hpa BF 17x #2.tif</t>
  </si>
  <si>
    <t>48hpa BF 17x #3.tif</t>
  </si>
  <si>
    <t>48hpa BF 17x #4 new.tif</t>
  </si>
  <si>
    <t>48hpa BF 17x #4.tif</t>
  </si>
  <si>
    <t>48hpa BF 17x #5.tif</t>
  </si>
  <si>
    <t>Control (DMSO) condition for 3PO</t>
  </si>
  <si>
    <t>3PO 15uM Condition</t>
  </si>
  <si>
    <t>MB6 Condition</t>
  </si>
  <si>
    <t>Control (DMSO) condition for MB6</t>
  </si>
  <si>
    <t>#1</t>
  </si>
  <si>
    <t>#2</t>
  </si>
  <si>
    <t>#3</t>
  </si>
  <si>
    <t>#4</t>
  </si>
  <si>
    <t>Supp Fig2D 3PO Column</t>
  </si>
  <si>
    <t>Supp Fig2H MB6 Column</t>
  </si>
  <si>
    <t>Average Total regenerated area normalized to fin lenght</t>
  </si>
  <si>
    <t>% of regenerated area relative to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</si>
</sst>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</cellStyleXfs>
  <cellXfs count="21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7" xfId="0" applyBorder="1"/>
    <xf numFmtId="0" fontId="1" fillId="4" borderId="3" xfId="3" applyBorder="1"/>
    <xf numFmtId="0" fontId="1" fillId="4" borderId="5" xfId="3" applyBorder="1"/>
    <xf numFmtId="0" fontId="1" fillId="4" borderId="8" xfId="3" applyBorder="1"/>
    <xf numFmtId="0" fontId="2" fillId="2" borderId="0" xfId="1"/>
    <xf numFmtId="0" fontId="5" fillId="2" borderId="0" xfId="1" applyFont="1"/>
    <xf numFmtId="0" fontId="3" fillId="3" borderId="0" xfId="2"/>
    <xf numFmtId="0" fontId="6" fillId="3" borderId="0" xfId="2" applyFont="1"/>
    <xf numFmtId="0" fontId="4" fillId="0" borderId="0" xfId="0" applyFont="1"/>
    <xf numFmtId="0" fontId="1" fillId="4" borderId="0" xfId="3" applyBorder="1"/>
    <xf numFmtId="0" fontId="1" fillId="4" borderId="2" xfId="3" applyBorder="1"/>
    <xf numFmtId="0" fontId="1" fillId="4" borderId="7" xfId="3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">
    <cellStyle name="20% - Cor3" xfId="3" builtinId="38"/>
    <cellStyle name="Correto" xfId="1" builtinId="26"/>
    <cellStyle name="Neutro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B9318-CD6E-451C-B4E3-2F592084C07B}">
  <dimension ref="A2:O32"/>
  <sheetViews>
    <sheetView tabSelected="1" workbookViewId="0">
      <selection activeCell="B23" sqref="B23"/>
    </sheetView>
  </sheetViews>
  <sheetFormatPr defaultRowHeight="14.4" x14ac:dyDescent="0.3"/>
  <cols>
    <col min="1" max="1" width="39.88671875" bestFit="1" customWidth="1"/>
    <col min="2" max="2" width="32.44140625" bestFit="1" customWidth="1"/>
    <col min="3" max="3" width="25.5546875" bestFit="1" customWidth="1"/>
    <col min="4" max="4" width="18" bestFit="1" customWidth="1"/>
    <col min="5" max="5" width="44" bestFit="1" customWidth="1"/>
    <col min="6" max="6" width="52" bestFit="1" customWidth="1"/>
    <col min="7" max="7" width="15.6640625" customWidth="1"/>
    <col min="8" max="8" width="10.5546875" customWidth="1"/>
    <col min="10" max="10" width="35.109375" bestFit="1" customWidth="1"/>
    <col min="11" max="11" width="24.6640625" bestFit="1" customWidth="1"/>
    <col min="12" max="12" width="25.5546875" bestFit="1" customWidth="1"/>
    <col min="13" max="13" width="35.109375" bestFit="1" customWidth="1"/>
    <col min="14" max="14" width="44" bestFit="1" customWidth="1"/>
    <col min="15" max="15" width="37.6640625" bestFit="1" customWidth="1"/>
  </cols>
  <sheetData>
    <row r="2" spans="1:15" ht="18" x14ac:dyDescent="0.35">
      <c r="A2" s="8" t="s">
        <v>21</v>
      </c>
      <c r="B2" s="7"/>
      <c r="C2" s="7"/>
      <c r="D2" s="7"/>
      <c r="E2" s="7"/>
      <c r="F2" s="7"/>
      <c r="J2" s="8" t="s">
        <v>22</v>
      </c>
      <c r="K2" s="7"/>
      <c r="L2" s="7"/>
      <c r="M2" s="7"/>
      <c r="N2" s="7"/>
      <c r="O2" s="7"/>
    </row>
    <row r="3" spans="1:15" x14ac:dyDescent="0.3">
      <c r="E3" s="11"/>
      <c r="G3" s="11"/>
      <c r="O3" s="11" t="s">
        <v>29</v>
      </c>
    </row>
    <row r="4" spans="1:15" x14ac:dyDescent="0.3">
      <c r="A4" t="s">
        <v>6</v>
      </c>
      <c r="B4" t="s">
        <v>7</v>
      </c>
      <c r="C4" t="s">
        <v>0</v>
      </c>
      <c r="D4" t="s">
        <v>1</v>
      </c>
      <c r="E4" t="s">
        <v>2</v>
      </c>
      <c r="F4" t="s">
        <v>31</v>
      </c>
      <c r="J4" t="s">
        <v>6</v>
      </c>
      <c r="K4" t="s">
        <v>7</v>
      </c>
      <c r="L4" t="s">
        <v>0</v>
      </c>
      <c r="M4" t="s">
        <v>1</v>
      </c>
      <c r="N4" t="s">
        <v>2</v>
      </c>
      <c r="O4" t="s">
        <v>32</v>
      </c>
    </row>
    <row r="5" spans="1:15" x14ac:dyDescent="0.3">
      <c r="A5" s="15" t="s">
        <v>3</v>
      </c>
      <c r="B5" s="1" t="s">
        <v>8</v>
      </c>
      <c r="C5" s="1">
        <v>6.2009999999999996</v>
      </c>
      <c r="D5" s="1">
        <v>8.3819999999999997</v>
      </c>
      <c r="E5" s="13">
        <f>C5/D5</f>
        <v>0.73979957050823186</v>
      </c>
      <c r="F5" s="18">
        <f>AVERAGE(E5:E11)</f>
        <v>0.68828237166519346</v>
      </c>
      <c r="J5" s="15" t="s">
        <v>3</v>
      </c>
      <c r="K5" s="1" t="s">
        <v>8</v>
      </c>
      <c r="L5" s="1">
        <v>2.1259999999999999</v>
      </c>
      <c r="M5" s="1">
        <v>9.2639999999999993</v>
      </c>
      <c r="N5" s="13">
        <f>L5/M5</f>
        <v>0.22949050086355785</v>
      </c>
      <c r="O5" s="4">
        <f>(N5/F$5)*100</f>
        <v>33.342492894063355</v>
      </c>
    </row>
    <row r="6" spans="1:15" x14ac:dyDescent="0.3">
      <c r="A6" s="16"/>
      <c r="B6" s="2" t="s">
        <v>9</v>
      </c>
      <c r="C6" s="2">
        <v>5.3869999999999996</v>
      </c>
      <c r="D6" s="2">
        <v>9.1479999999999997</v>
      </c>
      <c r="E6" s="12">
        <f t="shared" ref="E6:E16" si="0">C6/D6</f>
        <v>0.58887188456493222</v>
      </c>
      <c r="F6" s="19"/>
      <c r="J6" s="16"/>
      <c r="K6" s="2" t="s">
        <v>9</v>
      </c>
      <c r="L6" s="2">
        <v>3.7839999999999998</v>
      </c>
      <c r="M6" s="2">
        <v>9.4789999999999992</v>
      </c>
      <c r="N6" s="12">
        <f t="shared" ref="N6:N15" si="1">L6/M6</f>
        <v>0.39919822766114571</v>
      </c>
      <c r="O6" s="5">
        <f t="shared" ref="O6:O10" si="2">(N6/F$5)*100</f>
        <v>57.999193949330262</v>
      </c>
    </row>
    <row r="7" spans="1:15" x14ac:dyDescent="0.3">
      <c r="A7" s="16"/>
      <c r="B7" s="2" t="s">
        <v>10</v>
      </c>
      <c r="C7" s="2">
        <v>6.3710000000000004</v>
      </c>
      <c r="D7" s="2">
        <v>8.9250000000000007</v>
      </c>
      <c r="E7" s="12">
        <f t="shared" si="0"/>
        <v>0.7138375350140056</v>
      </c>
      <c r="F7" s="19"/>
      <c r="J7" s="16"/>
      <c r="K7" s="2" t="s">
        <v>10</v>
      </c>
      <c r="L7" s="2">
        <v>6.5709999999999997</v>
      </c>
      <c r="M7" s="2">
        <v>9.8330000000000002</v>
      </c>
      <c r="N7" s="12">
        <f t="shared" si="1"/>
        <v>0.66825994101494957</v>
      </c>
      <c r="O7" s="5">
        <f t="shared" si="2"/>
        <v>97.090956927779118</v>
      </c>
    </row>
    <row r="8" spans="1:15" x14ac:dyDescent="0.3">
      <c r="A8" s="16"/>
      <c r="B8" s="2" t="s">
        <v>11</v>
      </c>
      <c r="C8" s="2">
        <v>5.7910000000000004</v>
      </c>
      <c r="D8" s="2">
        <v>8.0559999999999992</v>
      </c>
      <c r="E8" s="12">
        <f t="shared" si="0"/>
        <v>0.71884309831181736</v>
      </c>
      <c r="F8" s="19"/>
      <c r="J8" s="16"/>
      <c r="K8" s="2" t="s">
        <v>11</v>
      </c>
      <c r="L8" s="2">
        <v>2.8079999999999998</v>
      </c>
      <c r="M8" s="2">
        <v>7.593</v>
      </c>
      <c r="N8" s="12">
        <f t="shared" si="1"/>
        <v>0.36981430264717502</v>
      </c>
      <c r="O8" s="5">
        <f t="shared" si="2"/>
        <v>53.730026784278394</v>
      </c>
    </row>
    <row r="9" spans="1:15" x14ac:dyDescent="0.3">
      <c r="A9" s="16"/>
      <c r="B9" s="2" t="s">
        <v>12</v>
      </c>
      <c r="C9" s="2">
        <v>5.117</v>
      </c>
      <c r="D9" s="2">
        <v>7.2370000000000001</v>
      </c>
      <c r="E9" s="12">
        <f t="shared" si="0"/>
        <v>0.70706093685228688</v>
      </c>
      <c r="F9" s="19"/>
      <c r="J9" s="16"/>
      <c r="K9" s="2" t="s">
        <v>13</v>
      </c>
      <c r="L9" s="2">
        <v>1.496</v>
      </c>
      <c r="M9" s="2">
        <v>7.3760000000000003</v>
      </c>
      <c r="N9" s="12">
        <f t="shared" si="1"/>
        <v>0.20281995661605204</v>
      </c>
      <c r="O9" s="5">
        <f t="shared" si="2"/>
        <v>29.467550668973303</v>
      </c>
    </row>
    <row r="10" spans="1:15" x14ac:dyDescent="0.3">
      <c r="A10" s="16"/>
      <c r="B10" s="2" t="s">
        <v>13</v>
      </c>
      <c r="C10" s="2">
        <v>4.8220000000000001</v>
      </c>
      <c r="D10" s="2">
        <v>7.556</v>
      </c>
      <c r="E10" s="12">
        <f t="shared" si="0"/>
        <v>0.63816834303864478</v>
      </c>
      <c r="F10" s="19"/>
      <c r="J10" s="17"/>
      <c r="K10" s="3" t="s">
        <v>14</v>
      </c>
      <c r="L10" s="3">
        <v>3.8050000000000002</v>
      </c>
      <c r="M10" s="3">
        <v>8.94</v>
      </c>
      <c r="N10" s="14">
        <f t="shared" si="1"/>
        <v>0.42561521252796425</v>
      </c>
      <c r="O10" s="6">
        <f t="shared" si="2"/>
        <v>61.837296733062274</v>
      </c>
    </row>
    <row r="11" spans="1:15" x14ac:dyDescent="0.3">
      <c r="A11" s="17"/>
      <c r="B11" s="3" t="s">
        <v>14</v>
      </c>
      <c r="C11" s="3">
        <v>5.7309999999999999</v>
      </c>
      <c r="D11" s="3">
        <v>8.0559999999999992</v>
      </c>
      <c r="E11" s="14">
        <f>C11/D11</f>
        <v>0.71139523336643506</v>
      </c>
      <c r="F11" s="20"/>
    </row>
    <row r="12" spans="1:15" x14ac:dyDescent="0.3">
      <c r="J12" s="15" t="s">
        <v>4</v>
      </c>
      <c r="K12" s="1" t="s">
        <v>15</v>
      </c>
      <c r="L12" s="1">
        <v>4.1639999999999997</v>
      </c>
      <c r="M12" s="1">
        <v>7.96</v>
      </c>
      <c r="N12" s="13">
        <f t="shared" si="1"/>
        <v>0.52311557788944718</v>
      </c>
      <c r="O12" s="4">
        <f>(N12/F$13)*100</f>
        <v>82.745238257031545</v>
      </c>
    </row>
    <row r="13" spans="1:15" x14ac:dyDescent="0.3">
      <c r="A13" s="15" t="s">
        <v>4</v>
      </c>
      <c r="B13" s="1" t="s">
        <v>15</v>
      </c>
      <c r="C13" s="1">
        <v>4.9189999999999996</v>
      </c>
      <c r="D13" s="1">
        <v>7.601</v>
      </c>
      <c r="E13" s="13">
        <f t="shared" si="0"/>
        <v>0.64715169056703059</v>
      </c>
      <c r="F13" s="18">
        <f>AVERAGE(E13:E16)</f>
        <v>0.632200219503258</v>
      </c>
      <c r="J13" s="16"/>
      <c r="K13" s="2" t="s">
        <v>16</v>
      </c>
      <c r="L13" s="2">
        <v>4.28</v>
      </c>
      <c r="M13" s="2">
        <v>8.5860000000000003</v>
      </c>
      <c r="N13" s="12">
        <f t="shared" si="1"/>
        <v>0.49848590729093872</v>
      </c>
      <c r="O13" s="5">
        <f t="shared" ref="O13:O15" si="3">(N13/F$13)*100</f>
        <v>78.849372700727102</v>
      </c>
    </row>
    <row r="14" spans="1:15" x14ac:dyDescent="0.3">
      <c r="A14" s="16"/>
      <c r="B14" s="2" t="s">
        <v>16</v>
      </c>
      <c r="C14" s="2">
        <v>5.7480000000000002</v>
      </c>
      <c r="D14" s="2">
        <v>8.1690000000000005</v>
      </c>
      <c r="E14" s="12">
        <f t="shared" si="0"/>
        <v>0.70363569592361364</v>
      </c>
      <c r="F14" s="19"/>
      <c r="J14" s="16"/>
      <c r="K14" s="2" t="s">
        <v>17</v>
      </c>
      <c r="L14" s="2">
        <v>4.3979999999999997</v>
      </c>
      <c r="M14" s="2">
        <v>7.5839999999999996</v>
      </c>
      <c r="N14" s="12">
        <f t="shared" si="1"/>
        <v>0.57990506329113922</v>
      </c>
      <c r="O14" s="5">
        <f t="shared" si="3"/>
        <v>91.72807053860106</v>
      </c>
    </row>
    <row r="15" spans="1:15" x14ac:dyDescent="0.3">
      <c r="A15" s="16"/>
      <c r="B15" s="2" t="s">
        <v>17</v>
      </c>
      <c r="C15" s="2">
        <v>5.0659999999999998</v>
      </c>
      <c r="D15" s="2">
        <v>7.4550000000000001</v>
      </c>
      <c r="E15" s="12">
        <f t="shared" si="0"/>
        <v>0.67954393024815563</v>
      </c>
      <c r="F15" s="19"/>
      <c r="J15" s="17"/>
      <c r="K15" s="3" t="s">
        <v>19</v>
      </c>
      <c r="L15" s="3">
        <v>3.3149999999999999</v>
      </c>
      <c r="M15" s="3">
        <v>8.891</v>
      </c>
      <c r="N15" s="14">
        <f t="shared" si="1"/>
        <v>0.37284894837476101</v>
      </c>
      <c r="O15" s="6">
        <f t="shared" si="3"/>
        <v>58.976402866123898</v>
      </c>
    </row>
    <row r="16" spans="1:15" x14ac:dyDescent="0.3">
      <c r="A16" s="17"/>
      <c r="B16" s="3" t="s">
        <v>18</v>
      </c>
      <c r="C16" s="3">
        <v>4.3970000000000002</v>
      </c>
      <c r="D16" s="3">
        <v>8.8209999999999997</v>
      </c>
      <c r="E16" s="14">
        <f t="shared" si="0"/>
        <v>0.49846956127423198</v>
      </c>
      <c r="F16" s="20"/>
    </row>
    <row r="17" spans="1:15" x14ac:dyDescent="0.3">
      <c r="J17" s="15" t="s">
        <v>5</v>
      </c>
      <c r="K17" s="1" t="s">
        <v>15</v>
      </c>
      <c r="L17" s="1">
        <v>5.9059999999999997</v>
      </c>
      <c r="M17" s="1">
        <v>7.7130000000000001</v>
      </c>
      <c r="N17" s="13">
        <f>L17/M17</f>
        <v>0.76572021262803058</v>
      </c>
      <c r="O17" s="4">
        <f>(N17/F$18)*100</f>
        <v>96.632501217838012</v>
      </c>
    </row>
    <row r="18" spans="1:15" x14ac:dyDescent="0.3">
      <c r="A18" s="15" t="s">
        <v>5</v>
      </c>
      <c r="B18" s="1" t="s">
        <v>15</v>
      </c>
      <c r="C18" s="1">
        <v>5.4989999999999997</v>
      </c>
      <c r="D18" s="1">
        <v>7.1449999999999996</v>
      </c>
      <c r="E18" s="13">
        <f>C18/D18</f>
        <v>0.76962911126662004</v>
      </c>
      <c r="F18" s="18">
        <f>AVERAGE(E18:E21)</f>
        <v>0.79240442188479887</v>
      </c>
      <c r="J18" s="16"/>
      <c r="K18" s="2" t="s">
        <v>16</v>
      </c>
      <c r="L18" s="2">
        <v>4.226</v>
      </c>
      <c r="M18" s="2">
        <v>7.556</v>
      </c>
      <c r="N18" s="12">
        <f>L18/M18</f>
        <v>0.55929062996294332</v>
      </c>
      <c r="O18" s="5">
        <f t="shared" ref="O18:O20" si="4">(N18/F$18)*100</f>
        <v>70.581462510346</v>
      </c>
    </row>
    <row r="19" spans="1:15" x14ac:dyDescent="0.3">
      <c r="A19" s="16"/>
      <c r="B19" s="2" t="s">
        <v>17</v>
      </c>
      <c r="C19" s="2">
        <v>8.5079999999999991</v>
      </c>
      <c r="D19" s="2">
        <v>9.6560000000000006</v>
      </c>
      <c r="E19" s="12">
        <f>C19/D19</f>
        <v>0.8811101905550951</v>
      </c>
      <c r="F19" s="19"/>
      <c r="J19" s="16"/>
      <c r="K19" s="2" t="s">
        <v>17</v>
      </c>
      <c r="L19" s="2">
        <v>6.1289999999999996</v>
      </c>
      <c r="M19" s="2">
        <v>9.39</v>
      </c>
      <c r="N19" s="12">
        <f>L19/M19</f>
        <v>0.65271565495207662</v>
      </c>
      <c r="O19" s="5">
        <f t="shared" si="4"/>
        <v>82.371531117852541</v>
      </c>
    </row>
    <row r="20" spans="1:15" x14ac:dyDescent="0.3">
      <c r="A20" s="16"/>
      <c r="B20" s="2" t="s">
        <v>19</v>
      </c>
      <c r="C20" s="2">
        <v>5.01</v>
      </c>
      <c r="D20" s="2">
        <v>7.1120000000000001</v>
      </c>
      <c r="E20" s="12">
        <f>C20/D20</f>
        <v>0.70444319460067484</v>
      </c>
      <c r="F20" s="19"/>
      <c r="J20" s="17"/>
      <c r="K20" s="3" t="s">
        <v>19</v>
      </c>
      <c r="L20" s="3">
        <v>5.7779999999999996</v>
      </c>
      <c r="M20" s="3">
        <v>9.65</v>
      </c>
      <c r="N20" s="14">
        <f>L20/M20</f>
        <v>0.59875647668393772</v>
      </c>
      <c r="O20" s="6">
        <f t="shared" si="4"/>
        <v>75.561980744598372</v>
      </c>
    </row>
    <row r="21" spans="1:15" x14ac:dyDescent="0.3">
      <c r="A21" s="17"/>
      <c r="B21" s="3" t="s">
        <v>20</v>
      </c>
      <c r="C21" s="3">
        <v>7.6280000000000001</v>
      </c>
      <c r="D21" s="3">
        <v>9.3659999999999997</v>
      </c>
      <c r="E21" s="14">
        <f>C21/D21</f>
        <v>0.81443519111680551</v>
      </c>
      <c r="F21" s="20"/>
    </row>
    <row r="26" spans="1:15" ht="18" x14ac:dyDescent="0.35">
      <c r="A26" s="10" t="s">
        <v>24</v>
      </c>
      <c r="B26" s="9"/>
      <c r="C26" s="9"/>
      <c r="D26" s="9"/>
      <c r="E26" s="9"/>
      <c r="F26" s="9"/>
      <c r="J26" s="10" t="s">
        <v>23</v>
      </c>
      <c r="K26" s="9"/>
      <c r="L26" s="9"/>
      <c r="M26" s="9"/>
      <c r="N26" s="9"/>
      <c r="O26" s="9"/>
    </row>
    <row r="27" spans="1:15" x14ac:dyDescent="0.3">
      <c r="E27" s="11"/>
      <c r="F27" s="11"/>
      <c r="G27" s="11"/>
      <c r="O27" s="11" t="s">
        <v>30</v>
      </c>
    </row>
    <row r="28" spans="1:15" x14ac:dyDescent="0.3">
      <c r="A28" t="s">
        <v>6</v>
      </c>
      <c r="B28" t="s">
        <v>7</v>
      </c>
      <c r="C28" t="s">
        <v>0</v>
      </c>
      <c r="D28" t="s">
        <v>1</v>
      </c>
      <c r="E28" t="s">
        <v>2</v>
      </c>
      <c r="F28" t="s">
        <v>31</v>
      </c>
      <c r="J28" t="s">
        <v>6</v>
      </c>
      <c r="K28" t="s">
        <v>7</v>
      </c>
      <c r="L28" t="s">
        <v>0</v>
      </c>
      <c r="M28" t="s">
        <v>1</v>
      </c>
      <c r="N28" t="s">
        <v>2</v>
      </c>
    </row>
    <row r="29" spans="1:15" x14ac:dyDescent="0.3">
      <c r="A29" s="15" t="s">
        <v>3</v>
      </c>
      <c r="B29" s="1" t="s">
        <v>25</v>
      </c>
      <c r="C29" s="1">
        <v>5.5919999999999996</v>
      </c>
      <c r="D29" s="1">
        <v>9.2360000000000007</v>
      </c>
      <c r="E29" s="13">
        <f>C29/D29</f>
        <v>0.60545690775227368</v>
      </c>
      <c r="F29" s="18">
        <f>AVERAGE(E29:E32)</f>
        <v>0.78550233212175247</v>
      </c>
      <c r="J29" s="15" t="s">
        <v>3</v>
      </c>
      <c r="K29" s="1" t="s">
        <v>25</v>
      </c>
      <c r="L29" s="1">
        <v>7.1680000000000001</v>
      </c>
      <c r="M29" s="1">
        <v>9.6549999999999994</v>
      </c>
      <c r="N29" s="13">
        <f>L29/M29</f>
        <v>0.74241325737959618</v>
      </c>
      <c r="O29" s="4">
        <f>(N29/F$29)*100</f>
        <v>94.514456166442358</v>
      </c>
    </row>
    <row r="30" spans="1:15" x14ac:dyDescent="0.3">
      <c r="A30" s="16"/>
      <c r="B30" s="2" t="s">
        <v>26</v>
      </c>
      <c r="C30" s="2">
        <v>7.7380000000000004</v>
      </c>
      <c r="D30" s="2">
        <v>10.375</v>
      </c>
      <c r="E30" s="12">
        <f t="shared" ref="E30:E32" si="5">C30/D30</f>
        <v>0.74583132530120488</v>
      </c>
      <c r="F30" s="19"/>
      <c r="J30" s="16"/>
      <c r="K30" s="2" t="s">
        <v>26</v>
      </c>
      <c r="L30" s="2">
        <v>7.3120000000000003</v>
      </c>
      <c r="M30" s="2">
        <v>10.138999999999999</v>
      </c>
      <c r="N30" s="12">
        <f t="shared" ref="N30:N32" si="6">L30/M30</f>
        <v>0.7211756583489497</v>
      </c>
      <c r="O30" s="5">
        <f t="shared" ref="O30:O32" si="7">(N30/F$29)*100</f>
        <v>91.810759670305828</v>
      </c>
    </row>
    <row r="31" spans="1:15" x14ac:dyDescent="0.3">
      <c r="A31" s="16"/>
      <c r="B31" s="2" t="s">
        <v>27</v>
      </c>
      <c r="C31" s="2">
        <v>8.4480000000000004</v>
      </c>
      <c r="D31" s="2">
        <v>9.7230000000000008</v>
      </c>
      <c r="E31" s="12">
        <f t="shared" si="5"/>
        <v>0.86886763344646711</v>
      </c>
      <c r="F31" s="19"/>
      <c r="J31" s="16"/>
      <c r="K31" s="2" t="s">
        <v>27</v>
      </c>
      <c r="L31" s="2">
        <v>8.2119999999999997</v>
      </c>
      <c r="M31" s="2">
        <v>9.5</v>
      </c>
      <c r="N31" s="12">
        <f t="shared" si="6"/>
        <v>0.86442105263157887</v>
      </c>
      <c r="O31" s="5">
        <f t="shared" si="7"/>
        <v>110.04691103801764</v>
      </c>
    </row>
    <row r="32" spans="1:15" x14ac:dyDescent="0.3">
      <c r="A32" s="17"/>
      <c r="B32" s="3" t="s">
        <v>28</v>
      </c>
      <c r="C32" s="3">
        <v>8.6940000000000008</v>
      </c>
      <c r="D32" s="3">
        <v>9.4309999999999992</v>
      </c>
      <c r="E32" s="14">
        <f t="shared" si="5"/>
        <v>0.92185346198706408</v>
      </c>
      <c r="F32" s="20"/>
      <c r="J32" s="17"/>
      <c r="K32" s="3" t="s">
        <v>28</v>
      </c>
      <c r="L32" s="3">
        <v>8.0009999999999994</v>
      </c>
      <c r="M32" s="3">
        <v>9.3610000000000007</v>
      </c>
      <c r="N32" s="14">
        <f t="shared" si="6"/>
        <v>0.8547163764555068</v>
      </c>
      <c r="O32" s="6">
        <f t="shared" si="7"/>
        <v>108.81143715344517</v>
      </c>
    </row>
  </sheetData>
  <mergeCells count="12">
    <mergeCell ref="A29:A32"/>
    <mergeCell ref="J29:J32"/>
    <mergeCell ref="A5:A11"/>
    <mergeCell ref="A13:A16"/>
    <mergeCell ref="A18:A21"/>
    <mergeCell ref="J5:J10"/>
    <mergeCell ref="J12:J15"/>
    <mergeCell ref="J17:J20"/>
    <mergeCell ref="F5:F11"/>
    <mergeCell ref="F13:F16"/>
    <mergeCell ref="F18:F21"/>
    <mergeCell ref="F29:F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Fig3 – Figure Supplemen1D and 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ana.brandao</dc:creator>
  <cp:lastModifiedBy>Jorge Borbinha</cp:lastModifiedBy>
  <dcterms:created xsi:type="dcterms:W3CDTF">2022-02-09T17:11:41Z</dcterms:created>
  <dcterms:modified xsi:type="dcterms:W3CDTF">2022-07-21T16:42:27Z</dcterms:modified>
</cp:coreProperties>
</file>