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Raw data files/"/>
    </mc:Choice>
  </mc:AlternateContent>
  <xr:revisionPtr revIDLastSave="0" documentId="8_{BA722193-786D-4767-917A-C93CEBF451F3}" xr6:coauthVersionLast="47" xr6:coauthVersionMax="47" xr10:uidLastSave="{00000000-0000-0000-0000-000000000000}"/>
  <bookViews>
    <workbookView xWindow="-120" yWindow="-120" windowWidth="25440" windowHeight="15390" activeTab="1" xr2:uid="{4F91C7F3-9554-4B32-AA44-B778BEF6CE6F}"/>
  </bookViews>
  <sheets>
    <sheet name="Fig4C" sheetId="1" r:id="rId1"/>
    <sheet name="Fig4F and 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1" i="2" l="1"/>
  <c r="H221" i="2"/>
  <c r="D221" i="2"/>
  <c r="I221" i="2" s="1"/>
  <c r="J220" i="2"/>
  <c r="H220" i="2"/>
  <c r="D220" i="2"/>
  <c r="I220" i="2" s="1"/>
  <c r="J219" i="2"/>
  <c r="H219" i="2"/>
  <c r="D219" i="2"/>
  <c r="G219" i="2" s="1"/>
  <c r="J218" i="2"/>
  <c r="H218" i="2"/>
  <c r="D218" i="2"/>
  <c r="I218" i="2" s="1"/>
  <c r="J217" i="2"/>
  <c r="H217" i="2"/>
  <c r="D217" i="2"/>
  <c r="I217" i="2" s="1"/>
  <c r="J215" i="2"/>
  <c r="H215" i="2"/>
  <c r="D215" i="2"/>
  <c r="I215" i="2" s="1"/>
  <c r="J214" i="2"/>
  <c r="H214" i="2"/>
  <c r="D214" i="2"/>
  <c r="G214" i="2" s="1"/>
  <c r="J213" i="2"/>
  <c r="H213" i="2"/>
  <c r="D213" i="2"/>
  <c r="I213" i="2" s="1"/>
  <c r="J212" i="2"/>
  <c r="H212" i="2"/>
  <c r="D212" i="2"/>
  <c r="I212" i="2" s="1"/>
  <c r="J211" i="2"/>
  <c r="H211" i="2"/>
  <c r="D211" i="2"/>
  <c r="I211" i="2" s="1"/>
  <c r="J210" i="2"/>
  <c r="H210" i="2"/>
  <c r="D210" i="2"/>
  <c r="G210" i="2" s="1"/>
  <c r="J209" i="2"/>
  <c r="H209" i="2"/>
  <c r="D209" i="2"/>
  <c r="I209" i="2" s="1"/>
  <c r="J207" i="2"/>
  <c r="H207" i="2"/>
  <c r="D207" i="2"/>
  <c r="I207" i="2" s="1"/>
  <c r="J206" i="2"/>
  <c r="H206" i="2"/>
  <c r="D206" i="2"/>
  <c r="I206" i="2" s="1"/>
  <c r="J205" i="2"/>
  <c r="H205" i="2"/>
  <c r="D205" i="2"/>
  <c r="G205" i="2" s="1"/>
  <c r="J204" i="2"/>
  <c r="H204" i="2"/>
  <c r="D204" i="2"/>
  <c r="I204" i="2" s="1"/>
  <c r="J203" i="2"/>
  <c r="H203" i="2"/>
  <c r="D203" i="2"/>
  <c r="I203" i="2" s="1"/>
  <c r="J202" i="2"/>
  <c r="H202" i="2"/>
  <c r="D202" i="2"/>
  <c r="I202" i="2" s="1"/>
  <c r="J200" i="2"/>
  <c r="H200" i="2"/>
  <c r="D200" i="2"/>
  <c r="G200" i="2" s="1"/>
  <c r="J199" i="2"/>
  <c r="H199" i="2"/>
  <c r="D199" i="2"/>
  <c r="I199" i="2" s="1"/>
  <c r="J198" i="2"/>
  <c r="H198" i="2"/>
  <c r="D198" i="2"/>
  <c r="I198" i="2" s="1"/>
  <c r="J197" i="2"/>
  <c r="H197" i="2"/>
  <c r="D197" i="2"/>
  <c r="I197" i="2" s="1"/>
  <c r="J196" i="2"/>
  <c r="H196" i="2"/>
  <c r="D196" i="2"/>
  <c r="G196" i="2" s="1"/>
  <c r="J194" i="2"/>
  <c r="H194" i="2"/>
  <c r="D194" i="2"/>
  <c r="I194" i="2" s="1"/>
  <c r="J193" i="2"/>
  <c r="H193" i="2"/>
  <c r="D193" i="2"/>
  <c r="I193" i="2" s="1"/>
  <c r="J192" i="2"/>
  <c r="H192" i="2"/>
  <c r="D192" i="2"/>
  <c r="I192" i="2" s="1"/>
  <c r="J191" i="2"/>
  <c r="H191" i="2"/>
  <c r="D191" i="2"/>
  <c r="G191" i="2" s="1"/>
  <c r="J190" i="2"/>
  <c r="H190" i="2"/>
  <c r="D190" i="2"/>
  <c r="I190" i="2" s="1"/>
  <c r="J189" i="2"/>
  <c r="H189" i="2"/>
  <c r="D189" i="2"/>
  <c r="I189" i="2" s="1"/>
  <c r="J187" i="2"/>
  <c r="H187" i="2"/>
  <c r="D187" i="2"/>
  <c r="I187" i="2" s="1"/>
  <c r="J186" i="2"/>
  <c r="H186" i="2"/>
  <c r="D186" i="2"/>
  <c r="G186" i="2" s="1"/>
  <c r="J185" i="2"/>
  <c r="H185" i="2"/>
  <c r="D185" i="2"/>
  <c r="I185" i="2" s="1"/>
  <c r="J184" i="2"/>
  <c r="H184" i="2"/>
  <c r="D184" i="2"/>
  <c r="I184" i="2" s="1"/>
  <c r="J183" i="2"/>
  <c r="H183" i="2"/>
  <c r="D183" i="2"/>
  <c r="I183" i="2" s="1"/>
  <c r="J182" i="2"/>
  <c r="H182" i="2"/>
  <c r="D182" i="2"/>
  <c r="G182" i="2" s="1"/>
  <c r="J181" i="2"/>
  <c r="H181" i="2"/>
  <c r="D181" i="2"/>
  <c r="I181" i="2" s="1"/>
  <c r="J99" i="2"/>
  <c r="H99" i="2"/>
  <c r="D99" i="2"/>
  <c r="G99" i="2" s="1"/>
  <c r="J98" i="2"/>
  <c r="H98" i="2"/>
  <c r="D98" i="2"/>
  <c r="I98" i="2" s="1"/>
  <c r="J97" i="2"/>
  <c r="H97" i="2"/>
  <c r="D97" i="2"/>
  <c r="G97" i="2" s="1"/>
  <c r="J96" i="2"/>
  <c r="H96" i="2"/>
  <c r="D96" i="2"/>
  <c r="G96" i="2" s="1"/>
  <c r="J95" i="2"/>
  <c r="H95" i="2"/>
  <c r="D95" i="2"/>
  <c r="G95" i="2" s="1"/>
  <c r="J94" i="2"/>
  <c r="H94" i="2"/>
  <c r="D94" i="2"/>
  <c r="I94" i="2" s="1"/>
  <c r="J93" i="2"/>
  <c r="H93" i="2"/>
  <c r="D93" i="2"/>
  <c r="G93" i="2" s="1"/>
  <c r="J91" i="2"/>
  <c r="H91" i="2"/>
  <c r="D91" i="2"/>
  <c r="G91" i="2" s="1"/>
  <c r="J90" i="2"/>
  <c r="H90" i="2"/>
  <c r="D90" i="2"/>
  <c r="G90" i="2" s="1"/>
  <c r="J89" i="2"/>
  <c r="H89" i="2"/>
  <c r="D89" i="2"/>
  <c r="I89" i="2" s="1"/>
  <c r="J88" i="2"/>
  <c r="H88" i="2"/>
  <c r="D88" i="2"/>
  <c r="G88" i="2" s="1"/>
  <c r="J87" i="2"/>
  <c r="H87" i="2"/>
  <c r="D87" i="2"/>
  <c r="G87" i="2" s="1"/>
  <c r="J86" i="2"/>
  <c r="H86" i="2"/>
  <c r="D86" i="2"/>
  <c r="G86" i="2" s="1"/>
  <c r="J84" i="2"/>
  <c r="H84" i="2"/>
  <c r="D84" i="2"/>
  <c r="I84" i="2" s="1"/>
  <c r="J83" i="2"/>
  <c r="H83" i="2"/>
  <c r="D83" i="2"/>
  <c r="G83" i="2" s="1"/>
  <c r="J82" i="2"/>
  <c r="H82" i="2"/>
  <c r="D82" i="2"/>
  <c r="G82" i="2" s="1"/>
  <c r="J81" i="2"/>
  <c r="H81" i="2"/>
  <c r="D81" i="2"/>
  <c r="G81" i="2" s="1"/>
  <c r="J79" i="2"/>
  <c r="H79" i="2"/>
  <c r="D79" i="2"/>
  <c r="I79" i="2" s="1"/>
  <c r="J78" i="2"/>
  <c r="H78" i="2"/>
  <c r="D78" i="2"/>
  <c r="G78" i="2" s="1"/>
  <c r="J77" i="2"/>
  <c r="H77" i="2"/>
  <c r="D77" i="2"/>
  <c r="G77" i="2" s="1"/>
  <c r="J76" i="2"/>
  <c r="H76" i="2"/>
  <c r="D76" i="2"/>
  <c r="G76" i="2" s="1"/>
  <c r="J74" i="2"/>
  <c r="H74" i="2"/>
  <c r="D74" i="2"/>
  <c r="I74" i="2" s="1"/>
  <c r="J73" i="2"/>
  <c r="H73" i="2"/>
  <c r="D73" i="2"/>
  <c r="G73" i="2" s="1"/>
  <c r="J72" i="2"/>
  <c r="H72" i="2"/>
  <c r="D72" i="2"/>
  <c r="G72" i="2" s="1"/>
  <c r="J71" i="2"/>
  <c r="H71" i="2"/>
  <c r="D71" i="2"/>
  <c r="G71" i="2" s="1"/>
  <c r="J70" i="2"/>
  <c r="H70" i="2"/>
  <c r="D70" i="2"/>
  <c r="I70" i="2" s="1"/>
  <c r="J69" i="2"/>
  <c r="H69" i="2"/>
  <c r="D69" i="2"/>
  <c r="G69" i="2" s="1"/>
  <c r="J68" i="2"/>
  <c r="H68" i="2"/>
  <c r="D68" i="2"/>
  <c r="G68" i="2" s="1"/>
  <c r="J67" i="2"/>
  <c r="H67" i="2"/>
  <c r="D67" i="2"/>
  <c r="G67" i="2" s="1"/>
  <c r="J66" i="2"/>
  <c r="H66" i="2"/>
  <c r="D66" i="2"/>
  <c r="I66" i="2" s="1"/>
  <c r="P701" i="1"/>
  <c r="P702" i="1"/>
  <c r="P703" i="1"/>
  <c r="P704" i="1"/>
  <c r="P705" i="1"/>
  <c r="P706" i="1"/>
  <c r="P707" i="1"/>
  <c r="P708" i="1"/>
  <c r="P709" i="1"/>
  <c r="P700" i="1"/>
  <c r="I813" i="1"/>
  <c r="I810" i="1"/>
  <c r="I809" i="1"/>
  <c r="H812" i="1"/>
  <c r="I812" i="1" s="1"/>
  <c r="H813" i="1"/>
  <c r="H811" i="1"/>
  <c r="I811" i="1" s="1"/>
  <c r="J811" i="1" s="1"/>
  <c r="K808" i="1" s="1"/>
  <c r="H809" i="1"/>
  <c r="H810" i="1"/>
  <c r="H808" i="1"/>
  <c r="I808" i="1" s="1"/>
  <c r="J808" i="1" s="1"/>
  <c r="I88" i="2" l="1"/>
  <c r="G181" i="2"/>
  <c r="G183" i="2"/>
  <c r="G185" i="2"/>
  <c r="G187" i="2"/>
  <c r="G190" i="2"/>
  <c r="G192" i="2"/>
  <c r="G194" i="2"/>
  <c r="G197" i="2"/>
  <c r="G199" i="2"/>
  <c r="G202" i="2"/>
  <c r="G204" i="2"/>
  <c r="G206" i="2"/>
  <c r="G209" i="2"/>
  <c r="G211" i="2"/>
  <c r="G213" i="2"/>
  <c r="G215" i="2"/>
  <c r="G218" i="2"/>
  <c r="G220" i="2"/>
  <c r="I182" i="2"/>
  <c r="G184" i="2"/>
  <c r="I186" i="2"/>
  <c r="G189" i="2"/>
  <c r="I191" i="2"/>
  <c r="G193" i="2"/>
  <c r="I196" i="2"/>
  <c r="G198" i="2"/>
  <c r="I200" i="2"/>
  <c r="G203" i="2"/>
  <c r="I205" i="2"/>
  <c r="G207" i="2"/>
  <c r="I210" i="2"/>
  <c r="G212" i="2"/>
  <c r="I214" i="2"/>
  <c r="G217" i="2"/>
  <c r="I219" i="2"/>
  <c r="G221" i="2"/>
  <c r="I69" i="2"/>
  <c r="I83" i="2"/>
  <c r="I73" i="2"/>
  <c r="I93" i="2"/>
  <c r="I78" i="2"/>
  <c r="I97" i="2"/>
  <c r="I67" i="2"/>
  <c r="I68" i="2"/>
  <c r="I71" i="2"/>
  <c r="I72" i="2"/>
  <c r="I76" i="2"/>
  <c r="I77" i="2"/>
  <c r="I81" i="2"/>
  <c r="I82" i="2"/>
  <c r="I86" i="2"/>
  <c r="I87" i="2"/>
  <c r="I90" i="2"/>
  <c r="I91" i="2"/>
  <c r="I95" i="2"/>
  <c r="I96" i="2"/>
  <c r="I99" i="2"/>
  <c r="G66" i="2"/>
  <c r="G70" i="2"/>
  <c r="G74" i="2"/>
  <c r="G79" i="2"/>
  <c r="G84" i="2"/>
  <c r="G89" i="2"/>
  <c r="G94" i="2"/>
  <c r="G98" i="2"/>
  <c r="G818" i="1"/>
  <c r="H824" i="1" s="1"/>
  <c r="I824" i="1" s="1"/>
  <c r="G815" i="1"/>
  <c r="H822" i="1" s="1"/>
  <c r="I822" i="1" s="1"/>
  <c r="H799" i="1"/>
  <c r="I799" i="1" s="1"/>
  <c r="H800" i="1"/>
  <c r="I800" i="1" s="1"/>
  <c r="H798" i="1"/>
  <c r="I798" i="1" s="1"/>
  <c r="H796" i="1"/>
  <c r="I796" i="1" s="1"/>
  <c r="H797" i="1"/>
  <c r="I797" i="1" s="1"/>
  <c r="H795" i="1"/>
  <c r="I795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J798" i="1" l="1"/>
  <c r="J782" i="1"/>
  <c r="J785" i="1"/>
  <c r="K782" i="1" s="1"/>
  <c r="H821" i="1"/>
  <c r="I821" i="1" s="1"/>
  <c r="J821" i="1" s="1"/>
  <c r="H826" i="1"/>
  <c r="I826" i="1" s="1"/>
  <c r="H823" i="1"/>
  <c r="I823" i="1" s="1"/>
  <c r="H825" i="1"/>
  <c r="I825" i="1" s="1"/>
  <c r="J795" i="1"/>
  <c r="K795" i="1" s="1"/>
  <c r="I773" i="1"/>
  <c r="I771" i="1"/>
  <c r="H773" i="1"/>
  <c r="H774" i="1"/>
  <c r="I774" i="1" s="1"/>
  <c r="H772" i="1"/>
  <c r="I772" i="1" s="1"/>
  <c r="H770" i="1"/>
  <c r="I770" i="1" s="1"/>
  <c r="H771" i="1"/>
  <c r="H769" i="1"/>
  <c r="I769" i="1" s="1"/>
  <c r="H760" i="1"/>
  <c r="I760" i="1" s="1"/>
  <c r="H761" i="1"/>
  <c r="I761" i="1" s="1"/>
  <c r="H759" i="1"/>
  <c r="I759" i="1" s="1"/>
  <c r="H757" i="1"/>
  <c r="I757" i="1" s="1"/>
  <c r="H758" i="1"/>
  <c r="I758" i="1" s="1"/>
  <c r="H756" i="1"/>
  <c r="I756" i="1" s="1"/>
  <c r="H747" i="1"/>
  <c r="I747" i="1" s="1"/>
  <c r="H748" i="1"/>
  <c r="I748" i="1" s="1"/>
  <c r="H746" i="1"/>
  <c r="I746" i="1" s="1"/>
  <c r="H744" i="1"/>
  <c r="I744" i="1" s="1"/>
  <c r="H745" i="1"/>
  <c r="I745" i="1" s="1"/>
  <c r="H743" i="1"/>
  <c r="I743" i="1" s="1"/>
  <c r="H734" i="1"/>
  <c r="I734" i="1" s="1"/>
  <c r="H735" i="1"/>
  <c r="I735" i="1" s="1"/>
  <c r="H733" i="1"/>
  <c r="I733" i="1" s="1"/>
  <c r="H731" i="1"/>
  <c r="I731" i="1" s="1"/>
  <c r="H732" i="1"/>
  <c r="I732" i="1" s="1"/>
  <c r="H730" i="1"/>
  <c r="I730" i="1" s="1"/>
  <c r="G701" i="1"/>
  <c r="H709" i="1" s="1"/>
  <c r="I709" i="1" s="1"/>
  <c r="G698" i="1"/>
  <c r="H704" i="1" s="1"/>
  <c r="I704" i="1" s="1"/>
  <c r="J824" i="1" l="1"/>
  <c r="K821" i="1" s="1"/>
  <c r="H706" i="1"/>
  <c r="I706" i="1" s="1"/>
  <c r="J746" i="1"/>
  <c r="J756" i="1"/>
  <c r="J769" i="1"/>
  <c r="J730" i="1"/>
  <c r="J733" i="1"/>
  <c r="K730" i="1" s="1"/>
  <c r="J759" i="1"/>
  <c r="K756" i="1" s="1"/>
  <c r="J772" i="1"/>
  <c r="H708" i="1"/>
  <c r="I708" i="1" s="1"/>
  <c r="H705" i="1"/>
  <c r="I705" i="1" s="1"/>
  <c r="J743" i="1"/>
  <c r="K743" i="1" s="1"/>
  <c r="H707" i="1"/>
  <c r="I707" i="1" s="1"/>
  <c r="K717" i="1"/>
  <c r="J707" i="1" l="1"/>
  <c r="J704" i="1"/>
  <c r="K704" i="1" s="1"/>
  <c r="K769" i="1"/>
  <c r="P1073" i="1" l="1"/>
  <c r="P1074" i="1"/>
  <c r="P1075" i="1"/>
  <c r="P1076" i="1"/>
  <c r="P1077" i="1"/>
  <c r="P1078" i="1"/>
  <c r="P1079" i="1"/>
  <c r="P1080" i="1"/>
  <c r="P1072" i="1"/>
  <c r="K1102" i="1"/>
  <c r="H1106" i="1"/>
  <c r="H1105" i="1"/>
  <c r="H1103" i="1"/>
  <c r="H1104" i="1"/>
  <c r="H1102" i="1"/>
  <c r="G1177" i="1"/>
  <c r="H1183" i="1" s="1"/>
  <c r="I1183" i="1" s="1"/>
  <c r="G1174" i="1"/>
  <c r="H1181" i="1" s="1"/>
  <c r="I1181" i="1" s="1"/>
  <c r="G1164" i="1"/>
  <c r="H1172" i="1" s="1"/>
  <c r="I1172" i="1" s="1"/>
  <c r="G1161" i="1"/>
  <c r="H1169" i="1" s="1"/>
  <c r="I1169" i="1" s="1"/>
  <c r="G1151" i="1"/>
  <c r="H1158" i="1" s="1"/>
  <c r="I1158" i="1" s="1"/>
  <c r="G1148" i="1"/>
  <c r="H1156" i="1" s="1"/>
  <c r="I1156" i="1" s="1"/>
  <c r="G1138" i="1"/>
  <c r="H1146" i="1" s="1"/>
  <c r="I1146" i="1" s="1"/>
  <c r="G1135" i="1"/>
  <c r="H1141" i="1" s="1"/>
  <c r="I1141" i="1" s="1"/>
  <c r="G1125" i="1"/>
  <c r="H1133" i="1" s="1"/>
  <c r="I1133" i="1" s="1"/>
  <c r="G1122" i="1"/>
  <c r="H1129" i="1" s="1"/>
  <c r="G1112" i="1"/>
  <c r="H1119" i="1" s="1"/>
  <c r="I1119" i="1" s="1"/>
  <c r="G1109" i="1"/>
  <c r="H1116" i="1" s="1"/>
  <c r="I1116" i="1" s="1"/>
  <c r="G1086" i="1"/>
  <c r="H1093" i="1" s="1"/>
  <c r="I1093" i="1" s="1"/>
  <c r="G1083" i="1"/>
  <c r="H1091" i="1" s="1"/>
  <c r="I1091" i="1" s="1"/>
  <c r="G1073" i="1"/>
  <c r="H1079" i="1" s="1"/>
  <c r="I1079" i="1" s="1"/>
  <c r="G1070" i="1"/>
  <c r="P953" i="1"/>
  <c r="P954" i="1"/>
  <c r="P955" i="1"/>
  <c r="P956" i="1"/>
  <c r="P957" i="1"/>
  <c r="P958" i="1"/>
  <c r="P959" i="1"/>
  <c r="P960" i="1"/>
  <c r="P952" i="1"/>
  <c r="K982" i="1"/>
  <c r="K1021" i="1"/>
  <c r="K1034" i="1"/>
  <c r="G1057" i="1"/>
  <c r="H1064" i="1" s="1"/>
  <c r="I1064" i="1" s="1"/>
  <c r="G1054" i="1"/>
  <c r="H1061" i="1" s="1"/>
  <c r="I1061" i="1" s="1"/>
  <c r="G1044" i="1"/>
  <c r="H1050" i="1" s="1"/>
  <c r="I1050" i="1" s="1"/>
  <c r="G1041" i="1"/>
  <c r="H1048" i="1" s="1"/>
  <c r="I1048" i="1" s="1"/>
  <c r="G1018" i="1"/>
  <c r="G1015" i="1"/>
  <c r="G1005" i="1"/>
  <c r="H1011" i="1" s="1"/>
  <c r="I1011" i="1" s="1"/>
  <c r="G1002" i="1"/>
  <c r="H1009" i="1" s="1"/>
  <c r="I1009" i="1" s="1"/>
  <c r="G992" i="1"/>
  <c r="H1000" i="1" s="1"/>
  <c r="I1000" i="1" s="1"/>
  <c r="G989" i="1"/>
  <c r="H996" i="1" s="1"/>
  <c r="I996" i="1" s="1"/>
  <c r="G966" i="1"/>
  <c r="H972" i="1" s="1"/>
  <c r="I972" i="1" s="1"/>
  <c r="G963" i="1"/>
  <c r="H970" i="1" s="1"/>
  <c r="I970" i="1" s="1"/>
  <c r="G953" i="1"/>
  <c r="H959" i="1" s="1"/>
  <c r="I959" i="1" s="1"/>
  <c r="G950" i="1"/>
  <c r="H958" i="1" s="1"/>
  <c r="I958" i="1" s="1"/>
  <c r="P833" i="1"/>
  <c r="P834" i="1"/>
  <c r="P835" i="1"/>
  <c r="P836" i="1"/>
  <c r="P837" i="1"/>
  <c r="P838" i="1"/>
  <c r="P839" i="1"/>
  <c r="P840" i="1"/>
  <c r="P832" i="1"/>
  <c r="G937" i="1"/>
  <c r="H943" i="1" s="1"/>
  <c r="I943" i="1" s="1"/>
  <c r="G934" i="1"/>
  <c r="H941" i="1" s="1"/>
  <c r="I941" i="1" s="1"/>
  <c r="G921" i="1"/>
  <c r="H928" i="1" s="1"/>
  <c r="I928" i="1" s="1"/>
  <c r="G924" i="1"/>
  <c r="H930" i="1" s="1"/>
  <c r="I930" i="1" s="1"/>
  <c r="G911" i="1"/>
  <c r="H919" i="1" s="1"/>
  <c r="I919" i="1" s="1"/>
  <c r="G908" i="1"/>
  <c r="H914" i="1" s="1"/>
  <c r="I914" i="1" s="1"/>
  <c r="G898" i="1"/>
  <c r="G895" i="1"/>
  <c r="H901" i="1" s="1"/>
  <c r="I901" i="1" s="1"/>
  <c r="G885" i="1"/>
  <c r="H892" i="1" s="1"/>
  <c r="I892" i="1" s="1"/>
  <c r="G882" i="1"/>
  <c r="H889" i="1" s="1"/>
  <c r="I889" i="1" s="1"/>
  <c r="G833" i="1"/>
  <c r="H840" i="1" s="1"/>
  <c r="I840" i="1" s="1"/>
  <c r="G830" i="1"/>
  <c r="H837" i="1" s="1"/>
  <c r="I837" i="1" s="1"/>
  <c r="H1185" i="1" l="1"/>
  <c r="I1185" i="1" s="1"/>
  <c r="H1182" i="1"/>
  <c r="I1182" i="1" s="1"/>
  <c r="H1062" i="1"/>
  <c r="I1062" i="1" s="1"/>
  <c r="H995" i="1"/>
  <c r="I995" i="1" s="1"/>
  <c r="H1047" i="1"/>
  <c r="I1047" i="1" s="1"/>
  <c r="H1130" i="1"/>
  <c r="I1130" i="1" s="1"/>
  <c r="H839" i="1"/>
  <c r="I839" i="1" s="1"/>
  <c r="J839" i="1" s="1"/>
  <c r="H1049" i="1"/>
  <c r="I1049" i="1" s="1"/>
  <c r="H1159" i="1"/>
  <c r="I1159" i="1" s="1"/>
  <c r="H1060" i="1"/>
  <c r="I1060" i="1" s="1"/>
  <c r="H969" i="1"/>
  <c r="I969" i="1" s="1"/>
  <c r="H1180" i="1"/>
  <c r="I1180" i="1" s="1"/>
  <c r="H1143" i="1"/>
  <c r="I1143" i="1" s="1"/>
  <c r="H1051" i="1"/>
  <c r="I1051" i="1" s="1"/>
  <c r="H1012" i="1"/>
  <c r="I1012" i="1" s="1"/>
  <c r="H999" i="1"/>
  <c r="I999" i="1" s="1"/>
  <c r="H974" i="1"/>
  <c r="I974" i="1" s="1"/>
  <c r="H957" i="1"/>
  <c r="I957" i="1" s="1"/>
  <c r="H1145" i="1"/>
  <c r="I1145" i="1" s="1"/>
  <c r="H1118" i="1"/>
  <c r="I1118" i="1" s="1"/>
  <c r="H973" i="1"/>
  <c r="I973" i="1" s="1"/>
  <c r="H1171" i="1"/>
  <c r="I1171" i="1" s="1"/>
  <c r="H1120" i="1"/>
  <c r="I1120" i="1" s="1"/>
  <c r="H1090" i="1"/>
  <c r="I1090" i="1" s="1"/>
  <c r="H998" i="1"/>
  <c r="I998" i="1" s="1"/>
  <c r="H956" i="1"/>
  <c r="I956" i="1" s="1"/>
  <c r="J956" i="1" s="1"/>
  <c r="H1155" i="1"/>
  <c r="I1155" i="1" s="1"/>
  <c r="H1092" i="1"/>
  <c r="I1092" i="1" s="1"/>
  <c r="H1063" i="1"/>
  <c r="I1063" i="1" s="1"/>
  <c r="H1052" i="1"/>
  <c r="I1052" i="1" s="1"/>
  <c r="H1013" i="1"/>
  <c r="I1013" i="1" s="1"/>
  <c r="H1184" i="1"/>
  <c r="I1184" i="1" s="1"/>
  <c r="J1183" i="1" s="1"/>
  <c r="H1157" i="1"/>
  <c r="I1157" i="1" s="1"/>
  <c r="J1157" i="1" s="1"/>
  <c r="H1144" i="1"/>
  <c r="I1144" i="1" s="1"/>
  <c r="H1115" i="1"/>
  <c r="I1115" i="1" s="1"/>
  <c r="H1094" i="1"/>
  <c r="I1094" i="1" s="1"/>
  <c r="H960" i="1"/>
  <c r="I960" i="1" s="1"/>
  <c r="H1008" i="1"/>
  <c r="I1008" i="1" s="1"/>
  <c r="H1077" i="1"/>
  <c r="I1077" i="1" s="1"/>
  <c r="H1078" i="1"/>
  <c r="I1078" i="1" s="1"/>
  <c r="H1076" i="1"/>
  <c r="I1076" i="1" s="1"/>
  <c r="H1167" i="1"/>
  <c r="I1167" i="1" s="1"/>
  <c r="H1168" i="1"/>
  <c r="I1168" i="1" s="1"/>
  <c r="H904" i="1"/>
  <c r="I904" i="1" s="1"/>
  <c r="H906" i="1"/>
  <c r="I906" i="1" s="1"/>
  <c r="H1065" i="1"/>
  <c r="I1065" i="1" s="1"/>
  <c r="H1010" i="1"/>
  <c r="I1010" i="1" s="1"/>
  <c r="H961" i="1"/>
  <c r="I961" i="1" s="1"/>
  <c r="H1080" i="1"/>
  <c r="I1080" i="1" s="1"/>
  <c r="H1081" i="1"/>
  <c r="I1081" i="1" s="1"/>
  <c r="H1142" i="1"/>
  <c r="I1142" i="1" s="1"/>
  <c r="H1131" i="1"/>
  <c r="I1131" i="1" s="1"/>
  <c r="H997" i="1"/>
  <c r="I997" i="1" s="1"/>
  <c r="H971" i="1"/>
  <c r="I971" i="1" s="1"/>
  <c r="H1170" i="1"/>
  <c r="I1170" i="1" s="1"/>
  <c r="H1154" i="1"/>
  <c r="I1154" i="1" s="1"/>
  <c r="H1132" i="1"/>
  <c r="I1132" i="1" s="1"/>
  <c r="H1117" i="1"/>
  <c r="I1117" i="1" s="1"/>
  <c r="H1089" i="1"/>
  <c r="I1089" i="1" s="1"/>
  <c r="H891" i="1"/>
  <c r="I891" i="1" s="1"/>
  <c r="J891" i="1" s="1"/>
  <c r="H927" i="1"/>
  <c r="I927" i="1" s="1"/>
  <c r="I1129" i="1"/>
  <c r="H1128" i="1"/>
  <c r="I1128" i="1" s="1"/>
  <c r="H916" i="1"/>
  <c r="I916" i="1" s="1"/>
  <c r="H932" i="1"/>
  <c r="I932" i="1" s="1"/>
  <c r="H836" i="1"/>
  <c r="I836" i="1" s="1"/>
  <c r="H841" i="1"/>
  <c r="I841" i="1" s="1"/>
  <c r="H888" i="1"/>
  <c r="I888" i="1" s="1"/>
  <c r="H893" i="1"/>
  <c r="I893" i="1" s="1"/>
  <c r="H903" i="1"/>
  <c r="I903" i="1" s="1"/>
  <c r="H905" i="1"/>
  <c r="I905" i="1" s="1"/>
  <c r="H915" i="1"/>
  <c r="I915" i="1" s="1"/>
  <c r="H929" i="1"/>
  <c r="I929" i="1" s="1"/>
  <c r="H931" i="1"/>
  <c r="I931" i="1" s="1"/>
  <c r="H940" i="1"/>
  <c r="I940" i="1" s="1"/>
  <c r="H945" i="1"/>
  <c r="I945" i="1" s="1"/>
  <c r="H918" i="1"/>
  <c r="I918" i="1" s="1"/>
  <c r="H838" i="1"/>
  <c r="I838" i="1" s="1"/>
  <c r="H890" i="1"/>
  <c r="I890" i="1" s="1"/>
  <c r="H902" i="1"/>
  <c r="I902" i="1" s="1"/>
  <c r="H917" i="1"/>
  <c r="I917" i="1" s="1"/>
  <c r="J917" i="1" s="1"/>
  <c r="H942" i="1"/>
  <c r="I942" i="1" s="1"/>
  <c r="H944" i="1"/>
  <c r="I944" i="1" s="1"/>
  <c r="J1011" i="1" l="1"/>
  <c r="J1141" i="1"/>
  <c r="J1180" i="1"/>
  <c r="K1180" i="1" s="1"/>
  <c r="J995" i="1"/>
  <c r="J998" i="1"/>
  <c r="J1144" i="1"/>
  <c r="K1141" i="1" s="1"/>
  <c r="J943" i="1"/>
  <c r="J1060" i="1"/>
  <c r="J972" i="1"/>
  <c r="J1115" i="1"/>
  <c r="J969" i="1"/>
  <c r="J1050" i="1"/>
  <c r="J1047" i="1"/>
  <c r="J959" i="1"/>
  <c r="K956" i="1" s="1"/>
  <c r="J1131" i="1"/>
  <c r="J1154" i="1"/>
  <c r="K1154" i="1" s="1"/>
  <c r="J1170" i="1"/>
  <c r="J1063" i="1"/>
  <c r="J1076" i="1"/>
  <c r="J1118" i="1"/>
  <c r="J888" i="1"/>
  <c r="K888" i="1" s="1"/>
  <c r="J1079" i="1"/>
  <c r="J1092" i="1"/>
  <c r="J904" i="1"/>
  <c r="J914" i="1"/>
  <c r="K914" i="1" s="1"/>
  <c r="J930" i="1"/>
  <c r="J927" i="1"/>
  <c r="J1128" i="1"/>
  <c r="J1089" i="1"/>
  <c r="J901" i="1"/>
  <c r="J1167" i="1"/>
  <c r="J1008" i="1"/>
  <c r="K1008" i="1" s="1"/>
  <c r="J940" i="1"/>
  <c r="J836" i="1"/>
  <c r="K836" i="1" s="1"/>
  <c r="K995" i="1" l="1"/>
  <c r="K969" i="1"/>
  <c r="K940" i="1"/>
  <c r="K1060" i="1"/>
  <c r="K1115" i="1"/>
  <c r="K901" i="1"/>
  <c r="K1047" i="1"/>
  <c r="K1089" i="1"/>
  <c r="K1128" i="1"/>
  <c r="K1167" i="1"/>
  <c r="K927" i="1"/>
  <c r="K1076" i="1"/>
  <c r="G872" i="1"/>
  <c r="H880" i="1" s="1"/>
  <c r="I880" i="1" s="1"/>
  <c r="G869" i="1"/>
  <c r="H875" i="1" s="1"/>
  <c r="I875" i="1" s="1"/>
  <c r="H877" i="1" l="1"/>
  <c r="I877" i="1" s="1"/>
  <c r="H876" i="1"/>
  <c r="I876" i="1" s="1"/>
  <c r="H879" i="1"/>
  <c r="I879" i="1" s="1"/>
  <c r="H878" i="1"/>
  <c r="I878" i="1" s="1"/>
  <c r="J878" i="1" s="1"/>
  <c r="H866" i="1"/>
  <c r="I866" i="1" s="1"/>
  <c r="H867" i="1"/>
  <c r="I867" i="1" s="1"/>
  <c r="H865" i="1"/>
  <c r="I865" i="1" s="1"/>
  <c r="H863" i="1"/>
  <c r="I863" i="1" s="1"/>
  <c r="H864" i="1"/>
  <c r="I864" i="1" s="1"/>
  <c r="H862" i="1"/>
  <c r="I862" i="1" s="1"/>
  <c r="H853" i="1"/>
  <c r="I853" i="1" s="1"/>
  <c r="H854" i="1"/>
  <c r="I854" i="1" s="1"/>
  <c r="H852" i="1"/>
  <c r="I852" i="1" s="1"/>
  <c r="H850" i="1"/>
  <c r="I850" i="1" s="1"/>
  <c r="H851" i="1"/>
  <c r="I851" i="1" s="1"/>
  <c r="H849" i="1"/>
  <c r="I849" i="1" s="1"/>
  <c r="J875" i="1" l="1"/>
  <c r="K875" i="1" s="1"/>
  <c r="J852" i="1"/>
  <c r="J849" i="1"/>
  <c r="J862" i="1"/>
  <c r="J865" i="1"/>
  <c r="K849" i="1" l="1"/>
  <c r="K862" i="1"/>
  <c r="G682" i="1" l="1"/>
  <c r="H688" i="1" s="1"/>
  <c r="I688" i="1" s="1"/>
  <c r="G679" i="1"/>
  <c r="H687" i="1" s="1"/>
  <c r="I687" i="1" s="1"/>
  <c r="G669" i="1"/>
  <c r="H676" i="1" s="1"/>
  <c r="I676" i="1" s="1"/>
  <c r="G666" i="1"/>
  <c r="H674" i="1" s="1"/>
  <c r="I674" i="1" s="1"/>
  <c r="G656" i="1"/>
  <c r="H662" i="1" s="1"/>
  <c r="I662" i="1" s="1"/>
  <c r="G653" i="1"/>
  <c r="H660" i="1" s="1"/>
  <c r="I660" i="1" s="1"/>
  <c r="G643" i="1"/>
  <c r="H650" i="1" s="1"/>
  <c r="I650" i="1" s="1"/>
  <c r="G640" i="1"/>
  <c r="H648" i="1" s="1"/>
  <c r="I648" i="1" s="1"/>
  <c r="G630" i="1"/>
  <c r="H636" i="1" s="1"/>
  <c r="I636" i="1" s="1"/>
  <c r="G627" i="1"/>
  <c r="H634" i="1" s="1"/>
  <c r="I634" i="1" s="1"/>
  <c r="G617" i="1"/>
  <c r="H624" i="1" s="1"/>
  <c r="I624" i="1" s="1"/>
  <c r="G614" i="1"/>
  <c r="H622" i="1" s="1"/>
  <c r="I622" i="1" s="1"/>
  <c r="G604" i="1"/>
  <c r="H610" i="1" s="1"/>
  <c r="I610" i="1" s="1"/>
  <c r="G601" i="1"/>
  <c r="H607" i="1" s="1"/>
  <c r="I607" i="1" s="1"/>
  <c r="G591" i="1"/>
  <c r="H599" i="1" s="1"/>
  <c r="I599" i="1" s="1"/>
  <c r="G588" i="1"/>
  <c r="H595" i="1" s="1"/>
  <c r="I595" i="1" s="1"/>
  <c r="G578" i="1"/>
  <c r="H585" i="1" s="1"/>
  <c r="I585" i="1" s="1"/>
  <c r="G575" i="1"/>
  <c r="H581" i="1" s="1"/>
  <c r="I581" i="1" s="1"/>
  <c r="G565" i="1"/>
  <c r="H572" i="1" s="1"/>
  <c r="I572" i="1" s="1"/>
  <c r="G562" i="1"/>
  <c r="H569" i="1" s="1"/>
  <c r="I569" i="1" s="1"/>
  <c r="G552" i="1"/>
  <c r="H560" i="1" s="1"/>
  <c r="I560" i="1" s="1"/>
  <c r="G549" i="1"/>
  <c r="H555" i="1" s="1"/>
  <c r="I555" i="1" s="1"/>
  <c r="P419" i="1"/>
  <c r="P420" i="1"/>
  <c r="P421" i="1"/>
  <c r="P422" i="1"/>
  <c r="P423" i="1"/>
  <c r="P424" i="1"/>
  <c r="P425" i="1"/>
  <c r="P426" i="1"/>
  <c r="P427" i="1"/>
  <c r="P418" i="1"/>
  <c r="G536" i="1"/>
  <c r="H544" i="1" s="1"/>
  <c r="I544" i="1" s="1"/>
  <c r="G533" i="1"/>
  <c r="H539" i="1" s="1"/>
  <c r="I539" i="1" s="1"/>
  <c r="G523" i="1"/>
  <c r="H530" i="1" s="1"/>
  <c r="I530" i="1" s="1"/>
  <c r="G520" i="1"/>
  <c r="H527" i="1" s="1"/>
  <c r="I527" i="1" s="1"/>
  <c r="G510" i="1"/>
  <c r="H518" i="1" s="1"/>
  <c r="I518" i="1" s="1"/>
  <c r="G507" i="1"/>
  <c r="H513" i="1" s="1"/>
  <c r="I513" i="1" s="1"/>
  <c r="G497" i="1"/>
  <c r="H504" i="1" s="1"/>
  <c r="I504" i="1" s="1"/>
  <c r="G494" i="1"/>
  <c r="H501" i="1" s="1"/>
  <c r="I501" i="1" s="1"/>
  <c r="G484" i="1"/>
  <c r="H491" i="1" s="1"/>
  <c r="I491" i="1" s="1"/>
  <c r="G481" i="1"/>
  <c r="H489" i="1" s="1"/>
  <c r="I489" i="1" s="1"/>
  <c r="G471" i="1"/>
  <c r="H478" i="1" s="1"/>
  <c r="I478" i="1" s="1"/>
  <c r="G468" i="1"/>
  <c r="H476" i="1" s="1"/>
  <c r="I476" i="1" s="1"/>
  <c r="G458" i="1"/>
  <c r="H466" i="1" s="1"/>
  <c r="I466" i="1" s="1"/>
  <c r="G455" i="1"/>
  <c r="H461" i="1" s="1"/>
  <c r="I461" i="1" s="1"/>
  <c r="G445" i="1"/>
  <c r="H453" i="1" s="1"/>
  <c r="I453" i="1" s="1"/>
  <c r="G442" i="1"/>
  <c r="H448" i="1" s="1"/>
  <c r="I448" i="1" s="1"/>
  <c r="G432" i="1"/>
  <c r="H439" i="1" s="1"/>
  <c r="I439" i="1" s="1"/>
  <c r="G429" i="1"/>
  <c r="H437" i="1" s="1"/>
  <c r="I437" i="1" s="1"/>
  <c r="G419" i="1"/>
  <c r="H426" i="1" s="1"/>
  <c r="I426" i="1" s="1"/>
  <c r="G416" i="1"/>
  <c r="H424" i="1" s="1"/>
  <c r="I424" i="1" s="1"/>
  <c r="P286" i="1"/>
  <c r="P287" i="1"/>
  <c r="P288" i="1"/>
  <c r="P289" i="1"/>
  <c r="P290" i="1"/>
  <c r="P291" i="1"/>
  <c r="P292" i="1"/>
  <c r="P293" i="1"/>
  <c r="P294" i="1"/>
  <c r="P285" i="1"/>
  <c r="G390" i="1"/>
  <c r="H397" i="1" s="1"/>
  <c r="I397" i="1" s="1"/>
  <c r="G387" i="1"/>
  <c r="H395" i="1" s="1"/>
  <c r="I395" i="1" s="1"/>
  <c r="G377" i="1"/>
  <c r="H383" i="1" s="1"/>
  <c r="I383" i="1" s="1"/>
  <c r="G374" i="1"/>
  <c r="H381" i="1" s="1"/>
  <c r="I381" i="1" s="1"/>
  <c r="G364" i="1"/>
  <c r="H370" i="1" s="1"/>
  <c r="I370" i="1" s="1"/>
  <c r="G361" i="1"/>
  <c r="H368" i="1" s="1"/>
  <c r="I368" i="1" s="1"/>
  <c r="G351" i="1"/>
  <c r="H358" i="1" s="1"/>
  <c r="I358" i="1" s="1"/>
  <c r="G348" i="1"/>
  <c r="H356" i="1" s="1"/>
  <c r="I356" i="1" s="1"/>
  <c r="G338" i="1"/>
  <c r="H345" i="1" s="1"/>
  <c r="I345" i="1" s="1"/>
  <c r="G335" i="1"/>
  <c r="H343" i="1" s="1"/>
  <c r="I343" i="1" s="1"/>
  <c r="G325" i="1"/>
  <c r="H333" i="1" s="1"/>
  <c r="I333" i="1" s="1"/>
  <c r="G322" i="1"/>
  <c r="H328" i="1" s="1"/>
  <c r="I328" i="1" s="1"/>
  <c r="G312" i="1"/>
  <c r="H320" i="1" s="1"/>
  <c r="I320" i="1" s="1"/>
  <c r="G309" i="1"/>
  <c r="H315" i="1" s="1"/>
  <c r="I315" i="1" s="1"/>
  <c r="G299" i="1"/>
  <c r="G296" i="1"/>
  <c r="H306" i="1" s="1"/>
  <c r="I306" i="1" s="1"/>
  <c r="G286" i="1"/>
  <c r="H293" i="1" s="1"/>
  <c r="I293" i="1" s="1"/>
  <c r="G283" i="1"/>
  <c r="H289" i="1" s="1"/>
  <c r="I289" i="1" s="1"/>
  <c r="H464" i="1" l="1"/>
  <c r="I464" i="1" s="1"/>
  <c r="H427" i="1"/>
  <c r="I427" i="1" s="1"/>
  <c r="H586" i="1"/>
  <c r="I586" i="1" s="1"/>
  <c r="H608" i="1"/>
  <c r="I608" i="1" s="1"/>
  <c r="H633" i="1"/>
  <c r="I633" i="1" s="1"/>
  <c r="H465" i="1"/>
  <c r="I465" i="1" s="1"/>
  <c r="H528" i="1"/>
  <c r="I528" i="1" s="1"/>
  <c r="H423" i="1"/>
  <c r="I423" i="1" s="1"/>
  <c r="H583" i="1"/>
  <c r="I583" i="1" s="1"/>
  <c r="H638" i="1"/>
  <c r="I638" i="1" s="1"/>
  <c r="H598" i="1"/>
  <c r="I598" i="1" s="1"/>
  <c r="H673" i="1"/>
  <c r="I673" i="1" s="1"/>
  <c r="H541" i="1"/>
  <c r="I541" i="1" s="1"/>
  <c r="H557" i="1"/>
  <c r="I557" i="1" s="1"/>
  <c r="H677" i="1"/>
  <c r="I677" i="1" s="1"/>
  <c r="H435" i="1"/>
  <c r="I435" i="1" s="1"/>
  <c r="H475" i="1"/>
  <c r="I475" i="1" s="1"/>
  <c r="H502" i="1"/>
  <c r="I502" i="1" s="1"/>
  <c r="H543" i="1"/>
  <c r="I543" i="1" s="1"/>
  <c r="H570" i="1"/>
  <c r="I570" i="1" s="1"/>
  <c r="H584" i="1"/>
  <c r="I584" i="1" s="1"/>
  <c r="H620" i="1"/>
  <c r="I620" i="1" s="1"/>
  <c r="H651" i="1"/>
  <c r="I651" i="1" s="1"/>
  <c r="H685" i="1"/>
  <c r="I685" i="1" s="1"/>
  <c r="H450" i="1"/>
  <c r="I450" i="1" s="1"/>
  <c r="H487" i="1"/>
  <c r="I487" i="1" s="1"/>
  <c r="H488" i="1"/>
  <c r="I488" i="1" s="1"/>
  <c r="H436" i="1"/>
  <c r="I436" i="1" s="1"/>
  <c r="H463" i="1"/>
  <c r="I463" i="1" s="1"/>
  <c r="H479" i="1"/>
  <c r="I479" i="1" s="1"/>
  <c r="H515" i="1"/>
  <c r="I515" i="1" s="1"/>
  <c r="H571" i="1"/>
  <c r="I571" i="1" s="1"/>
  <c r="H597" i="1"/>
  <c r="I597" i="1" s="1"/>
  <c r="H621" i="1"/>
  <c r="I621" i="1" s="1"/>
  <c r="H664" i="1"/>
  <c r="I664" i="1" s="1"/>
  <c r="H686" i="1"/>
  <c r="I686" i="1" s="1"/>
  <c r="H529" i="1"/>
  <c r="I529" i="1" s="1"/>
  <c r="H647" i="1"/>
  <c r="I647" i="1" s="1"/>
  <c r="H690" i="1"/>
  <c r="I690" i="1" s="1"/>
  <c r="H329" i="1"/>
  <c r="I329" i="1" s="1"/>
  <c r="H425" i="1"/>
  <c r="I425" i="1" s="1"/>
  <c r="H438" i="1"/>
  <c r="I438" i="1" s="1"/>
  <c r="H449" i="1"/>
  <c r="I449" i="1" s="1"/>
  <c r="H462" i="1"/>
  <c r="I462" i="1" s="1"/>
  <c r="H477" i="1"/>
  <c r="I477" i="1" s="1"/>
  <c r="H490" i="1"/>
  <c r="I490" i="1" s="1"/>
  <c r="H500" i="1"/>
  <c r="I500" i="1" s="1"/>
  <c r="H505" i="1"/>
  <c r="I505" i="1" s="1"/>
  <c r="H514" i="1"/>
  <c r="I514" i="1" s="1"/>
  <c r="H526" i="1"/>
  <c r="I526" i="1" s="1"/>
  <c r="H531" i="1"/>
  <c r="I531" i="1" s="1"/>
  <c r="H540" i="1"/>
  <c r="I540" i="1" s="1"/>
  <c r="H556" i="1"/>
  <c r="I556" i="1" s="1"/>
  <c r="H568" i="1"/>
  <c r="I568" i="1" s="1"/>
  <c r="H573" i="1"/>
  <c r="I573" i="1" s="1"/>
  <c r="H582" i="1"/>
  <c r="I582" i="1" s="1"/>
  <c r="H594" i="1"/>
  <c r="I594" i="1" s="1"/>
  <c r="H609" i="1"/>
  <c r="I609" i="1" s="1"/>
  <c r="H611" i="1"/>
  <c r="I611" i="1" s="1"/>
  <c r="H623" i="1"/>
  <c r="I623" i="1" s="1"/>
  <c r="H635" i="1"/>
  <c r="I635" i="1" s="1"/>
  <c r="N556" i="1" s="1"/>
  <c r="H637" i="1"/>
  <c r="I637" i="1" s="1"/>
  <c r="O556" i="1" s="1"/>
  <c r="H649" i="1"/>
  <c r="I649" i="1" s="1"/>
  <c r="O557" i="1" s="1"/>
  <c r="H661" i="1"/>
  <c r="I661" i="1" s="1"/>
  <c r="H663" i="1"/>
  <c r="I663" i="1" s="1"/>
  <c r="H675" i="1"/>
  <c r="I675" i="1" s="1"/>
  <c r="H689" i="1"/>
  <c r="I689" i="1" s="1"/>
  <c r="O560" i="1" s="1"/>
  <c r="H452" i="1"/>
  <c r="I452" i="1" s="1"/>
  <c r="H503" i="1"/>
  <c r="I503" i="1" s="1"/>
  <c r="H517" i="1"/>
  <c r="I517" i="1" s="1"/>
  <c r="H559" i="1"/>
  <c r="I559" i="1" s="1"/>
  <c r="H612" i="1"/>
  <c r="I612" i="1" s="1"/>
  <c r="H659" i="1"/>
  <c r="I659" i="1" s="1"/>
  <c r="H316" i="1"/>
  <c r="I316" i="1" s="1"/>
  <c r="H422" i="1"/>
  <c r="I422" i="1" s="1"/>
  <c r="H440" i="1"/>
  <c r="I440" i="1" s="1"/>
  <c r="H451" i="1"/>
  <c r="I451" i="1" s="1"/>
  <c r="H474" i="1"/>
  <c r="I474" i="1" s="1"/>
  <c r="H492" i="1"/>
  <c r="I492" i="1" s="1"/>
  <c r="H516" i="1"/>
  <c r="I516" i="1" s="1"/>
  <c r="H542" i="1"/>
  <c r="I542" i="1" s="1"/>
  <c r="H558" i="1"/>
  <c r="I558" i="1" s="1"/>
  <c r="H596" i="1"/>
  <c r="I596" i="1" s="1"/>
  <c r="H625" i="1"/>
  <c r="I625" i="1" s="1"/>
  <c r="O555" i="1" s="1"/>
  <c r="H646" i="1"/>
  <c r="I646" i="1" s="1"/>
  <c r="H672" i="1"/>
  <c r="I672" i="1" s="1"/>
  <c r="H307" i="1"/>
  <c r="I307" i="1" s="1"/>
  <c r="H355" i="1"/>
  <c r="I355" i="1" s="1"/>
  <c r="H394" i="1"/>
  <c r="I394" i="1" s="1"/>
  <c r="H385" i="1"/>
  <c r="I385" i="1" s="1"/>
  <c r="H371" i="1"/>
  <c r="I371" i="1" s="1"/>
  <c r="H330" i="1"/>
  <c r="I330" i="1" s="1"/>
  <c r="H342" i="1"/>
  <c r="I342" i="1" s="1"/>
  <c r="H380" i="1"/>
  <c r="I380" i="1" s="1"/>
  <c r="H294" i="1"/>
  <c r="I294" i="1" s="1"/>
  <c r="H332" i="1"/>
  <c r="I332" i="1" s="1"/>
  <c r="H344" i="1"/>
  <c r="I344" i="1" s="1"/>
  <c r="H357" i="1"/>
  <c r="I357" i="1" s="1"/>
  <c r="H382" i="1"/>
  <c r="I382" i="1" s="1"/>
  <c r="H384" i="1"/>
  <c r="I384" i="1" s="1"/>
  <c r="H396" i="1"/>
  <c r="I396" i="1" s="1"/>
  <c r="H367" i="1"/>
  <c r="I367" i="1" s="1"/>
  <c r="H393" i="1"/>
  <c r="I393" i="1" s="1"/>
  <c r="H398" i="1"/>
  <c r="I398" i="1" s="1"/>
  <c r="H290" i="1"/>
  <c r="I290" i="1" s="1"/>
  <c r="H303" i="1"/>
  <c r="I303" i="1" s="1"/>
  <c r="H317" i="1"/>
  <c r="I317" i="1" s="1"/>
  <c r="H372" i="1"/>
  <c r="I372" i="1" s="1"/>
  <c r="H291" i="1"/>
  <c r="I291" i="1" s="1"/>
  <c r="H369" i="1"/>
  <c r="I369" i="1" s="1"/>
  <c r="H292" i="1"/>
  <c r="I292" i="1" s="1"/>
  <c r="H302" i="1"/>
  <c r="I302" i="1" s="1"/>
  <c r="H305" i="1"/>
  <c r="I305" i="1" s="1"/>
  <c r="H318" i="1"/>
  <c r="I318" i="1" s="1"/>
  <c r="H331" i="1"/>
  <c r="I331" i="1" s="1"/>
  <c r="H341" i="1"/>
  <c r="I341" i="1" s="1"/>
  <c r="H346" i="1"/>
  <c r="I346" i="1" s="1"/>
  <c r="H354" i="1"/>
  <c r="I354" i="1" s="1"/>
  <c r="H359" i="1"/>
  <c r="I359" i="1" s="1"/>
  <c r="H319" i="1"/>
  <c r="I319" i="1" s="1"/>
  <c r="H304" i="1"/>
  <c r="I304" i="1" s="1"/>
  <c r="N554" i="1" l="1"/>
  <c r="J464" i="1"/>
  <c r="J341" i="1"/>
  <c r="N557" i="1"/>
  <c r="P557" i="1" s="1"/>
  <c r="N550" i="1"/>
  <c r="J425" i="1"/>
  <c r="O552" i="1"/>
  <c r="J451" i="1"/>
  <c r="J503" i="1"/>
  <c r="J539" i="1"/>
  <c r="J380" i="1"/>
  <c r="N560" i="1"/>
  <c r="K685" i="1" s="1"/>
  <c r="J435" i="1"/>
  <c r="J393" i="1"/>
  <c r="J422" i="1"/>
  <c r="O551" i="1"/>
  <c r="J305" i="1"/>
  <c r="N552" i="1"/>
  <c r="J292" i="1"/>
  <c r="J370" i="1"/>
  <c r="N559" i="1"/>
  <c r="J474" i="1"/>
  <c r="N551" i="1"/>
  <c r="O550" i="1"/>
  <c r="J315" i="1"/>
  <c r="O559" i="1"/>
  <c r="J526" i="1"/>
  <c r="J490" i="1"/>
  <c r="J438" i="1"/>
  <c r="K435" i="1" s="1"/>
  <c r="J477" i="1"/>
  <c r="J487" i="1"/>
  <c r="N555" i="1"/>
  <c r="P555" i="1" s="1"/>
  <c r="J500" i="1"/>
  <c r="J542" i="1"/>
  <c r="K539" i="1" s="1"/>
  <c r="O558" i="1"/>
  <c r="N553" i="1"/>
  <c r="J513" i="1"/>
  <c r="J529" i="1"/>
  <c r="O553" i="1"/>
  <c r="J448" i="1"/>
  <c r="K448" i="1" s="1"/>
  <c r="O554" i="1"/>
  <c r="P554" i="1" s="1"/>
  <c r="J354" i="1"/>
  <c r="J516" i="1"/>
  <c r="N558" i="1"/>
  <c r="J461" i="1"/>
  <c r="J328" i="1"/>
  <c r="J396" i="1"/>
  <c r="J357" i="1"/>
  <c r="J383" i="1"/>
  <c r="K474" i="1"/>
  <c r="J331" i="1"/>
  <c r="P556" i="1"/>
  <c r="K633" i="1"/>
  <c r="J318" i="1"/>
  <c r="J367" i="1"/>
  <c r="J344" i="1"/>
  <c r="J289" i="1"/>
  <c r="J302" i="1"/>
  <c r="K461" i="1" l="1"/>
  <c r="K341" i="1"/>
  <c r="K500" i="1"/>
  <c r="K646" i="1"/>
  <c r="K555" i="1"/>
  <c r="P560" i="1"/>
  <c r="K422" i="1"/>
  <c r="P552" i="1"/>
  <c r="K526" i="1"/>
  <c r="K289" i="1"/>
  <c r="K380" i="1"/>
  <c r="P558" i="1"/>
  <c r="K594" i="1"/>
  <c r="K568" i="1"/>
  <c r="K620" i="1"/>
  <c r="P551" i="1"/>
  <c r="P550" i="1"/>
  <c r="K302" i="1"/>
  <c r="K315" i="1"/>
  <c r="K354" i="1"/>
  <c r="K672" i="1"/>
  <c r="K581" i="1"/>
  <c r="K328" i="1"/>
  <c r="K393" i="1"/>
  <c r="P553" i="1"/>
  <c r="K367" i="1"/>
  <c r="P559" i="1"/>
  <c r="K607" i="1"/>
  <c r="K513" i="1"/>
  <c r="K487" i="1"/>
  <c r="K659" i="1"/>
  <c r="H410" i="1"/>
  <c r="I410" i="1" s="1"/>
  <c r="H411" i="1"/>
  <c r="I411" i="1" s="1"/>
  <c r="H409" i="1"/>
  <c r="I409" i="1" s="1"/>
  <c r="H407" i="1"/>
  <c r="I407" i="1" s="1"/>
  <c r="H408" i="1"/>
  <c r="I408" i="1" s="1"/>
  <c r="H406" i="1"/>
  <c r="I406" i="1" s="1"/>
  <c r="P153" i="1"/>
  <c r="P154" i="1"/>
  <c r="P155" i="1"/>
  <c r="P156" i="1"/>
  <c r="P157" i="1"/>
  <c r="P158" i="1"/>
  <c r="P159" i="1"/>
  <c r="P160" i="1"/>
  <c r="P161" i="1"/>
  <c r="P152" i="1"/>
  <c r="G270" i="1"/>
  <c r="H276" i="1" s="1"/>
  <c r="I276" i="1" s="1"/>
  <c r="G267" i="1"/>
  <c r="H274" i="1" s="1"/>
  <c r="I274" i="1" s="1"/>
  <c r="G257" i="1"/>
  <c r="H265" i="1" s="1"/>
  <c r="I265" i="1" s="1"/>
  <c r="G254" i="1"/>
  <c r="H260" i="1" s="1"/>
  <c r="I260" i="1" s="1"/>
  <c r="G244" i="1"/>
  <c r="H251" i="1" s="1"/>
  <c r="I251" i="1" s="1"/>
  <c r="G241" i="1"/>
  <c r="H247" i="1" s="1"/>
  <c r="I247" i="1" s="1"/>
  <c r="G228" i="1"/>
  <c r="H235" i="1" s="1"/>
  <c r="I235" i="1" s="1"/>
  <c r="G231" i="1"/>
  <c r="H238" i="1" s="1"/>
  <c r="I238" i="1" s="1"/>
  <c r="G218" i="1"/>
  <c r="H226" i="1" s="1"/>
  <c r="I226" i="1" s="1"/>
  <c r="G215" i="1"/>
  <c r="H221" i="1" s="1"/>
  <c r="I221" i="1" s="1"/>
  <c r="G202" i="1"/>
  <c r="H209" i="1" s="1"/>
  <c r="I209" i="1" s="1"/>
  <c r="G205" i="1"/>
  <c r="H212" i="1" s="1"/>
  <c r="I212" i="1" s="1"/>
  <c r="G192" i="1"/>
  <c r="H198" i="1" s="1"/>
  <c r="I198" i="1" s="1"/>
  <c r="G189" i="1"/>
  <c r="H195" i="1" s="1"/>
  <c r="I195" i="1" s="1"/>
  <c r="G179" i="1"/>
  <c r="H185" i="1" s="1"/>
  <c r="I185" i="1" s="1"/>
  <c r="G176" i="1"/>
  <c r="H182" i="1" s="1"/>
  <c r="I182" i="1" s="1"/>
  <c r="G166" i="1"/>
  <c r="H174" i="1" s="1"/>
  <c r="I174" i="1" s="1"/>
  <c r="G163" i="1"/>
  <c r="H170" i="1" s="1"/>
  <c r="I170" i="1" s="1"/>
  <c r="G153" i="1"/>
  <c r="H159" i="1" s="1"/>
  <c r="I159" i="1" s="1"/>
  <c r="G150" i="1"/>
  <c r="H157" i="1" s="1"/>
  <c r="I157" i="1" s="1"/>
  <c r="P7" i="1"/>
  <c r="P8" i="1"/>
  <c r="P9" i="1"/>
  <c r="P10" i="1"/>
  <c r="P11" i="1"/>
  <c r="P12" i="1"/>
  <c r="P13" i="1"/>
  <c r="P14" i="1"/>
  <c r="P15" i="1"/>
  <c r="P16" i="1"/>
  <c r="P6" i="1"/>
  <c r="K140" i="1"/>
  <c r="K127" i="1"/>
  <c r="K114" i="1"/>
  <c r="K101" i="1"/>
  <c r="K88" i="1"/>
  <c r="K62" i="1"/>
  <c r="K75" i="1"/>
  <c r="K49" i="1"/>
  <c r="K36" i="1"/>
  <c r="K23" i="1"/>
  <c r="G7" i="1"/>
  <c r="H14" i="1" s="1"/>
  <c r="G4" i="1"/>
  <c r="H11" i="1" s="1"/>
  <c r="G174" i="2"/>
  <c r="H174" i="2"/>
  <c r="G175" i="2"/>
  <c r="H175" i="2"/>
  <c r="G176" i="2"/>
  <c r="H176" i="2"/>
  <c r="G177" i="2"/>
  <c r="H177" i="2"/>
  <c r="G178" i="2"/>
  <c r="H178" i="2"/>
  <c r="F175" i="2"/>
  <c r="I175" i="2" s="1"/>
  <c r="F176" i="2"/>
  <c r="I176" i="2" s="1"/>
  <c r="F177" i="2"/>
  <c r="I177" i="2" s="1"/>
  <c r="F178" i="2"/>
  <c r="I178" i="2" s="1"/>
  <c r="F174" i="2"/>
  <c r="I174" i="2" s="1"/>
  <c r="G163" i="2"/>
  <c r="H163" i="2"/>
  <c r="G164" i="2"/>
  <c r="H164" i="2"/>
  <c r="G165" i="2"/>
  <c r="H165" i="2"/>
  <c r="G166" i="2"/>
  <c r="H166" i="2"/>
  <c r="G167" i="2"/>
  <c r="H167" i="2"/>
  <c r="F164" i="2"/>
  <c r="I164" i="2" s="1"/>
  <c r="F165" i="2"/>
  <c r="J165" i="2" s="1"/>
  <c r="F166" i="2"/>
  <c r="J166" i="2" s="1"/>
  <c r="F167" i="2"/>
  <c r="J167" i="2" s="1"/>
  <c r="F163" i="2"/>
  <c r="J163" i="2" s="1"/>
  <c r="G152" i="2"/>
  <c r="H152" i="2"/>
  <c r="G153" i="2"/>
  <c r="H153" i="2"/>
  <c r="G154" i="2"/>
  <c r="H154" i="2"/>
  <c r="G155" i="2"/>
  <c r="H155" i="2"/>
  <c r="G156" i="2"/>
  <c r="H156" i="2"/>
  <c r="F153" i="2"/>
  <c r="I153" i="2" s="1"/>
  <c r="F154" i="2"/>
  <c r="I154" i="2" s="1"/>
  <c r="F155" i="2"/>
  <c r="I155" i="2" s="1"/>
  <c r="F156" i="2"/>
  <c r="I156" i="2" s="1"/>
  <c r="F152" i="2"/>
  <c r="I152" i="2" s="1"/>
  <c r="G138" i="2"/>
  <c r="H138" i="2"/>
  <c r="G139" i="2"/>
  <c r="H139" i="2"/>
  <c r="G140" i="2"/>
  <c r="H140" i="2"/>
  <c r="G141" i="2"/>
  <c r="H141" i="2"/>
  <c r="G142" i="2"/>
  <c r="H142" i="2"/>
  <c r="G143" i="2"/>
  <c r="H143" i="2"/>
  <c r="F139" i="2"/>
  <c r="I139" i="2" s="1"/>
  <c r="F140" i="2"/>
  <c r="I140" i="2" s="1"/>
  <c r="F141" i="2"/>
  <c r="I141" i="2" s="1"/>
  <c r="F142" i="2"/>
  <c r="J142" i="2" s="1"/>
  <c r="F143" i="2"/>
  <c r="I143" i="2" s="1"/>
  <c r="F138" i="2"/>
  <c r="I138" i="2" s="1"/>
  <c r="G128" i="2"/>
  <c r="H128" i="2"/>
  <c r="G129" i="2"/>
  <c r="H129" i="2"/>
  <c r="G130" i="2"/>
  <c r="H130" i="2"/>
  <c r="G131" i="2"/>
  <c r="H131" i="2"/>
  <c r="G132" i="2"/>
  <c r="H132" i="2"/>
  <c r="F129" i="2"/>
  <c r="I129" i="2" s="1"/>
  <c r="F130" i="2"/>
  <c r="I130" i="2" s="1"/>
  <c r="F131" i="2"/>
  <c r="I131" i="2" s="1"/>
  <c r="F132" i="2"/>
  <c r="I132" i="2" s="1"/>
  <c r="F128" i="2"/>
  <c r="I128" i="2" s="1"/>
  <c r="H114" i="2"/>
  <c r="H115" i="2"/>
  <c r="H116" i="2"/>
  <c r="H117" i="2"/>
  <c r="H118" i="2"/>
  <c r="H119" i="2"/>
  <c r="G114" i="2"/>
  <c r="G115" i="2"/>
  <c r="G116" i="2"/>
  <c r="G117" i="2"/>
  <c r="G118" i="2"/>
  <c r="G119" i="2"/>
  <c r="F115" i="2"/>
  <c r="J115" i="2" s="1"/>
  <c r="F116" i="2"/>
  <c r="I116" i="2" s="1"/>
  <c r="F117" i="2"/>
  <c r="J117" i="2" s="1"/>
  <c r="F118" i="2"/>
  <c r="I118" i="2" s="1"/>
  <c r="F119" i="2"/>
  <c r="J119" i="2" s="1"/>
  <c r="F114" i="2"/>
  <c r="I114" i="2" s="1"/>
  <c r="G58" i="2"/>
  <c r="H58" i="2"/>
  <c r="G59" i="2"/>
  <c r="H59" i="2"/>
  <c r="G60" i="2"/>
  <c r="H60" i="2"/>
  <c r="G61" i="2"/>
  <c r="H61" i="2"/>
  <c r="G62" i="2"/>
  <c r="H62" i="2"/>
  <c r="G63" i="2"/>
  <c r="H63" i="2"/>
  <c r="F59" i="2"/>
  <c r="I59" i="2" s="1"/>
  <c r="F60" i="2"/>
  <c r="I60" i="2" s="1"/>
  <c r="F61" i="2"/>
  <c r="I61" i="2" s="1"/>
  <c r="F62" i="2"/>
  <c r="I62" i="2" s="1"/>
  <c r="F63" i="2"/>
  <c r="I63" i="2" s="1"/>
  <c r="F58" i="2"/>
  <c r="I58" i="2" s="1"/>
  <c r="D57" i="2"/>
  <c r="I57" i="2" s="1"/>
  <c r="H57" i="2"/>
  <c r="J57" i="2"/>
  <c r="G50" i="2"/>
  <c r="H50" i="2"/>
  <c r="G51" i="2"/>
  <c r="H51" i="2"/>
  <c r="G52" i="2"/>
  <c r="H52" i="2"/>
  <c r="G53" i="2"/>
  <c r="H53" i="2"/>
  <c r="G54" i="2"/>
  <c r="H54" i="2"/>
  <c r="F51" i="2"/>
  <c r="I51" i="2" s="1"/>
  <c r="F52" i="2"/>
  <c r="I52" i="2" s="1"/>
  <c r="F53" i="2"/>
  <c r="I53" i="2" s="1"/>
  <c r="F54" i="2"/>
  <c r="I54" i="2" s="1"/>
  <c r="F50" i="2"/>
  <c r="I50" i="2" s="1"/>
  <c r="F37" i="2"/>
  <c r="J37" i="2" s="1"/>
  <c r="F38" i="2"/>
  <c r="I38" i="2" s="1"/>
  <c r="F39" i="2"/>
  <c r="I39" i="2" s="1"/>
  <c r="F40" i="2"/>
  <c r="I40" i="2" s="1"/>
  <c r="F36" i="2"/>
  <c r="I36" i="2" s="1"/>
  <c r="G36" i="2"/>
  <c r="H36" i="2"/>
  <c r="G37" i="2"/>
  <c r="H37" i="2"/>
  <c r="G38" i="2"/>
  <c r="H38" i="2"/>
  <c r="G39" i="2"/>
  <c r="H39" i="2"/>
  <c r="G40" i="2"/>
  <c r="H40" i="2"/>
  <c r="J40" i="2"/>
  <c r="H22" i="2"/>
  <c r="H23" i="2"/>
  <c r="H24" i="2"/>
  <c r="H25" i="2"/>
  <c r="H26" i="2"/>
  <c r="G22" i="2"/>
  <c r="G23" i="2"/>
  <c r="G24" i="2"/>
  <c r="G25" i="2"/>
  <c r="G26" i="2"/>
  <c r="F23" i="2"/>
  <c r="J23" i="2" s="1"/>
  <c r="F24" i="2"/>
  <c r="J24" i="2" s="1"/>
  <c r="F25" i="2"/>
  <c r="J25" i="2" s="1"/>
  <c r="F26" i="2"/>
  <c r="I26" i="2" s="1"/>
  <c r="F22" i="2"/>
  <c r="I22" i="2" s="1"/>
  <c r="H12" i="2"/>
  <c r="H13" i="2"/>
  <c r="H14" i="2"/>
  <c r="H15" i="2"/>
  <c r="H16" i="2"/>
  <c r="H11" i="2"/>
  <c r="G12" i="2"/>
  <c r="G13" i="2"/>
  <c r="G14" i="2"/>
  <c r="G15" i="2"/>
  <c r="G16" i="2"/>
  <c r="G11" i="2"/>
  <c r="F12" i="2"/>
  <c r="J12" i="2" s="1"/>
  <c r="F13" i="2"/>
  <c r="I13" i="2" s="1"/>
  <c r="F14" i="2"/>
  <c r="I14" i="2" s="1"/>
  <c r="F15" i="2"/>
  <c r="J15" i="2" s="1"/>
  <c r="F16" i="2"/>
  <c r="J16" i="2" s="1"/>
  <c r="F11" i="2"/>
  <c r="J11" i="2" s="1"/>
  <c r="H6" i="2"/>
  <c r="J6" i="2"/>
  <c r="H7" i="2"/>
  <c r="J7" i="2"/>
  <c r="D19" i="2"/>
  <c r="G19" i="2" s="1"/>
  <c r="H19" i="2"/>
  <c r="D20" i="2"/>
  <c r="G20" i="2" s="1"/>
  <c r="H20" i="2"/>
  <c r="D21" i="2"/>
  <c r="G21" i="2" s="1"/>
  <c r="H21" i="2"/>
  <c r="H273" i="1" l="1"/>
  <c r="I273" i="1" s="1"/>
  <c r="H262" i="1"/>
  <c r="I262" i="1" s="1"/>
  <c r="H275" i="1"/>
  <c r="I275" i="1" s="1"/>
  <c r="J409" i="1"/>
  <c r="J406" i="1"/>
  <c r="H250" i="1"/>
  <c r="I250" i="1" s="1"/>
  <c r="H156" i="1"/>
  <c r="I156" i="1" s="1"/>
  <c r="H171" i="1"/>
  <c r="I171" i="1" s="1"/>
  <c r="H186" i="1"/>
  <c r="I186" i="1" s="1"/>
  <c r="J185" i="1" s="1"/>
  <c r="H197" i="1"/>
  <c r="I197" i="1" s="1"/>
  <c r="H211" i="1"/>
  <c r="I211" i="1" s="1"/>
  <c r="H225" i="1"/>
  <c r="I225" i="1" s="1"/>
  <c r="H237" i="1"/>
  <c r="I237" i="1" s="1"/>
  <c r="H252" i="1"/>
  <c r="I252" i="1" s="1"/>
  <c r="H278" i="1"/>
  <c r="I278" i="1" s="1"/>
  <c r="H208" i="1"/>
  <c r="I208" i="1" s="1"/>
  <c r="H224" i="1"/>
  <c r="I224" i="1" s="1"/>
  <c r="H261" i="1"/>
  <c r="I261" i="1" s="1"/>
  <c r="H158" i="1"/>
  <c r="I158" i="1" s="1"/>
  <c r="H172" i="1"/>
  <c r="I172" i="1" s="1"/>
  <c r="H187" i="1"/>
  <c r="I187" i="1" s="1"/>
  <c r="H277" i="1"/>
  <c r="I277" i="1" s="1"/>
  <c r="H169" i="1"/>
  <c r="I169" i="1" s="1"/>
  <c r="H173" i="1"/>
  <c r="I173" i="1" s="1"/>
  <c r="H184" i="1"/>
  <c r="I184" i="1" s="1"/>
  <c r="H196" i="1"/>
  <c r="I196" i="1" s="1"/>
  <c r="H199" i="1"/>
  <c r="I199" i="1" s="1"/>
  <c r="H210" i="1"/>
  <c r="I210" i="1" s="1"/>
  <c r="H213" i="1"/>
  <c r="I213" i="1" s="1"/>
  <c r="H223" i="1"/>
  <c r="I223" i="1" s="1"/>
  <c r="H234" i="1"/>
  <c r="I234" i="1" s="1"/>
  <c r="H239" i="1"/>
  <c r="I239" i="1" s="1"/>
  <c r="H249" i="1"/>
  <c r="I249" i="1" s="1"/>
  <c r="H200" i="1"/>
  <c r="I200" i="1" s="1"/>
  <c r="H222" i="1"/>
  <c r="I222" i="1" s="1"/>
  <c r="H236" i="1"/>
  <c r="I236" i="1" s="1"/>
  <c r="H248" i="1"/>
  <c r="I248" i="1" s="1"/>
  <c r="J247" i="1" s="1"/>
  <c r="H183" i="1"/>
  <c r="I183" i="1" s="1"/>
  <c r="H264" i="1"/>
  <c r="I264" i="1" s="1"/>
  <c r="H263" i="1"/>
  <c r="I263" i="1" s="1"/>
  <c r="J237" i="1"/>
  <c r="H160" i="1"/>
  <c r="I160" i="1" s="1"/>
  <c r="H161" i="1"/>
  <c r="I161" i="1" s="1"/>
  <c r="H13" i="1"/>
  <c r="I13" i="1" s="1"/>
  <c r="H10" i="1"/>
  <c r="I10" i="1" s="1"/>
  <c r="H15" i="1"/>
  <c r="I15" i="1" s="1"/>
  <c r="H12" i="1"/>
  <c r="I12" i="1" s="1"/>
  <c r="I14" i="1"/>
  <c r="I11" i="1"/>
  <c r="J174" i="2"/>
  <c r="I166" i="2"/>
  <c r="J164" i="2"/>
  <c r="J155" i="2"/>
  <c r="J175" i="2"/>
  <c r="J176" i="2"/>
  <c r="I165" i="2"/>
  <c r="J177" i="2"/>
  <c r="I167" i="2"/>
  <c r="J178" i="2"/>
  <c r="J156" i="2"/>
  <c r="J154" i="2"/>
  <c r="J153" i="2"/>
  <c r="J152" i="2"/>
  <c r="I163" i="2"/>
  <c r="J140" i="2"/>
  <c r="J138" i="2"/>
  <c r="J139" i="2"/>
  <c r="J141" i="2"/>
  <c r="J143" i="2"/>
  <c r="I142" i="2"/>
  <c r="J128" i="2"/>
  <c r="J130" i="2"/>
  <c r="J132" i="2"/>
  <c r="J131" i="2"/>
  <c r="J129" i="2"/>
  <c r="I115" i="2"/>
  <c r="I119" i="2"/>
  <c r="J116" i="2"/>
  <c r="J118" i="2"/>
  <c r="I117" i="2"/>
  <c r="J114" i="2"/>
  <c r="I37" i="2"/>
  <c r="J52" i="2"/>
  <c r="J61" i="2"/>
  <c r="J39" i="2"/>
  <c r="J50" i="2"/>
  <c r="J63" i="2"/>
  <c r="J62" i="2"/>
  <c r="J60" i="2"/>
  <c r="J59" i="2"/>
  <c r="J58" i="2"/>
  <c r="G57" i="2"/>
  <c r="J51" i="2"/>
  <c r="J53" i="2"/>
  <c r="J54" i="2"/>
  <c r="J38" i="2"/>
  <c r="J36" i="2"/>
  <c r="J14" i="2"/>
  <c r="I25" i="2"/>
  <c r="J13" i="2"/>
  <c r="I16" i="2"/>
  <c r="I24" i="2"/>
  <c r="I12" i="2"/>
  <c r="J26" i="2"/>
  <c r="I15" i="2"/>
  <c r="I23" i="2"/>
  <c r="J22" i="2"/>
  <c r="I11" i="2"/>
  <c r="I19" i="2"/>
  <c r="I21" i="2"/>
  <c r="I20" i="2"/>
  <c r="J276" i="1" l="1"/>
  <c r="J260" i="1"/>
  <c r="K406" i="1"/>
  <c r="J172" i="1"/>
  <c r="J273" i="1"/>
  <c r="J208" i="1"/>
  <c r="J211" i="1"/>
  <c r="J159" i="1"/>
  <c r="J224" i="1"/>
  <c r="J195" i="1"/>
  <c r="J250" i="1"/>
  <c r="K247" i="1" s="1"/>
  <c r="J156" i="1"/>
  <c r="J221" i="1"/>
  <c r="J169" i="1"/>
  <c r="J182" i="1"/>
  <c r="K182" i="1" s="1"/>
  <c r="J198" i="1"/>
  <c r="J234" i="1"/>
  <c r="K234" i="1" s="1"/>
  <c r="J263" i="1"/>
  <c r="J13" i="1"/>
  <c r="J10" i="1"/>
  <c r="D6" i="2"/>
  <c r="D7" i="2"/>
  <c r="E8" i="2"/>
  <c r="H8" i="2" s="1"/>
  <c r="G8" i="2"/>
  <c r="I8" i="2"/>
  <c r="E9" i="2"/>
  <c r="H9" i="2" s="1"/>
  <c r="G9" i="2"/>
  <c r="I9" i="2"/>
  <c r="D10" i="2"/>
  <c r="G10" i="2" s="1"/>
  <c r="H10" i="2"/>
  <c r="J10" i="2"/>
  <c r="J19" i="2"/>
  <c r="J20" i="2"/>
  <c r="J21" i="2"/>
  <c r="D29" i="2"/>
  <c r="G29" i="2" s="1"/>
  <c r="H29" i="2"/>
  <c r="J29" i="2"/>
  <c r="D30" i="2"/>
  <c r="G30" i="2" s="1"/>
  <c r="H30" i="2"/>
  <c r="J30" i="2"/>
  <c r="D31" i="2"/>
  <c r="G31" i="2" s="1"/>
  <c r="H31" i="2"/>
  <c r="J31" i="2"/>
  <c r="D32" i="2"/>
  <c r="G32" i="2" s="1"/>
  <c r="H32" i="2"/>
  <c r="J32" i="2"/>
  <c r="D33" i="2"/>
  <c r="G33" i="2" s="1"/>
  <c r="H33" i="2"/>
  <c r="J33" i="2"/>
  <c r="D34" i="2"/>
  <c r="G34" i="2" s="1"/>
  <c r="H34" i="2"/>
  <c r="J34" i="2"/>
  <c r="D35" i="2"/>
  <c r="G35" i="2" s="1"/>
  <c r="H35" i="2"/>
  <c r="J35" i="2"/>
  <c r="E43" i="2"/>
  <c r="H43" i="2" s="1"/>
  <c r="G43" i="2"/>
  <c r="I43" i="2"/>
  <c r="D44" i="2"/>
  <c r="G44" i="2" s="1"/>
  <c r="H44" i="2"/>
  <c r="J44" i="2"/>
  <c r="D45" i="2"/>
  <c r="G45" i="2" s="1"/>
  <c r="H45" i="2"/>
  <c r="J45" i="2"/>
  <c r="D46" i="2"/>
  <c r="G46" i="2" s="1"/>
  <c r="H46" i="2"/>
  <c r="J46" i="2"/>
  <c r="D47" i="2"/>
  <c r="G47" i="2" s="1"/>
  <c r="H47" i="2"/>
  <c r="J47" i="2"/>
  <c r="D48" i="2"/>
  <c r="G48" i="2" s="1"/>
  <c r="H48" i="2"/>
  <c r="J48" i="2"/>
  <c r="D49" i="2"/>
  <c r="G49" i="2" s="1"/>
  <c r="H49" i="2"/>
  <c r="J49" i="2"/>
  <c r="D107" i="2"/>
  <c r="G107" i="2" s="1"/>
  <c r="H107" i="2"/>
  <c r="J107" i="2"/>
  <c r="D108" i="2"/>
  <c r="G108" i="2" s="1"/>
  <c r="H108" i="2"/>
  <c r="J108" i="2"/>
  <c r="D109" i="2"/>
  <c r="G109" i="2" s="1"/>
  <c r="H109" i="2"/>
  <c r="J109" i="2"/>
  <c r="D110" i="2"/>
  <c r="G110" i="2" s="1"/>
  <c r="H110" i="2"/>
  <c r="J110" i="2"/>
  <c r="D111" i="2"/>
  <c r="G111" i="2" s="1"/>
  <c r="H111" i="2"/>
  <c r="J111" i="2"/>
  <c r="D112" i="2"/>
  <c r="G112" i="2" s="1"/>
  <c r="H112" i="2"/>
  <c r="J112" i="2"/>
  <c r="D113" i="2"/>
  <c r="G113" i="2" s="1"/>
  <c r="H113" i="2"/>
  <c r="J113" i="2"/>
  <c r="G122" i="2"/>
  <c r="H122" i="2"/>
  <c r="I122" i="2"/>
  <c r="J122" i="2"/>
  <c r="D123" i="2"/>
  <c r="G123" i="2" s="1"/>
  <c r="H123" i="2"/>
  <c r="J123" i="2"/>
  <c r="D124" i="2"/>
  <c r="G124" i="2" s="1"/>
  <c r="H124" i="2"/>
  <c r="J124" i="2"/>
  <c r="D125" i="2"/>
  <c r="G125" i="2" s="1"/>
  <c r="H125" i="2"/>
  <c r="J125" i="2"/>
  <c r="D126" i="2"/>
  <c r="G126" i="2" s="1"/>
  <c r="H126" i="2"/>
  <c r="J126" i="2"/>
  <c r="D127" i="2"/>
  <c r="G127" i="2" s="1"/>
  <c r="H127" i="2"/>
  <c r="J127" i="2"/>
  <c r="D135" i="2"/>
  <c r="G135" i="2" s="1"/>
  <c r="H135" i="2"/>
  <c r="J135" i="2"/>
  <c r="D136" i="2"/>
  <c r="G136" i="2" s="1"/>
  <c r="H136" i="2"/>
  <c r="J136" i="2"/>
  <c r="D137" i="2"/>
  <c r="G137" i="2" s="1"/>
  <c r="H137" i="2"/>
  <c r="J137" i="2"/>
  <c r="D146" i="2"/>
  <c r="G146" i="2" s="1"/>
  <c r="H146" i="2"/>
  <c r="J146" i="2"/>
  <c r="D147" i="2"/>
  <c r="I147" i="2" s="1"/>
  <c r="H147" i="2"/>
  <c r="J147" i="2"/>
  <c r="D148" i="2"/>
  <c r="G148" i="2" s="1"/>
  <c r="H148" i="2"/>
  <c r="J148" i="2"/>
  <c r="D149" i="2"/>
  <c r="G149" i="2" s="1"/>
  <c r="H149" i="2"/>
  <c r="J149" i="2"/>
  <c r="D150" i="2"/>
  <c r="G150" i="2" s="1"/>
  <c r="H150" i="2"/>
  <c r="J150" i="2"/>
  <c r="D151" i="2"/>
  <c r="I151" i="2" s="1"/>
  <c r="H151" i="2"/>
  <c r="J151" i="2"/>
  <c r="D159" i="2"/>
  <c r="G159" i="2" s="1"/>
  <c r="H159" i="2"/>
  <c r="J159" i="2"/>
  <c r="D160" i="2"/>
  <c r="G160" i="2" s="1"/>
  <c r="H160" i="2"/>
  <c r="J160" i="2"/>
  <c r="D161" i="2"/>
  <c r="G161" i="2" s="1"/>
  <c r="H161" i="2"/>
  <c r="J161" i="2"/>
  <c r="D162" i="2"/>
  <c r="I162" i="2" s="1"/>
  <c r="H162" i="2"/>
  <c r="J162" i="2"/>
  <c r="D170" i="2"/>
  <c r="G170" i="2" s="1"/>
  <c r="H170" i="2"/>
  <c r="J170" i="2"/>
  <c r="D171" i="2"/>
  <c r="G171" i="2" s="1"/>
  <c r="H171" i="2"/>
  <c r="J171" i="2"/>
  <c r="D172" i="2"/>
  <c r="G172" i="2" s="1"/>
  <c r="H172" i="2"/>
  <c r="J172" i="2"/>
  <c r="D173" i="2"/>
  <c r="I173" i="2" s="1"/>
  <c r="H173" i="2"/>
  <c r="J173" i="2"/>
  <c r="K208" i="1" l="1"/>
  <c r="K260" i="1"/>
  <c r="K273" i="1"/>
  <c r="K169" i="1"/>
  <c r="K156" i="1"/>
  <c r="K221" i="1"/>
  <c r="K195" i="1"/>
  <c r="K10" i="1"/>
  <c r="G7" i="2"/>
  <c r="I7" i="2"/>
  <c r="G6" i="2"/>
  <c r="I6" i="2"/>
  <c r="J43" i="2"/>
  <c r="I46" i="2"/>
  <c r="I45" i="2"/>
  <c r="I35" i="2"/>
  <c r="I47" i="2"/>
  <c r="I34" i="2"/>
  <c r="I32" i="2"/>
  <c r="I31" i="2"/>
  <c r="I30" i="2"/>
  <c r="J9" i="2"/>
  <c r="I124" i="2"/>
  <c r="I123" i="2"/>
  <c r="I113" i="2"/>
  <c r="I135" i="2"/>
  <c r="I127" i="2"/>
  <c r="I126" i="2"/>
  <c r="I146" i="2"/>
  <c r="G173" i="2"/>
  <c r="I171" i="2"/>
  <c r="G162" i="2"/>
  <c r="I160" i="2"/>
  <c r="G151" i="2"/>
  <c r="I149" i="2"/>
  <c r="G147" i="2"/>
  <c r="I137" i="2"/>
  <c r="I107" i="2"/>
  <c r="I49" i="2"/>
  <c r="J8" i="2"/>
  <c r="I172" i="2"/>
  <c r="I161" i="2"/>
  <c r="I150" i="2"/>
  <c r="I111" i="2"/>
  <c r="I110" i="2"/>
  <c r="I109" i="2"/>
  <c r="I170" i="2"/>
  <c r="I159" i="2"/>
  <c r="I148" i="2"/>
  <c r="I136" i="2"/>
  <c r="I125" i="2"/>
  <c r="I112" i="2"/>
  <c r="I108" i="2"/>
  <c r="I48" i="2"/>
  <c r="I44" i="2"/>
  <c r="I33" i="2"/>
  <c r="I29" i="2"/>
  <c r="I10" i="2"/>
</calcChain>
</file>

<file path=xl/sharedStrings.xml><?xml version="1.0" encoding="utf-8"?>
<sst xmlns="http://schemas.openxmlformats.org/spreadsheetml/2006/main" count="2968" uniqueCount="275">
  <si>
    <t>Number of fish</t>
  </si>
  <si>
    <t>Fin Cryosection Internal reference (File name)</t>
  </si>
  <si>
    <t>Fin area</t>
  </si>
  <si>
    <t>total OB (runx2+ and bglap+) number</t>
  </si>
  <si>
    <t>number of runx2+bglap+</t>
  </si>
  <si>
    <t>number of runx2+bglap-</t>
  </si>
  <si>
    <t>Nº of runx2+bglap+ per 100um2</t>
  </si>
  <si>
    <t>Nº of runx2+bglap- 100um2</t>
  </si>
  <si>
    <t xml:space="preserve"> % of runx2+bglap+</t>
  </si>
  <si>
    <t>% of runx2+bglap+</t>
  </si>
  <si>
    <t>24hpa PBS1x 40x 0.6 zoom a1</t>
  </si>
  <si>
    <t>24hpa PBS1x 40x 0.6 zoom b1</t>
  </si>
  <si>
    <t>24hpa PBS1x 40x 0.6 zoom c1</t>
  </si>
  <si>
    <t>24hpa PBS1x 40x 0.6 zoom d1</t>
  </si>
  <si>
    <t>24hpa PBS1x 40x 0.6 zoom e1</t>
  </si>
  <si>
    <t xml:space="preserve">24hpa PBS1x 40x 0.6 zoom c1 </t>
  </si>
  <si>
    <t>24hpa PBS1x 40x 0.6 zoom f1</t>
  </si>
  <si>
    <t>24hpa PBS1x 40x 0.6 zoom g1</t>
  </si>
  <si>
    <t>24hpa 2DG0.5mg 40x 0.6 zoom a1</t>
  </si>
  <si>
    <t>24hpa 2DG0.5mg 40x 0.6 zoom b1</t>
  </si>
  <si>
    <t>24hpa 2DG0.5mg 40x 0.6 zoom c1</t>
  </si>
  <si>
    <t>24hpa 2DG0.5mg 40x 0.6 zoom d1</t>
  </si>
  <si>
    <t>24hpa 2DG0.5mg 40x 0.6 zoom e1</t>
  </si>
  <si>
    <t>24hpa 2DG0.5mg 40x 0.6 zoom f1</t>
  </si>
  <si>
    <t>24hpa 2DG0.5mg 40x 0.6 zoom g1</t>
  </si>
  <si>
    <t>24hpa  2DG0.5mg 40x 0.6 zoom a1</t>
  </si>
  <si>
    <t>24hpa  2DG0.5mg 40x 0.6 zoom b1</t>
  </si>
  <si>
    <t>24hpa  2DG0.5mg 40x 0.6 zoom c1</t>
  </si>
  <si>
    <t>24hpa  2DG0.5mg 40x 0.6 zoom d1</t>
  </si>
  <si>
    <t>24hpa  2DG0.5mg 40x 0.6 zoom e1</t>
  </si>
  <si>
    <t>24hpa Control PBS 40x 0.6 a1</t>
  </si>
  <si>
    <t>24hpa Control PBS 40x 0.6 b1</t>
  </si>
  <si>
    <t>24hpa Control PBS 40x 0.6 c1</t>
  </si>
  <si>
    <t xml:space="preserve">24hpa Control PBS 40x 0.6 d1 </t>
  </si>
  <si>
    <t>24hpa Control PBS 40x 0.6 e1</t>
  </si>
  <si>
    <t>24hpa Control PBS 40x 0.6 g1</t>
  </si>
  <si>
    <t xml:space="preserve">24hpa Control PBS 40x 0.6 f1 </t>
  </si>
  <si>
    <t>24hpa Control PBS 40x 0.6 d1</t>
  </si>
  <si>
    <t xml:space="preserve">24hpa Control PBS 40x 0.6 e1 </t>
  </si>
  <si>
    <t>24hpa Control PBS 40x 0.6 f1</t>
  </si>
  <si>
    <t>Control (PBS) for 2DG</t>
  </si>
  <si>
    <t>HC#162_20 Experiment #1</t>
  </si>
  <si>
    <t xml:space="preserve">24hpa 2DG 0.5mg 40x 0.6 b1 </t>
  </si>
  <si>
    <t xml:space="preserve">24hpa 2DG 0.5mg 40x 0.6 e1 </t>
  </si>
  <si>
    <t xml:space="preserve">24hpa 2DG 0.5mg 40x 0.6 f1 </t>
  </si>
  <si>
    <t xml:space="preserve">24hpa 2DG 0.5mg 40x 0.6 g1 </t>
  </si>
  <si>
    <t>24hpa 2DG 0.5mg 40x 0.6 c1</t>
  </si>
  <si>
    <t xml:space="preserve">24hpa 2DG 0.5mg 40x 0.6 a1 </t>
  </si>
  <si>
    <t>24hpa 2DG 0.5mg 40x 0.6 d1</t>
  </si>
  <si>
    <t>24hpa 2DG 0.5mg 40x 0.6 h1</t>
  </si>
  <si>
    <t>24hpa 2DG 0.5mg  40x 0.6 g1</t>
  </si>
  <si>
    <t xml:space="preserve">24hpa 2DG 0.5mg  40x 0.6 f1 </t>
  </si>
  <si>
    <t>24hpa 2DG 0.5mg  40x 0.6 c1</t>
  </si>
  <si>
    <t xml:space="preserve">24hpa 2DG 0.5mg  40x 0.6 b1 </t>
  </si>
  <si>
    <t xml:space="preserve">24hpa 2DG 0.5mg  40x 0.6 e1 </t>
  </si>
  <si>
    <t>2DG Condition</t>
  </si>
  <si>
    <t>HC158_20 Experiment #2</t>
  </si>
  <si>
    <t>HC#158_20 Experiment #1</t>
  </si>
  <si>
    <t>HC#159_20 Experiment #1</t>
  </si>
  <si>
    <t>HC159_20 Experiment #2</t>
  </si>
  <si>
    <t>HC#160_20 Experiment #1</t>
  </si>
  <si>
    <t>HC160_20 Experiment #2</t>
  </si>
  <si>
    <t>HC#161_20 Experiment #1</t>
  </si>
  <si>
    <t>HC161_20 Experiment #2</t>
  </si>
  <si>
    <t>HC162_20 Experiment #2</t>
  </si>
  <si>
    <t>HC#163_20 Experiment #1</t>
  </si>
  <si>
    <t>HC163_20 Experiment #2</t>
  </si>
  <si>
    <t>HC#164_20 Experiment #1</t>
  </si>
  <si>
    <t>HC164_20 Experiment #2</t>
  </si>
  <si>
    <t>HC#165_20 Experiment #1</t>
  </si>
  <si>
    <t>HC165_20 Experiment #2</t>
  </si>
  <si>
    <t>HC#166_20 Experiment #1</t>
  </si>
  <si>
    <t>HC166_20 Experiment #2</t>
  </si>
  <si>
    <t>HC#167_20 Experiment #1</t>
  </si>
  <si>
    <t>HC167_20 Experiment #2</t>
  </si>
  <si>
    <t>HC#168_20 Experiment #1</t>
  </si>
  <si>
    <t>HC168_20 Experiment #2</t>
  </si>
  <si>
    <t xml:space="preserve">24hpa 2DG 0.5mg 40x 0.6 d1 </t>
  </si>
  <si>
    <t xml:space="preserve">Fig4F PBS 0-12hpa Runx2+bglap+ Column </t>
  </si>
  <si>
    <t xml:space="preserve">Fig4F PBS 0-12hpa Runx2+bglap- Column </t>
  </si>
  <si>
    <t xml:space="preserve">Fig4G PBS 0-12hpa Runx2+bglap+ Column </t>
  </si>
  <si>
    <t xml:space="preserve">Fig4F 2DG 0-12hpa Runx2+bglap+ Column </t>
  </si>
  <si>
    <t xml:space="preserve">Fig4F 2DG 0-12hpa Runx2+bglap- Column </t>
  </si>
  <si>
    <t xml:space="preserve">Fig4G 2DG 0-12hpa Runx2+bglap+ Column </t>
  </si>
  <si>
    <t>Position</t>
  </si>
  <si>
    <t>Gene Name</t>
  </si>
  <si>
    <t>Sample Name</t>
  </si>
  <si>
    <t>Cq values</t>
  </si>
  <si>
    <r>
      <t>Average Cq values House keeping gene (</t>
    </r>
    <r>
      <rPr>
        <i/>
        <sz val="11"/>
        <color theme="1"/>
        <rFont val="Calibri"/>
        <family val="2"/>
        <scheme val="minor"/>
      </rPr>
      <t>ef1a</t>
    </r>
    <r>
      <rPr>
        <sz val="11"/>
        <color theme="1"/>
        <rFont val="Calibri"/>
        <family val="2"/>
        <scheme val="minor"/>
      </rPr>
      <t>)</t>
    </r>
  </si>
  <si>
    <t>dCq</t>
  </si>
  <si>
    <t>Log2(-dCq)*100</t>
  </si>
  <si>
    <t>geoMean</t>
  </si>
  <si>
    <t>Relative Fold Change</t>
  </si>
  <si>
    <t xml:space="preserve">A1      </t>
  </si>
  <si>
    <t xml:space="preserve">Ef1a    </t>
  </si>
  <si>
    <t>PBS</t>
  </si>
  <si>
    <t xml:space="preserve">A2      </t>
  </si>
  <si>
    <t xml:space="preserve">Ef1a       </t>
  </si>
  <si>
    <t xml:space="preserve">A3      </t>
  </si>
  <si>
    <t xml:space="preserve">A4      </t>
  </si>
  <si>
    <t xml:space="preserve">2DG </t>
  </si>
  <si>
    <t xml:space="preserve">A5      </t>
  </si>
  <si>
    <t xml:space="preserve">Ef1a      </t>
  </si>
  <si>
    <t xml:space="preserve">A6      </t>
  </si>
  <si>
    <t xml:space="preserve">B1      </t>
  </si>
  <si>
    <t xml:space="preserve">B2      </t>
  </si>
  <si>
    <t xml:space="preserve">B3      </t>
  </si>
  <si>
    <t xml:space="preserve">B4      </t>
  </si>
  <si>
    <t xml:space="preserve">B5      </t>
  </si>
  <si>
    <t xml:space="preserve">B6      </t>
  </si>
  <si>
    <t xml:space="preserve">bmp2a     </t>
  </si>
  <si>
    <t xml:space="preserve">E1      </t>
  </si>
  <si>
    <t xml:space="preserve">E2      </t>
  </si>
  <si>
    <t xml:space="preserve">E3      </t>
  </si>
  <si>
    <t xml:space="preserve">E4      </t>
  </si>
  <si>
    <t xml:space="preserve">E5      </t>
  </si>
  <si>
    <t xml:space="preserve">E6      </t>
  </si>
  <si>
    <t xml:space="preserve">A7      </t>
  </si>
  <si>
    <t xml:space="preserve">A8      </t>
  </si>
  <si>
    <t xml:space="preserve">A9      </t>
  </si>
  <si>
    <t xml:space="preserve">A10     </t>
  </si>
  <si>
    <t xml:space="preserve">A11     </t>
  </si>
  <si>
    <t xml:space="preserve">A12     </t>
  </si>
  <si>
    <t xml:space="preserve">E7      </t>
  </si>
  <si>
    <t xml:space="preserve">E8      </t>
  </si>
  <si>
    <t xml:space="preserve">E9      </t>
  </si>
  <si>
    <t xml:space="preserve">E10     </t>
  </si>
  <si>
    <t xml:space="preserve">E11     </t>
  </si>
  <si>
    <t xml:space="preserve">E12     </t>
  </si>
  <si>
    <t>2DG</t>
  </si>
  <si>
    <t>Biological Rep 1</t>
  </si>
  <si>
    <t>Biological Rep 2</t>
  </si>
  <si>
    <t>Biological Rep 3</t>
  </si>
  <si>
    <t>Biological Rep 4</t>
  </si>
  <si>
    <t>Biological Rep 5</t>
  </si>
  <si>
    <t>Biological Rep 6</t>
  </si>
  <si>
    <t>Biological Rep 7</t>
  </si>
  <si>
    <r>
      <t xml:space="preserve">Summary </t>
    </r>
    <r>
      <rPr>
        <i/>
        <sz val="11"/>
        <color theme="1"/>
        <rFont val="Calibri"/>
        <family val="2"/>
        <scheme val="minor"/>
      </rPr>
      <t xml:space="preserve">bmp2a </t>
    </r>
    <r>
      <rPr>
        <sz val="11"/>
        <color theme="1"/>
        <rFont val="Calibri"/>
        <family val="2"/>
        <scheme val="minor"/>
      </rPr>
      <t>relative fold change</t>
    </r>
  </si>
  <si>
    <t>Biological Rep 9</t>
  </si>
  <si>
    <t>Biological Rep 10</t>
  </si>
  <si>
    <t>Biological Rep 11</t>
  </si>
  <si>
    <t>Biological Rep 12</t>
  </si>
  <si>
    <t>Biological Rep 13</t>
  </si>
  <si>
    <t>bmp2a</t>
  </si>
  <si>
    <t xml:space="preserve">D1      </t>
  </si>
  <si>
    <t xml:space="preserve">bmp2b    </t>
  </si>
  <si>
    <t xml:space="preserve">D2      </t>
  </si>
  <si>
    <t xml:space="preserve">D3      </t>
  </si>
  <si>
    <t xml:space="preserve">D4      </t>
  </si>
  <si>
    <t xml:space="preserve">D5      </t>
  </si>
  <si>
    <t xml:space="preserve">D6      </t>
  </si>
  <si>
    <t xml:space="preserve">C12     </t>
  </si>
  <si>
    <t xml:space="preserve">D7      </t>
  </si>
  <si>
    <t xml:space="preserve">D8      </t>
  </si>
  <si>
    <t xml:space="preserve">D9      </t>
  </si>
  <si>
    <t xml:space="preserve">D10     </t>
  </si>
  <si>
    <t xml:space="preserve">D11     </t>
  </si>
  <si>
    <t xml:space="preserve">D12     </t>
  </si>
  <si>
    <t xml:space="preserve">C1      </t>
  </si>
  <si>
    <t xml:space="preserve">C2      </t>
  </si>
  <si>
    <t xml:space="preserve">C3      </t>
  </si>
  <si>
    <t xml:space="preserve">C4      </t>
  </si>
  <si>
    <t xml:space="preserve">C5      </t>
  </si>
  <si>
    <t xml:space="preserve">C6      </t>
  </si>
  <si>
    <t xml:space="preserve">C7      </t>
  </si>
  <si>
    <t xml:space="preserve">C8      </t>
  </si>
  <si>
    <t xml:space="preserve">C9      </t>
  </si>
  <si>
    <t xml:space="preserve">C10     </t>
  </si>
  <si>
    <t xml:space="preserve">C11     </t>
  </si>
  <si>
    <t xml:space="preserve">B7      </t>
  </si>
  <si>
    <t xml:space="preserve">B8      </t>
  </si>
  <si>
    <t xml:space="preserve">B9      </t>
  </si>
  <si>
    <t xml:space="preserve">H4      </t>
  </si>
  <si>
    <t xml:space="preserve">H5      </t>
  </si>
  <si>
    <t xml:space="preserve">H6      </t>
  </si>
  <si>
    <t xml:space="preserve">H10     </t>
  </si>
  <si>
    <t xml:space="preserve">H11     </t>
  </si>
  <si>
    <t xml:space="preserve">H12     </t>
  </si>
  <si>
    <t>Biological Replicate (internal reference)</t>
  </si>
  <si>
    <t xml:space="preserve">G7      </t>
  </si>
  <si>
    <t xml:space="preserve">G8      </t>
  </si>
  <si>
    <t xml:space="preserve">G9      </t>
  </si>
  <si>
    <t xml:space="preserve">G10     </t>
  </si>
  <si>
    <t xml:space="preserve">G11     </t>
  </si>
  <si>
    <t xml:space="preserve">G12     </t>
  </si>
  <si>
    <t>bmp2b</t>
  </si>
  <si>
    <r>
      <t xml:space="preserve">Summary </t>
    </r>
    <r>
      <rPr>
        <i/>
        <sz val="11"/>
        <color theme="1"/>
        <rFont val="Calibri"/>
        <family val="2"/>
        <scheme val="minor"/>
      </rPr>
      <t xml:space="preserve">bmp2b </t>
    </r>
    <r>
      <rPr>
        <sz val="11"/>
        <color theme="1"/>
        <rFont val="Calibri"/>
        <family val="2"/>
        <scheme val="minor"/>
      </rPr>
      <t>relative fold change</t>
    </r>
  </si>
  <si>
    <t xml:space="preserve">bmp2b     </t>
  </si>
  <si>
    <t>No amplification</t>
  </si>
  <si>
    <t xml:space="preserve">B10     </t>
  </si>
  <si>
    <t xml:space="preserve">B11     </t>
  </si>
  <si>
    <t xml:space="preserve">B12     </t>
  </si>
  <si>
    <r>
      <t xml:space="preserve">Summary </t>
    </r>
    <r>
      <rPr>
        <i/>
        <sz val="11"/>
        <color theme="1"/>
        <rFont val="Calibri"/>
        <family val="2"/>
        <scheme val="minor"/>
      </rPr>
      <t xml:space="preserve">nfkbiaa </t>
    </r>
    <r>
      <rPr>
        <sz val="11"/>
        <color theme="1"/>
        <rFont val="Calibri"/>
        <family val="2"/>
        <scheme val="minor"/>
      </rPr>
      <t>relative fold change</t>
    </r>
  </si>
  <si>
    <t xml:space="preserve">nfkbiaa    </t>
  </si>
  <si>
    <t>nfkbiaa</t>
  </si>
  <si>
    <t>Fig4C</t>
  </si>
  <si>
    <t>nfkbiab</t>
  </si>
  <si>
    <t xml:space="preserve">nfkbiab   </t>
  </si>
  <si>
    <t xml:space="preserve">nfkbiab    </t>
  </si>
  <si>
    <r>
      <t xml:space="preserve">Summary </t>
    </r>
    <r>
      <rPr>
        <i/>
        <sz val="11"/>
        <color theme="1"/>
        <rFont val="Calibri"/>
        <family val="2"/>
        <scheme val="minor"/>
      </rPr>
      <t xml:space="preserve">nfkbiab  </t>
    </r>
    <r>
      <rPr>
        <sz val="11"/>
        <color theme="1"/>
        <rFont val="Calibri"/>
        <family val="2"/>
        <scheme val="minor"/>
      </rPr>
      <t>relative fold change</t>
    </r>
  </si>
  <si>
    <t xml:space="preserve">F1      </t>
  </si>
  <si>
    <t xml:space="preserve">Cyp26b1    </t>
  </si>
  <si>
    <t xml:space="preserve">F2      </t>
  </si>
  <si>
    <t xml:space="preserve">F3      </t>
  </si>
  <si>
    <t xml:space="preserve">F4      </t>
  </si>
  <si>
    <t xml:space="preserve">F5      </t>
  </si>
  <si>
    <t xml:space="preserve">F6      </t>
  </si>
  <si>
    <t xml:space="preserve">F7      </t>
  </si>
  <si>
    <t xml:space="preserve">F8      </t>
  </si>
  <si>
    <t xml:space="preserve">F9      </t>
  </si>
  <si>
    <t xml:space="preserve">F10     </t>
  </si>
  <si>
    <t xml:space="preserve">F11     </t>
  </si>
  <si>
    <t xml:space="preserve">F12     </t>
  </si>
  <si>
    <r>
      <t>Summary</t>
    </r>
    <r>
      <rPr>
        <i/>
        <sz val="11"/>
        <color theme="1"/>
        <rFont val="Calibri"/>
        <family val="2"/>
        <scheme val="minor"/>
      </rPr>
      <t xml:space="preserve"> cyp26b1 </t>
    </r>
    <r>
      <rPr>
        <sz val="11"/>
        <color theme="1"/>
        <rFont val="Calibri"/>
        <family val="2"/>
        <scheme val="minor"/>
      </rPr>
      <t>relative fold change</t>
    </r>
  </si>
  <si>
    <t>cyp26b1</t>
  </si>
  <si>
    <t>bglapl</t>
  </si>
  <si>
    <t xml:space="preserve">bglapl       </t>
  </si>
  <si>
    <r>
      <t>Summary</t>
    </r>
    <r>
      <rPr>
        <i/>
        <sz val="11"/>
        <color theme="1"/>
        <rFont val="Calibri"/>
        <family val="2"/>
        <scheme val="minor"/>
      </rPr>
      <t xml:space="preserve"> bglapl </t>
    </r>
    <r>
      <rPr>
        <sz val="11"/>
        <color theme="1"/>
        <rFont val="Calibri"/>
        <family val="2"/>
        <scheme val="minor"/>
      </rPr>
      <t>relative fold change</t>
    </r>
  </si>
  <si>
    <t xml:space="preserve">G1      </t>
  </si>
  <si>
    <t xml:space="preserve">G2      </t>
  </si>
  <si>
    <t xml:space="preserve">G3      </t>
  </si>
  <si>
    <t xml:space="preserve">G4      </t>
  </si>
  <si>
    <t xml:space="preserve">G5      </t>
  </si>
  <si>
    <t xml:space="preserve">G6      </t>
  </si>
  <si>
    <t xml:space="preserve">runx2a     </t>
  </si>
  <si>
    <t xml:space="preserve">H1      </t>
  </si>
  <si>
    <t xml:space="preserve">H2      </t>
  </si>
  <si>
    <t xml:space="preserve">H3      </t>
  </si>
  <si>
    <t xml:space="preserve">H7      </t>
  </si>
  <si>
    <t xml:space="preserve">H8      </t>
  </si>
  <si>
    <t xml:space="preserve">H9      </t>
  </si>
  <si>
    <t>runx2a</t>
  </si>
  <si>
    <r>
      <t>Summary</t>
    </r>
    <r>
      <rPr>
        <i/>
        <sz val="11"/>
        <color theme="1"/>
        <rFont val="Calibri"/>
        <family val="2"/>
        <scheme val="minor"/>
      </rPr>
      <t xml:space="preserve"> runx2a </t>
    </r>
    <r>
      <rPr>
        <sz val="11"/>
        <color theme="1"/>
        <rFont val="Calibri"/>
        <family val="2"/>
        <scheme val="minor"/>
      </rPr>
      <t>relative fold change</t>
    </r>
  </si>
  <si>
    <t xml:space="preserve">runx2b     </t>
  </si>
  <si>
    <t>runx2b</t>
  </si>
  <si>
    <r>
      <t>Summary</t>
    </r>
    <r>
      <rPr>
        <i/>
        <sz val="11"/>
        <color theme="1"/>
        <rFont val="Calibri"/>
        <family val="2"/>
        <scheme val="minor"/>
      </rPr>
      <t xml:space="preserve"> runx2b </t>
    </r>
    <r>
      <rPr>
        <sz val="11"/>
        <color theme="1"/>
        <rFont val="Calibri"/>
        <family val="2"/>
        <scheme val="minor"/>
      </rPr>
      <t>relative fold change</t>
    </r>
  </si>
  <si>
    <t xml:space="preserve">bglap    </t>
  </si>
  <si>
    <t>bglap</t>
  </si>
  <si>
    <r>
      <t>Summary</t>
    </r>
    <r>
      <rPr>
        <i/>
        <sz val="11"/>
        <color theme="1"/>
        <rFont val="Calibri"/>
        <family val="2"/>
        <scheme val="minor"/>
      </rPr>
      <t xml:space="preserve"> bglap </t>
    </r>
    <r>
      <rPr>
        <sz val="11"/>
        <color theme="1"/>
        <rFont val="Calibri"/>
        <family val="2"/>
        <scheme val="minor"/>
      </rPr>
      <t xml:space="preserve"> relative fold change</t>
    </r>
  </si>
  <si>
    <t>24hpa OcsGFP488 Runx647 PBS1x 40x 0.6 zoom a1</t>
  </si>
  <si>
    <t>24hpa OcsGFP488 Runx647 PBS1x 40x 0.6 zoom b1</t>
  </si>
  <si>
    <t>24hpa OcsGFP488 Runx647 PBS1x 40x 0.6 zoom c1</t>
  </si>
  <si>
    <t>24hpa OcsGFP488 Runx647 PBS1x 40x 0.6 zoom d1</t>
  </si>
  <si>
    <t>24hpa OcsGFP488 Runx647 PBS1x 40x 0.6 zoom e1</t>
  </si>
  <si>
    <t>24hpa OcsGFP488 Runx647 PBS1x 40x 0.6 zoom f1</t>
  </si>
  <si>
    <t>24hpa OcsGFP488 Runx647 PBS1x 40x 0.6 zoom g1</t>
  </si>
  <si>
    <t>24hpa OcsGFP488 Runx647 PBS1x 40x 0.6 zoom h1</t>
  </si>
  <si>
    <t>HC207_21 Experiment #3</t>
  </si>
  <si>
    <t xml:space="preserve">24hpa OcsGFP488 Runx647 PBS1x 40x 0.6 zoom c1 </t>
  </si>
  <si>
    <t>24hpa OcsGFP488 Runx647 PBS1x 40x 0.6 zoom i1</t>
  </si>
  <si>
    <t xml:space="preserve">24hpa OcsGFP488 Runx647 PBS1x 40x 0.6 zoom b1 </t>
  </si>
  <si>
    <t xml:space="preserve">24hpa OcsGFP488 Runx647 PBS1x 40x 0.6 zoom d1 </t>
  </si>
  <si>
    <t xml:space="preserve">24hpa OcsGFP488 Runx647 PBS1x 40x 0.6 zoom e1 </t>
  </si>
  <si>
    <t>HC208_21 Experiment #3</t>
  </si>
  <si>
    <t>HC209_21 Experiment #3</t>
  </si>
  <si>
    <t>HC210_21 Experiment #3</t>
  </si>
  <si>
    <t>HC211_21 Experiment #3</t>
  </si>
  <si>
    <t>24hpa OcsGFP488 Runx647 2DG05mg x 40x 0.6 zoom a1</t>
  </si>
  <si>
    <t>24hpa OcsGFP488 Runx647 2DG05mg x 40x 0.6 zoom b1</t>
  </si>
  <si>
    <t>24hpa OcsGFP488 Runx647 2DG05mg x 40x 0.6 zoom d1</t>
  </si>
  <si>
    <t>24hpa OcsGFP488 Runx647 2DG05mg x 40x 0.6 zoom e1</t>
  </si>
  <si>
    <t>24hpa OcsGFP488 Runx647 2DG05mg x 40x 0.6 zoom f1</t>
  </si>
  <si>
    <t>24hpa OcsGFP488 Runx647 2DG05mg x 40x 0.6 zoom g1</t>
  </si>
  <si>
    <t xml:space="preserve">24hpa OcsGFP488 Runx647 2DG05mg x 40x 0.6 zoom c1 </t>
  </si>
  <si>
    <t xml:space="preserve">24hpa OcsGFP488 Runx647 2DG05mg x 40x 0.6 zoom a1 </t>
  </si>
  <si>
    <t>24hpa OcsGFP488 Runx647 2DG05mg x 40x 0.6 zoom h1</t>
  </si>
  <si>
    <t xml:space="preserve">24hpa OcsGFP488 Runx647 2DG05mg x 40x 0.6 zoom e1 </t>
  </si>
  <si>
    <t xml:space="preserve">24hpa OcsGFP488 Runx647 2DG05mg x 40x 0.6 zoom d1 </t>
  </si>
  <si>
    <t xml:space="preserve">24hpa OcsGFP488 Runx647 2DG05mg x 40x 0.6 zoom b1 </t>
  </si>
  <si>
    <t>HC212_21 Experiment #3</t>
  </si>
  <si>
    <t>HC213_21 Experiment #3</t>
  </si>
  <si>
    <t>HC214_21 Experiment #3</t>
  </si>
  <si>
    <t>HC215_21 Experiment #3</t>
  </si>
  <si>
    <t>HC216_21 Experiment #3</t>
  </si>
  <si>
    <t>HC217_21 Experiment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</si>
</sst>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</cellStyleXfs>
  <cellXfs count="81">
    <xf numFmtId="0" fontId="0" fillId="0" borderId="0" xfId="0"/>
    <xf numFmtId="0" fontId="4" fillId="2" borderId="0" xfId="1" applyFont="1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1" fillId="3" borderId="2" xfId="2" applyBorder="1"/>
    <xf numFmtId="0" fontId="1" fillId="3" borderId="3" xfId="2" applyBorder="1"/>
    <xf numFmtId="0" fontId="1" fillId="3" borderId="0" xfId="2" applyBorder="1"/>
    <xf numFmtId="0" fontId="1" fillId="3" borderId="5" xfId="2" applyBorder="1"/>
    <xf numFmtId="0" fontId="1" fillId="3" borderId="7" xfId="2" applyBorder="1"/>
    <xf numFmtId="0" fontId="1" fillId="3" borderId="8" xfId="2" applyBorder="1"/>
    <xf numFmtId="0" fontId="3" fillId="0" borderId="0" xfId="0" applyFont="1"/>
    <xf numFmtId="0" fontId="6" fillId="0" borderId="2" xfId="0" applyFont="1" applyBorder="1"/>
    <xf numFmtId="0" fontId="0" fillId="0" borderId="3" xfId="0" applyBorder="1"/>
    <xf numFmtId="0" fontId="6" fillId="0" borderId="0" xfId="0" applyFont="1"/>
    <xf numFmtId="0" fontId="0" fillId="0" borderId="5" xfId="0" applyBorder="1"/>
    <xf numFmtId="0" fontId="6" fillId="0" borderId="7" xfId="0" applyFont="1" applyBorder="1"/>
    <xf numFmtId="0" fontId="0" fillId="0" borderId="8" xfId="0" applyBorder="1"/>
    <xf numFmtId="0" fontId="0" fillId="0" borderId="0" xfId="0"/>
    <xf numFmtId="0" fontId="0" fillId="0" borderId="0" xfId="0"/>
    <xf numFmtId="0" fontId="1" fillId="3" borderId="0" xfId="2"/>
    <xf numFmtId="0" fontId="0" fillId="0" borderId="0" xfId="0"/>
    <xf numFmtId="0" fontId="6" fillId="0" borderId="0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4" borderId="2" xfId="3" applyBorder="1"/>
    <xf numFmtId="0" fontId="8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6" xfId="0" applyBorder="1"/>
    <xf numFmtId="0" fontId="0" fillId="0" borderId="0" xfId="0"/>
    <xf numFmtId="0" fontId="0" fillId="0" borderId="0" xfId="0" applyBorder="1"/>
    <xf numFmtId="0" fontId="0" fillId="0" borderId="1" xfId="0" applyBorder="1"/>
    <xf numFmtId="0" fontId="5" fillId="4" borderId="7" xfId="3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0" fillId="0" borderId="0" xfId="0"/>
    <xf numFmtId="0" fontId="6" fillId="0" borderId="13" xfId="0" applyFont="1" applyBorder="1"/>
    <xf numFmtId="0" fontId="0" fillId="0" borderId="18" xfId="0" applyBorder="1"/>
    <xf numFmtId="0" fontId="0" fillId="0" borderId="20" xfId="0" applyBorder="1"/>
    <xf numFmtId="0" fontId="1" fillId="3" borderId="20" xfId="2" applyBorder="1"/>
    <xf numFmtId="0" fontId="6" fillId="0" borderId="12" xfId="0" applyFont="1" applyBorder="1"/>
    <xf numFmtId="0" fontId="0" fillId="0" borderId="12" xfId="0" applyBorder="1" applyAlignment="1">
      <alignment horizontal="center" vertical="center"/>
    </xf>
    <xf numFmtId="0" fontId="0" fillId="0" borderId="22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4">
    <cellStyle name="20% - Accent3" xfId="2" builtinId="38"/>
    <cellStyle name="Bad" xfId="3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D836-1CB8-4CCC-B9ED-8E113F7469C6}">
  <dimension ref="A1:Q1185"/>
  <sheetViews>
    <sheetView topLeftCell="D1153" zoomScale="60" zoomScaleNormal="60" workbookViewId="0">
      <selection activeCell="G724" sqref="G724:G729"/>
    </sheetView>
  </sheetViews>
  <sheetFormatPr defaultRowHeight="15" x14ac:dyDescent="0.25"/>
  <cols>
    <col min="1" max="1" width="14.42578125" bestFit="1" customWidth="1"/>
    <col min="2" max="2" width="41.7109375" bestFit="1" customWidth="1"/>
    <col min="3" max="3" width="10.140625" bestFit="1" customWidth="1"/>
    <col min="4" max="4" width="34.28515625" bestFit="1" customWidth="1"/>
    <col min="5" max="5" width="23" bestFit="1" customWidth="1"/>
    <col min="6" max="6" width="22.7109375" bestFit="1" customWidth="1"/>
    <col min="7" max="7" width="49.140625" bestFit="1" customWidth="1"/>
    <col min="8" max="8" width="25.28515625" bestFit="1" customWidth="1"/>
    <col min="9" max="9" width="17.85546875" bestFit="1" customWidth="1"/>
    <col min="10" max="10" width="17.42578125" bestFit="1" customWidth="1"/>
    <col min="11" max="11" width="21.7109375" bestFit="1" customWidth="1"/>
    <col min="13" max="13" width="38.28515625" bestFit="1" customWidth="1"/>
    <col min="14" max="14" width="17.42578125" bestFit="1" customWidth="1"/>
    <col min="15" max="15" width="14.7109375" bestFit="1" customWidth="1"/>
    <col min="16" max="16" width="21.7109375" bestFit="1" customWidth="1"/>
  </cols>
  <sheetData>
    <row r="1" spans="1:16" s="32" customFormat="1" x14ac:dyDescent="0.25"/>
    <row r="2" spans="1:16" x14ac:dyDescent="0.25">
      <c r="K2" s="37" t="s">
        <v>195</v>
      </c>
    </row>
    <row r="3" spans="1:16" x14ac:dyDescent="0.25">
      <c r="B3" t="s">
        <v>178</v>
      </c>
      <c r="C3" t="s">
        <v>84</v>
      </c>
      <c r="D3" t="s">
        <v>85</v>
      </c>
      <c r="E3" t="s">
        <v>86</v>
      </c>
      <c r="F3" t="s">
        <v>87</v>
      </c>
      <c r="G3" t="s">
        <v>88</v>
      </c>
      <c r="H3" t="s">
        <v>89</v>
      </c>
      <c r="I3" t="s">
        <v>90</v>
      </c>
      <c r="J3" t="s">
        <v>91</v>
      </c>
      <c r="K3" t="s">
        <v>92</v>
      </c>
    </row>
    <row r="4" spans="1:16" x14ac:dyDescent="0.25">
      <c r="A4" s="63" t="s">
        <v>143</v>
      </c>
      <c r="B4" s="62">
        <v>1</v>
      </c>
      <c r="C4" s="2" t="s">
        <v>93</v>
      </c>
      <c r="D4" s="13" t="s">
        <v>94</v>
      </c>
      <c r="E4" s="62" t="s">
        <v>95</v>
      </c>
      <c r="F4" s="2">
        <v>16.809999999999999</v>
      </c>
      <c r="G4" s="62">
        <f>AVERAGE(F4:F6)</f>
        <v>16.929999999999996</v>
      </c>
      <c r="H4" s="2"/>
      <c r="I4" s="2"/>
      <c r="J4" s="2"/>
      <c r="K4" s="14"/>
      <c r="M4" s="25" t="s">
        <v>137</v>
      </c>
      <c r="N4" s="25"/>
      <c r="O4" s="25"/>
      <c r="P4" s="25"/>
    </row>
    <row r="5" spans="1:16" x14ac:dyDescent="0.25">
      <c r="A5" s="72"/>
      <c r="B5" s="60"/>
      <c r="C5" t="s">
        <v>96</v>
      </c>
      <c r="D5" s="15" t="s">
        <v>97</v>
      </c>
      <c r="E5" s="74"/>
      <c r="F5" s="22">
        <v>17.04</v>
      </c>
      <c r="G5" s="74"/>
      <c r="K5" s="16"/>
      <c r="M5" s="25"/>
      <c r="N5" s="25" t="s">
        <v>95</v>
      </c>
      <c r="O5" s="25" t="s">
        <v>129</v>
      </c>
      <c r="P5" s="25" t="s">
        <v>92</v>
      </c>
    </row>
    <row r="6" spans="1:16" x14ac:dyDescent="0.25">
      <c r="A6" s="72"/>
      <c r="B6" s="60"/>
      <c r="C6" t="s">
        <v>98</v>
      </c>
      <c r="D6" s="15" t="s">
        <v>97</v>
      </c>
      <c r="E6" s="74"/>
      <c r="F6" s="22">
        <v>16.940000000000001</v>
      </c>
      <c r="G6" s="74"/>
      <c r="K6" s="16"/>
      <c r="M6" s="25" t="s">
        <v>130</v>
      </c>
      <c r="N6" s="25">
        <v>8.8420386846517776E-2</v>
      </c>
      <c r="O6" s="25">
        <v>0.12446881126164666</v>
      </c>
      <c r="P6" s="21">
        <f>O6/N6</f>
        <v>1.4076935840339921</v>
      </c>
    </row>
    <row r="7" spans="1:16" x14ac:dyDescent="0.25">
      <c r="A7" s="72"/>
      <c r="B7" s="60"/>
      <c r="C7" t="s">
        <v>99</v>
      </c>
      <c r="D7" s="15" t="s">
        <v>94</v>
      </c>
      <c r="E7" s="74" t="s">
        <v>100</v>
      </c>
      <c r="F7" s="22">
        <v>17.079999999999998</v>
      </c>
      <c r="G7" s="74">
        <f>AVERAGE(F7:F9)</f>
        <v>16.863333333333333</v>
      </c>
      <c r="K7" s="16"/>
      <c r="M7" s="25" t="s">
        <v>131</v>
      </c>
      <c r="N7" s="25">
        <v>0.12975447403286228</v>
      </c>
      <c r="O7" s="25">
        <v>8.842038684651797E-2</v>
      </c>
      <c r="P7" s="21">
        <f t="shared" ref="P7:P16" si="0">O7/N7</f>
        <v>0.6814438384924143</v>
      </c>
    </row>
    <row r="8" spans="1:16" x14ac:dyDescent="0.25">
      <c r="A8" s="72"/>
      <c r="B8" s="60"/>
      <c r="C8" t="s">
        <v>101</v>
      </c>
      <c r="D8" s="15" t="s">
        <v>102</v>
      </c>
      <c r="E8" s="74"/>
      <c r="F8" s="22">
        <v>16.54</v>
      </c>
      <c r="G8" s="74"/>
      <c r="K8" s="16"/>
      <c r="M8" s="25" t="s">
        <v>132</v>
      </c>
      <c r="N8" s="25">
        <v>0.14198950364456178</v>
      </c>
      <c r="O8" s="25">
        <v>7.3328755060291545E-2</v>
      </c>
      <c r="P8" s="21">
        <f t="shared" si="0"/>
        <v>0.51643785757469296</v>
      </c>
    </row>
    <row r="9" spans="1:16" x14ac:dyDescent="0.25">
      <c r="A9" s="72"/>
      <c r="B9" s="60"/>
      <c r="C9" t="s">
        <v>103</v>
      </c>
      <c r="D9" s="15" t="s">
        <v>102</v>
      </c>
      <c r="E9" s="74"/>
      <c r="F9" s="22">
        <v>16.97</v>
      </c>
      <c r="G9" s="74"/>
      <c r="K9" s="16"/>
      <c r="M9" s="25" t="s">
        <v>133</v>
      </c>
      <c r="N9">
        <v>9.3246250381876755E-2</v>
      </c>
      <c r="O9" s="25">
        <v>0.1051501531491721</v>
      </c>
      <c r="P9" s="21">
        <f t="shared" si="0"/>
        <v>1.127660927045802</v>
      </c>
    </row>
    <row r="10" spans="1:16" x14ac:dyDescent="0.25">
      <c r="A10" s="72"/>
      <c r="B10" s="60"/>
      <c r="C10" t="s">
        <v>104</v>
      </c>
      <c r="D10" s="15" t="s">
        <v>110</v>
      </c>
      <c r="E10" s="74" t="s">
        <v>95</v>
      </c>
      <c r="F10" s="19">
        <v>27.15</v>
      </c>
      <c r="H10">
        <f>F10-$G$4</f>
        <v>10.220000000000002</v>
      </c>
      <c r="I10">
        <f>2^(-H10)*100</f>
        <v>8.3844280902124271E-2</v>
      </c>
      <c r="J10">
        <f>GEOMEAN(I10:I12)</f>
        <v>8.8420386846517776E-2</v>
      </c>
      <c r="K10" s="9">
        <f>J13/J10</f>
        <v>1.4076935840339921</v>
      </c>
      <c r="M10" s="25" t="s">
        <v>134</v>
      </c>
      <c r="N10" s="25">
        <v>8.9447782252954175E-2</v>
      </c>
      <c r="O10" s="25">
        <v>7.6090290982470679E-2</v>
      </c>
      <c r="P10" s="21">
        <f t="shared" si="0"/>
        <v>0.8506671609508536</v>
      </c>
    </row>
    <row r="11" spans="1:16" x14ac:dyDescent="0.25">
      <c r="A11" s="72"/>
      <c r="B11" s="60"/>
      <c r="C11" t="s">
        <v>105</v>
      </c>
      <c r="D11" s="15" t="s">
        <v>110</v>
      </c>
      <c r="E11" s="74"/>
      <c r="F11" s="19">
        <v>26.84</v>
      </c>
      <c r="H11" s="20">
        <f t="shared" ref="H11:H12" si="1">F11-$G$4</f>
        <v>9.9100000000000037</v>
      </c>
      <c r="I11">
        <f>2^(-H11)*100</f>
        <v>0.10394240063021072</v>
      </c>
      <c r="K11" s="16"/>
      <c r="M11" s="25" t="s">
        <v>135</v>
      </c>
      <c r="N11">
        <v>9.2175225847821562E-2</v>
      </c>
      <c r="O11">
        <v>8.0614855134987506E-2</v>
      </c>
      <c r="P11" s="21">
        <f t="shared" si="0"/>
        <v>0.87458267005583612</v>
      </c>
    </row>
    <row r="12" spans="1:16" x14ac:dyDescent="0.25">
      <c r="A12" s="72"/>
      <c r="B12" s="60"/>
      <c r="C12" t="s">
        <v>106</v>
      </c>
      <c r="D12" s="15" t="s">
        <v>110</v>
      </c>
      <c r="E12" s="74"/>
      <c r="F12" s="19">
        <v>27.23</v>
      </c>
      <c r="H12" s="20">
        <f t="shared" si="1"/>
        <v>10.300000000000004</v>
      </c>
      <c r="I12">
        <f t="shared" ref="I12:I15" si="2">2^(-H12)*100</f>
        <v>7.9321523081663403E-2</v>
      </c>
      <c r="K12" s="16"/>
      <c r="M12" s="25" t="s">
        <v>138</v>
      </c>
      <c r="N12" s="3">
        <v>0.1230391650287961</v>
      </c>
      <c r="O12" s="3">
        <v>0.14330784796007368</v>
      </c>
      <c r="P12" s="21">
        <f t="shared" si="0"/>
        <v>1.164733586468454</v>
      </c>
    </row>
    <row r="13" spans="1:16" x14ac:dyDescent="0.25">
      <c r="A13" s="72"/>
      <c r="B13" s="60"/>
      <c r="C13" t="s">
        <v>107</v>
      </c>
      <c r="D13" s="15" t="s">
        <v>110</v>
      </c>
      <c r="E13" s="74" t="s">
        <v>100</v>
      </c>
      <c r="F13" s="20">
        <v>26.62</v>
      </c>
      <c r="H13">
        <f>F13-$G$7</f>
        <v>9.7566666666666677</v>
      </c>
      <c r="I13">
        <f t="shared" si="2"/>
        <v>0.11559809458885101</v>
      </c>
      <c r="J13">
        <f>GEOMEAN(I13:I15)</f>
        <v>0.12446881126164666</v>
      </c>
      <c r="K13" s="16"/>
      <c r="M13" s="25" t="s">
        <v>139</v>
      </c>
      <c r="N13" s="3">
        <v>0.11830007196680389</v>
      </c>
      <c r="O13">
        <v>0.11802705628386409</v>
      </c>
      <c r="P13" s="21">
        <f t="shared" si="0"/>
        <v>0.99769217652702347</v>
      </c>
    </row>
    <row r="14" spans="1:16" x14ac:dyDescent="0.25">
      <c r="A14" s="72"/>
      <c r="B14" s="60"/>
      <c r="C14" t="s">
        <v>108</v>
      </c>
      <c r="D14" s="15" t="s">
        <v>110</v>
      </c>
      <c r="E14" s="74"/>
      <c r="F14" s="20">
        <v>26.32</v>
      </c>
      <c r="H14" s="20">
        <f t="shared" ref="H14:H15" si="3">F14-$G$7</f>
        <v>9.456666666666667</v>
      </c>
      <c r="I14">
        <f t="shared" si="2"/>
        <v>0.14231794834638126</v>
      </c>
      <c r="K14" s="16"/>
      <c r="M14" s="25" t="s">
        <v>140</v>
      </c>
      <c r="N14">
        <v>8.2689971910402948E-2</v>
      </c>
      <c r="O14">
        <v>6.011447330785729E-2</v>
      </c>
      <c r="P14" s="21">
        <f t="shared" si="0"/>
        <v>0.72698625866015665</v>
      </c>
    </row>
    <row r="15" spans="1:16" x14ac:dyDescent="0.25">
      <c r="A15" s="72"/>
      <c r="B15" s="61"/>
      <c r="C15" s="4" t="s">
        <v>109</v>
      </c>
      <c r="D15" s="17" t="s">
        <v>110</v>
      </c>
      <c r="E15" s="61"/>
      <c r="F15" s="4">
        <v>26.6</v>
      </c>
      <c r="G15" s="4"/>
      <c r="H15" s="4">
        <f t="shared" si="3"/>
        <v>9.7366666666666681</v>
      </c>
      <c r="I15" s="4">
        <f t="shared" si="2"/>
        <v>0.11721178385403003</v>
      </c>
      <c r="J15" s="4"/>
      <c r="K15" s="18"/>
      <c r="M15" s="25" t="s">
        <v>141</v>
      </c>
      <c r="N15">
        <v>0.1004017408843817</v>
      </c>
      <c r="O15">
        <v>0.1309592185306088</v>
      </c>
      <c r="P15" s="21">
        <f t="shared" si="0"/>
        <v>1.3043520697655608</v>
      </c>
    </row>
    <row r="16" spans="1:16" x14ac:dyDescent="0.25">
      <c r="A16" s="72"/>
      <c r="M16" s="25" t="s">
        <v>142</v>
      </c>
      <c r="N16">
        <v>7.7689109741691326E-2</v>
      </c>
      <c r="O16">
        <v>0.10180329695714053</v>
      </c>
      <c r="P16" s="21">
        <f t="shared" si="0"/>
        <v>1.3103934038583596</v>
      </c>
    </row>
    <row r="17" spans="1:11" x14ac:dyDescent="0.25">
      <c r="A17" s="72"/>
      <c r="B17" s="62">
        <v>2</v>
      </c>
      <c r="C17" s="2" t="s">
        <v>117</v>
      </c>
      <c r="D17" s="13" t="s">
        <v>97</v>
      </c>
      <c r="E17" s="62" t="s">
        <v>95</v>
      </c>
      <c r="F17" s="2">
        <v>17.45</v>
      </c>
      <c r="G17" s="62">
        <v>17.579999999999998</v>
      </c>
      <c r="H17" s="2"/>
      <c r="I17" s="2"/>
      <c r="J17" s="2"/>
      <c r="K17" s="14"/>
    </row>
    <row r="18" spans="1:11" x14ac:dyDescent="0.25">
      <c r="A18" s="72"/>
      <c r="B18" s="60"/>
      <c r="C18" s="3" t="s">
        <v>118</v>
      </c>
      <c r="D18" s="23" t="s">
        <v>97</v>
      </c>
      <c r="E18" s="74"/>
      <c r="F18" s="3">
        <v>17.68</v>
      </c>
      <c r="G18" s="60"/>
      <c r="H18" s="3"/>
      <c r="I18" s="3"/>
      <c r="J18" s="3"/>
      <c r="K18" s="16"/>
    </row>
    <row r="19" spans="1:11" x14ac:dyDescent="0.25">
      <c r="A19" s="72"/>
      <c r="B19" s="60"/>
      <c r="C19" s="3" t="s">
        <v>119</v>
      </c>
      <c r="D19" s="23" t="s">
        <v>97</v>
      </c>
      <c r="E19" s="74"/>
      <c r="F19" s="3">
        <v>17.61</v>
      </c>
      <c r="G19" s="60"/>
      <c r="H19" s="3"/>
      <c r="I19" s="3"/>
      <c r="J19" s="3"/>
      <c r="K19" s="16"/>
    </row>
    <row r="20" spans="1:11" x14ac:dyDescent="0.25">
      <c r="A20" s="72"/>
      <c r="B20" s="60"/>
      <c r="C20" s="3" t="s">
        <v>120</v>
      </c>
      <c r="D20" s="23" t="s">
        <v>97</v>
      </c>
      <c r="E20" s="74" t="s">
        <v>100</v>
      </c>
      <c r="F20" s="3">
        <v>16.45</v>
      </c>
      <c r="G20" s="60">
        <v>16.526666666666667</v>
      </c>
      <c r="H20" s="3"/>
      <c r="I20" s="3"/>
      <c r="J20" s="3"/>
      <c r="K20" s="16"/>
    </row>
    <row r="21" spans="1:11" x14ac:dyDescent="0.25">
      <c r="A21" s="72"/>
      <c r="B21" s="60"/>
      <c r="C21" s="3" t="s">
        <v>121</v>
      </c>
      <c r="D21" s="23" t="s">
        <v>97</v>
      </c>
      <c r="E21" s="74"/>
      <c r="F21" s="3">
        <v>16.43</v>
      </c>
      <c r="G21" s="60"/>
      <c r="H21" s="3"/>
      <c r="I21" s="3"/>
      <c r="J21" s="3"/>
      <c r="K21" s="16"/>
    </row>
    <row r="22" spans="1:11" x14ac:dyDescent="0.25">
      <c r="A22" s="72"/>
      <c r="B22" s="60"/>
      <c r="C22" s="3" t="s">
        <v>122</v>
      </c>
      <c r="D22" s="23" t="s">
        <v>97</v>
      </c>
      <c r="E22" s="74"/>
      <c r="F22" s="3">
        <v>16.7</v>
      </c>
      <c r="G22" s="60"/>
      <c r="H22" s="3"/>
      <c r="I22" s="3"/>
      <c r="J22" s="3"/>
      <c r="K22" s="16"/>
    </row>
    <row r="23" spans="1:11" x14ac:dyDescent="0.25">
      <c r="A23" s="72"/>
      <c r="B23" s="60"/>
      <c r="C23" s="3" t="s">
        <v>123</v>
      </c>
      <c r="D23" s="15" t="s">
        <v>110</v>
      </c>
      <c r="E23" s="74" t="s">
        <v>95</v>
      </c>
      <c r="F23" s="3">
        <v>27.3</v>
      </c>
      <c r="G23" s="3"/>
      <c r="H23" s="3">
        <v>9.7200000000000024</v>
      </c>
      <c r="I23" s="3">
        <v>0.11857371917920363</v>
      </c>
      <c r="J23" s="3">
        <v>0.12975447403286228</v>
      </c>
      <c r="K23" s="9">
        <f>J26/J23</f>
        <v>0.6814438384924143</v>
      </c>
    </row>
    <row r="24" spans="1:11" x14ac:dyDescent="0.25">
      <c r="A24" s="72"/>
      <c r="B24" s="60"/>
      <c r="C24" s="3" t="s">
        <v>124</v>
      </c>
      <c r="D24" s="15" t="s">
        <v>110</v>
      </c>
      <c r="E24" s="74"/>
      <c r="F24" s="3">
        <v>27.18</v>
      </c>
      <c r="G24" s="3"/>
      <c r="H24" s="3">
        <v>9.6000000000000014</v>
      </c>
      <c r="I24" s="3">
        <v>0.12885819441141533</v>
      </c>
      <c r="J24" s="3"/>
      <c r="K24" s="16"/>
    </row>
    <row r="25" spans="1:11" x14ac:dyDescent="0.25">
      <c r="A25" s="72"/>
      <c r="B25" s="60"/>
      <c r="C25" s="3" t="s">
        <v>125</v>
      </c>
      <c r="D25" s="15" t="s">
        <v>110</v>
      </c>
      <c r="E25" s="74"/>
      <c r="F25" s="3">
        <v>27.03</v>
      </c>
      <c r="G25" s="3"/>
      <c r="H25" s="3">
        <v>9.4500000000000028</v>
      </c>
      <c r="I25" s="3">
        <v>0.14297711874468966</v>
      </c>
      <c r="J25" s="3"/>
      <c r="K25" s="16"/>
    </row>
    <row r="26" spans="1:11" x14ac:dyDescent="0.25">
      <c r="A26" s="72"/>
      <c r="B26" s="60"/>
      <c r="C26" s="3" t="s">
        <v>126</v>
      </c>
      <c r="D26" s="15" t="s">
        <v>110</v>
      </c>
      <c r="E26" s="74" t="s">
        <v>100</v>
      </c>
      <c r="F26" s="3">
        <v>26.59</v>
      </c>
      <c r="G26" s="3"/>
      <c r="H26" s="3">
        <v>10.063333333333333</v>
      </c>
      <c r="I26" s="3">
        <v>9.3461944050185708E-2</v>
      </c>
      <c r="J26" s="3">
        <v>8.842038684651797E-2</v>
      </c>
      <c r="K26" s="16"/>
    </row>
    <row r="27" spans="1:11" x14ac:dyDescent="0.25">
      <c r="A27" s="72"/>
      <c r="B27" s="60"/>
      <c r="C27" s="3" t="s">
        <v>127</v>
      </c>
      <c r="D27" s="15" t="s">
        <v>110</v>
      </c>
      <c r="E27" s="74"/>
      <c r="F27" s="3">
        <v>26.64</v>
      </c>
      <c r="G27" s="3"/>
      <c r="H27" s="3">
        <v>10.113333333333333</v>
      </c>
      <c r="I27" s="3">
        <v>9.027828713001565E-2</v>
      </c>
      <c r="J27" s="3"/>
      <c r="K27" s="16"/>
    </row>
    <row r="28" spans="1:11" x14ac:dyDescent="0.25">
      <c r="A28" s="72"/>
      <c r="B28" s="61"/>
      <c r="C28" s="4" t="s">
        <v>128</v>
      </c>
      <c r="D28" s="17" t="s">
        <v>110</v>
      </c>
      <c r="E28" s="61"/>
      <c r="F28" s="4">
        <v>26.78</v>
      </c>
      <c r="G28" s="4"/>
      <c r="H28" s="4">
        <v>10.253333333333334</v>
      </c>
      <c r="I28" s="4">
        <v>8.1929274879711911E-2</v>
      </c>
      <c r="J28" s="4"/>
      <c r="K28" s="18"/>
    </row>
    <row r="29" spans="1:11" x14ac:dyDescent="0.25">
      <c r="A29" s="72"/>
    </row>
    <row r="30" spans="1:11" x14ac:dyDescent="0.25">
      <c r="A30" s="72"/>
      <c r="B30" s="62">
        <v>3</v>
      </c>
      <c r="C30" s="2" t="s">
        <v>93</v>
      </c>
      <c r="D30" s="13" t="s">
        <v>97</v>
      </c>
      <c r="E30" s="62" t="s">
        <v>95</v>
      </c>
      <c r="F30" s="2">
        <v>17.440000000000001</v>
      </c>
      <c r="G30" s="62">
        <v>17.37</v>
      </c>
      <c r="H30" s="2"/>
      <c r="I30" s="2"/>
      <c r="J30" s="2"/>
      <c r="K30" s="14"/>
    </row>
    <row r="31" spans="1:11" x14ac:dyDescent="0.25">
      <c r="A31" s="72"/>
      <c r="B31" s="60"/>
      <c r="C31" s="3" t="s">
        <v>96</v>
      </c>
      <c r="D31" s="23" t="s">
        <v>97</v>
      </c>
      <c r="E31" s="74"/>
      <c r="F31" s="3">
        <v>17.309999999999999</v>
      </c>
      <c r="G31" s="60"/>
      <c r="H31" s="3"/>
      <c r="I31" s="3"/>
      <c r="J31" s="3"/>
      <c r="K31" s="16"/>
    </row>
    <row r="32" spans="1:11" x14ac:dyDescent="0.25">
      <c r="A32" s="72"/>
      <c r="B32" s="60"/>
      <c r="C32" s="3" t="s">
        <v>98</v>
      </c>
      <c r="D32" s="23" t="s">
        <v>97</v>
      </c>
      <c r="E32" s="74"/>
      <c r="F32" s="3">
        <v>17.36</v>
      </c>
      <c r="G32" s="60"/>
      <c r="H32" s="3"/>
      <c r="I32" s="3"/>
      <c r="J32" s="3"/>
      <c r="K32" s="16"/>
    </row>
    <row r="33" spans="1:11" x14ac:dyDescent="0.25">
      <c r="A33" s="72"/>
      <c r="B33" s="60"/>
      <c r="C33" s="3" t="s">
        <v>99</v>
      </c>
      <c r="D33" s="23" t="s">
        <v>97</v>
      </c>
      <c r="E33" s="74" t="s">
        <v>100</v>
      </c>
      <c r="F33" s="3">
        <v>16.95</v>
      </c>
      <c r="G33" s="60">
        <v>16.91</v>
      </c>
      <c r="H33" s="3"/>
      <c r="I33" s="3"/>
      <c r="J33" s="3"/>
      <c r="K33" s="16"/>
    </row>
    <row r="34" spans="1:11" x14ac:dyDescent="0.25">
      <c r="A34" s="72"/>
      <c r="B34" s="60"/>
      <c r="C34" s="3" t="s">
        <v>101</v>
      </c>
      <c r="D34" s="23" t="s">
        <v>97</v>
      </c>
      <c r="E34" s="74"/>
      <c r="F34" s="3">
        <v>16.84</v>
      </c>
      <c r="G34" s="60"/>
      <c r="H34" s="3"/>
      <c r="I34" s="3"/>
      <c r="J34" s="3"/>
      <c r="K34" s="16"/>
    </row>
    <row r="35" spans="1:11" x14ac:dyDescent="0.25">
      <c r="A35" s="72"/>
      <c r="B35" s="60"/>
      <c r="C35" s="3" t="s">
        <v>103</v>
      </c>
      <c r="D35" s="23" t="s">
        <v>97</v>
      </c>
      <c r="E35" s="74"/>
      <c r="F35" s="3">
        <v>16.940000000000001</v>
      </c>
      <c r="G35" s="60"/>
      <c r="H35" s="3"/>
      <c r="I35" s="3"/>
      <c r="J35" s="3"/>
      <c r="K35" s="16"/>
    </row>
    <row r="36" spans="1:11" x14ac:dyDescent="0.25">
      <c r="A36" s="72"/>
      <c r="B36" s="60"/>
      <c r="C36" s="3" t="s">
        <v>111</v>
      </c>
      <c r="D36" s="23" t="s">
        <v>110</v>
      </c>
      <c r="E36" s="74" t="s">
        <v>95</v>
      </c>
      <c r="F36" s="3">
        <v>27</v>
      </c>
      <c r="G36" s="3"/>
      <c r="H36" s="3">
        <v>9.629999999999999</v>
      </c>
      <c r="I36" s="3">
        <v>0.12620633111694274</v>
      </c>
      <c r="J36" s="3">
        <v>0.14198950364456178</v>
      </c>
      <c r="K36" s="9">
        <f>J39/J36</f>
        <v>0.51643785757469296</v>
      </c>
    </row>
    <row r="37" spans="1:11" x14ac:dyDescent="0.25">
      <c r="A37" s="72"/>
      <c r="B37" s="60"/>
      <c r="C37" s="3" t="s">
        <v>112</v>
      </c>
      <c r="D37" s="23" t="s">
        <v>110</v>
      </c>
      <c r="E37" s="74"/>
      <c r="F37" s="3">
        <v>26.58</v>
      </c>
      <c r="G37" s="3"/>
      <c r="H37" s="3">
        <v>9.2099999999999973</v>
      </c>
      <c r="I37" s="3">
        <v>0.16885492798981785</v>
      </c>
      <c r="J37" s="3"/>
      <c r="K37" s="16"/>
    </row>
    <row r="38" spans="1:11" x14ac:dyDescent="0.25">
      <c r="A38" s="72"/>
      <c r="B38" s="60"/>
      <c r="C38" s="3" t="s">
        <v>113</v>
      </c>
      <c r="D38" s="23" t="s">
        <v>110</v>
      </c>
      <c r="E38" s="74"/>
      <c r="F38" s="3">
        <v>26.91</v>
      </c>
      <c r="G38" s="3"/>
      <c r="H38" s="3">
        <v>9.5399999999999991</v>
      </c>
      <c r="I38" s="3">
        <v>0.13433025567770945</v>
      </c>
      <c r="J38" s="3"/>
      <c r="K38" s="16"/>
    </row>
    <row r="39" spans="1:11" x14ac:dyDescent="0.25">
      <c r="A39" s="72"/>
      <c r="B39" s="60"/>
      <c r="C39" s="3" t="s">
        <v>114</v>
      </c>
      <c r="D39" s="23" t="s">
        <v>110</v>
      </c>
      <c r="E39" s="74" t="s">
        <v>100</v>
      </c>
      <c r="F39" s="3">
        <v>27.36</v>
      </c>
      <c r="G39" s="3"/>
      <c r="H39" s="3">
        <v>10.45</v>
      </c>
      <c r="I39" s="3">
        <v>7.1488559372345009E-2</v>
      </c>
      <c r="J39" s="3">
        <v>7.3328755060291545E-2</v>
      </c>
      <c r="K39" s="16"/>
    </row>
    <row r="40" spans="1:11" x14ac:dyDescent="0.25">
      <c r="A40" s="72"/>
      <c r="B40" s="60"/>
      <c r="C40" s="3" t="s">
        <v>115</v>
      </c>
      <c r="D40" s="23" t="s">
        <v>110</v>
      </c>
      <c r="E40" s="74"/>
      <c r="F40" s="3">
        <v>27.41</v>
      </c>
      <c r="G40" s="3"/>
      <c r="H40" s="3">
        <v>10.5</v>
      </c>
      <c r="I40" s="3">
        <v>6.905339660024877E-2</v>
      </c>
      <c r="J40" s="3"/>
      <c r="K40" s="16"/>
    </row>
    <row r="41" spans="1:11" x14ac:dyDescent="0.25">
      <c r="A41" s="72"/>
      <c r="B41" s="61"/>
      <c r="C41" s="4" t="s">
        <v>116</v>
      </c>
      <c r="D41" s="17" t="s">
        <v>110</v>
      </c>
      <c r="E41" s="61"/>
      <c r="F41" s="4">
        <v>27.2</v>
      </c>
      <c r="G41" s="4"/>
      <c r="H41" s="4">
        <v>10.29</v>
      </c>
      <c r="I41" s="4">
        <v>7.9873247906033409E-2</v>
      </c>
      <c r="J41" s="4"/>
      <c r="K41" s="18"/>
    </row>
    <row r="42" spans="1:11" x14ac:dyDescent="0.25">
      <c r="A42" s="72"/>
    </row>
    <row r="43" spans="1:11" x14ac:dyDescent="0.25">
      <c r="A43" s="72"/>
      <c r="B43" s="62">
        <v>4</v>
      </c>
      <c r="C43" s="2" t="s">
        <v>117</v>
      </c>
      <c r="D43" s="13" t="s">
        <v>97</v>
      </c>
      <c r="E43" s="62" t="s">
        <v>95</v>
      </c>
      <c r="F43" s="2">
        <v>17.100000000000001</v>
      </c>
      <c r="G43" s="62">
        <v>17.353333333333335</v>
      </c>
      <c r="H43" s="2"/>
      <c r="I43" s="2"/>
      <c r="J43" s="2"/>
      <c r="K43" s="14"/>
    </row>
    <row r="44" spans="1:11" x14ac:dyDescent="0.25">
      <c r="A44" s="72"/>
      <c r="B44" s="60"/>
      <c r="C44" s="3" t="s">
        <v>118</v>
      </c>
      <c r="D44" s="23" t="s">
        <v>97</v>
      </c>
      <c r="E44" s="74"/>
      <c r="F44" s="3">
        <v>17.64</v>
      </c>
      <c r="G44" s="60"/>
      <c r="H44" s="3"/>
      <c r="I44" s="3"/>
      <c r="J44" s="3"/>
      <c r="K44" s="16"/>
    </row>
    <row r="45" spans="1:11" x14ac:dyDescent="0.25">
      <c r="A45" s="72"/>
      <c r="B45" s="60"/>
      <c r="C45" s="3" t="s">
        <v>119</v>
      </c>
      <c r="D45" s="23" t="s">
        <v>97</v>
      </c>
      <c r="E45" s="74"/>
      <c r="F45" s="3">
        <v>17.32</v>
      </c>
      <c r="G45" s="60"/>
      <c r="H45" s="3"/>
      <c r="I45" s="3"/>
      <c r="J45" s="3"/>
      <c r="K45" s="16"/>
    </row>
    <row r="46" spans="1:11" x14ac:dyDescent="0.25">
      <c r="A46" s="72"/>
      <c r="B46" s="60"/>
      <c r="C46" s="3" t="s">
        <v>120</v>
      </c>
      <c r="D46" s="23" t="s">
        <v>97</v>
      </c>
      <c r="E46" s="74" t="s">
        <v>100</v>
      </c>
      <c r="F46" s="3">
        <v>16.93</v>
      </c>
      <c r="G46" s="60">
        <v>17.196666666666665</v>
      </c>
      <c r="H46" s="3"/>
      <c r="I46" s="3"/>
      <c r="J46" s="3"/>
      <c r="K46" s="16"/>
    </row>
    <row r="47" spans="1:11" x14ac:dyDescent="0.25">
      <c r="A47" s="72"/>
      <c r="B47" s="60"/>
      <c r="C47" s="3" t="s">
        <v>121</v>
      </c>
      <c r="D47" s="23" t="s">
        <v>97</v>
      </c>
      <c r="E47" s="74"/>
      <c r="F47" s="3">
        <v>17.2</v>
      </c>
      <c r="G47" s="60"/>
      <c r="H47" s="3"/>
      <c r="I47" s="3"/>
      <c r="J47" s="3"/>
      <c r="K47" s="16"/>
    </row>
    <row r="48" spans="1:11" x14ac:dyDescent="0.25">
      <c r="A48" s="72"/>
      <c r="B48" s="60"/>
      <c r="C48" s="3" t="s">
        <v>122</v>
      </c>
      <c r="D48" s="23" t="s">
        <v>97</v>
      </c>
      <c r="E48" s="74"/>
      <c r="F48" s="3">
        <v>17.46</v>
      </c>
      <c r="G48" s="60"/>
      <c r="H48" s="3"/>
      <c r="I48" s="3"/>
      <c r="J48" s="3"/>
      <c r="K48" s="16"/>
    </row>
    <row r="49" spans="1:11" x14ac:dyDescent="0.25">
      <c r="A49" s="72"/>
      <c r="B49" s="60"/>
      <c r="C49" s="3" t="s">
        <v>123</v>
      </c>
      <c r="D49" s="23" t="s">
        <v>110</v>
      </c>
      <c r="E49" s="74" t="s">
        <v>95</v>
      </c>
      <c r="F49" s="3">
        <v>27.53</v>
      </c>
      <c r="G49" s="3"/>
      <c r="H49" s="3">
        <v>10.176666666666666</v>
      </c>
      <c r="I49" s="3">
        <v>8.6400862419887411E-2</v>
      </c>
      <c r="J49" s="3">
        <v>9.3246250381876755E-2</v>
      </c>
      <c r="K49" s="9">
        <f>J52/J49</f>
        <v>1.127660927045802</v>
      </c>
    </row>
    <row r="50" spans="1:11" x14ac:dyDescent="0.25">
      <c r="A50" s="72"/>
      <c r="B50" s="60"/>
      <c r="C50" s="3" t="s">
        <v>124</v>
      </c>
      <c r="D50" s="23" t="s">
        <v>110</v>
      </c>
      <c r="E50" s="74"/>
      <c r="F50" s="3">
        <v>27.42</v>
      </c>
      <c r="G50" s="3"/>
      <c r="H50" s="3">
        <v>10.066666666666666</v>
      </c>
      <c r="I50" s="3">
        <v>9.3246250381876672E-2</v>
      </c>
      <c r="J50" s="3"/>
      <c r="K50" s="16"/>
    </row>
    <row r="51" spans="1:11" x14ac:dyDescent="0.25">
      <c r="A51" s="72"/>
      <c r="B51" s="60"/>
      <c r="C51" s="3" t="s">
        <v>125</v>
      </c>
      <c r="D51" s="23" t="s">
        <v>110</v>
      </c>
      <c r="E51" s="74"/>
      <c r="F51" s="3">
        <v>27.31</v>
      </c>
      <c r="G51" s="3"/>
      <c r="H51" s="3">
        <v>9.9566666666666634</v>
      </c>
      <c r="I51" s="3">
        <v>0.10063398636028324</v>
      </c>
      <c r="J51" s="3"/>
      <c r="K51" s="16"/>
    </row>
    <row r="52" spans="1:11" x14ac:dyDescent="0.25">
      <c r="A52" s="72"/>
      <c r="B52" s="60"/>
      <c r="C52" s="3" t="s">
        <v>126</v>
      </c>
      <c r="D52" s="23" t="s">
        <v>110</v>
      </c>
      <c r="E52" s="74" t="s">
        <v>100</v>
      </c>
      <c r="F52" s="3">
        <v>26.98</v>
      </c>
      <c r="G52" s="3"/>
      <c r="H52" s="3">
        <v>9.783333333333335</v>
      </c>
      <c r="I52" s="3">
        <v>0.11348101435135143</v>
      </c>
      <c r="J52" s="3">
        <v>0.1051501531491721</v>
      </c>
      <c r="K52" s="16"/>
    </row>
    <row r="53" spans="1:11" x14ac:dyDescent="0.25">
      <c r="A53" s="72"/>
      <c r="B53" s="60"/>
      <c r="C53" s="3" t="s">
        <v>127</v>
      </c>
      <c r="D53" s="23" t="s">
        <v>110</v>
      </c>
      <c r="E53" s="74"/>
      <c r="F53" s="3">
        <v>27.27</v>
      </c>
      <c r="G53" s="3"/>
      <c r="H53" s="3">
        <v>10.073333333333334</v>
      </c>
      <c r="I53" s="3">
        <v>9.2816355245195437E-2</v>
      </c>
      <c r="J53" s="3"/>
      <c r="K53" s="16"/>
    </row>
    <row r="54" spans="1:11" x14ac:dyDescent="0.25">
      <c r="A54" s="72"/>
      <c r="B54" s="61"/>
      <c r="C54" s="4" t="s">
        <v>128</v>
      </c>
      <c r="D54" s="17" t="s">
        <v>110</v>
      </c>
      <c r="E54" s="61"/>
      <c r="F54" s="4">
        <v>27.02</v>
      </c>
      <c r="G54" s="4"/>
      <c r="H54" s="4">
        <v>9.8233333333333341</v>
      </c>
      <c r="I54" s="4">
        <v>0.11037787004620661</v>
      </c>
      <c r="J54" s="4"/>
      <c r="K54" s="18"/>
    </row>
    <row r="55" spans="1:11" x14ac:dyDescent="0.25">
      <c r="A55" s="72"/>
    </row>
    <row r="56" spans="1:11" x14ac:dyDescent="0.25">
      <c r="A56" s="72"/>
      <c r="B56" s="62">
        <v>5</v>
      </c>
      <c r="C56" s="2" t="s">
        <v>93</v>
      </c>
      <c r="D56" s="13" t="s">
        <v>97</v>
      </c>
      <c r="E56" s="62" t="s">
        <v>95</v>
      </c>
      <c r="F56" s="2">
        <v>16.68</v>
      </c>
      <c r="G56" s="62">
        <v>16.743333333333336</v>
      </c>
      <c r="H56" s="2"/>
      <c r="I56" s="2"/>
      <c r="J56" s="2"/>
      <c r="K56" s="14"/>
    </row>
    <row r="57" spans="1:11" x14ac:dyDescent="0.25">
      <c r="A57" s="72"/>
      <c r="B57" s="60"/>
      <c r="C57" s="3" t="s">
        <v>96</v>
      </c>
      <c r="D57" s="23" t="s">
        <v>97</v>
      </c>
      <c r="E57" s="74"/>
      <c r="F57" s="3">
        <v>16.739999999999998</v>
      </c>
      <c r="G57" s="60"/>
      <c r="H57" s="3"/>
      <c r="I57" s="3"/>
      <c r="J57" s="3"/>
      <c r="K57" s="16"/>
    </row>
    <row r="58" spans="1:11" x14ac:dyDescent="0.25">
      <c r="A58" s="72"/>
      <c r="B58" s="60"/>
      <c r="C58" s="3" t="s">
        <v>98</v>
      </c>
      <c r="D58" s="23" t="s">
        <v>97</v>
      </c>
      <c r="E58" s="74"/>
      <c r="F58" s="3">
        <v>16.809999999999999</v>
      </c>
      <c r="G58" s="60"/>
      <c r="H58" s="3"/>
      <c r="I58" s="3"/>
      <c r="J58" s="3"/>
      <c r="K58" s="16"/>
    </row>
    <row r="59" spans="1:11" x14ac:dyDescent="0.25">
      <c r="A59" s="72"/>
      <c r="B59" s="60"/>
      <c r="C59" s="3" t="s">
        <v>99</v>
      </c>
      <c r="D59" s="23" t="s">
        <v>97</v>
      </c>
      <c r="E59" s="74" t="s">
        <v>100</v>
      </c>
      <c r="F59" s="3">
        <v>16.71</v>
      </c>
      <c r="G59" s="60">
        <v>16.54</v>
      </c>
      <c r="H59" s="3"/>
      <c r="I59" s="3"/>
      <c r="J59" s="3"/>
      <c r="K59" s="16"/>
    </row>
    <row r="60" spans="1:11" x14ac:dyDescent="0.25">
      <c r="A60" s="72"/>
      <c r="B60" s="60"/>
      <c r="C60" s="3" t="s">
        <v>101</v>
      </c>
      <c r="D60" s="23" t="s">
        <v>97</v>
      </c>
      <c r="E60" s="74"/>
      <c r="F60" s="3">
        <v>16.510000000000002</v>
      </c>
      <c r="G60" s="60"/>
      <c r="H60" s="3"/>
      <c r="I60" s="3"/>
      <c r="J60" s="3"/>
      <c r="K60" s="16"/>
    </row>
    <row r="61" spans="1:11" x14ac:dyDescent="0.25">
      <c r="A61" s="72"/>
      <c r="B61" s="60"/>
      <c r="C61" s="3" t="s">
        <v>103</v>
      </c>
      <c r="D61" s="23" t="s">
        <v>97</v>
      </c>
      <c r="E61" s="74"/>
      <c r="F61" s="3">
        <v>16.399999999999999</v>
      </c>
      <c r="G61" s="60"/>
      <c r="H61" s="3"/>
      <c r="I61" s="3"/>
      <c r="J61" s="3"/>
      <c r="K61" s="16"/>
    </row>
    <row r="62" spans="1:11" x14ac:dyDescent="0.25">
      <c r="A62" s="72"/>
      <c r="B62" s="60"/>
      <c r="C62" s="3" t="s">
        <v>111</v>
      </c>
      <c r="D62" s="23" t="s">
        <v>110</v>
      </c>
      <c r="E62" s="74" t="s">
        <v>95</v>
      </c>
      <c r="F62" s="3">
        <v>26.89</v>
      </c>
      <c r="G62" s="3"/>
      <c r="H62" s="3">
        <v>10.146666666666665</v>
      </c>
      <c r="I62" s="3">
        <v>8.8216328202264077E-2</v>
      </c>
      <c r="J62" s="3">
        <v>8.9447782252954175E-2</v>
      </c>
      <c r="K62" s="9">
        <f>J65/J62</f>
        <v>0.8506671609508536</v>
      </c>
    </row>
    <row r="63" spans="1:11" x14ac:dyDescent="0.25">
      <c r="A63" s="72"/>
      <c r="B63" s="60"/>
      <c r="C63" s="3" t="s">
        <v>112</v>
      </c>
      <c r="D63" s="23" t="s">
        <v>110</v>
      </c>
      <c r="E63" s="74"/>
      <c r="F63" s="3">
        <v>26.77</v>
      </c>
      <c r="G63" s="3"/>
      <c r="H63" s="3">
        <v>10.026666666666664</v>
      </c>
      <c r="I63" s="3">
        <v>9.5867759301441119E-2</v>
      </c>
      <c r="J63" s="3"/>
      <c r="K63" s="16"/>
    </row>
    <row r="64" spans="1:11" x14ac:dyDescent="0.25">
      <c r="A64" s="72"/>
      <c r="B64" s="60"/>
      <c r="C64" s="3" t="s">
        <v>113</v>
      </c>
      <c r="D64" s="23" t="s">
        <v>110</v>
      </c>
      <c r="E64" s="74"/>
      <c r="F64" s="3">
        <v>26.95</v>
      </c>
      <c r="G64" s="3"/>
      <c r="H64" s="3">
        <v>10.206666666666663</v>
      </c>
      <c r="I64" s="3">
        <v>8.4622758383053331E-2</v>
      </c>
      <c r="J64" s="3"/>
      <c r="K64" s="16"/>
    </row>
    <row r="65" spans="1:11" x14ac:dyDescent="0.25">
      <c r="A65" s="72"/>
      <c r="B65" s="60"/>
      <c r="C65" s="3" t="s">
        <v>114</v>
      </c>
      <c r="D65" s="23" t="s">
        <v>110</v>
      </c>
      <c r="E65" s="74" t="s">
        <v>100</v>
      </c>
      <c r="F65" s="3">
        <v>27.02</v>
      </c>
      <c r="G65" s="3"/>
      <c r="H65" s="3">
        <v>10.48</v>
      </c>
      <c r="I65" s="3">
        <v>7.00173460945228E-2</v>
      </c>
      <c r="J65" s="3">
        <v>7.6090290982470679E-2</v>
      </c>
      <c r="K65" s="16"/>
    </row>
    <row r="66" spans="1:11" x14ac:dyDescent="0.25">
      <c r="A66" s="72"/>
      <c r="B66" s="60"/>
      <c r="C66" s="3" t="s">
        <v>115</v>
      </c>
      <c r="D66" s="23" t="s">
        <v>110</v>
      </c>
      <c r="E66" s="74"/>
      <c r="F66" s="3">
        <v>26.84</v>
      </c>
      <c r="G66" s="3"/>
      <c r="H66" s="3">
        <v>10.3</v>
      </c>
      <c r="I66" s="3">
        <v>7.9321523081663625E-2</v>
      </c>
      <c r="J66" s="3"/>
      <c r="K66" s="16"/>
    </row>
    <row r="67" spans="1:11" x14ac:dyDescent="0.25">
      <c r="A67" s="72"/>
      <c r="B67" s="61"/>
      <c r="C67" s="4" t="s">
        <v>116</v>
      </c>
      <c r="D67" s="17" t="s">
        <v>110</v>
      </c>
      <c r="E67" s="61"/>
      <c r="F67" s="4">
        <v>26.84</v>
      </c>
      <c r="G67" s="4"/>
      <c r="H67" s="4">
        <v>10.3</v>
      </c>
      <c r="I67" s="4">
        <v>7.9321523081663625E-2</v>
      </c>
      <c r="J67" s="4"/>
      <c r="K67" s="18"/>
    </row>
    <row r="68" spans="1:11" x14ac:dyDescent="0.25">
      <c r="A68" s="72"/>
      <c r="K68" s="24"/>
    </row>
    <row r="69" spans="1:11" x14ac:dyDescent="0.25">
      <c r="A69" s="72"/>
      <c r="B69" s="62">
        <v>6</v>
      </c>
      <c r="C69" s="2" t="s">
        <v>117</v>
      </c>
      <c r="D69" s="13" t="s">
        <v>97</v>
      </c>
      <c r="E69" s="62" t="s">
        <v>95</v>
      </c>
      <c r="F69" s="2">
        <v>16.98</v>
      </c>
      <c r="G69" s="62">
        <v>16.856666666666666</v>
      </c>
      <c r="H69" s="2"/>
      <c r="I69" s="2"/>
      <c r="J69" s="2"/>
      <c r="K69" s="14"/>
    </row>
    <row r="70" spans="1:11" x14ac:dyDescent="0.25">
      <c r="A70" s="72"/>
      <c r="B70" s="60"/>
      <c r="C70" s="3" t="s">
        <v>118</v>
      </c>
      <c r="D70" s="23" t="s">
        <v>97</v>
      </c>
      <c r="E70" s="74"/>
      <c r="F70" s="3">
        <v>16.760000000000002</v>
      </c>
      <c r="G70" s="60"/>
      <c r="H70" s="3"/>
      <c r="I70" s="3"/>
      <c r="J70" s="3"/>
      <c r="K70" s="16"/>
    </row>
    <row r="71" spans="1:11" x14ac:dyDescent="0.25">
      <c r="A71" s="72"/>
      <c r="B71" s="60"/>
      <c r="C71" s="3" t="s">
        <v>119</v>
      </c>
      <c r="D71" s="23" t="s">
        <v>97</v>
      </c>
      <c r="E71" s="74"/>
      <c r="F71" s="3">
        <v>16.829999999999998</v>
      </c>
      <c r="G71" s="60"/>
      <c r="H71" s="3"/>
      <c r="I71" s="3"/>
      <c r="J71" s="3"/>
      <c r="K71" s="16"/>
    </row>
    <row r="72" spans="1:11" x14ac:dyDescent="0.25">
      <c r="A72" s="72"/>
      <c r="B72" s="60"/>
      <c r="C72" s="3" t="s">
        <v>120</v>
      </c>
      <c r="D72" s="23" t="s">
        <v>97</v>
      </c>
      <c r="E72" s="74" t="s">
        <v>100</v>
      </c>
      <c r="F72" s="3">
        <v>16.47</v>
      </c>
      <c r="G72" s="60">
        <v>16.559999999999999</v>
      </c>
      <c r="H72" s="3"/>
      <c r="I72" s="3"/>
      <c r="J72" s="3"/>
      <c r="K72" s="16"/>
    </row>
    <row r="73" spans="1:11" x14ac:dyDescent="0.25">
      <c r="A73" s="72"/>
      <c r="B73" s="60"/>
      <c r="C73" s="3" t="s">
        <v>121</v>
      </c>
      <c r="D73" s="23" t="s">
        <v>97</v>
      </c>
      <c r="E73" s="74"/>
      <c r="F73" s="3">
        <v>16.579999999999998</v>
      </c>
      <c r="G73" s="60"/>
      <c r="H73" s="3"/>
      <c r="I73" s="3"/>
      <c r="J73" s="3"/>
      <c r="K73" s="16"/>
    </row>
    <row r="74" spans="1:11" x14ac:dyDescent="0.25">
      <c r="A74" s="72"/>
      <c r="B74" s="60"/>
      <c r="C74" s="3" t="s">
        <v>122</v>
      </c>
      <c r="D74" s="23" t="s">
        <v>97</v>
      </c>
      <c r="E74" s="74"/>
      <c r="F74" s="3">
        <v>16.63</v>
      </c>
      <c r="G74" s="60"/>
      <c r="H74" s="3"/>
      <c r="I74" s="3"/>
      <c r="J74" s="3"/>
      <c r="K74" s="16"/>
    </row>
    <row r="75" spans="1:11" x14ac:dyDescent="0.25">
      <c r="A75" s="72"/>
      <c r="B75" s="60"/>
      <c r="C75" s="3" t="s">
        <v>123</v>
      </c>
      <c r="D75" s="23" t="s">
        <v>110</v>
      </c>
      <c r="E75" s="74" t="s">
        <v>95</v>
      </c>
      <c r="F75" s="3">
        <v>26.99</v>
      </c>
      <c r="G75" s="3"/>
      <c r="H75" s="3">
        <v>10.133333333333333</v>
      </c>
      <c r="I75" s="3">
        <v>8.9035399273263385E-2</v>
      </c>
      <c r="J75" s="3">
        <v>9.2175225847821562E-2</v>
      </c>
      <c r="K75" s="9">
        <f t="shared" ref="K75" si="4">J78/J75</f>
        <v>0.87458267005583612</v>
      </c>
    </row>
    <row r="76" spans="1:11" x14ac:dyDescent="0.25">
      <c r="A76" s="72"/>
      <c r="B76" s="60"/>
      <c r="C76" s="3" t="s">
        <v>124</v>
      </c>
      <c r="D76" s="23" t="s">
        <v>110</v>
      </c>
      <c r="E76" s="74"/>
      <c r="F76" s="3">
        <v>27.05</v>
      </c>
      <c r="G76" s="3"/>
      <c r="H76" s="3">
        <v>10.193333333333335</v>
      </c>
      <c r="I76" s="3">
        <v>8.5408463872640145E-2</v>
      </c>
      <c r="J76" s="3"/>
      <c r="K76" s="16"/>
    </row>
    <row r="77" spans="1:11" x14ac:dyDescent="0.25">
      <c r="A77" s="72"/>
      <c r="B77" s="60"/>
      <c r="C77" s="3" t="s">
        <v>125</v>
      </c>
      <c r="D77" s="23" t="s">
        <v>110</v>
      </c>
      <c r="E77" s="74"/>
      <c r="F77" s="3">
        <v>26.78</v>
      </c>
      <c r="G77" s="3"/>
      <c r="H77" s="3">
        <v>9.9233333333333356</v>
      </c>
      <c r="I77" s="3">
        <v>0.10298619428867302</v>
      </c>
      <c r="J77" s="3"/>
      <c r="K77" s="16"/>
    </row>
    <row r="78" spans="1:11" x14ac:dyDescent="0.25">
      <c r="A78" s="72"/>
      <c r="B78" s="60"/>
      <c r="C78" s="3" t="s">
        <v>126</v>
      </c>
      <c r="D78" s="23" t="s">
        <v>110</v>
      </c>
      <c r="E78" s="74" t="s">
        <v>100</v>
      </c>
      <c r="F78" s="3">
        <v>26.92</v>
      </c>
      <c r="G78" s="3"/>
      <c r="H78" s="3">
        <v>10.360000000000003</v>
      </c>
      <c r="I78" s="3">
        <v>7.6090290982470568E-2</v>
      </c>
      <c r="J78" s="3">
        <v>8.0614855134987506E-2</v>
      </c>
      <c r="K78" s="16"/>
    </row>
    <row r="79" spans="1:11" x14ac:dyDescent="0.25">
      <c r="A79" s="72"/>
      <c r="B79" s="60"/>
      <c r="C79" s="3" t="s">
        <v>127</v>
      </c>
      <c r="D79" s="23" t="s">
        <v>110</v>
      </c>
      <c r="E79" s="74"/>
      <c r="F79" s="3">
        <v>26.77</v>
      </c>
      <c r="G79" s="3"/>
      <c r="H79" s="3">
        <v>10.210000000000001</v>
      </c>
      <c r="I79" s="3">
        <v>8.4427463994908677E-2</v>
      </c>
      <c r="J79" s="3"/>
      <c r="K79" s="16"/>
    </row>
    <row r="80" spans="1:11" x14ac:dyDescent="0.25">
      <c r="A80" s="72"/>
      <c r="B80" s="61"/>
      <c r="C80" s="4" t="s">
        <v>128</v>
      </c>
      <c r="D80" s="17" t="s">
        <v>110</v>
      </c>
      <c r="E80" s="61"/>
      <c r="F80" s="4">
        <v>26.82</v>
      </c>
      <c r="G80" s="4"/>
      <c r="H80" s="4">
        <v>10.260000000000002</v>
      </c>
      <c r="I80" s="4">
        <v>8.155155463167664E-2</v>
      </c>
      <c r="J80" s="4"/>
      <c r="K80" s="18"/>
    </row>
    <row r="81" spans="1:11" x14ac:dyDescent="0.25">
      <c r="A81" s="72"/>
      <c r="C81" s="25"/>
      <c r="D81" s="25"/>
      <c r="E81" s="25"/>
      <c r="F81" s="25"/>
      <c r="G81" s="25"/>
    </row>
    <row r="82" spans="1:11" x14ac:dyDescent="0.25">
      <c r="A82" s="72"/>
      <c r="B82" s="62">
        <v>9</v>
      </c>
      <c r="C82" s="2" t="s">
        <v>93</v>
      </c>
      <c r="D82" s="13" t="s">
        <v>97</v>
      </c>
      <c r="E82" s="62" t="s">
        <v>95</v>
      </c>
      <c r="F82" s="2">
        <v>17.54</v>
      </c>
      <c r="G82" s="62">
        <v>17.47</v>
      </c>
      <c r="H82" s="2"/>
      <c r="I82" s="2"/>
      <c r="J82" s="2"/>
      <c r="K82" s="14"/>
    </row>
    <row r="83" spans="1:11" x14ac:dyDescent="0.25">
      <c r="A83" s="72"/>
      <c r="B83" s="60"/>
      <c r="C83" s="3" t="s">
        <v>96</v>
      </c>
      <c r="D83" s="23" t="s">
        <v>97</v>
      </c>
      <c r="E83" s="74"/>
      <c r="F83" s="3">
        <v>17.37</v>
      </c>
      <c r="G83" s="60"/>
      <c r="H83" s="3"/>
      <c r="I83" s="3"/>
      <c r="J83" s="3"/>
      <c r="K83" s="16"/>
    </row>
    <row r="84" spans="1:11" x14ac:dyDescent="0.25">
      <c r="A84" s="72"/>
      <c r="B84" s="60"/>
      <c r="C84" s="3" t="s">
        <v>98</v>
      </c>
      <c r="D84" s="23" t="s">
        <v>97</v>
      </c>
      <c r="E84" s="74"/>
      <c r="F84" s="3">
        <v>17.5</v>
      </c>
      <c r="G84" s="60"/>
      <c r="H84" s="3"/>
      <c r="I84" s="3"/>
      <c r="J84" s="3"/>
      <c r="K84" s="16"/>
    </row>
    <row r="85" spans="1:11" x14ac:dyDescent="0.25">
      <c r="A85" s="72"/>
      <c r="B85" s="60"/>
      <c r="C85" s="3" t="s">
        <v>99</v>
      </c>
      <c r="D85" s="23" t="s">
        <v>97</v>
      </c>
      <c r="E85" s="74" t="s">
        <v>100</v>
      </c>
      <c r="F85" s="3">
        <v>17.14</v>
      </c>
      <c r="G85" s="60">
        <v>17.16333333333333</v>
      </c>
      <c r="H85" s="3"/>
      <c r="I85" s="3"/>
      <c r="J85" s="3"/>
      <c r="K85" s="16"/>
    </row>
    <row r="86" spans="1:11" x14ac:dyDescent="0.25">
      <c r="A86" s="72"/>
      <c r="B86" s="60"/>
      <c r="C86" s="3" t="s">
        <v>101</v>
      </c>
      <c r="D86" s="23" t="s">
        <v>97</v>
      </c>
      <c r="E86" s="74"/>
      <c r="F86" s="3">
        <v>17.22</v>
      </c>
      <c r="G86" s="60"/>
      <c r="H86" s="3"/>
      <c r="I86" s="3"/>
      <c r="J86" s="3"/>
      <c r="K86" s="16"/>
    </row>
    <row r="87" spans="1:11" x14ac:dyDescent="0.25">
      <c r="A87" s="72"/>
      <c r="B87" s="60"/>
      <c r="C87" s="3" t="s">
        <v>103</v>
      </c>
      <c r="D87" s="23" t="s">
        <v>97</v>
      </c>
      <c r="E87" s="74"/>
      <c r="F87" s="3">
        <v>17.13</v>
      </c>
      <c r="G87" s="60"/>
      <c r="H87" s="3"/>
      <c r="I87" s="3"/>
      <c r="J87" s="3"/>
      <c r="K87" s="16"/>
    </row>
    <row r="88" spans="1:11" x14ac:dyDescent="0.25">
      <c r="A88" s="72"/>
      <c r="B88" s="60"/>
      <c r="C88" s="3" t="s">
        <v>111</v>
      </c>
      <c r="D88" s="23" t="s">
        <v>110</v>
      </c>
      <c r="E88" s="74" t="s">
        <v>95</v>
      </c>
      <c r="F88" s="3">
        <v>27.07</v>
      </c>
      <c r="G88" s="3"/>
      <c r="H88" s="3">
        <v>9.6000000000000014</v>
      </c>
      <c r="I88" s="3">
        <v>0.12885819441141533</v>
      </c>
      <c r="J88" s="3">
        <v>0.1230391650287961</v>
      </c>
      <c r="K88" s="9">
        <f>J91/J88</f>
        <v>1.164733586468454</v>
      </c>
    </row>
    <row r="89" spans="1:11" x14ac:dyDescent="0.25">
      <c r="A89" s="72"/>
      <c r="B89" s="60"/>
      <c r="C89" s="3" t="s">
        <v>112</v>
      </c>
      <c r="D89" s="23" t="s">
        <v>110</v>
      </c>
      <c r="E89" s="74"/>
      <c r="F89" s="3">
        <v>26.98</v>
      </c>
      <c r="G89" s="3"/>
      <c r="H89" s="3">
        <v>9.5100000000000016</v>
      </c>
      <c r="I89" s="3">
        <v>0.13715281989628864</v>
      </c>
      <c r="J89" s="3"/>
      <c r="K89" s="16"/>
    </row>
    <row r="90" spans="1:11" x14ac:dyDescent="0.25">
      <c r="A90" s="72"/>
      <c r="B90" s="60"/>
      <c r="C90" s="3" t="s">
        <v>113</v>
      </c>
      <c r="D90" s="23" t="s">
        <v>110</v>
      </c>
      <c r="E90" s="74"/>
      <c r="F90" s="3">
        <v>27.36</v>
      </c>
      <c r="G90" s="3"/>
      <c r="H90" s="3">
        <v>9.89</v>
      </c>
      <c r="I90" s="3">
        <v>0.1053933824711354</v>
      </c>
      <c r="J90" s="3"/>
      <c r="K90" s="16"/>
    </row>
    <row r="91" spans="1:11" x14ac:dyDescent="0.25">
      <c r="A91" s="72"/>
      <c r="B91" s="60"/>
      <c r="C91" s="3" t="s">
        <v>114</v>
      </c>
      <c r="D91" s="23" t="s">
        <v>110</v>
      </c>
      <c r="E91" s="74" t="s">
        <v>100</v>
      </c>
      <c r="F91" s="3">
        <v>26.62</v>
      </c>
      <c r="G91" s="3"/>
      <c r="H91" s="3">
        <v>9.4566666666666706</v>
      </c>
      <c r="I91" s="3">
        <v>0.14231794834638087</v>
      </c>
      <c r="J91" s="3">
        <v>0.14330784796007368</v>
      </c>
      <c r="K91" s="16"/>
    </row>
    <row r="92" spans="1:11" x14ac:dyDescent="0.25">
      <c r="A92" s="72"/>
      <c r="B92" s="60"/>
      <c r="C92" s="3" t="s">
        <v>115</v>
      </c>
      <c r="D92" s="23" t="s">
        <v>110</v>
      </c>
      <c r="E92" s="74"/>
      <c r="F92" s="3">
        <v>26.64</v>
      </c>
      <c r="G92" s="3"/>
      <c r="H92" s="3">
        <v>9.4766666666666701</v>
      </c>
      <c r="I92" s="3">
        <v>0.14035861509559744</v>
      </c>
      <c r="J92" s="3"/>
      <c r="K92" s="16"/>
    </row>
    <row r="93" spans="1:11" x14ac:dyDescent="0.25">
      <c r="A93" s="72"/>
      <c r="B93" s="61"/>
      <c r="C93" s="4" t="s">
        <v>116</v>
      </c>
      <c r="D93" s="17" t="s">
        <v>110</v>
      </c>
      <c r="E93" s="61"/>
      <c r="F93" s="4">
        <v>26.57</v>
      </c>
      <c r="G93" s="4"/>
      <c r="H93" s="4">
        <v>9.4066666666666698</v>
      </c>
      <c r="I93" s="4">
        <v>0.14733677995607714</v>
      </c>
      <c r="J93" s="4"/>
      <c r="K93" s="18"/>
    </row>
    <row r="94" spans="1:11" x14ac:dyDescent="0.25">
      <c r="A94" s="72"/>
      <c r="C94" s="25"/>
      <c r="D94" s="25"/>
      <c r="E94" s="25"/>
      <c r="F94" s="25"/>
      <c r="G94" s="25"/>
    </row>
    <row r="95" spans="1:11" x14ac:dyDescent="0.25">
      <c r="A95" s="72"/>
      <c r="B95" s="62">
        <v>10</v>
      </c>
      <c r="C95" s="2" t="s">
        <v>117</v>
      </c>
      <c r="D95" s="13" t="s">
        <v>97</v>
      </c>
      <c r="E95" s="62" t="s">
        <v>95</v>
      </c>
      <c r="F95" s="2">
        <v>17.34</v>
      </c>
      <c r="G95" s="62">
        <v>17.423333333333332</v>
      </c>
      <c r="H95" s="2"/>
      <c r="I95" s="2"/>
      <c r="J95" s="2"/>
      <c r="K95" s="14"/>
    </row>
    <row r="96" spans="1:11" x14ac:dyDescent="0.25">
      <c r="A96" s="72"/>
      <c r="B96" s="60"/>
      <c r="C96" s="3" t="s">
        <v>118</v>
      </c>
      <c r="D96" s="23" t="s">
        <v>97</v>
      </c>
      <c r="E96" s="74"/>
      <c r="F96" s="3">
        <v>17.559999999999999</v>
      </c>
      <c r="G96" s="60"/>
      <c r="H96" s="3"/>
      <c r="I96" s="3"/>
      <c r="J96" s="3"/>
      <c r="K96" s="16"/>
    </row>
    <row r="97" spans="1:11" x14ac:dyDescent="0.25">
      <c r="A97" s="72"/>
      <c r="B97" s="60"/>
      <c r="C97" s="3" t="s">
        <v>119</v>
      </c>
      <c r="D97" s="23" t="s">
        <v>97</v>
      </c>
      <c r="E97" s="74"/>
      <c r="F97" s="3">
        <v>17.37</v>
      </c>
      <c r="G97" s="60"/>
      <c r="H97" s="3"/>
      <c r="I97" s="3"/>
      <c r="J97" s="3"/>
      <c r="K97" s="16"/>
    </row>
    <row r="98" spans="1:11" x14ac:dyDescent="0.25">
      <c r="A98" s="72"/>
      <c r="B98" s="60"/>
      <c r="C98" s="3" t="s">
        <v>120</v>
      </c>
      <c r="D98" s="23" t="s">
        <v>97</v>
      </c>
      <c r="E98" s="74" t="s">
        <v>100</v>
      </c>
      <c r="F98" s="3">
        <v>17.02</v>
      </c>
      <c r="G98" s="60">
        <v>17.136666666666667</v>
      </c>
      <c r="H98" s="3"/>
      <c r="I98" s="3"/>
      <c r="J98" s="3"/>
      <c r="K98" s="16"/>
    </row>
    <row r="99" spans="1:11" x14ac:dyDescent="0.25">
      <c r="A99" s="72"/>
      <c r="B99" s="60"/>
      <c r="C99" s="3" t="s">
        <v>121</v>
      </c>
      <c r="D99" s="23" t="s">
        <v>97</v>
      </c>
      <c r="E99" s="74"/>
      <c r="F99" s="3">
        <v>17.059999999999999</v>
      </c>
      <c r="G99" s="60"/>
      <c r="H99" s="3"/>
      <c r="I99" s="3"/>
      <c r="J99" s="3"/>
      <c r="K99" s="16"/>
    </row>
    <row r="100" spans="1:11" x14ac:dyDescent="0.25">
      <c r="A100" s="72"/>
      <c r="B100" s="60"/>
      <c r="C100" s="3" t="s">
        <v>122</v>
      </c>
      <c r="D100" s="23" t="s">
        <v>97</v>
      </c>
      <c r="E100" s="74"/>
      <c r="F100" s="3">
        <v>17.329999999999998</v>
      </c>
      <c r="G100" s="60"/>
      <c r="H100" s="3"/>
      <c r="I100" s="3"/>
      <c r="J100" s="3"/>
      <c r="K100" s="16"/>
    </row>
    <row r="101" spans="1:11" x14ac:dyDescent="0.25">
      <c r="A101" s="72"/>
      <c r="B101" s="60"/>
      <c r="C101" s="3" t="s">
        <v>123</v>
      </c>
      <c r="D101" s="23" t="s">
        <v>110</v>
      </c>
      <c r="E101" s="74" t="s">
        <v>95</v>
      </c>
      <c r="F101" s="3">
        <v>27.22</v>
      </c>
      <c r="G101" s="3"/>
      <c r="H101" s="3">
        <v>9.7966666666666669</v>
      </c>
      <c r="I101" s="3">
        <v>0.11243705861327935</v>
      </c>
      <c r="J101" s="3">
        <v>0.11830007196680389</v>
      </c>
      <c r="K101" s="9">
        <f>J104/J101</f>
        <v>0.99769217652702347</v>
      </c>
    </row>
    <row r="102" spans="1:11" x14ac:dyDescent="0.25">
      <c r="A102" s="72"/>
      <c r="B102" s="60"/>
      <c r="C102" s="3" t="s">
        <v>124</v>
      </c>
      <c r="D102" s="23" t="s">
        <v>110</v>
      </c>
      <c r="E102" s="74"/>
      <c r="F102" s="3">
        <v>27.11</v>
      </c>
      <c r="G102" s="3"/>
      <c r="H102" s="3">
        <v>9.6866666666666674</v>
      </c>
      <c r="I102" s="3">
        <v>0.12134524848495445</v>
      </c>
      <c r="J102" s="3"/>
      <c r="K102" s="16"/>
    </row>
    <row r="103" spans="1:11" x14ac:dyDescent="0.25">
      <c r="A103" s="72"/>
      <c r="B103" s="60"/>
      <c r="C103" s="3" t="s">
        <v>125</v>
      </c>
      <c r="D103" s="23" t="s">
        <v>110</v>
      </c>
      <c r="E103" s="74"/>
      <c r="F103" s="3">
        <v>27.11</v>
      </c>
      <c r="G103" s="3"/>
      <c r="H103" s="3">
        <v>9.6866666666666674</v>
      </c>
      <c r="I103" s="3">
        <v>0.12134524848495445</v>
      </c>
      <c r="J103" s="3"/>
      <c r="K103" s="16"/>
    </row>
    <row r="104" spans="1:11" x14ac:dyDescent="0.25">
      <c r="A104" s="72"/>
      <c r="B104" s="60"/>
      <c r="C104" s="3" t="s">
        <v>126</v>
      </c>
      <c r="D104" s="23" t="s">
        <v>110</v>
      </c>
      <c r="E104" s="74" t="s">
        <v>100</v>
      </c>
      <c r="F104" s="3">
        <v>26.69</v>
      </c>
      <c r="G104" s="3"/>
      <c r="H104" s="3">
        <v>9.5533333333333346</v>
      </c>
      <c r="I104" s="3">
        <v>0.13309449970554935</v>
      </c>
      <c r="J104" s="3">
        <v>0.11802705628386409</v>
      </c>
      <c r="K104" s="16"/>
    </row>
    <row r="105" spans="1:11" x14ac:dyDescent="0.25">
      <c r="A105" s="72"/>
      <c r="B105" s="60"/>
      <c r="C105" s="3" t="s">
        <v>127</v>
      </c>
      <c r="D105" s="23" t="s">
        <v>110</v>
      </c>
      <c r="E105" s="74"/>
      <c r="F105" s="3">
        <v>26.82</v>
      </c>
      <c r="G105" s="3"/>
      <c r="H105" s="3">
        <v>9.6833333333333336</v>
      </c>
      <c r="I105" s="3">
        <v>0.12162593968347878</v>
      </c>
      <c r="J105" s="3"/>
      <c r="K105" s="16"/>
    </row>
    <row r="106" spans="1:11" x14ac:dyDescent="0.25">
      <c r="A106" s="72"/>
      <c r="B106" s="61"/>
      <c r="C106" s="4" t="s">
        <v>128</v>
      </c>
      <c r="D106" s="17" t="s">
        <v>110</v>
      </c>
      <c r="E106" s="61"/>
      <c r="F106" s="4">
        <v>27.08</v>
      </c>
      <c r="G106" s="4"/>
      <c r="H106" s="4">
        <v>9.9433333333333316</v>
      </c>
      <c r="I106" s="4">
        <v>0.10156835291879683</v>
      </c>
      <c r="J106" s="4"/>
      <c r="K106" s="18"/>
    </row>
    <row r="107" spans="1:11" x14ac:dyDescent="0.25">
      <c r="A107" s="72"/>
      <c r="C107" s="25"/>
      <c r="D107" s="25"/>
      <c r="E107" s="25"/>
      <c r="F107" s="25"/>
      <c r="G107" s="25"/>
    </row>
    <row r="108" spans="1:11" x14ac:dyDescent="0.25">
      <c r="A108" s="72"/>
      <c r="B108" s="62">
        <v>11</v>
      </c>
      <c r="C108" s="2" t="s">
        <v>93</v>
      </c>
      <c r="D108" s="13" t="s">
        <v>97</v>
      </c>
      <c r="E108" s="62" t="s">
        <v>95</v>
      </c>
      <c r="F108" s="2">
        <v>17.88</v>
      </c>
      <c r="G108" s="62">
        <v>17.803333333333331</v>
      </c>
      <c r="H108" s="2"/>
      <c r="I108" s="2"/>
      <c r="J108" s="2"/>
      <c r="K108" s="14"/>
    </row>
    <row r="109" spans="1:11" x14ac:dyDescent="0.25">
      <c r="A109" s="72"/>
      <c r="B109" s="60"/>
      <c r="C109" s="3" t="s">
        <v>96</v>
      </c>
      <c r="D109" s="23" t="s">
        <v>97</v>
      </c>
      <c r="E109" s="74"/>
      <c r="F109" s="3">
        <v>17.77</v>
      </c>
      <c r="G109" s="60"/>
      <c r="H109" s="3"/>
      <c r="I109" s="3"/>
      <c r="J109" s="3"/>
      <c r="K109" s="16"/>
    </row>
    <row r="110" spans="1:11" x14ac:dyDescent="0.25">
      <c r="A110" s="72"/>
      <c r="B110" s="60"/>
      <c r="C110" s="3" t="s">
        <v>98</v>
      </c>
      <c r="D110" s="23" t="s">
        <v>97</v>
      </c>
      <c r="E110" s="74"/>
      <c r="F110" s="3">
        <v>17.760000000000002</v>
      </c>
      <c r="G110" s="60"/>
      <c r="H110" s="3"/>
      <c r="I110" s="3"/>
      <c r="J110" s="3"/>
      <c r="K110" s="16"/>
    </row>
    <row r="111" spans="1:11" x14ac:dyDescent="0.25">
      <c r="A111" s="72"/>
      <c r="B111" s="60"/>
      <c r="C111" s="3" t="s">
        <v>99</v>
      </c>
      <c r="D111" s="23" t="s">
        <v>97</v>
      </c>
      <c r="E111" s="74" t="s">
        <v>100</v>
      </c>
      <c r="F111" s="3">
        <v>17.63</v>
      </c>
      <c r="G111" s="60">
        <v>17.48</v>
      </c>
      <c r="H111" s="3"/>
      <c r="I111" s="3"/>
      <c r="J111" s="3"/>
      <c r="K111" s="16"/>
    </row>
    <row r="112" spans="1:11" x14ac:dyDescent="0.25">
      <c r="A112" s="72"/>
      <c r="B112" s="60"/>
      <c r="C112" s="3" t="s">
        <v>101</v>
      </c>
      <c r="D112" s="23" t="s">
        <v>97</v>
      </c>
      <c r="E112" s="74"/>
      <c r="F112" s="3">
        <v>17.43</v>
      </c>
      <c r="G112" s="60"/>
      <c r="H112" s="3"/>
      <c r="I112" s="3"/>
      <c r="J112" s="3"/>
      <c r="K112" s="16"/>
    </row>
    <row r="113" spans="1:11" x14ac:dyDescent="0.25">
      <c r="A113" s="72"/>
      <c r="B113" s="60"/>
      <c r="C113" s="3" t="s">
        <v>103</v>
      </c>
      <c r="D113" s="23" t="s">
        <v>97</v>
      </c>
      <c r="E113" s="74"/>
      <c r="F113" s="3">
        <v>17.38</v>
      </c>
      <c r="G113" s="60"/>
      <c r="H113" s="3"/>
      <c r="I113" s="3"/>
      <c r="J113" s="3"/>
      <c r="K113" s="16"/>
    </row>
    <row r="114" spans="1:11" x14ac:dyDescent="0.25">
      <c r="A114" s="72"/>
      <c r="B114" s="60"/>
      <c r="C114" s="3" t="s">
        <v>111</v>
      </c>
      <c r="D114" s="23" t="s">
        <v>110</v>
      </c>
      <c r="E114" s="74" t="s">
        <v>95</v>
      </c>
      <c r="F114" s="3">
        <v>27.96</v>
      </c>
      <c r="G114" s="3"/>
      <c r="H114" s="3">
        <v>10.15666666666667</v>
      </c>
      <c r="I114" s="3">
        <v>8.7606973512678654E-2</v>
      </c>
      <c r="J114" s="3">
        <v>8.2689971910402948E-2</v>
      </c>
      <c r="K114" s="9">
        <f>J117/J114</f>
        <v>0.72698625866015665</v>
      </c>
    </row>
    <row r="115" spans="1:11" x14ac:dyDescent="0.25">
      <c r="A115" s="72"/>
      <c r="B115" s="60"/>
      <c r="C115" s="3" t="s">
        <v>112</v>
      </c>
      <c r="D115" s="23" t="s">
        <v>110</v>
      </c>
      <c r="E115" s="74"/>
      <c r="F115" s="3">
        <v>28.08</v>
      </c>
      <c r="G115" s="3"/>
      <c r="H115" s="3">
        <v>10.276666666666667</v>
      </c>
      <c r="I115" s="3">
        <v>8.0614855134987534E-2</v>
      </c>
      <c r="J115" s="3"/>
      <c r="K115" s="16"/>
    </row>
    <row r="116" spans="1:11" x14ac:dyDescent="0.25">
      <c r="A116" s="72"/>
      <c r="B116" s="60"/>
      <c r="C116" s="3" t="s">
        <v>113</v>
      </c>
      <c r="D116" s="23" t="s">
        <v>110</v>
      </c>
      <c r="E116" s="74"/>
      <c r="F116" s="3">
        <v>28.09</v>
      </c>
      <c r="G116" s="3"/>
      <c r="H116" s="3">
        <v>10.286666666666669</v>
      </c>
      <c r="I116" s="3">
        <v>8.0058007655299898E-2</v>
      </c>
      <c r="J116" s="3"/>
      <c r="K116" s="16"/>
    </row>
    <row r="117" spans="1:11" x14ac:dyDescent="0.25">
      <c r="A117" s="72"/>
      <c r="B117" s="60"/>
      <c r="C117" s="3" t="s">
        <v>114</v>
      </c>
      <c r="D117" s="23" t="s">
        <v>110</v>
      </c>
      <c r="E117" s="74" t="s">
        <v>100</v>
      </c>
      <c r="F117" s="3">
        <v>28.25</v>
      </c>
      <c r="G117" s="3"/>
      <c r="H117" s="3">
        <v>10.77</v>
      </c>
      <c r="I117" s="3">
        <v>5.7267331505462878E-2</v>
      </c>
      <c r="J117" s="3">
        <v>6.011447330785729E-2</v>
      </c>
      <c r="K117" s="16"/>
    </row>
    <row r="118" spans="1:11" x14ac:dyDescent="0.25">
      <c r="A118" s="72"/>
      <c r="B118" s="60"/>
      <c r="C118" s="3" t="s">
        <v>115</v>
      </c>
      <c r="D118" s="23" t="s">
        <v>110</v>
      </c>
      <c r="E118" s="74"/>
      <c r="F118" s="3">
        <v>28.18</v>
      </c>
      <c r="G118" s="3"/>
      <c r="H118" s="3">
        <v>10.7</v>
      </c>
      <c r="I118" s="3">
        <v>6.0114473307857297E-2</v>
      </c>
      <c r="J118" s="3"/>
      <c r="K118" s="16"/>
    </row>
    <row r="119" spans="1:11" x14ac:dyDescent="0.25">
      <c r="A119" s="72"/>
      <c r="B119" s="61"/>
      <c r="C119" s="4" t="s">
        <v>116</v>
      </c>
      <c r="D119" s="17" t="s">
        <v>110</v>
      </c>
      <c r="E119" s="61"/>
      <c r="F119" s="4">
        <v>28.11</v>
      </c>
      <c r="G119" s="4"/>
      <c r="H119" s="4">
        <v>10.629999999999999</v>
      </c>
      <c r="I119" s="4">
        <v>6.3103165558471355E-2</v>
      </c>
      <c r="J119" s="4"/>
      <c r="K119" s="18"/>
    </row>
    <row r="120" spans="1:11" x14ac:dyDescent="0.25">
      <c r="A120" s="72"/>
      <c r="C120" s="25"/>
      <c r="D120" s="25"/>
      <c r="E120" s="25"/>
      <c r="F120" s="25"/>
      <c r="G120" s="25"/>
    </row>
    <row r="121" spans="1:11" x14ac:dyDescent="0.25">
      <c r="A121" s="72"/>
      <c r="B121" s="62">
        <v>12</v>
      </c>
      <c r="C121" s="2" t="s">
        <v>117</v>
      </c>
      <c r="D121" s="13" t="s">
        <v>97</v>
      </c>
      <c r="E121" s="62" t="s">
        <v>95</v>
      </c>
      <c r="F121" s="2">
        <v>17.71</v>
      </c>
      <c r="G121" s="62">
        <v>17.716666666666669</v>
      </c>
      <c r="H121" s="2"/>
      <c r="I121" s="2"/>
      <c r="J121" s="2"/>
      <c r="K121" s="14"/>
    </row>
    <row r="122" spans="1:11" x14ac:dyDescent="0.25">
      <c r="A122" s="72"/>
      <c r="B122" s="60"/>
      <c r="C122" s="3" t="s">
        <v>118</v>
      </c>
      <c r="D122" s="23" t="s">
        <v>97</v>
      </c>
      <c r="E122" s="74"/>
      <c r="F122" s="3">
        <v>17.690000000000001</v>
      </c>
      <c r="G122" s="60"/>
      <c r="H122" s="3"/>
      <c r="I122" s="3"/>
      <c r="J122" s="3"/>
      <c r="K122" s="16"/>
    </row>
    <row r="123" spans="1:11" x14ac:dyDescent="0.25">
      <c r="A123" s="72"/>
      <c r="B123" s="60"/>
      <c r="C123" s="3" t="s">
        <v>119</v>
      </c>
      <c r="D123" s="23" t="s">
        <v>97</v>
      </c>
      <c r="E123" s="74"/>
      <c r="F123" s="3">
        <v>17.75</v>
      </c>
      <c r="G123" s="60"/>
      <c r="H123" s="3"/>
      <c r="I123" s="3"/>
      <c r="J123" s="3"/>
      <c r="K123" s="16"/>
    </row>
    <row r="124" spans="1:11" x14ac:dyDescent="0.25">
      <c r="A124" s="72"/>
      <c r="B124" s="60"/>
      <c r="C124" s="3" t="s">
        <v>120</v>
      </c>
      <c r="D124" s="23" t="s">
        <v>97</v>
      </c>
      <c r="E124" s="74" t="s">
        <v>100</v>
      </c>
      <c r="F124" s="3">
        <v>17.72</v>
      </c>
      <c r="G124" s="60">
        <v>17.606666666666666</v>
      </c>
      <c r="H124" s="3"/>
      <c r="I124" s="3"/>
      <c r="J124" s="3"/>
      <c r="K124" s="16"/>
    </row>
    <row r="125" spans="1:11" x14ac:dyDescent="0.25">
      <c r="A125" s="72"/>
      <c r="B125" s="60"/>
      <c r="C125" s="3" t="s">
        <v>121</v>
      </c>
      <c r="D125" s="23" t="s">
        <v>97</v>
      </c>
      <c r="E125" s="74"/>
      <c r="F125" s="3">
        <v>17.440000000000001</v>
      </c>
      <c r="G125" s="60"/>
      <c r="H125" s="3"/>
      <c r="I125" s="3"/>
      <c r="J125" s="3"/>
      <c r="K125" s="16"/>
    </row>
    <row r="126" spans="1:11" x14ac:dyDescent="0.25">
      <c r="A126" s="72"/>
      <c r="B126" s="60"/>
      <c r="C126" s="3" t="s">
        <v>122</v>
      </c>
      <c r="D126" s="23" t="s">
        <v>97</v>
      </c>
      <c r="E126" s="74"/>
      <c r="F126" s="3">
        <v>17.66</v>
      </c>
      <c r="G126" s="60"/>
      <c r="H126" s="3"/>
      <c r="I126" s="3"/>
      <c r="J126" s="3"/>
      <c r="K126" s="16"/>
    </row>
    <row r="127" spans="1:11" x14ac:dyDescent="0.25">
      <c r="A127" s="72"/>
      <c r="B127" s="60"/>
      <c r="C127" s="3" t="s">
        <v>123</v>
      </c>
      <c r="D127" s="23" t="s">
        <v>110</v>
      </c>
      <c r="E127" s="74" t="s">
        <v>95</v>
      </c>
      <c r="F127" s="3">
        <v>27.74</v>
      </c>
      <c r="G127" s="3"/>
      <c r="H127" s="3">
        <v>10.02333333333333</v>
      </c>
      <c r="I127" s="3">
        <v>9.6089516944151798E-2</v>
      </c>
      <c r="J127" s="3">
        <v>0.1004017408843817</v>
      </c>
      <c r="K127" s="9">
        <f>J130/J127</f>
        <v>1.3043520697655608</v>
      </c>
    </row>
    <row r="128" spans="1:11" x14ac:dyDescent="0.25">
      <c r="A128" s="72"/>
      <c r="B128" s="60"/>
      <c r="C128" s="3" t="s">
        <v>124</v>
      </c>
      <c r="D128" s="23" t="s">
        <v>110</v>
      </c>
      <c r="E128" s="74"/>
      <c r="F128" s="3">
        <v>27.73</v>
      </c>
      <c r="G128" s="3"/>
      <c r="H128" s="3">
        <v>10.013333333333332</v>
      </c>
      <c r="I128" s="3">
        <v>9.6757872389182639E-2</v>
      </c>
      <c r="J128" s="3"/>
      <c r="K128" s="16"/>
    </row>
    <row r="129" spans="1:11" x14ac:dyDescent="0.25">
      <c r="A129" s="72"/>
      <c r="B129" s="60"/>
      <c r="C129" s="3" t="s">
        <v>125</v>
      </c>
      <c r="D129" s="23" t="s">
        <v>110</v>
      </c>
      <c r="E129" s="74"/>
      <c r="F129" s="3">
        <v>27.56</v>
      </c>
      <c r="G129" s="3"/>
      <c r="H129" s="3">
        <v>9.8433333333333302</v>
      </c>
      <c r="I129" s="3">
        <v>0.1088582652918872</v>
      </c>
      <c r="J129" s="3"/>
      <c r="K129" s="16"/>
    </row>
    <row r="130" spans="1:11" x14ac:dyDescent="0.25">
      <c r="A130" s="72"/>
      <c r="B130" s="60"/>
      <c r="C130" s="3" t="s">
        <v>126</v>
      </c>
      <c r="D130" s="23" t="s">
        <v>110</v>
      </c>
      <c r="E130" s="74" t="s">
        <v>100</v>
      </c>
      <c r="F130" s="3">
        <v>27</v>
      </c>
      <c r="G130" s="3"/>
      <c r="H130" s="3">
        <v>9.3933333333333344</v>
      </c>
      <c r="I130" s="3">
        <v>0.14870477266916723</v>
      </c>
      <c r="J130" s="3">
        <v>0.1309592185306088</v>
      </c>
      <c r="K130" s="16"/>
    </row>
    <row r="131" spans="1:11" x14ac:dyDescent="0.25">
      <c r="A131" s="72"/>
      <c r="B131" s="60"/>
      <c r="C131" s="3" t="s">
        <v>127</v>
      </c>
      <c r="D131" s="23" t="s">
        <v>110</v>
      </c>
      <c r="E131" s="74"/>
      <c r="F131" s="3">
        <v>27.17</v>
      </c>
      <c r="G131" s="3"/>
      <c r="H131" s="3">
        <v>9.5633333333333361</v>
      </c>
      <c r="I131" s="3">
        <v>0.13217514884152778</v>
      </c>
      <c r="J131" s="3"/>
      <c r="K131" s="16"/>
    </row>
    <row r="132" spans="1:11" x14ac:dyDescent="0.25">
      <c r="A132" s="72"/>
      <c r="B132" s="61"/>
      <c r="C132" s="4" t="s">
        <v>128</v>
      </c>
      <c r="D132" s="17" t="s">
        <v>110</v>
      </c>
      <c r="E132" s="61"/>
      <c r="F132" s="4">
        <v>27.38</v>
      </c>
      <c r="G132" s="4"/>
      <c r="H132" s="4">
        <v>9.7733333333333334</v>
      </c>
      <c r="I132" s="4">
        <v>0.11427033722715958</v>
      </c>
      <c r="J132" s="4"/>
      <c r="K132" s="18"/>
    </row>
    <row r="133" spans="1:11" x14ac:dyDescent="0.25">
      <c r="A133" s="72"/>
      <c r="C133" s="25"/>
      <c r="D133" s="25"/>
      <c r="E133" s="25"/>
      <c r="F133" s="25"/>
      <c r="G133" s="25"/>
    </row>
    <row r="134" spans="1:11" x14ac:dyDescent="0.25">
      <c r="A134" s="72"/>
      <c r="B134" s="62">
        <v>13</v>
      </c>
      <c r="C134" s="2" t="s">
        <v>93</v>
      </c>
      <c r="D134" s="13" t="s">
        <v>97</v>
      </c>
      <c r="E134" s="62" t="s">
        <v>95</v>
      </c>
      <c r="F134" s="2">
        <v>16.77</v>
      </c>
      <c r="G134" s="62">
        <v>16.64</v>
      </c>
      <c r="H134" s="2"/>
      <c r="I134" s="2"/>
      <c r="J134" s="2"/>
      <c r="K134" s="14"/>
    </row>
    <row r="135" spans="1:11" x14ac:dyDescent="0.25">
      <c r="A135" s="72"/>
      <c r="B135" s="60"/>
      <c r="C135" s="3" t="s">
        <v>96</v>
      </c>
      <c r="D135" s="23" t="s">
        <v>97</v>
      </c>
      <c r="E135" s="60"/>
      <c r="F135" s="3">
        <v>16.46</v>
      </c>
      <c r="G135" s="60"/>
      <c r="H135" s="3"/>
      <c r="I135" s="3"/>
      <c r="J135" s="3"/>
      <c r="K135" s="16"/>
    </row>
    <row r="136" spans="1:11" x14ac:dyDescent="0.25">
      <c r="A136" s="72"/>
      <c r="B136" s="60"/>
      <c r="C136" s="3" t="s">
        <v>98</v>
      </c>
      <c r="D136" s="23" t="s">
        <v>97</v>
      </c>
      <c r="E136" s="60"/>
      <c r="F136" s="3">
        <v>16.690000000000001</v>
      </c>
      <c r="G136" s="60"/>
      <c r="H136" s="3"/>
      <c r="I136" s="3"/>
      <c r="J136" s="3"/>
      <c r="K136" s="16"/>
    </row>
    <row r="137" spans="1:11" x14ac:dyDescent="0.25">
      <c r="A137" s="72"/>
      <c r="B137" s="60"/>
      <c r="C137" s="3" t="s">
        <v>99</v>
      </c>
      <c r="D137" s="23" t="s">
        <v>97</v>
      </c>
      <c r="E137" s="60" t="s">
        <v>100</v>
      </c>
      <c r="F137" s="3">
        <v>16.739999999999998</v>
      </c>
      <c r="G137" s="60">
        <v>16.66333333333333</v>
      </c>
      <c r="H137" s="3"/>
      <c r="I137" s="3"/>
      <c r="J137" s="3"/>
      <c r="K137" s="16"/>
    </row>
    <row r="138" spans="1:11" x14ac:dyDescent="0.25">
      <c r="A138" s="72"/>
      <c r="B138" s="60"/>
      <c r="C138" s="3" t="s">
        <v>101</v>
      </c>
      <c r="D138" s="23" t="s">
        <v>97</v>
      </c>
      <c r="E138" s="60"/>
      <c r="F138" s="3">
        <v>16.45</v>
      </c>
      <c r="G138" s="60"/>
      <c r="H138" s="3"/>
      <c r="I138" s="3"/>
      <c r="J138" s="3"/>
      <c r="K138" s="16"/>
    </row>
    <row r="139" spans="1:11" x14ac:dyDescent="0.25">
      <c r="A139" s="72"/>
      <c r="B139" s="60"/>
      <c r="C139" s="3" t="s">
        <v>103</v>
      </c>
      <c r="D139" s="23" t="s">
        <v>97</v>
      </c>
      <c r="E139" s="60"/>
      <c r="F139" s="3">
        <v>16.8</v>
      </c>
      <c r="G139" s="60"/>
      <c r="H139" s="3"/>
      <c r="I139" s="3"/>
      <c r="J139" s="3"/>
      <c r="K139" s="16"/>
    </row>
    <row r="140" spans="1:11" x14ac:dyDescent="0.25">
      <c r="A140" s="72"/>
      <c r="B140" s="60"/>
      <c r="C140" s="3" t="s">
        <v>111</v>
      </c>
      <c r="D140" s="23" t="s">
        <v>110</v>
      </c>
      <c r="E140" s="60" t="s">
        <v>95</v>
      </c>
      <c r="F140" s="3">
        <v>26.82</v>
      </c>
      <c r="G140" s="3"/>
      <c r="H140" s="3">
        <v>10.18</v>
      </c>
      <c r="I140" s="3">
        <v>8.620146448150931E-2</v>
      </c>
      <c r="J140" s="3">
        <v>7.7689109741691326E-2</v>
      </c>
      <c r="K140" s="9">
        <f>J143/J140</f>
        <v>1.3103934038583596</v>
      </c>
    </row>
    <row r="141" spans="1:11" x14ac:dyDescent="0.25">
      <c r="A141" s="72"/>
      <c r="B141" s="60"/>
      <c r="C141" s="3" t="s">
        <v>112</v>
      </c>
      <c r="D141" s="23" t="s">
        <v>110</v>
      </c>
      <c r="E141" s="60"/>
      <c r="F141" s="3">
        <v>26.88</v>
      </c>
      <c r="G141" s="3"/>
      <c r="H141" s="3">
        <v>10.239999999999998</v>
      </c>
      <c r="I141" s="3">
        <v>8.2689971910403171E-2</v>
      </c>
      <c r="J141" s="3"/>
      <c r="K141" s="16"/>
    </row>
    <row r="142" spans="1:11" x14ac:dyDescent="0.25">
      <c r="A142" s="72"/>
      <c r="B142" s="60"/>
      <c r="C142" s="3" t="s">
        <v>113</v>
      </c>
      <c r="D142" s="23" t="s">
        <v>110</v>
      </c>
      <c r="E142" s="60"/>
      <c r="F142" s="3">
        <v>27.21</v>
      </c>
      <c r="G142" s="3"/>
      <c r="H142" s="3">
        <v>10.57</v>
      </c>
      <c r="I142" s="3">
        <v>6.5782889495395014E-2</v>
      </c>
      <c r="J142" s="3"/>
      <c r="K142" s="16"/>
    </row>
    <row r="143" spans="1:11" x14ac:dyDescent="0.25">
      <c r="A143" s="72"/>
      <c r="B143" s="60"/>
      <c r="C143" s="3" t="s">
        <v>114</v>
      </c>
      <c r="D143" s="23" t="s">
        <v>110</v>
      </c>
      <c r="E143" s="60" t="s">
        <v>100</v>
      </c>
      <c r="F143" s="3">
        <v>26.8</v>
      </c>
      <c r="G143" s="3"/>
      <c r="H143" s="3">
        <v>10.13666666666667</v>
      </c>
      <c r="I143" s="3">
        <v>8.8829921288894498E-2</v>
      </c>
      <c r="J143" s="3">
        <v>0.10180329695714053</v>
      </c>
      <c r="K143" s="16"/>
    </row>
    <row r="144" spans="1:11" x14ac:dyDescent="0.25">
      <c r="A144" s="72"/>
      <c r="B144" s="60"/>
      <c r="C144" s="3" t="s">
        <v>115</v>
      </c>
      <c r="D144" s="23" t="s">
        <v>110</v>
      </c>
      <c r="E144" s="60"/>
      <c r="F144" s="3">
        <v>26.75</v>
      </c>
      <c r="G144" s="3"/>
      <c r="H144" s="3">
        <v>10.08666666666667</v>
      </c>
      <c r="I144" s="3">
        <v>9.1962501697982924E-2</v>
      </c>
      <c r="J144" s="3"/>
      <c r="K144" s="16"/>
    </row>
    <row r="145" spans="1:16" x14ac:dyDescent="0.25">
      <c r="A145" s="73"/>
      <c r="B145" s="61"/>
      <c r="C145" s="4" t="s">
        <v>116</v>
      </c>
      <c r="D145" s="17" t="s">
        <v>110</v>
      </c>
      <c r="E145" s="61"/>
      <c r="F145" s="4">
        <v>26.26</v>
      </c>
      <c r="G145" s="4"/>
      <c r="H145" s="4">
        <v>9.5966666666666711</v>
      </c>
      <c r="I145" s="4">
        <v>0.12915626426977886</v>
      </c>
      <c r="J145" s="4"/>
      <c r="K145" s="18"/>
    </row>
    <row r="146" spans="1:16" s="32" customFormat="1" x14ac:dyDescent="0.25">
      <c r="A146" s="28"/>
      <c r="B146" s="28"/>
      <c r="C146" s="3"/>
      <c r="D146" s="23"/>
      <c r="E146" s="28"/>
      <c r="F146" s="3"/>
      <c r="G146" s="3"/>
      <c r="H146" s="3"/>
      <c r="I146" s="3"/>
      <c r="J146" s="3"/>
      <c r="K146" s="3"/>
    </row>
    <row r="148" spans="1:16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37" t="s">
        <v>195</v>
      </c>
    </row>
    <row r="149" spans="1:16" x14ac:dyDescent="0.25">
      <c r="B149" s="25" t="s">
        <v>178</v>
      </c>
      <c r="C149" s="25" t="s">
        <v>84</v>
      </c>
      <c r="D149" s="25" t="s">
        <v>85</v>
      </c>
      <c r="E149" s="25" t="s">
        <v>86</v>
      </c>
      <c r="F149" s="25" t="s">
        <v>87</v>
      </c>
      <c r="G149" s="25" t="s">
        <v>88</v>
      </c>
      <c r="H149" s="25" t="s">
        <v>89</v>
      </c>
      <c r="I149" s="25" t="s">
        <v>90</v>
      </c>
      <c r="J149" s="25" t="s">
        <v>91</v>
      </c>
      <c r="K149" s="25" t="s">
        <v>92</v>
      </c>
      <c r="N149" s="27"/>
      <c r="O149" s="27"/>
      <c r="P149" s="27"/>
    </row>
    <row r="150" spans="1:16" x14ac:dyDescent="0.25">
      <c r="A150" s="63" t="s">
        <v>185</v>
      </c>
      <c r="B150" s="66">
        <v>1</v>
      </c>
      <c r="C150" s="2" t="s">
        <v>93</v>
      </c>
      <c r="D150" s="13" t="s">
        <v>97</v>
      </c>
      <c r="E150" s="62" t="s">
        <v>95</v>
      </c>
      <c r="F150" s="2">
        <v>16.350000000000001</v>
      </c>
      <c r="G150" s="62">
        <f>AVERAGE(F150:F152)</f>
        <v>16.396666666666668</v>
      </c>
      <c r="H150" s="2"/>
      <c r="I150" s="2"/>
      <c r="J150" s="2"/>
      <c r="K150" s="14"/>
      <c r="M150" s="25" t="s">
        <v>186</v>
      </c>
      <c r="N150" s="25"/>
      <c r="O150" s="25"/>
      <c r="P150" s="25"/>
    </row>
    <row r="151" spans="1:16" x14ac:dyDescent="0.25">
      <c r="A151" s="72"/>
      <c r="B151" s="67"/>
      <c r="C151" s="3" t="s">
        <v>96</v>
      </c>
      <c r="D151" s="23" t="s">
        <v>97</v>
      </c>
      <c r="E151" s="60"/>
      <c r="F151" s="3">
        <v>16.420000000000002</v>
      </c>
      <c r="G151" s="60"/>
      <c r="H151" s="3"/>
      <c r="I151" s="3"/>
      <c r="J151" s="3"/>
      <c r="K151" s="16"/>
      <c r="M151" s="25"/>
      <c r="N151" s="25" t="s">
        <v>95</v>
      </c>
      <c r="O151" s="25" t="s">
        <v>129</v>
      </c>
      <c r="P151" s="25" t="s">
        <v>92</v>
      </c>
    </row>
    <row r="152" spans="1:16" x14ac:dyDescent="0.25">
      <c r="A152" s="72"/>
      <c r="B152" s="67"/>
      <c r="C152" s="3" t="s">
        <v>98</v>
      </c>
      <c r="D152" s="23" t="s">
        <v>97</v>
      </c>
      <c r="E152" s="60"/>
      <c r="F152" s="3">
        <v>16.420000000000002</v>
      </c>
      <c r="G152" s="60"/>
      <c r="H152" s="3"/>
      <c r="I152" s="3"/>
      <c r="J152" s="3"/>
      <c r="K152" s="16"/>
      <c r="M152" s="25" t="s">
        <v>130</v>
      </c>
      <c r="N152" s="25">
        <v>1.4924808077295782E-2</v>
      </c>
      <c r="O152" s="25">
        <v>2.0482318719927988E-2</v>
      </c>
      <c r="P152" s="21">
        <f>O152/N152</f>
        <v>1.3723673104437781</v>
      </c>
    </row>
    <row r="153" spans="1:16" x14ac:dyDescent="0.25">
      <c r="A153" s="72"/>
      <c r="B153" s="67"/>
      <c r="C153" s="3" t="s">
        <v>99</v>
      </c>
      <c r="D153" s="23" t="s">
        <v>97</v>
      </c>
      <c r="E153" s="60" t="s">
        <v>100</v>
      </c>
      <c r="F153" s="3">
        <v>16.010000000000002</v>
      </c>
      <c r="G153" s="60">
        <f>AVERAGE(F153:F155)</f>
        <v>16.09</v>
      </c>
      <c r="H153" s="3"/>
      <c r="I153" s="3"/>
      <c r="J153" s="3"/>
      <c r="K153" s="16"/>
      <c r="M153" s="25" t="s">
        <v>131</v>
      </c>
      <c r="N153">
        <v>1.1415908787235359E-2</v>
      </c>
      <c r="O153">
        <v>1.6869053710544143E-2</v>
      </c>
      <c r="P153" s="21">
        <f t="shared" ref="P153:P161" si="5">O153/N153</f>
        <v>1.4776794405896261</v>
      </c>
    </row>
    <row r="154" spans="1:16" x14ac:dyDescent="0.25">
      <c r="A154" s="72"/>
      <c r="B154" s="67"/>
      <c r="C154" s="3" t="s">
        <v>101</v>
      </c>
      <c r="D154" s="23" t="s">
        <v>97</v>
      </c>
      <c r="E154" s="60"/>
      <c r="F154" s="3">
        <v>16.239999999999998</v>
      </c>
      <c r="G154" s="60"/>
      <c r="H154" s="3"/>
      <c r="I154" s="3"/>
      <c r="J154" s="3"/>
      <c r="K154" s="16"/>
      <c r="M154" s="25" t="s">
        <v>132</v>
      </c>
      <c r="N154">
        <v>1.8588096583645894E-2</v>
      </c>
      <c r="O154">
        <v>1.3235191287859127E-2</v>
      </c>
      <c r="P154" s="21">
        <f t="shared" si="5"/>
        <v>0.7120250977985374</v>
      </c>
    </row>
    <row r="155" spans="1:16" x14ac:dyDescent="0.25">
      <c r="A155" s="72"/>
      <c r="B155" s="67"/>
      <c r="C155" s="3" t="s">
        <v>103</v>
      </c>
      <c r="D155" s="23" t="s">
        <v>97</v>
      </c>
      <c r="E155" s="60"/>
      <c r="F155" s="3">
        <v>16.02</v>
      </c>
      <c r="G155" s="60"/>
      <c r="H155" s="3"/>
      <c r="I155" s="3"/>
      <c r="J155" s="3"/>
      <c r="K155" s="16"/>
      <c r="M155" s="25" t="s">
        <v>133</v>
      </c>
      <c r="N155">
        <v>1.456416538480697E-2</v>
      </c>
      <c r="O155">
        <v>2.1550366120377331E-2</v>
      </c>
      <c r="P155" s="21">
        <f t="shared" si="5"/>
        <v>1.4796842490444539</v>
      </c>
    </row>
    <row r="156" spans="1:16" x14ac:dyDescent="0.25">
      <c r="A156" s="72"/>
      <c r="B156" s="67"/>
      <c r="C156" s="3" t="s">
        <v>144</v>
      </c>
      <c r="D156" s="23" t="s">
        <v>145</v>
      </c>
      <c r="E156" s="60" t="s">
        <v>95</v>
      </c>
      <c r="F156" s="3">
        <v>29.36</v>
      </c>
      <c r="G156" s="3"/>
      <c r="H156" s="3">
        <f>F156-$G$150</f>
        <v>12.963333333333331</v>
      </c>
      <c r="I156" s="3">
        <f t="shared" ref="I156:I161" si="6">2^(-H156)*100</f>
        <v>1.2521253923755124E-2</v>
      </c>
      <c r="J156" s="3">
        <f>GEOMEAN(I156:I158)</f>
        <v>1.4924808077295782E-2</v>
      </c>
      <c r="K156" s="9">
        <f>J159/J156</f>
        <v>1.3723673104437781</v>
      </c>
      <c r="M156" s="25" t="s">
        <v>134</v>
      </c>
      <c r="N156">
        <v>1.4993934928822925E-2</v>
      </c>
      <c r="O156">
        <v>2.0529697638030146E-2</v>
      </c>
      <c r="P156" s="21">
        <f t="shared" si="5"/>
        <v>1.369200128951193</v>
      </c>
    </row>
    <row r="157" spans="1:16" x14ac:dyDescent="0.25">
      <c r="A157" s="72"/>
      <c r="B157" s="67"/>
      <c r="C157" s="3" t="s">
        <v>146</v>
      </c>
      <c r="D157" s="23" t="s">
        <v>145</v>
      </c>
      <c r="E157" s="60"/>
      <c r="F157" s="3">
        <v>28.76</v>
      </c>
      <c r="G157" s="3"/>
      <c r="H157" s="3">
        <f t="shared" ref="H157:H158" si="7">F157-$G$150</f>
        <v>12.363333333333333</v>
      </c>
      <c r="I157" s="3">
        <f t="shared" si="6"/>
        <v>1.8978672005718934E-2</v>
      </c>
      <c r="J157" s="3"/>
      <c r="K157" s="16"/>
      <c r="M157" s="25" t="s">
        <v>135</v>
      </c>
      <c r="N157">
        <v>2.0577186151237839E-2</v>
      </c>
      <c r="O157">
        <v>3.5089653773899478E-2</v>
      </c>
      <c r="P157" s="21">
        <f t="shared" si="5"/>
        <v>1.7052697835359101</v>
      </c>
    </row>
    <row r="158" spans="1:16" x14ac:dyDescent="0.25">
      <c r="A158" s="72"/>
      <c r="B158" s="67"/>
      <c r="C158" s="3" t="s">
        <v>147</v>
      </c>
      <c r="D158" s="23" t="s">
        <v>145</v>
      </c>
      <c r="E158" s="60"/>
      <c r="F158" s="3">
        <v>29.2</v>
      </c>
      <c r="G158" s="3"/>
      <c r="H158" s="3">
        <f t="shared" si="7"/>
        <v>12.803333333333331</v>
      </c>
      <c r="I158" s="3">
        <f t="shared" si="6"/>
        <v>1.3989835961547927E-2</v>
      </c>
      <c r="J158" s="3"/>
      <c r="K158" s="16"/>
      <c r="M158" s="25" t="s">
        <v>136</v>
      </c>
      <c r="N158">
        <v>1.7223508387671501E-2</v>
      </c>
      <c r="O158">
        <v>2.4189468097295653E-2</v>
      </c>
      <c r="P158" s="21">
        <f t="shared" si="5"/>
        <v>1.4044448757379973</v>
      </c>
    </row>
    <row r="159" spans="1:16" x14ac:dyDescent="0.25">
      <c r="A159" s="72"/>
      <c r="B159" s="67"/>
      <c r="C159" s="3" t="s">
        <v>148</v>
      </c>
      <c r="D159" s="23" t="s">
        <v>145</v>
      </c>
      <c r="E159" s="60" t="s">
        <v>100</v>
      </c>
      <c r="F159" s="3">
        <v>28.32</v>
      </c>
      <c r="G159" s="3"/>
      <c r="H159" s="3">
        <f>F159-$G$153</f>
        <v>12.23</v>
      </c>
      <c r="I159" s="3">
        <f t="shared" si="6"/>
        <v>2.0816281537303645E-2</v>
      </c>
      <c r="J159" s="3">
        <f>GEOMEAN(I159:I161)</f>
        <v>2.0482318719927988E-2</v>
      </c>
      <c r="K159" s="16"/>
      <c r="M159" s="25" t="s">
        <v>138</v>
      </c>
      <c r="N159">
        <v>1.6388824496829359E-2</v>
      </c>
      <c r="O159">
        <v>3.7434774039785207E-2</v>
      </c>
      <c r="P159" s="21">
        <f t="shared" si="5"/>
        <v>2.2841646786215493</v>
      </c>
    </row>
    <row r="160" spans="1:16" x14ac:dyDescent="0.25">
      <c r="A160" s="72"/>
      <c r="B160" s="67"/>
      <c r="C160" s="3" t="s">
        <v>149</v>
      </c>
      <c r="D160" s="23" t="s">
        <v>145</v>
      </c>
      <c r="E160" s="60"/>
      <c r="F160" s="3">
        <v>28.44</v>
      </c>
      <c r="G160" s="3"/>
      <c r="H160" s="3">
        <f t="shared" ref="H160:H161" si="8">F160-$G$153</f>
        <v>12.350000000000001</v>
      </c>
      <c r="I160" s="3">
        <f t="shared" si="6"/>
        <v>1.9154885202557381E-2</v>
      </c>
      <c r="J160" s="3"/>
      <c r="K160" s="16"/>
      <c r="M160" s="25" t="s">
        <v>139</v>
      </c>
      <c r="N160">
        <v>1.8205559087529015E-2</v>
      </c>
      <c r="O160">
        <v>2.863366575273147E-2</v>
      </c>
      <c r="P160" s="21">
        <f t="shared" si="5"/>
        <v>1.5727979357879653</v>
      </c>
    </row>
    <row r="161" spans="1:16" x14ac:dyDescent="0.25">
      <c r="A161" s="72"/>
      <c r="B161" s="68"/>
      <c r="C161" s="4" t="s">
        <v>150</v>
      </c>
      <c r="D161" s="17" t="s">
        <v>187</v>
      </c>
      <c r="E161" s="61"/>
      <c r="F161" s="4">
        <v>28.27</v>
      </c>
      <c r="G161" s="4"/>
      <c r="H161" s="4">
        <f t="shared" si="8"/>
        <v>12.18</v>
      </c>
      <c r="I161" s="4">
        <f t="shared" si="6"/>
        <v>2.1550366120377341E-2</v>
      </c>
      <c r="J161" s="4"/>
      <c r="K161" s="18"/>
      <c r="M161" s="25" t="s">
        <v>142</v>
      </c>
      <c r="N161">
        <v>6.019486721761236E-3</v>
      </c>
      <c r="O161">
        <v>8.833430404299172E-3</v>
      </c>
      <c r="P161" s="21">
        <f t="shared" si="5"/>
        <v>1.4674723631111537</v>
      </c>
    </row>
    <row r="162" spans="1:16" x14ac:dyDescent="0.25">
      <c r="A162" s="72"/>
      <c r="C162" s="25"/>
      <c r="D162" s="25"/>
      <c r="E162" s="25"/>
      <c r="F162" s="25"/>
      <c r="G162" s="25"/>
      <c r="M162" s="25"/>
      <c r="O162" s="25"/>
      <c r="P162" s="25"/>
    </row>
    <row r="163" spans="1:16" x14ac:dyDescent="0.25">
      <c r="A163" s="72"/>
      <c r="B163" s="66">
        <v>2</v>
      </c>
      <c r="C163" s="2" t="s">
        <v>117</v>
      </c>
      <c r="D163" s="13" t="s">
        <v>97</v>
      </c>
      <c r="E163" s="62" t="s">
        <v>95</v>
      </c>
      <c r="F163" s="2">
        <v>16.489999999999998</v>
      </c>
      <c r="G163" s="62">
        <f>AVERAGE(F163:F165)</f>
        <v>16.623333333333335</v>
      </c>
      <c r="H163" s="2"/>
      <c r="I163" s="2"/>
      <c r="J163" s="2"/>
      <c r="K163" s="14"/>
    </row>
    <row r="164" spans="1:16" x14ac:dyDescent="0.25">
      <c r="A164" s="72"/>
      <c r="B164" s="67"/>
      <c r="C164" s="3" t="s">
        <v>118</v>
      </c>
      <c r="D164" s="23" t="s">
        <v>97</v>
      </c>
      <c r="E164" s="60"/>
      <c r="F164" s="3">
        <v>16.71</v>
      </c>
      <c r="G164" s="60"/>
      <c r="H164" s="3"/>
      <c r="I164" s="3"/>
      <c r="J164" s="3"/>
      <c r="K164" s="16"/>
    </row>
    <row r="165" spans="1:16" x14ac:dyDescent="0.25">
      <c r="A165" s="72"/>
      <c r="B165" s="67"/>
      <c r="C165" s="3" t="s">
        <v>119</v>
      </c>
      <c r="D165" s="23" t="s">
        <v>97</v>
      </c>
      <c r="E165" s="60"/>
      <c r="F165" s="3">
        <v>16.670000000000002</v>
      </c>
      <c r="G165" s="60"/>
      <c r="H165" s="3"/>
      <c r="I165" s="3"/>
      <c r="J165" s="3"/>
      <c r="K165" s="16"/>
    </row>
    <row r="166" spans="1:16" x14ac:dyDescent="0.25">
      <c r="A166" s="72"/>
      <c r="B166" s="67"/>
      <c r="C166" s="3" t="s">
        <v>120</v>
      </c>
      <c r="D166" s="23" t="s">
        <v>97</v>
      </c>
      <c r="E166" s="60" t="s">
        <v>100</v>
      </c>
      <c r="F166" s="3">
        <v>16.149999999999999</v>
      </c>
      <c r="G166" s="60">
        <f>AVERAGE(F166:F168)</f>
        <v>16.136666666666667</v>
      </c>
      <c r="H166" s="3"/>
      <c r="I166" s="3"/>
      <c r="J166" s="3"/>
      <c r="K166" s="16"/>
    </row>
    <row r="167" spans="1:16" x14ac:dyDescent="0.25">
      <c r="A167" s="72"/>
      <c r="B167" s="67"/>
      <c r="C167" s="3" t="s">
        <v>121</v>
      </c>
      <c r="D167" s="23" t="s">
        <v>97</v>
      </c>
      <c r="E167" s="60"/>
      <c r="F167" s="3">
        <v>16.22</v>
      </c>
      <c r="G167" s="60"/>
      <c r="H167" s="3"/>
      <c r="I167" s="3"/>
      <c r="J167" s="3"/>
      <c r="K167" s="16"/>
    </row>
    <row r="168" spans="1:16" x14ac:dyDescent="0.25">
      <c r="A168" s="72"/>
      <c r="B168" s="67"/>
      <c r="C168" s="3" t="s">
        <v>122</v>
      </c>
      <c r="D168" s="23" t="s">
        <v>97</v>
      </c>
      <c r="E168" s="60"/>
      <c r="F168" s="3">
        <v>16.04</v>
      </c>
      <c r="G168" s="60"/>
      <c r="H168" s="3"/>
      <c r="I168" s="3"/>
      <c r="J168" s="3"/>
      <c r="K168" s="16"/>
    </row>
    <row r="169" spans="1:16" x14ac:dyDescent="0.25">
      <c r="A169" s="72"/>
      <c r="B169" s="67"/>
      <c r="C169" s="3" t="s">
        <v>152</v>
      </c>
      <c r="D169" s="23" t="s">
        <v>145</v>
      </c>
      <c r="E169" s="60" t="s">
        <v>95</v>
      </c>
      <c r="F169" s="3">
        <v>29.77</v>
      </c>
      <c r="G169" s="3"/>
      <c r="H169" s="3">
        <f>F169-G163</f>
        <v>13.146666666666665</v>
      </c>
      <c r="I169" s="3">
        <f t="shared" ref="I169:I174" si="9">2^(-H169)*100</f>
        <v>1.1027041025282996E-2</v>
      </c>
      <c r="J169" s="3">
        <f>GEOMEAN(I169:I171)</f>
        <v>1.1415908787235359E-2</v>
      </c>
      <c r="K169" s="9">
        <f>J172/J169</f>
        <v>1.4776794405896261</v>
      </c>
    </row>
    <row r="170" spans="1:16" x14ac:dyDescent="0.25">
      <c r="A170" s="72"/>
      <c r="B170" s="67"/>
      <c r="C170" s="3" t="s">
        <v>153</v>
      </c>
      <c r="D170" s="23" t="s">
        <v>145</v>
      </c>
      <c r="E170" s="60"/>
      <c r="F170" s="3">
        <v>29.58</v>
      </c>
      <c r="G170" s="3"/>
      <c r="H170" s="3">
        <f>F170-G163</f>
        <v>12.956666666666663</v>
      </c>
      <c r="I170" s="3">
        <f t="shared" si="9"/>
        <v>1.2579248295035414E-2</v>
      </c>
      <c r="J170" s="3"/>
      <c r="K170" s="16"/>
    </row>
    <row r="171" spans="1:16" x14ac:dyDescent="0.25">
      <c r="A171" s="72"/>
      <c r="B171" s="67"/>
      <c r="C171" s="3" t="s">
        <v>154</v>
      </c>
      <c r="D171" s="23" t="s">
        <v>145</v>
      </c>
      <c r="E171" s="60"/>
      <c r="F171" s="3">
        <v>29.81</v>
      </c>
      <c r="G171" s="3"/>
      <c r="H171" s="3">
        <f>F171-G163</f>
        <v>13.186666666666664</v>
      </c>
      <c r="I171" s="3">
        <f t="shared" si="9"/>
        <v>1.0725506008559755E-2</v>
      </c>
      <c r="J171" s="3"/>
      <c r="K171" s="16"/>
    </row>
    <row r="172" spans="1:16" x14ac:dyDescent="0.25">
      <c r="A172" s="72"/>
      <c r="B172" s="67"/>
      <c r="C172" s="3" t="s">
        <v>155</v>
      </c>
      <c r="D172" s="23" t="s">
        <v>145</v>
      </c>
      <c r="E172" s="60" t="s">
        <v>100</v>
      </c>
      <c r="F172" s="3">
        <v>28.3</v>
      </c>
      <c r="G172" s="3"/>
      <c r="H172" s="3">
        <f>F172-G166</f>
        <v>12.163333333333334</v>
      </c>
      <c r="I172" s="3">
        <f t="shared" si="9"/>
        <v>2.1800769312997618E-2</v>
      </c>
      <c r="J172" s="3">
        <f>GEOMEAN(I172:I174)</f>
        <v>1.6869053710544143E-2</v>
      </c>
      <c r="K172" s="16"/>
    </row>
    <row r="173" spans="1:16" x14ac:dyDescent="0.25">
      <c r="A173" s="72"/>
      <c r="B173" s="67"/>
      <c r="C173" s="3" t="s">
        <v>156</v>
      </c>
      <c r="D173" s="23" t="s">
        <v>145</v>
      </c>
      <c r="E173" s="60"/>
      <c r="F173" s="3">
        <v>28.62</v>
      </c>
      <c r="G173" s="3"/>
      <c r="H173" s="3">
        <f>F173-G166</f>
        <v>12.483333333333334</v>
      </c>
      <c r="I173" s="3">
        <f t="shared" si="9"/>
        <v>1.7463939604922565E-2</v>
      </c>
      <c r="J173" s="3"/>
      <c r="K173" s="16"/>
    </row>
    <row r="174" spans="1:16" x14ac:dyDescent="0.25">
      <c r="A174" s="72"/>
      <c r="B174" s="68"/>
      <c r="C174" s="4" t="s">
        <v>157</v>
      </c>
      <c r="D174" s="17" t="s">
        <v>187</v>
      </c>
      <c r="E174" s="61"/>
      <c r="F174" s="4">
        <v>29.09</v>
      </c>
      <c r="G174" s="4"/>
      <c r="H174" s="4">
        <f>F174-G166</f>
        <v>12.953333333333333</v>
      </c>
      <c r="I174" s="4">
        <f t="shared" si="9"/>
        <v>1.2608346132194682E-2</v>
      </c>
      <c r="J174" s="4"/>
      <c r="K174" s="18"/>
    </row>
    <row r="175" spans="1:16" x14ac:dyDescent="0.25">
      <c r="A175" s="72"/>
      <c r="C175" s="25"/>
      <c r="D175" s="25"/>
      <c r="E175" s="25"/>
      <c r="F175" s="25"/>
      <c r="G175" s="25"/>
    </row>
    <row r="176" spans="1:16" x14ac:dyDescent="0.25">
      <c r="A176" s="72"/>
      <c r="B176" s="66">
        <v>3</v>
      </c>
      <c r="C176" s="2" t="s">
        <v>93</v>
      </c>
      <c r="D176" s="13" t="s">
        <v>97</v>
      </c>
      <c r="E176" s="62" t="s">
        <v>95</v>
      </c>
      <c r="F176" s="2">
        <v>16.41</v>
      </c>
      <c r="G176" s="62">
        <f>AVERAGE(F176:F178)</f>
        <v>16.506666666666664</v>
      </c>
      <c r="H176" s="2"/>
      <c r="I176" s="2"/>
      <c r="J176" s="2"/>
      <c r="K176" s="14"/>
    </row>
    <row r="177" spans="1:11" x14ac:dyDescent="0.25">
      <c r="A177" s="72"/>
      <c r="B177" s="67"/>
      <c r="C177" s="3" t="s">
        <v>96</v>
      </c>
      <c r="D177" s="23" t="s">
        <v>97</v>
      </c>
      <c r="E177" s="60"/>
      <c r="F177" s="3">
        <v>16.63</v>
      </c>
      <c r="G177" s="60"/>
      <c r="H177" s="3"/>
      <c r="I177" s="3"/>
      <c r="J177" s="3"/>
      <c r="K177" s="16"/>
    </row>
    <row r="178" spans="1:11" x14ac:dyDescent="0.25">
      <c r="A178" s="72"/>
      <c r="B178" s="67"/>
      <c r="C178" s="3" t="s">
        <v>98</v>
      </c>
      <c r="D178" s="23" t="s">
        <v>97</v>
      </c>
      <c r="E178" s="60"/>
      <c r="F178" s="3">
        <v>16.48</v>
      </c>
      <c r="G178" s="60"/>
      <c r="H178" s="3"/>
      <c r="I178" s="3"/>
      <c r="J178" s="3"/>
      <c r="K178" s="16"/>
    </row>
    <row r="179" spans="1:11" x14ac:dyDescent="0.25">
      <c r="A179" s="72"/>
      <c r="B179" s="67"/>
      <c r="C179" s="3" t="s">
        <v>99</v>
      </c>
      <c r="D179" s="23" t="s">
        <v>97</v>
      </c>
      <c r="E179" s="60" t="s">
        <v>100</v>
      </c>
      <c r="F179" s="3">
        <v>16.11</v>
      </c>
      <c r="G179" s="60">
        <f>AVERAGE(F179:F181)</f>
        <v>16.166666666666668</v>
      </c>
      <c r="H179" s="3"/>
      <c r="I179" s="3"/>
      <c r="J179" s="3"/>
      <c r="K179" s="16"/>
    </row>
    <row r="180" spans="1:11" x14ac:dyDescent="0.25">
      <c r="A180" s="72"/>
      <c r="B180" s="67"/>
      <c r="C180" s="3" t="s">
        <v>101</v>
      </c>
      <c r="D180" s="23" t="s">
        <v>97</v>
      </c>
      <c r="E180" s="60"/>
      <c r="F180" s="3">
        <v>16.11</v>
      </c>
      <c r="G180" s="60"/>
      <c r="H180" s="3"/>
      <c r="I180" s="3"/>
      <c r="J180" s="3"/>
      <c r="K180" s="16"/>
    </row>
    <row r="181" spans="1:11" x14ac:dyDescent="0.25">
      <c r="A181" s="72"/>
      <c r="B181" s="67"/>
      <c r="C181" s="3" t="s">
        <v>103</v>
      </c>
      <c r="D181" s="23" t="s">
        <v>97</v>
      </c>
      <c r="E181" s="60"/>
      <c r="F181" s="3">
        <v>16.28</v>
      </c>
      <c r="G181" s="60"/>
      <c r="H181" s="3"/>
      <c r="I181" s="3"/>
      <c r="J181" s="3"/>
      <c r="K181" s="16"/>
    </row>
    <row r="182" spans="1:11" x14ac:dyDescent="0.25">
      <c r="A182" s="72"/>
      <c r="B182" s="67"/>
      <c r="C182" s="3" t="s">
        <v>158</v>
      </c>
      <c r="D182" s="23" t="s">
        <v>145</v>
      </c>
      <c r="E182" s="60" t="s">
        <v>95</v>
      </c>
      <c r="F182" s="3">
        <v>29.2</v>
      </c>
      <c r="G182" s="3"/>
      <c r="H182" s="3">
        <f>F182-G176</f>
        <v>12.693333333333335</v>
      </c>
      <c r="I182" s="3">
        <f t="shared" ref="I182:I187" si="10">2^(-H182)*100</f>
        <v>1.5098225993767537E-2</v>
      </c>
      <c r="J182" s="3">
        <f>GEOMEAN(I182:I184)</f>
        <v>1.8588096583645894E-2</v>
      </c>
      <c r="K182" s="9">
        <f>J185/J182</f>
        <v>0.7120250977985374</v>
      </c>
    </row>
    <row r="183" spans="1:11" x14ac:dyDescent="0.25">
      <c r="A183" s="72"/>
      <c r="B183" s="67"/>
      <c r="C183" s="3" t="s">
        <v>159</v>
      </c>
      <c r="D183" s="23" t="s">
        <v>145</v>
      </c>
      <c r="E183" s="60"/>
      <c r="F183" s="3">
        <v>28.59</v>
      </c>
      <c r="G183" s="3"/>
      <c r="H183" s="3">
        <f>F183-G176</f>
        <v>12.083333333333336</v>
      </c>
      <c r="I183" s="3">
        <f t="shared" si="10"/>
        <v>2.304380646195538E-2</v>
      </c>
      <c r="J183" s="3"/>
      <c r="K183" s="16"/>
    </row>
    <row r="184" spans="1:11" x14ac:dyDescent="0.25">
      <c r="A184" s="72"/>
      <c r="B184" s="67"/>
      <c r="C184" s="3" t="s">
        <v>160</v>
      </c>
      <c r="D184" s="23" t="s">
        <v>145</v>
      </c>
      <c r="E184" s="60"/>
      <c r="F184" s="3">
        <v>28.91</v>
      </c>
      <c r="G184" s="3"/>
      <c r="H184" s="3">
        <f>F184-G176</f>
        <v>12.403333333333336</v>
      </c>
      <c r="I184" s="3">
        <f t="shared" si="10"/>
        <v>1.8459699221677544E-2</v>
      </c>
      <c r="J184" s="3"/>
      <c r="K184" s="16"/>
    </row>
    <row r="185" spans="1:11" x14ac:dyDescent="0.25">
      <c r="A185" s="72"/>
      <c r="B185" s="67"/>
      <c r="C185" s="3" t="s">
        <v>161</v>
      </c>
      <c r="D185" s="23" t="s">
        <v>145</v>
      </c>
      <c r="E185" s="60" t="s">
        <v>100</v>
      </c>
      <c r="F185" s="3">
        <v>29.24</v>
      </c>
      <c r="G185" s="3"/>
      <c r="H185" s="3">
        <f>F185-G179</f>
        <v>13.073333333333331</v>
      </c>
      <c r="I185" s="3">
        <f t="shared" si="10"/>
        <v>1.1602044405649457E-2</v>
      </c>
      <c r="J185" s="3">
        <f>GEOMEAN(I185,I186)</f>
        <v>1.3235191287859127E-2</v>
      </c>
      <c r="K185" s="16"/>
    </row>
    <row r="186" spans="1:11" x14ac:dyDescent="0.25">
      <c r="A186" s="72"/>
      <c r="B186" s="67"/>
      <c r="C186" s="3" t="s">
        <v>162</v>
      </c>
      <c r="D186" s="23" t="s">
        <v>145</v>
      </c>
      <c r="E186" s="60"/>
      <c r="F186" s="3">
        <v>28.86</v>
      </c>
      <c r="G186" s="3"/>
      <c r="H186" s="3">
        <f>F186-G179</f>
        <v>12.693333333333332</v>
      </c>
      <c r="I186" s="3">
        <f t="shared" si="10"/>
        <v>1.5098225993767563E-2</v>
      </c>
      <c r="J186" s="3"/>
      <c r="K186" s="16"/>
    </row>
    <row r="187" spans="1:11" x14ac:dyDescent="0.25">
      <c r="A187" s="72"/>
      <c r="B187" s="68"/>
      <c r="C187" s="4" t="s">
        <v>163</v>
      </c>
      <c r="D187" s="17" t="s">
        <v>187</v>
      </c>
      <c r="E187" s="61"/>
      <c r="F187" s="4">
        <v>29.09</v>
      </c>
      <c r="G187" s="4"/>
      <c r="H187" s="4">
        <f>F187-G179</f>
        <v>12.923333333333332</v>
      </c>
      <c r="I187" s="4">
        <f t="shared" si="10"/>
        <v>1.2873274286084159E-2</v>
      </c>
      <c r="J187" s="4"/>
      <c r="K187" s="18"/>
    </row>
    <row r="188" spans="1:11" x14ac:dyDescent="0.25">
      <c r="A188" s="72"/>
      <c r="C188" s="25"/>
      <c r="D188" s="25"/>
      <c r="E188" s="25"/>
      <c r="F188" s="25"/>
      <c r="G188" s="25"/>
    </row>
    <row r="189" spans="1:11" x14ac:dyDescent="0.25">
      <c r="A189" s="72"/>
      <c r="B189" s="66">
        <v>4</v>
      </c>
      <c r="C189" s="2" t="s">
        <v>117</v>
      </c>
      <c r="D189" s="13" t="s">
        <v>97</v>
      </c>
      <c r="E189" s="62" t="s">
        <v>95</v>
      </c>
      <c r="F189" s="2">
        <v>16.39</v>
      </c>
      <c r="G189" s="62">
        <f>AVERAGE(F189:F191)</f>
        <v>16.510000000000002</v>
      </c>
      <c r="H189" s="2"/>
      <c r="I189" s="2"/>
      <c r="J189" s="2"/>
      <c r="K189" s="14"/>
    </row>
    <row r="190" spans="1:11" x14ac:dyDescent="0.25">
      <c r="A190" s="72"/>
      <c r="B190" s="67"/>
      <c r="C190" s="3" t="s">
        <v>118</v>
      </c>
      <c r="D190" s="23" t="s">
        <v>97</v>
      </c>
      <c r="E190" s="60"/>
      <c r="F190" s="3">
        <v>16.71</v>
      </c>
      <c r="G190" s="60"/>
      <c r="H190" s="3"/>
      <c r="I190" s="3"/>
      <c r="J190" s="3"/>
      <c r="K190" s="16"/>
    </row>
    <row r="191" spans="1:11" x14ac:dyDescent="0.25">
      <c r="A191" s="72"/>
      <c r="B191" s="67"/>
      <c r="C191" s="3" t="s">
        <v>119</v>
      </c>
      <c r="D191" s="23" t="s">
        <v>97</v>
      </c>
      <c r="E191" s="60"/>
      <c r="F191" s="3">
        <v>16.43</v>
      </c>
      <c r="G191" s="60"/>
      <c r="H191" s="3"/>
      <c r="I191" s="3"/>
      <c r="J191" s="3"/>
      <c r="K191" s="16"/>
    </row>
    <row r="192" spans="1:11" x14ac:dyDescent="0.25">
      <c r="A192" s="72"/>
      <c r="B192" s="67"/>
      <c r="C192" s="3" t="s">
        <v>120</v>
      </c>
      <c r="D192" s="23" t="s">
        <v>97</v>
      </c>
      <c r="E192" s="60" t="s">
        <v>100</v>
      </c>
      <c r="F192" s="3">
        <v>16.43</v>
      </c>
      <c r="G192" s="60">
        <f>AVERAGE(F192:F194)</f>
        <v>16.433333333333334</v>
      </c>
      <c r="H192" s="3"/>
      <c r="I192" s="3"/>
      <c r="J192" s="3"/>
      <c r="K192" s="16"/>
    </row>
    <row r="193" spans="1:11" x14ac:dyDescent="0.25">
      <c r="A193" s="72"/>
      <c r="B193" s="67"/>
      <c r="C193" s="3" t="s">
        <v>121</v>
      </c>
      <c r="D193" s="23" t="s">
        <v>97</v>
      </c>
      <c r="E193" s="60"/>
      <c r="F193" s="3">
        <v>16.559999999999999</v>
      </c>
      <c r="G193" s="60"/>
      <c r="H193" s="3"/>
      <c r="I193" s="3"/>
      <c r="J193" s="3"/>
      <c r="K193" s="16"/>
    </row>
    <row r="194" spans="1:11" x14ac:dyDescent="0.25">
      <c r="A194" s="72"/>
      <c r="B194" s="67"/>
      <c r="C194" s="3" t="s">
        <v>122</v>
      </c>
      <c r="D194" s="23" t="s">
        <v>97</v>
      </c>
      <c r="E194" s="60"/>
      <c r="F194" s="3">
        <v>16.309999999999999</v>
      </c>
      <c r="G194" s="60"/>
      <c r="H194" s="3"/>
      <c r="I194" s="3"/>
      <c r="J194" s="3"/>
      <c r="K194" s="16"/>
    </row>
    <row r="195" spans="1:11" x14ac:dyDescent="0.25">
      <c r="A195" s="72"/>
      <c r="B195" s="67"/>
      <c r="C195" s="3" t="s">
        <v>164</v>
      </c>
      <c r="D195" s="23" t="s">
        <v>145</v>
      </c>
      <c r="E195" s="60" t="s">
        <v>95</v>
      </c>
      <c r="F195" s="3">
        <v>29.31</v>
      </c>
      <c r="G195" s="28"/>
      <c r="H195" s="3">
        <f>F195-$G$189</f>
        <v>12.799999999999997</v>
      </c>
      <c r="I195" s="3">
        <f t="shared" ref="I195:I200" si="11">2^(-H195)*100</f>
        <v>1.4022196716272434E-2</v>
      </c>
      <c r="J195" s="3">
        <f>AVERAGE(I195:I197)</f>
        <v>1.456416538480697E-2</v>
      </c>
      <c r="K195" s="9">
        <f>J198/J195</f>
        <v>1.4796842490444539</v>
      </c>
    </row>
    <row r="196" spans="1:11" x14ac:dyDescent="0.25">
      <c r="A196" s="72"/>
      <c r="B196" s="67"/>
      <c r="C196" s="3" t="s">
        <v>165</v>
      </c>
      <c r="D196" s="23" t="s">
        <v>145</v>
      </c>
      <c r="E196" s="60"/>
      <c r="F196" s="3">
        <v>29.37</v>
      </c>
      <c r="G196" s="28"/>
      <c r="H196" s="3">
        <f t="shared" ref="H196:H197" si="12">F196-$G$189</f>
        <v>12.86</v>
      </c>
      <c r="I196" s="3">
        <f t="shared" si="11"/>
        <v>1.3450990184040668E-2</v>
      </c>
      <c r="J196" s="3"/>
      <c r="K196" s="16"/>
    </row>
    <row r="197" spans="1:11" x14ac:dyDescent="0.25">
      <c r="A197" s="72"/>
      <c r="B197" s="67"/>
      <c r="C197" s="3" t="s">
        <v>166</v>
      </c>
      <c r="D197" s="23" t="s">
        <v>145</v>
      </c>
      <c r="E197" s="60"/>
      <c r="F197" s="3">
        <v>29.1</v>
      </c>
      <c r="G197" s="28"/>
      <c r="H197" s="3">
        <f t="shared" si="12"/>
        <v>12.59</v>
      </c>
      <c r="I197" s="3">
        <f t="shared" si="11"/>
        <v>1.6219309254107809E-2</v>
      </c>
      <c r="J197" s="3"/>
      <c r="K197" s="16"/>
    </row>
    <row r="198" spans="1:11" x14ac:dyDescent="0.25">
      <c r="A198" s="72"/>
      <c r="B198" s="67"/>
      <c r="C198" s="3" t="s">
        <v>167</v>
      </c>
      <c r="D198" s="23" t="s">
        <v>145</v>
      </c>
      <c r="E198" s="60" t="s">
        <v>100</v>
      </c>
      <c r="F198" s="3">
        <v>28.34</v>
      </c>
      <c r="G198" s="28"/>
      <c r="H198" s="3">
        <f>F198-$G$192</f>
        <v>11.906666666666666</v>
      </c>
      <c r="I198" s="3">
        <f t="shared" si="11"/>
        <v>2.6045709056283152E-2</v>
      </c>
      <c r="J198" s="3">
        <f>GEOMEAN(I198:I200)</f>
        <v>2.1550366120377331E-2</v>
      </c>
      <c r="K198" s="16"/>
    </row>
    <row r="199" spans="1:11" x14ac:dyDescent="0.25">
      <c r="A199" s="72"/>
      <c r="B199" s="67"/>
      <c r="C199" s="3" t="s">
        <v>168</v>
      </c>
      <c r="D199" s="23" t="s">
        <v>145</v>
      </c>
      <c r="E199" s="60"/>
      <c r="F199" s="3">
        <v>28.7</v>
      </c>
      <c r="G199" s="28"/>
      <c r="H199" s="3">
        <f t="shared" ref="H199:H200" si="13">F199-$G$192</f>
        <v>12.266666666666666</v>
      </c>
      <c r="I199" s="3">
        <f t="shared" si="11"/>
        <v>2.0293893948798557E-2</v>
      </c>
      <c r="J199" s="3"/>
      <c r="K199" s="16"/>
    </row>
    <row r="200" spans="1:11" x14ac:dyDescent="0.25">
      <c r="A200" s="72"/>
      <c r="B200" s="68"/>
      <c r="C200" s="4" t="s">
        <v>151</v>
      </c>
      <c r="D200" s="17" t="s">
        <v>187</v>
      </c>
      <c r="E200" s="61"/>
      <c r="F200" s="4">
        <v>28.8</v>
      </c>
      <c r="G200" s="29"/>
      <c r="H200" s="4">
        <f t="shared" si="13"/>
        <v>12.366666666666667</v>
      </c>
      <c r="I200" s="4">
        <f t="shared" si="11"/>
        <v>1.8934872580978215E-2</v>
      </c>
      <c r="J200" s="4"/>
      <c r="K200" s="18"/>
    </row>
    <row r="201" spans="1:11" x14ac:dyDescent="0.25">
      <c r="A201" s="72"/>
      <c r="C201" s="25"/>
      <c r="D201" s="25"/>
      <c r="E201" s="25"/>
      <c r="F201" s="25"/>
      <c r="G201" s="26"/>
    </row>
    <row r="202" spans="1:11" x14ac:dyDescent="0.25">
      <c r="A202" s="72"/>
      <c r="B202" s="66">
        <v>5</v>
      </c>
      <c r="C202" s="2" t="s">
        <v>93</v>
      </c>
      <c r="D202" s="13" t="s">
        <v>97</v>
      </c>
      <c r="E202" s="62" t="s">
        <v>95</v>
      </c>
      <c r="F202" s="30" t="s">
        <v>188</v>
      </c>
      <c r="G202" s="62">
        <f>AVERAGE(F203:F204)</f>
        <v>16.939999999999998</v>
      </c>
      <c r="H202" s="2"/>
      <c r="I202" s="2"/>
      <c r="J202" s="2"/>
      <c r="K202" s="14"/>
    </row>
    <row r="203" spans="1:11" x14ac:dyDescent="0.25">
      <c r="A203" s="72"/>
      <c r="B203" s="67"/>
      <c r="C203" s="3" t="s">
        <v>96</v>
      </c>
      <c r="D203" s="23" t="s">
        <v>97</v>
      </c>
      <c r="E203" s="60"/>
      <c r="F203" s="3">
        <v>17</v>
      </c>
      <c r="G203" s="60"/>
      <c r="H203" s="3"/>
      <c r="I203" s="3"/>
      <c r="J203" s="3"/>
      <c r="K203" s="16"/>
    </row>
    <row r="204" spans="1:11" x14ac:dyDescent="0.25">
      <c r="A204" s="72"/>
      <c r="B204" s="67"/>
      <c r="C204" s="3" t="s">
        <v>98</v>
      </c>
      <c r="D204" s="23" t="s">
        <v>97</v>
      </c>
      <c r="E204" s="60"/>
      <c r="F204" s="3">
        <v>16.88</v>
      </c>
      <c r="G204" s="60"/>
      <c r="H204" s="3"/>
      <c r="I204" s="3"/>
      <c r="J204" s="3"/>
      <c r="K204" s="16"/>
    </row>
    <row r="205" spans="1:11" x14ac:dyDescent="0.25">
      <c r="A205" s="72"/>
      <c r="B205" s="67"/>
      <c r="C205" s="3" t="s">
        <v>117</v>
      </c>
      <c r="D205" s="23" t="s">
        <v>97</v>
      </c>
      <c r="E205" s="60" t="s">
        <v>100</v>
      </c>
      <c r="F205" s="3">
        <v>16.600000000000001</v>
      </c>
      <c r="G205" s="60">
        <f>AVERAGE(F205:F207)</f>
        <v>16.41</v>
      </c>
      <c r="H205" s="3"/>
      <c r="I205" s="3"/>
      <c r="J205" s="3"/>
      <c r="K205" s="16"/>
    </row>
    <row r="206" spans="1:11" x14ac:dyDescent="0.25">
      <c r="A206" s="72"/>
      <c r="B206" s="67"/>
      <c r="C206" s="3" t="s">
        <v>118</v>
      </c>
      <c r="D206" s="23" t="s">
        <v>97</v>
      </c>
      <c r="E206" s="60"/>
      <c r="F206" s="3">
        <v>16.22</v>
      </c>
      <c r="G206" s="60"/>
      <c r="H206" s="3"/>
      <c r="I206" s="3"/>
      <c r="J206" s="3"/>
      <c r="K206" s="16"/>
    </row>
    <row r="207" spans="1:11" x14ac:dyDescent="0.25">
      <c r="A207" s="72"/>
      <c r="B207" s="67"/>
      <c r="C207" s="3" t="s">
        <v>119</v>
      </c>
      <c r="D207" s="23" t="s">
        <v>97</v>
      </c>
      <c r="E207" s="60"/>
      <c r="F207" s="3">
        <v>16.41</v>
      </c>
      <c r="G207" s="60"/>
      <c r="H207" s="3"/>
      <c r="I207" s="3"/>
      <c r="J207" s="3"/>
      <c r="K207" s="16"/>
    </row>
    <row r="208" spans="1:11" x14ac:dyDescent="0.25">
      <c r="A208" s="72"/>
      <c r="B208" s="67"/>
      <c r="C208" s="3" t="s">
        <v>104</v>
      </c>
      <c r="D208" s="23" t="s">
        <v>145</v>
      </c>
      <c r="E208" s="60" t="s">
        <v>95</v>
      </c>
      <c r="F208" s="3">
        <v>29.65</v>
      </c>
      <c r="G208" s="3"/>
      <c r="H208" s="3">
        <f>F208-$G$202</f>
        <v>12.71</v>
      </c>
      <c r="I208" s="3">
        <f t="shared" ref="I208:I213" si="14">2^(-H208)*100</f>
        <v>1.4924808077295765E-2</v>
      </c>
      <c r="J208" s="3">
        <f>GEOMEAN(I208:I210)</f>
        <v>1.4993934928822925E-2</v>
      </c>
      <c r="K208" s="9">
        <f>J211/J208</f>
        <v>1.369200128951193</v>
      </c>
    </row>
    <row r="209" spans="1:11" x14ac:dyDescent="0.25">
      <c r="A209" s="72"/>
      <c r="B209" s="67"/>
      <c r="C209" s="3" t="s">
        <v>105</v>
      </c>
      <c r="D209" s="23" t="s">
        <v>145</v>
      </c>
      <c r="E209" s="60"/>
      <c r="F209" s="3">
        <v>29.53</v>
      </c>
      <c r="G209" s="3"/>
      <c r="H209" s="3">
        <f t="shared" ref="H209:H210" si="15">F209-$G$202</f>
        <v>12.590000000000003</v>
      </c>
      <c r="I209" s="3">
        <f t="shared" si="14"/>
        <v>1.6219309254107781E-2</v>
      </c>
      <c r="J209" s="3"/>
      <c r="K209" s="16"/>
    </row>
    <row r="210" spans="1:11" x14ac:dyDescent="0.25">
      <c r="A210" s="72"/>
      <c r="B210" s="67"/>
      <c r="C210" s="3" t="s">
        <v>106</v>
      </c>
      <c r="D210" s="23" t="s">
        <v>145</v>
      </c>
      <c r="E210" s="60"/>
      <c r="F210" s="3">
        <v>29.75</v>
      </c>
      <c r="G210" s="3"/>
      <c r="H210" s="3">
        <f t="shared" si="15"/>
        <v>12.810000000000002</v>
      </c>
      <c r="I210" s="3">
        <f t="shared" si="14"/>
        <v>1.392533832847196E-2</v>
      </c>
      <c r="J210" s="3"/>
      <c r="K210" s="16"/>
    </row>
    <row r="211" spans="1:11" x14ac:dyDescent="0.25">
      <c r="A211" s="72"/>
      <c r="B211" s="67"/>
      <c r="C211" s="3" t="s">
        <v>169</v>
      </c>
      <c r="D211" s="23" t="s">
        <v>145</v>
      </c>
      <c r="E211" s="60" t="s">
        <v>100</v>
      </c>
      <c r="F211" s="3">
        <v>28.66</v>
      </c>
      <c r="G211" s="3"/>
      <c r="H211" s="3">
        <f>F211-$G$205</f>
        <v>12.25</v>
      </c>
      <c r="I211" s="3">
        <f t="shared" si="14"/>
        <v>2.0529697638030146E-2</v>
      </c>
      <c r="J211" s="3">
        <f>GEOMEAN(I211:I213)</f>
        <v>2.0529697638030146E-2</v>
      </c>
      <c r="K211" s="16"/>
    </row>
    <row r="212" spans="1:11" x14ac:dyDescent="0.25">
      <c r="A212" s="72"/>
      <c r="B212" s="67"/>
      <c r="C212" s="3" t="s">
        <v>170</v>
      </c>
      <c r="D212" s="23" t="s">
        <v>145</v>
      </c>
      <c r="E212" s="60"/>
      <c r="F212" s="3">
        <v>28.67</v>
      </c>
      <c r="G212" s="3"/>
      <c r="H212" s="3">
        <f t="shared" ref="H212:H213" si="16">F212-$G$205</f>
        <v>12.260000000000002</v>
      </c>
      <c r="I212" s="3">
        <f t="shared" si="14"/>
        <v>2.0387888657919156E-2</v>
      </c>
      <c r="J212" s="3"/>
      <c r="K212" s="16"/>
    </row>
    <row r="213" spans="1:11" x14ac:dyDescent="0.25">
      <c r="A213" s="72"/>
      <c r="B213" s="68"/>
      <c r="C213" s="4" t="s">
        <v>171</v>
      </c>
      <c r="D213" s="17" t="s">
        <v>187</v>
      </c>
      <c r="E213" s="61"/>
      <c r="F213" s="4">
        <v>28.65</v>
      </c>
      <c r="G213" s="4"/>
      <c r="H213" s="4">
        <f t="shared" si="16"/>
        <v>12.239999999999998</v>
      </c>
      <c r="I213" s="4">
        <f t="shared" si="14"/>
        <v>2.0672492977600789E-2</v>
      </c>
      <c r="J213" s="4"/>
      <c r="K213" s="18"/>
    </row>
    <row r="214" spans="1:11" x14ac:dyDescent="0.25">
      <c r="A214" s="72"/>
      <c r="C214" s="25"/>
      <c r="D214" s="25"/>
      <c r="E214" s="25"/>
      <c r="F214" s="25"/>
      <c r="G214" s="25"/>
    </row>
    <row r="215" spans="1:11" x14ac:dyDescent="0.25">
      <c r="A215" s="72"/>
      <c r="B215" s="66">
        <v>6</v>
      </c>
      <c r="C215" s="2" t="s">
        <v>93</v>
      </c>
      <c r="D215" s="13" t="s">
        <v>97</v>
      </c>
      <c r="E215" s="62" t="s">
        <v>95</v>
      </c>
      <c r="F215" s="2">
        <v>16.8</v>
      </c>
      <c r="G215" s="62">
        <f>AVERAGE(F215:F217)</f>
        <v>16.710000000000004</v>
      </c>
      <c r="H215" s="2"/>
      <c r="I215" s="2"/>
      <c r="J215" s="2"/>
      <c r="K215" s="14"/>
    </row>
    <row r="216" spans="1:11" x14ac:dyDescent="0.25">
      <c r="A216" s="72"/>
      <c r="B216" s="67"/>
      <c r="C216" s="3" t="s">
        <v>96</v>
      </c>
      <c r="D216" s="23" t="s">
        <v>97</v>
      </c>
      <c r="E216" s="60"/>
      <c r="F216" s="3">
        <v>16.600000000000001</v>
      </c>
      <c r="G216" s="60"/>
      <c r="H216" s="3"/>
      <c r="I216" s="3"/>
      <c r="J216" s="3"/>
      <c r="K216" s="16"/>
    </row>
    <row r="217" spans="1:11" x14ac:dyDescent="0.25">
      <c r="A217" s="72"/>
      <c r="B217" s="67"/>
      <c r="C217" s="3" t="s">
        <v>98</v>
      </c>
      <c r="D217" s="23" t="s">
        <v>97</v>
      </c>
      <c r="E217" s="60"/>
      <c r="F217" s="3">
        <v>16.73</v>
      </c>
      <c r="G217" s="60"/>
      <c r="H217" s="3"/>
      <c r="I217" s="3"/>
      <c r="J217" s="3"/>
      <c r="K217" s="16"/>
    </row>
    <row r="218" spans="1:11" x14ac:dyDescent="0.25">
      <c r="A218" s="72"/>
      <c r="B218" s="67"/>
      <c r="C218" s="3" t="s">
        <v>117</v>
      </c>
      <c r="D218" s="23" t="s">
        <v>97</v>
      </c>
      <c r="E218" s="60" t="s">
        <v>100</v>
      </c>
      <c r="F218" s="3">
        <v>16.23</v>
      </c>
      <c r="G218" s="60">
        <f>AVERAGE(F218:F220)</f>
        <v>16.146666666666668</v>
      </c>
      <c r="H218" s="3"/>
      <c r="I218" s="3"/>
      <c r="J218" s="3"/>
      <c r="K218" s="16"/>
    </row>
    <row r="219" spans="1:11" x14ac:dyDescent="0.25">
      <c r="A219" s="72"/>
      <c r="B219" s="67"/>
      <c r="C219" s="3" t="s">
        <v>118</v>
      </c>
      <c r="D219" s="23" t="s">
        <v>97</v>
      </c>
      <c r="E219" s="60"/>
      <c r="F219" s="3">
        <v>16.170000000000002</v>
      </c>
      <c r="G219" s="60"/>
      <c r="H219" s="3"/>
      <c r="I219" s="3"/>
      <c r="J219" s="3"/>
      <c r="K219" s="16"/>
    </row>
    <row r="220" spans="1:11" x14ac:dyDescent="0.25">
      <c r="A220" s="72"/>
      <c r="B220" s="67"/>
      <c r="C220" s="3" t="s">
        <v>119</v>
      </c>
      <c r="D220" s="23" t="s">
        <v>97</v>
      </c>
      <c r="E220" s="60"/>
      <c r="F220" s="3">
        <v>16.04</v>
      </c>
      <c r="G220" s="60"/>
      <c r="H220" s="3"/>
      <c r="I220" s="3"/>
      <c r="J220" s="3"/>
      <c r="K220" s="16"/>
    </row>
    <row r="221" spans="1:11" x14ac:dyDescent="0.25">
      <c r="A221" s="72"/>
      <c r="B221" s="67"/>
      <c r="C221" s="3" t="s">
        <v>172</v>
      </c>
      <c r="D221" s="23" t="s">
        <v>145</v>
      </c>
      <c r="E221" s="60" t="s">
        <v>95</v>
      </c>
      <c r="F221" s="3">
        <v>29.16</v>
      </c>
      <c r="G221" s="28"/>
      <c r="H221" s="3">
        <f>F221-G215</f>
        <v>12.449999999999996</v>
      </c>
      <c r="I221" s="3">
        <f t="shared" ref="I221:I226" si="17">2^(-H221)*100</f>
        <v>1.7872139843086315E-2</v>
      </c>
      <c r="J221" s="3">
        <f>GEOMEAN(I221:I223)</f>
        <v>2.0577186151237839E-2</v>
      </c>
      <c r="K221" s="9">
        <f>J224/J221</f>
        <v>1.7052697835359101</v>
      </c>
    </row>
    <row r="222" spans="1:11" x14ac:dyDescent="0.25">
      <c r="A222" s="72"/>
      <c r="B222" s="67"/>
      <c r="C222" s="3" t="s">
        <v>173</v>
      </c>
      <c r="D222" s="23" t="s">
        <v>145</v>
      </c>
      <c r="E222" s="60"/>
      <c r="F222" s="3">
        <v>28.91</v>
      </c>
      <c r="G222" s="28"/>
      <c r="H222" s="3">
        <f>F222-G215</f>
        <v>12.199999999999996</v>
      </c>
      <c r="I222" s="3">
        <f t="shared" si="17"/>
        <v>2.1253675861721832E-2</v>
      </c>
      <c r="J222" s="3"/>
      <c r="K222" s="16"/>
    </row>
    <row r="223" spans="1:11" x14ac:dyDescent="0.25">
      <c r="A223" s="72"/>
      <c r="B223" s="67"/>
      <c r="C223" s="3" t="s">
        <v>174</v>
      </c>
      <c r="D223" s="23" t="s">
        <v>145</v>
      </c>
      <c r="E223" s="60"/>
      <c r="F223" s="3">
        <v>28.8</v>
      </c>
      <c r="G223" s="28"/>
      <c r="H223" s="3">
        <f>F223-G215</f>
        <v>12.089999999999996</v>
      </c>
      <c r="I223" s="3">
        <f t="shared" si="17"/>
        <v>2.2937567119482773E-2</v>
      </c>
      <c r="J223" s="3"/>
      <c r="K223" s="16"/>
    </row>
    <row r="224" spans="1:11" x14ac:dyDescent="0.25">
      <c r="A224" s="72"/>
      <c r="B224" s="67"/>
      <c r="C224" s="3" t="s">
        <v>175</v>
      </c>
      <c r="D224" s="23" t="s">
        <v>145</v>
      </c>
      <c r="E224" s="60" t="s">
        <v>100</v>
      </c>
      <c r="F224" s="3">
        <v>27.48</v>
      </c>
      <c r="G224" s="28"/>
      <c r="H224" s="3">
        <f>F224-G218</f>
        <v>11.333333333333332</v>
      </c>
      <c r="I224" s="3">
        <f t="shared" si="17"/>
        <v>3.875490849531741E-2</v>
      </c>
      <c r="J224" s="3">
        <f>GEOMEAN(I224:I226)</f>
        <v>3.5089653773899478E-2</v>
      </c>
      <c r="K224" s="16"/>
    </row>
    <row r="225" spans="1:11" x14ac:dyDescent="0.25">
      <c r="A225" s="72"/>
      <c r="B225" s="67"/>
      <c r="C225" s="3" t="s">
        <v>176</v>
      </c>
      <c r="D225" s="23" t="s">
        <v>145</v>
      </c>
      <c r="E225" s="60"/>
      <c r="F225" s="3">
        <v>27.75</v>
      </c>
      <c r="G225" s="28"/>
      <c r="H225" s="3">
        <f>F225-G218</f>
        <v>11.603333333333332</v>
      </c>
      <c r="I225" s="3">
        <f t="shared" si="17"/>
        <v>3.2140203111416882E-2</v>
      </c>
      <c r="J225" s="3"/>
      <c r="K225" s="16"/>
    </row>
    <row r="226" spans="1:11" x14ac:dyDescent="0.25">
      <c r="A226" s="72"/>
      <c r="B226" s="68"/>
      <c r="C226" s="4" t="s">
        <v>177</v>
      </c>
      <c r="D226" s="17" t="s">
        <v>187</v>
      </c>
      <c r="E226" s="61"/>
      <c r="F226" s="4">
        <v>27.64</v>
      </c>
      <c r="G226" s="29"/>
      <c r="H226" s="4">
        <f>F226-G218</f>
        <v>11.493333333333332</v>
      </c>
      <c r="I226" s="4">
        <f t="shared" si="17"/>
        <v>3.4686614724828556E-2</v>
      </c>
      <c r="J226" s="4"/>
      <c r="K226" s="18"/>
    </row>
    <row r="227" spans="1:11" x14ac:dyDescent="0.25">
      <c r="A227" s="72"/>
      <c r="C227" s="25"/>
      <c r="D227" s="25"/>
      <c r="E227" s="25"/>
      <c r="F227" s="25"/>
      <c r="G227" s="26"/>
    </row>
    <row r="228" spans="1:11" x14ac:dyDescent="0.25">
      <c r="A228" s="72"/>
      <c r="B228" s="66">
        <v>7</v>
      </c>
      <c r="C228" s="2" t="s">
        <v>93</v>
      </c>
      <c r="D228" s="13" t="s">
        <v>97</v>
      </c>
      <c r="E228" s="62" t="s">
        <v>95</v>
      </c>
      <c r="F228" s="2">
        <v>16.57</v>
      </c>
      <c r="G228" s="62">
        <f>AVERAGE(F228:F230)</f>
        <v>16.55</v>
      </c>
      <c r="H228" s="2"/>
      <c r="I228" s="2"/>
      <c r="J228" s="2"/>
      <c r="K228" s="14"/>
    </row>
    <row r="229" spans="1:11" x14ac:dyDescent="0.25">
      <c r="A229" s="72"/>
      <c r="B229" s="67"/>
      <c r="C229" s="3" t="s">
        <v>96</v>
      </c>
      <c r="D229" s="23" t="s">
        <v>97</v>
      </c>
      <c r="E229" s="60"/>
      <c r="F229" s="3">
        <v>16.48</v>
      </c>
      <c r="G229" s="60"/>
      <c r="H229" s="3"/>
      <c r="I229" s="3"/>
      <c r="J229" s="3"/>
      <c r="K229" s="16"/>
    </row>
    <row r="230" spans="1:11" x14ac:dyDescent="0.25">
      <c r="A230" s="72"/>
      <c r="B230" s="67"/>
      <c r="C230" s="3" t="s">
        <v>98</v>
      </c>
      <c r="D230" s="23" t="s">
        <v>97</v>
      </c>
      <c r="E230" s="60"/>
      <c r="F230" s="3">
        <v>16.600000000000001</v>
      </c>
      <c r="G230" s="60"/>
      <c r="H230" s="3"/>
      <c r="I230" s="3"/>
      <c r="J230" s="3"/>
      <c r="K230" s="16"/>
    </row>
    <row r="231" spans="1:11" x14ac:dyDescent="0.25">
      <c r="A231" s="72"/>
      <c r="B231" s="67"/>
      <c r="C231" s="3" t="s">
        <v>117</v>
      </c>
      <c r="D231" s="23" t="s">
        <v>97</v>
      </c>
      <c r="E231" s="60" t="s">
        <v>100</v>
      </c>
      <c r="F231" s="3">
        <v>17.059999999999999</v>
      </c>
      <c r="G231" s="60">
        <f>AVERAGE(F231:F233)</f>
        <v>16.956666666666667</v>
      </c>
      <c r="H231" s="3"/>
      <c r="I231" s="3"/>
      <c r="J231" s="3"/>
      <c r="K231" s="16"/>
    </row>
    <row r="232" spans="1:11" x14ac:dyDescent="0.25">
      <c r="A232" s="72"/>
      <c r="B232" s="67"/>
      <c r="C232" s="3" t="s">
        <v>118</v>
      </c>
      <c r="D232" s="23" t="s">
        <v>97</v>
      </c>
      <c r="E232" s="60"/>
      <c r="F232" s="3">
        <v>16.809999999999999</v>
      </c>
      <c r="G232" s="60"/>
      <c r="H232" s="3"/>
      <c r="I232" s="3"/>
      <c r="J232" s="3"/>
      <c r="K232" s="16"/>
    </row>
    <row r="233" spans="1:11" x14ac:dyDescent="0.25">
      <c r="A233" s="72"/>
      <c r="B233" s="67"/>
      <c r="C233" s="3" t="s">
        <v>119</v>
      </c>
      <c r="D233" s="23" t="s">
        <v>97</v>
      </c>
      <c r="E233" s="60"/>
      <c r="F233" s="3">
        <v>17</v>
      </c>
      <c r="G233" s="60"/>
      <c r="H233" s="3"/>
      <c r="I233" s="3"/>
      <c r="J233" s="3"/>
      <c r="K233" s="16"/>
    </row>
    <row r="234" spans="1:11" x14ac:dyDescent="0.25">
      <c r="A234" s="72"/>
      <c r="B234" s="67"/>
      <c r="C234" s="3" t="s">
        <v>172</v>
      </c>
      <c r="D234" s="23" t="s">
        <v>145</v>
      </c>
      <c r="E234" s="60" t="s">
        <v>95</v>
      </c>
      <c r="F234" s="3">
        <v>28.86</v>
      </c>
      <c r="G234" s="3"/>
      <c r="H234" s="3">
        <f>F234-$G$228</f>
        <v>12.309999999999999</v>
      </c>
      <c r="I234" s="3">
        <f t="shared" ref="I234:I239" si="18">2^(-H234)*100</f>
        <v>1.9693402324758951E-2</v>
      </c>
      <c r="J234" s="3">
        <f>GEOMEAN(I234:I236)</f>
        <v>1.7223508387671501E-2</v>
      </c>
      <c r="K234" s="9">
        <f>J237/J234</f>
        <v>1.4044448757379973</v>
      </c>
    </row>
    <row r="235" spans="1:11" x14ac:dyDescent="0.25">
      <c r="A235" s="72"/>
      <c r="B235" s="67"/>
      <c r="C235" s="3" t="s">
        <v>173</v>
      </c>
      <c r="D235" s="23" t="s">
        <v>145</v>
      </c>
      <c r="E235" s="60"/>
      <c r="F235" s="3">
        <v>29.35</v>
      </c>
      <c r="G235" s="3"/>
      <c r="H235" s="3">
        <f t="shared" ref="H235:H236" si="19">F235-$G$228</f>
        <v>12.8</v>
      </c>
      <c r="I235" s="3">
        <f t="shared" si="18"/>
        <v>1.402219671627241E-2</v>
      </c>
      <c r="J235" s="3"/>
      <c r="K235" s="16"/>
    </row>
    <row r="236" spans="1:11" x14ac:dyDescent="0.25">
      <c r="A236" s="72"/>
      <c r="B236" s="67"/>
      <c r="C236" s="3" t="s">
        <v>174</v>
      </c>
      <c r="D236" s="23" t="s">
        <v>145</v>
      </c>
      <c r="E236" s="60"/>
      <c r="F236" s="3">
        <v>28.95</v>
      </c>
      <c r="G236" s="3"/>
      <c r="H236" s="3">
        <f t="shared" si="19"/>
        <v>12.399999999999999</v>
      </c>
      <c r="I236" s="3">
        <f t="shared" si="18"/>
        <v>1.8502399493535146E-2</v>
      </c>
      <c r="J236" s="3"/>
      <c r="K236" s="16"/>
    </row>
    <row r="237" spans="1:11" x14ac:dyDescent="0.25">
      <c r="A237" s="72"/>
      <c r="B237" s="67"/>
      <c r="C237" s="3" t="s">
        <v>175</v>
      </c>
      <c r="D237" s="23" t="s">
        <v>145</v>
      </c>
      <c r="E237" s="60" t="s">
        <v>100</v>
      </c>
      <c r="F237" s="3">
        <v>28.9</v>
      </c>
      <c r="G237" s="3"/>
      <c r="H237" s="3">
        <f>F237-$G$231</f>
        <v>11.943333333333332</v>
      </c>
      <c r="I237" s="3">
        <f t="shared" si="18"/>
        <v>2.5392088229699183E-2</v>
      </c>
      <c r="J237" s="3">
        <f>GEOMEAN(I237:I238)</f>
        <v>2.4189468097295653E-2</v>
      </c>
      <c r="K237" s="16"/>
    </row>
    <row r="238" spans="1:11" x14ac:dyDescent="0.25">
      <c r="A238" s="72"/>
      <c r="B238" s="67"/>
      <c r="C238" s="3" t="s">
        <v>176</v>
      </c>
      <c r="D238" s="23" t="s">
        <v>145</v>
      </c>
      <c r="E238" s="60"/>
      <c r="F238" s="3">
        <v>29.04</v>
      </c>
      <c r="G238" s="3"/>
      <c r="H238" s="3">
        <f t="shared" ref="H238:H239" si="20">F238-$G$231</f>
        <v>12.083333333333332</v>
      </c>
      <c r="I238" s="3">
        <f t="shared" si="18"/>
        <v>2.3043806461955422E-2</v>
      </c>
      <c r="J238" s="3"/>
      <c r="K238" s="16"/>
    </row>
    <row r="239" spans="1:11" x14ac:dyDescent="0.25">
      <c r="A239" s="72"/>
      <c r="B239" s="68"/>
      <c r="C239" s="4" t="s">
        <v>177</v>
      </c>
      <c r="D239" s="17" t="s">
        <v>187</v>
      </c>
      <c r="E239" s="61"/>
      <c r="F239" s="4">
        <v>29.26</v>
      </c>
      <c r="G239" s="4"/>
      <c r="H239" s="4">
        <f t="shared" si="20"/>
        <v>12.303333333333335</v>
      </c>
      <c r="I239" s="4">
        <f t="shared" si="18"/>
        <v>1.9784615752195873E-2</v>
      </c>
      <c r="J239" s="4"/>
      <c r="K239" s="18"/>
    </row>
    <row r="240" spans="1:11" x14ac:dyDescent="0.25">
      <c r="A240" s="72"/>
    </row>
    <row r="241" spans="1:11" x14ac:dyDescent="0.25">
      <c r="A241" s="72"/>
      <c r="B241" s="66">
        <v>9</v>
      </c>
      <c r="C241" s="2" t="s">
        <v>93</v>
      </c>
      <c r="D241" s="13" t="s">
        <v>97</v>
      </c>
      <c r="E241" s="62" t="s">
        <v>95</v>
      </c>
      <c r="F241" s="2">
        <v>16.510000000000002</v>
      </c>
      <c r="G241" s="62">
        <f>AVERAGE(F242:F243)</f>
        <v>16.354999999999997</v>
      </c>
      <c r="H241" s="2"/>
      <c r="I241" s="2"/>
      <c r="J241" s="2"/>
      <c r="K241" s="14"/>
    </row>
    <row r="242" spans="1:11" x14ac:dyDescent="0.25">
      <c r="A242" s="72"/>
      <c r="B242" s="67"/>
      <c r="C242" s="3" t="s">
        <v>96</v>
      </c>
      <c r="D242" s="23" t="s">
        <v>97</v>
      </c>
      <c r="E242" s="60"/>
      <c r="F242" s="3">
        <v>16.399999999999999</v>
      </c>
      <c r="G242" s="60"/>
      <c r="H242" s="3"/>
      <c r="I242" s="3"/>
      <c r="J242" s="3"/>
      <c r="K242" s="16"/>
    </row>
    <row r="243" spans="1:11" x14ac:dyDescent="0.25">
      <c r="A243" s="72"/>
      <c r="B243" s="67"/>
      <c r="C243" s="3" t="s">
        <v>98</v>
      </c>
      <c r="D243" s="23" t="s">
        <v>97</v>
      </c>
      <c r="E243" s="60"/>
      <c r="F243" s="3">
        <v>16.309999999999999</v>
      </c>
      <c r="G243" s="60"/>
      <c r="H243" s="3"/>
      <c r="I243" s="3"/>
      <c r="J243" s="3"/>
      <c r="K243" s="16"/>
    </row>
    <row r="244" spans="1:11" x14ac:dyDescent="0.25">
      <c r="A244" s="72"/>
      <c r="B244" s="67"/>
      <c r="C244" s="3" t="s">
        <v>117</v>
      </c>
      <c r="D244" s="23" t="s">
        <v>97</v>
      </c>
      <c r="E244" s="60" t="s">
        <v>100</v>
      </c>
      <c r="F244" s="3">
        <v>16.61</v>
      </c>
      <c r="G244" s="60">
        <f>AVERAGE(F244,F246)</f>
        <v>16.46</v>
      </c>
      <c r="H244" s="3"/>
      <c r="I244" s="3"/>
      <c r="J244" s="3"/>
      <c r="K244" s="16"/>
    </row>
    <row r="245" spans="1:11" x14ac:dyDescent="0.25">
      <c r="A245" s="72"/>
      <c r="B245" s="67"/>
      <c r="C245" s="3" t="s">
        <v>118</v>
      </c>
      <c r="D245" s="23" t="s">
        <v>97</v>
      </c>
      <c r="E245" s="60"/>
      <c r="F245" s="3">
        <v>16.05</v>
      </c>
      <c r="G245" s="60"/>
      <c r="H245" s="3"/>
      <c r="I245" s="3"/>
      <c r="J245" s="3"/>
      <c r="K245" s="16"/>
    </row>
    <row r="246" spans="1:11" x14ac:dyDescent="0.25">
      <c r="A246" s="72"/>
      <c r="B246" s="67"/>
      <c r="C246" s="3" t="s">
        <v>119</v>
      </c>
      <c r="D246" s="23" t="s">
        <v>97</v>
      </c>
      <c r="E246" s="60"/>
      <c r="F246" s="3">
        <v>16.309999999999999</v>
      </c>
      <c r="G246" s="60"/>
      <c r="H246" s="3"/>
      <c r="I246" s="3"/>
      <c r="J246" s="3"/>
      <c r="K246" s="16"/>
    </row>
    <row r="247" spans="1:11" x14ac:dyDescent="0.25">
      <c r="A247" s="72"/>
      <c r="B247" s="67"/>
      <c r="C247" s="3" t="s">
        <v>99</v>
      </c>
      <c r="D247" s="23" t="s">
        <v>145</v>
      </c>
      <c r="E247" s="60" t="s">
        <v>95</v>
      </c>
      <c r="F247" s="3">
        <v>28.69</v>
      </c>
      <c r="G247" s="3"/>
      <c r="H247" s="3">
        <f>F247-$G$241</f>
        <v>12.335000000000004</v>
      </c>
      <c r="I247" s="3">
        <f>2^(-H247)*100</f>
        <v>1.9355081460211976E-2</v>
      </c>
      <c r="J247" s="3">
        <f>GEOMEAN(I247:I249)</f>
        <v>1.6388824496829359E-2</v>
      </c>
      <c r="K247" s="9">
        <f>J250/J247</f>
        <v>2.2841646786215493</v>
      </c>
    </row>
    <row r="248" spans="1:11" x14ac:dyDescent="0.25">
      <c r="A248" s="72"/>
      <c r="B248" s="67"/>
      <c r="C248" s="3" t="s">
        <v>101</v>
      </c>
      <c r="D248" s="23" t="s">
        <v>145</v>
      </c>
      <c r="E248" s="60"/>
      <c r="F248" s="3">
        <v>29.02</v>
      </c>
      <c r="G248" s="3"/>
      <c r="H248" s="3">
        <f t="shared" ref="H248:H249" si="21">F248-$G$241</f>
        <v>12.665000000000003</v>
      </c>
      <c r="I248" s="3">
        <f t="shared" ref="I248:I252" si="22">2^(-H248)*100</f>
        <v>1.5397673447647068E-2</v>
      </c>
      <c r="J248" s="3"/>
      <c r="K248" s="16"/>
    </row>
    <row r="249" spans="1:11" x14ac:dyDescent="0.25">
      <c r="A249" s="72"/>
      <c r="B249" s="67"/>
      <c r="C249" s="3" t="s">
        <v>103</v>
      </c>
      <c r="D249" s="23" t="s">
        <v>145</v>
      </c>
      <c r="E249" s="60"/>
      <c r="F249" s="3">
        <v>29.08</v>
      </c>
      <c r="G249" s="3"/>
      <c r="H249" s="3">
        <f t="shared" si="21"/>
        <v>12.725000000000001</v>
      </c>
      <c r="I249" s="3">
        <f t="shared" si="22"/>
        <v>1.4770435659415174E-2</v>
      </c>
      <c r="J249" s="3"/>
      <c r="K249" s="16"/>
    </row>
    <row r="250" spans="1:11" x14ac:dyDescent="0.25">
      <c r="A250" s="72"/>
      <c r="B250" s="67"/>
      <c r="C250" s="3" t="s">
        <v>120</v>
      </c>
      <c r="D250" s="23" t="s">
        <v>145</v>
      </c>
      <c r="E250" s="60" t="s">
        <v>100</v>
      </c>
      <c r="F250" s="3">
        <v>27.64</v>
      </c>
      <c r="G250" s="3"/>
      <c r="H250" s="3">
        <f>F250-$G$244</f>
        <v>11.18</v>
      </c>
      <c r="I250" s="3">
        <f t="shared" si="22"/>
        <v>4.3100732240754655E-2</v>
      </c>
      <c r="J250" s="3">
        <f>GEOMEAN(I250:I252)</f>
        <v>3.7434774039785207E-2</v>
      </c>
      <c r="K250" s="16"/>
    </row>
    <row r="251" spans="1:11" x14ac:dyDescent="0.25">
      <c r="A251" s="72"/>
      <c r="B251" s="67"/>
      <c r="C251" s="3" t="s">
        <v>121</v>
      </c>
      <c r="D251" s="23" t="s">
        <v>145</v>
      </c>
      <c r="E251" s="60"/>
      <c r="F251" s="3">
        <v>27.78</v>
      </c>
      <c r="G251" s="3"/>
      <c r="H251" s="3">
        <f t="shared" ref="H251:H252" si="23">F251-$G$244</f>
        <v>11.32</v>
      </c>
      <c r="I251" s="3">
        <f t="shared" si="22"/>
        <v>3.9114740116680771E-2</v>
      </c>
      <c r="J251" s="3"/>
      <c r="K251" s="16"/>
    </row>
    <row r="252" spans="1:11" x14ac:dyDescent="0.25">
      <c r="A252" s="72"/>
      <c r="B252" s="68"/>
      <c r="C252" s="4" t="s">
        <v>122</v>
      </c>
      <c r="D252" s="17" t="s">
        <v>187</v>
      </c>
      <c r="E252" s="61"/>
      <c r="F252" s="4">
        <v>28.11</v>
      </c>
      <c r="G252" s="4"/>
      <c r="H252" s="4">
        <f t="shared" si="23"/>
        <v>11.649999999999999</v>
      </c>
      <c r="I252" s="4">
        <f t="shared" si="22"/>
        <v>3.1117202815411742E-2</v>
      </c>
      <c r="J252" s="4"/>
      <c r="K252" s="18"/>
    </row>
    <row r="253" spans="1:11" x14ac:dyDescent="0.25">
      <c r="A253" s="72"/>
    </row>
    <row r="254" spans="1:11" x14ac:dyDescent="0.25">
      <c r="A254" s="72"/>
      <c r="B254" s="66">
        <v>10</v>
      </c>
      <c r="C254" s="2" t="s">
        <v>93</v>
      </c>
      <c r="D254" s="13" t="s">
        <v>97</v>
      </c>
      <c r="E254" s="62" t="s">
        <v>95</v>
      </c>
      <c r="F254" s="2">
        <v>15.51</v>
      </c>
      <c r="G254" s="62">
        <f>AVERAGE(F254:F256)</f>
        <v>15.986666666666666</v>
      </c>
      <c r="H254" s="2"/>
      <c r="I254" s="2"/>
      <c r="J254" s="2"/>
      <c r="K254" s="14"/>
    </row>
    <row r="255" spans="1:11" x14ac:dyDescent="0.25">
      <c r="A255" s="72"/>
      <c r="B255" s="67"/>
      <c r="C255" s="3" t="s">
        <v>96</v>
      </c>
      <c r="D255" s="23" t="s">
        <v>97</v>
      </c>
      <c r="E255" s="60"/>
      <c r="F255" s="3">
        <v>16.2</v>
      </c>
      <c r="G255" s="60"/>
      <c r="H255" s="3"/>
      <c r="I255" s="3"/>
      <c r="J255" s="3"/>
      <c r="K255" s="16"/>
    </row>
    <row r="256" spans="1:11" x14ac:dyDescent="0.25">
      <c r="A256" s="72"/>
      <c r="B256" s="67"/>
      <c r="C256" s="3" t="s">
        <v>98</v>
      </c>
      <c r="D256" s="23" t="s">
        <v>97</v>
      </c>
      <c r="E256" s="60"/>
      <c r="F256" s="3">
        <v>16.25</v>
      </c>
      <c r="G256" s="60"/>
      <c r="H256" s="3"/>
      <c r="I256" s="3"/>
      <c r="J256" s="3"/>
      <c r="K256" s="16"/>
    </row>
    <row r="257" spans="1:11" x14ac:dyDescent="0.25">
      <c r="A257" s="72"/>
      <c r="B257" s="67"/>
      <c r="C257" s="3" t="s">
        <v>117</v>
      </c>
      <c r="D257" s="23" t="s">
        <v>97</v>
      </c>
      <c r="E257" s="60" t="s">
        <v>100</v>
      </c>
      <c r="F257" s="3">
        <v>15.89</v>
      </c>
      <c r="G257" s="60">
        <f>AVERAGE(F257:F259)</f>
        <v>15.956666666666669</v>
      </c>
      <c r="H257" s="3"/>
      <c r="I257" s="3"/>
      <c r="J257" s="3"/>
      <c r="K257" s="16"/>
    </row>
    <row r="258" spans="1:11" x14ac:dyDescent="0.25">
      <c r="A258" s="72"/>
      <c r="B258" s="67"/>
      <c r="C258" s="3" t="s">
        <v>118</v>
      </c>
      <c r="D258" s="23" t="s">
        <v>97</v>
      </c>
      <c r="E258" s="60"/>
      <c r="F258" s="3">
        <v>16.09</v>
      </c>
      <c r="G258" s="60"/>
      <c r="H258" s="3"/>
      <c r="I258" s="3"/>
      <c r="J258" s="3"/>
      <c r="K258" s="16"/>
    </row>
    <row r="259" spans="1:11" x14ac:dyDescent="0.25">
      <c r="A259" s="72"/>
      <c r="B259" s="67"/>
      <c r="C259" s="3" t="s">
        <v>119</v>
      </c>
      <c r="D259" s="23" t="s">
        <v>97</v>
      </c>
      <c r="E259" s="60"/>
      <c r="F259" s="3">
        <v>15.89</v>
      </c>
      <c r="G259" s="60"/>
      <c r="H259" s="3"/>
      <c r="I259" s="3"/>
      <c r="J259" s="3"/>
      <c r="K259" s="16"/>
    </row>
    <row r="260" spans="1:11" x14ac:dyDescent="0.25">
      <c r="A260" s="72"/>
      <c r="B260" s="67"/>
      <c r="C260" s="3" t="s">
        <v>99</v>
      </c>
      <c r="D260" s="23" t="s">
        <v>145</v>
      </c>
      <c r="E260" s="60" t="s">
        <v>95</v>
      </c>
      <c r="F260" s="3">
        <v>28.41</v>
      </c>
      <c r="G260" s="28"/>
      <c r="H260" s="3">
        <f>F260-$G$254</f>
        <v>12.423333333333334</v>
      </c>
      <c r="I260" s="3">
        <f>2^(-H260)*100</f>
        <v>1.8205559087529025E-2</v>
      </c>
      <c r="J260" s="3">
        <f>GEOMEAN(I260:I262)</f>
        <v>1.8205559087529015E-2</v>
      </c>
      <c r="K260" s="9">
        <f>J263/J260</f>
        <v>1.5727979357879653</v>
      </c>
    </row>
    <row r="261" spans="1:11" x14ac:dyDescent="0.25">
      <c r="A261" s="72"/>
      <c r="B261" s="67"/>
      <c r="C261" s="3" t="s">
        <v>101</v>
      </c>
      <c r="D261" s="23" t="s">
        <v>145</v>
      </c>
      <c r="E261" s="60"/>
      <c r="F261" s="3">
        <v>28.47</v>
      </c>
      <c r="G261" s="28"/>
      <c r="H261" s="3">
        <f t="shared" ref="H261:H262" si="24">F261-$G$254</f>
        <v>12.483333333333333</v>
      </c>
      <c r="I261" s="3">
        <f t="shared" ref="I261:I262" si="25">2^(-H261)*100</f>
        <v>1.7463939604922596E-2</v>
      </c>
      <c r="J261" s="3"/>
      <c r="K261" s="16"/>
    </row>
    <row r="262" spans="1:11" x14ac:dyDescent="0.25">
      <c r="A262" s="72"/>
      <c r="B262" s="67"/>
      <c r="C262" s="3" t="s">
        <v>103</v>
      </c>
      <c r="D262" s="23" t="s">
        <v>145</v>
      </c>
      <c r="E262" s="60"/>
      <c r="F262" s="3">
        <v>28.35</v>
      </c>
      <c r="G262" s="28"/>
      <c r="H262" s="3">
        <f t="shared" si="24"/>
        <v>12.363333333333335</v>
      </c>
      <c r="I262" s="3">
        <f t="shared" si="25"/>
        <v>1.89786720057189E-2</v>
      </c>
      <c r="J262" s="3"/>
      <c r="K262" s="16"/>
    </row>
    <row r="263" spans="1:11" x14ac:dyDescent="0.25">
      <c r="A263" s="72"/>
      <c r="B263" s="67"/>
      <c r="C263" s="3" t="s">
        <v>120</v>
      </c>
      <c r="D263" s="23" t="s">
        <v>145</v>
      </c>
      <c r="E263" s="60" t="s">
        <v>100</v>
      </c>
      <c r="F263" s="3">
        <v>27.8</v>
      </c>
      <c r="G263" s="28"/>
      <c r="H263" s="3">
        <f>F263-G257</f>
        <v>11.843333333333332</v>
      </c>
      <c r="I263" s="3">
        <f t="shared" ref="I263:I278" si="26">2^(-H263)*100</f>
        <v>2.7214566322971773E-2</v>
      </c>
      <c r="J263" s="3">
        <f>GEOMEAN(I263:I265)</f>
        <v>2.863366575273147E-2</v>
      </c>
      <c r="K263" s="16"/>
    </row>
    <row r="264" spans="1:11" x14ac:dyDescent="0.25">
      <c r="A264" s="72"/>
      <c r="B264" s="67"/>
      <c r="C264" s="3" t="s">
        <v>121</v>
      </c>
      <c r="D264" s="23" t="s">
        <v>145</v>
      </c>
      <c r="E264" s="60"/>
      <c r="F264" s="3">
        <v>27.63</v>
      </c>
      <c r="G264" s="28"/>
      <c r="H264" s="3">
        <f>F264-G257</f>
        <v>11.67333333333333</v>
      </c>
      <c r="I264" s="3">
        <f t="shared" si="26"/>
        <v>3.0617978748785728E-2</v>
      </c>
      <c r="J264" s="3"/>
      <c r="K264" s="16"/>
    </row>
    <row r="265" spans="1:11" x14ac:dyDescent="0.25">
      <c r="A265" s="72"/>
      <c r="B265" s="68"/>
      <c r="C265" s="4" t="s">
        <v>122</v>
      </c>
      <c r="D265" s="17" t="s">
        <v>187</v>
      </c>
      <c r="E265" s="61"/>
      <c r="F265" s="4">
        <v>27.75</v>
      </c>
      <c r="G265" s="29"/>
      <c r="H265" s="4">
        <f>F265-G257</f>
        <v>11.793333333333331</v>
      </c>
      <c r="I265" s="4">
        <f t="shared" si="26"/>
        <v>2.8174285931727501E-2</v>
      </c>
      <c r="J265" s="4"/>
      <c r="K265" s="18"/>
    </row>
    <row r="266" spans="1:11" x14ac:dyDescent="0.25">
      <c r="A266" s="72"/>
      <c r="I266" s="25"/>
    </row>
    <row r="267" spans="1:11" x14ac:dyDescent="0.25">
      <c r="A267" s="72"/>
      <c r="B267" s="66">
        <v>13</v>
      </c>
      <c r="C267" s="2" t="s">
        <v>117</v>
      </c>
      <c r="D267" s="13" t="s">
        <v>97</v>
      </c>
      <c r="E267" s="62" t="s">
        <v>95</v>
      </c>
      <c r="F267" s="2">
        <v>17.14</v>
      </c>
      <c r="G267" s="62">
        <f>AVERAGE(F267:F269)</f>
        <v>17.010000000000002</v>
      </c>
      <c r="H267" s="2"/>
      <c r="I267" s="2"/>
      <c r="J267" s="2"/>
      <c r="K267" s="14"/>
    </row>
    <row r="268" spans="1:11" x14ac:dyDescent="0.25">
      <c r="A268" s="72"/>
      <c r="B268" s="67"/>
      <c r="C268" s="3" t="s">
        <v>118</v>
      </c>
      <c r="D268" s="23" t="s">
        <v>97</v>
      </c>
      <c r="E268" s="60"/>
      <c r="F268" s="3">
        <v>17.059999999999999</v>
      </c>
      <c r="G268" s="60"/>
      <c r="H268" s="3"/>
      <c r="I268" s="3"/>
      <c r="J268" s="3"/>
      <c r="K268" s="16"/>
    </row>
    <row r="269" spans="1:11" x14ac:dyDescent="0.25">
      <c r="A269" s="72"/>
      <c r="B269" s="67"/>
      <c r="C269" s="3" t="s">
        <v>119</v>
      </c>
      <c r="D269" s="23" t="s">
        <v>97</v>
      </c>
      <c r="E269" s="60"/>
      <c r="F269" s="3">
        <v>16.829999999999998</v>
      </c>
      <c r="G269" s="60"/>
      <c r="H269" s="3"/>
      <c r="I269" s="3"/>
      <c r="J269" s="3"/>
      <c r="K269" s="16"/>
    </row>
    <row r="270" spans="1:11" x14ac:dyDescent="0.25">
      <c r="A270" s="72"/>
      <c r="B270" s="67"/>
      <c r="C270" s="3" t="s">
        <v>120</v>
      </c>
      <c r="D270" s="23" t="s">
        <v>97</v>
      </c>
      <c r="E270" s="60" t="s">
        <v>100</v>
      </c>
      <c r="F270" s="3">
        <v>17.36</v>
      </c>
      <c r="G270" s="60">
        <f>AVERAGE(F270:F272)</f>
        <v>17.303333333333331</v>
      </c>
      <c r="H270" s="3"/>
      <c r="I270" s="3"/>
      <c r="J270" s="3"/>
      <c r="K270" s="16"/>
    </row>
    <row r="271" spans="1:11" x14ac:dyDescent="0.25">
      <c r="A271" s="72"/>
      <c r="B271" s="67"/>
      <c r="C271" s="3" t="s">
        <v>121</v>
      </c>
      <c r="D271" s="23" t="s">
        <v>97</v>
      </c>
      <c r="E271" s="60"/>
      <c r="F271" s="3">
        <v>17.22</v>
      </c>
      <c r="G271" s="60"/>
      <c r="H271" s="3"/>
      <c r="I271" s="3"/>
      <c r="J271" s="3"/>
      <c r="K271" s="16"/>
    </row>
    <row r="272" spans="1:11" x14ac:dyDescent="0.25">
      <c r="A272" s="72"/>
      <c r="B272" s="67"/>
      <c r="C272" s="3" t="s">
        <v>122</v>
      </c>
      <c r="D272" s="23" t="s">
        <v>97</v>
      </c>
      <c r="E272" s="60"/>
      <c r="F272" s="3">
        <v>17.329999999999998</v>
      </c>
      <c r="G272" s="60"/>
      <c r="H272" s="3"/>
      <c r="I272" s="3"/>
      <c r="J272" s="3"/>
      <c r="K272" s="16"/>
    </row>
    <row r="273" spans="1:16" x14ac:dyDescent="0.25">
      <c r="A273" s="72"/>
      <c r="B273" s="67"/>
      <c r="C273" s="3" t="s">
        <v>179</v>
      </c>
      <c r="D273" s="23" t="s">
        <v>145</v>
      </c>
      <c r="E273" s="60" t="s">
        <v>95</v>
      </c>
      <c r="F273" s="3">
        <v>31.08</v>
      </c>
      <c r="G273" s="3"/>
      <c r="H273" s="3">
        <f>F273-$G$267</f>
        <v>14.069999999999997</v>
      </c>
      <c r="I273" s="3">
        <f t="shared" si="26"/>
        <v>5.8144409060299097E-3</v>
      </c>
      <c r="J273" s="3">
        <f>GEOMEAN(I273:I275)</f>
        <v>6.019486721761236E-3</v>
      </c>
      <c r="K273" s="9">
        <f>J276/J273</f>
        <v>1.4674723631111537</v>
      </c>
    </row>
    <row r="274" spans="1:16" x14ac:dyDescent="0.25">
      <c r="A274" s="72"/>
      <c r="B274" s="67"/>
      <c r="C274" s="3" t="s">
        <v>180</v>
      </c>
      <c r="D274" s="23" t="s">
        <v>145</v>
      </c>
      <c r="E274" s="60"/>
      <c r="F274" s="3">
        <v>30.91</v>
      </c>
      <c r="G274" s="3"/>
      <c r="H274" s="3">
        <f t="shared" ref="H274:H275" si="27">F274-$G$267</f>
        <v>13.899999999999999</v>
      </c>
      <c r="I274" s="3">
        <f t="shared" si="26"/>
        <v>6.5415860750506266E-3</v>
      </c>
      <c r="J274" s="3"/>
      <c r="K274" s="16"/>
    </row>
    <row r="275" spans="1:16" x14ac:dyDescent="0.25">
      <c r="A275" s="72"/>
      <c r="B275" s="67"/>
      <c r="C275" s="3" t="s">
        <v>181</v>
      </c>
      <c r="D275" s="23" t="s">
        <v>145</v>
      </c>
      <c r="E275" s="60"/>
      <c r="F275" s="3">
        <v>31.1</v>
      </c>
      <c r="G275" s="3"/>
      <c r="H275" s="3">
        <f t="shared" si="27"/>
        <v>14.09</v>
      </c>
      <c r="I275" s="3">
        <f t="shared" si="26"/>
        <v>5.7343917798706812E-3</v>
      </c>
      <c r="J275" s="3"/>
      <c r="K275" s="16"/>
    </row>
    <row r="276" spans="1:16" x14ac:dyDescent="0.25">
      <c r="A276" s="72"/>
      <c r="B276" s="67"/>
      <c r="C276" s="3" t="s">
        <v>182</v>
      </c>
      <c r="D276" s="23" t="s">
        <v>145</v>
      </c>
      <c r="E276" s="60" t="s">
        <v>100</v>
      </c>
      <c r="F276" s="3">
        <v>30.83</v>
      </c>
      <c r="G276" s="3"/>
      <c r="H276" s="3">
        <f>F276-$G$270</f>
        <v>13.526666666666667</v>
      </c>
      <c r="I276" s="3">
        <f t="shared" si="26"/>
        <v>8.4735928374010672E-3</v>
      </c>
      <c r="J276" s="3">
        <f>GEOMEAN(I276:I278)</f>
        <v>8.833430404299172E-3</v>
      </c>
      <c r="K276" s="16"/>
    </row>
    <row r="277" spans="1:16" x14ac:dyDescent="0.25">
      <c r="A277" s="72"/>
      <c r="B277" s="67"/>
      <c r="C277" s="3" t="s">
        <v>183</v>
      </c>
      <c r="D277" s="23" t="s">
        <v>145</v>
      </c>
      <c r="E277" s="60"/>
      <c r="F277" s="3">
        <v>30.94</v>
      </c>
      <c r="G277" s="3"/>
      <c r="H277" s="3">
        <f t="shared" ref="H277:H278" si="28">F277-$G$270</f>
        <v>13.63666666666667</v>
      </c>
      <c r="I277" s="3">
        <f t="shared" si="26"/>
        <v>7.8515299644555652E-3</v>
      </c>
      <c r="J277" s="3"/>
      <c r="K277" s="16"/>
    </row>
    <row r="278" spans="1:16" x14ac:dyDescent="0.25">
      <c r="A278" s="73"/>
      <c r="B278" s="68"/>
      <c r="C278" s="4" t="s">
        <v>184</v>
      </c>
      <c r="D278" s="17" t="s">
        <v>187</v>
      </c>
      <c r="E278" s="61"/>
      <c r="F278" s="4">
        <v>30.54</v>
      </c>
      <c r="G278" s="4"/>
      <c r="H278" s="4">
        <f t="shared" si="28"/>
        <v>13.236666666666668</v>
      </c>
      <c r="I278" s="4">
        <f t="shared" si="26"/>
        <v>1.036015589976956E-2</v>
      </c>
      <c r="J278" s="4"/>
      <c r="K278" s="18"/>
    </row>
    <row r="281" spans="1:16" x14ac:dyDescent="0.25">
      <c r="K281" s="37" t="s">
        <v>195</v>
      </c>
    </row>
    <row r="282" spans="1:16" x14ac:dyDescent="0.25">
      <c r="B282" s="25" t="s">
        <v>178</v>
      </c>
      <c r="C282" s="25" t="s">
        <v>84</v>
      </c>
      <c r="D282" s="25" t="s">
        <v>85</v>
      </c>
      <c r="E282" s="25" t="s">
        <v>86</v>
      </c>
      <c r="F282" s="25" t="s">
        <v>87</v>
      </c>
      <c r="G282" s="25" t="s">
        <v>88</v>
      </c>
      <c r="H282" s="25" t="s">
        <v>89</v>
      </c>
      <c r="I282" s="25" t="s">
        <v>90</v>
      </c>
      <c r="J282" s="25" t="s">
        <v>91</v>
      </c>
      <c r="K282" s="25" t="s">
        <v>92</v>
      </c>
    </row>
    <row r="283" spans="1:16" s="32" customFormat="1" x14ac:dyDescent="0.25">
      <c r="A283" s="63" t="s">
        <v>194</v>
      </c>
      <c r="B283" s="66">
        <v>1</v>
      </c>
      <c r="C283" s="2" t="s">
        <v>93</v>
      </c>
      <c r="D283" s="13" t="s">
        <v>97</v>
      </c>
      <c r="E283" s="62" t="s">
        <v>95</v>
      </c>
      <c r="F283" s="2">
        <v>16.809999999999999</v>
      </c>
      <c r="G283" s="62">
        <f>AVERAGE(F283:F285)</f>
        <v>16.929999999999996</v>
      </c>
      <c r="H283" s="2"/>
      <c r="I283" s="2"/>
      <c r="J283" s="2"/>
      <c r="K283" s="14"/>
      <c r="M283" s="32" t="s">
        <v>192</v>
      </c>
    </row>
    <row r="284" spans="1:16" s="32" customFormat="1" x14ac:dyDescent="0.25">
      <c r="A284" s="64"/>
      <c r="B284" s="67"/>
      <c r="C284" s="3" t="s">
        <v>96</v>
      </c>
      <c r="D284" s="23" t="s">
        <v>97</v>
      </c>
      <c r="E284" s="60"/>
      <c r="F284" s="3">
        <v>17.04</v>
      </c>
      <c r="G284" s="60"/>
      <c r="H284" s="3"/>
      <c r="I284" s="3"/>
      <c r="J284" s="3"/>
      <c r="K284" s="16"/>
      <c r="N284" s="32" t="s">
        <v>95</v>
      </c>
      <c r="O284" s="32" t="s">
        <v>129</v>
      </c>
      <c r="P284" s="32" t="s">
        <v>92</v>
      </c>
    </row>
    <row r="285" spans="1:16" s="32" customFormat="1" x14ac:dyDescent="0.25">
      <c r="A285" s="64"/>
      <c r="B285" s="67"/>
      <c r="C285" s="3" t="s">
        <v>98</v>
      </c>
      <c r="D285" s="23" t="s">
        <v>97</v>
      </c>
      <c r="E285" s="60"/>
      <c r="F285" s="3">
        <v>16.940000000000001</v>
      </c>
      <c r="G285" s="60"/>
      <c r="H285" s="3"/>
      <c r="I285" s="3"/>
      <c r="J285" s="3"/>
      <c r="K285" s="16"/>
      <c r="M285" s="32" t="s">
        <v>130</v>
      </c>
      <c r="N285" s="35">
        <v>1.3199862088359724</v>
      </c>
      <c r="O285" s="35">
        <v>0.94858975343363039</v>
      </c>
      <c r="P285" s="21">
        <f>O285/N285</f>
        <v>0.71863610928946198</v>
      </c>
    </row>
    <row r="286" spans="1:16" s="32" customFormat="1" x14ac:dyDescent="0.25">
      <c r="A286" s="64"/>
      <c r="B286" s="67"/>
      <c r="C286" s="3" t="s">
        <v>99</v>
      </c>
      <c r="D286" s="23" t="s">
        <v>97</v>
      </c>
      <c r="E286" s="60" t="s">
        <v>100</v>
      </c>
      <c r="F286" s="3">
        <v>17.079999999999998</v>
      </c>
      <c r="G286" s="60">
        <f>AVERAGE(F286:F288)</f>
        <v>16.863333333333333</v>
      </c>
      <c r="H286" s="3"/>
      <c r="I286" s="3"/>
      <c r="J286" s="3"/>
      <c r="K286" s="16"/>
      <c r="M286" s="32" t="s">
        <v>132</v>
      </c>
      <c r="N286" s="36">
        <v>0.63604005281695386</v>
      </c>
      <c r="O286" s="36">
        <v>3.2277366098418376</v>
      </c>
      <c r="P286" s="21">
        <f t="shared" ref="P286:P294" si="29">O286/N286</f>
        <v>5.0747379752997235</v>
      </c>
    </row>
    <row r="287" spans="1:16" s="32" customFormat="1" x14ac:dyDescent="0.25">
      <c r="A287" s="64"/>
      <c r="B287" s="67"/>
      <c r="C287" s="3" t="s">
        <v>101</v>
      </c>
      <c r="D287" s="23" t="s">
        <v>97</v>
      </c>
      <c r="E287" s="60"/>
      <c r="F287" s="3">
        <v>16.54</v>
      </c>
      <c r="G287" s="60"/>
      <c r="H287" s="3"/>
      <c r="I287" s="3"/>
      <c r="J287" s="3"/>
      <c r="K287" s="16"/>
      <c r="M287" s="32" t="s">
        <v>133</v>
      </c>
      <c r="N287" s="36">
        <v>0.8568945153864278</v>
      </c>
      <c r="O287" s="36">
        <v>1.1624668077394014</v>
      </c>
      <c r="P287" s="21">
        <f t="shared" si="29"/>
        <v>1.3566043274476693</v>
      </c>
    </row>
    <row r="288" spans="1:16" s="32" customFormat="1" x14ac:dyDescent="0.25">
      <c r="A288" s="64"/>
      <c r="B288" s="67"/>
      <c r="C288" s="3" t="s">
        <v>103</v>
      </c>
      <c r="D288" s="23" t="s">
        <v>97</v>
      </c>
      <c r="E288" s="60"/>
      <c r="F288" s="3">
        <v>16.97</v>
      </c>
      <c r="G288" s="60"/>
      <c r="H288" s="3"/>
      <c r="I288" s="3"/>
      <c r="J288" s="3"/>
      <c r="K288" s="16"/>
      <c r="M288" s="32" t="s">
        <v>134</v>
      </c>
      <c r="N288" s="36">
        <v>0.50482532446777162</v>
      </c>
      <c r="O288" s="36">
        <v>0.6816908497193922</v>
      </c>
      <c r="P288" s="21">
        <f t="shared" si="29"/>
        <v>1.3503499461681856</v>
      </c>
    </row>
    <row r="289" spans="1:16" s="32" customFormat="1" x14ac:dyDescent="0.25">
      <c r="A289" s="64"/>
      <c r="B289" s="67"/>
      <c r="C289" s="3" t="s">
        <v>104</v>
      </c>
      <c r="D289" s="23" t="s">
        <v>193</v>
      </c>
      <c r="E289" s="60" t="s">
        <v>95</v>
      </c>
      <c r="F289" s="3">
        <v>23.15</v>
      </c>
      <c r="G289" s="28"/>
      <c r="H289" s="3">
        <f>F289-G283</f>
        <v>6.2200000000000024</v>
      </c>
      <c r="I289" s="3">
        <f>2^(-H289)*100</f>
        <v>1.3415084944339877</v>
      </c>
      <c r="J289" s="3">
        <f>GEOMEAN(I289:I291)</f>
        <v>1.3199862088359724</v>
      </c>
      <c r="K289" s="9">
        <f>J292/J289</f>
        <v>0.71863610928946198</v>
      </c>
      <c r="M289" s="32" t="s">
        <v>135</v>
      </c>
      <c r="N289" s="36">
        <v>0.6524124370534129</v>
      </c>
      <c r="O289" s="36">
        <v>1.0921640110773581</v>
      </c>
      <c r="P289" s="21">
        <f t="shared" si="29"/>
        <v>1.6740392258769015</v>
      </c>
    </row>
    <row r="290" spans="1:16" s="32" customFormat="1" x14ac:dyDescent="0.25">
      <c r="A290" s="64"/>
      <c r="B290" s="67"/>
      <c r="C290" s="3" t="s">
        <v>105</v>
      </c>
      <c r="D290" s="23" t="s">
        <v>193</v>
      </c>
      <c r="E290" s="60"/>
      <c r="F290" s="3">
        <v>23.22</v>
      </c>
      <c r="G290" s="28"/>
      <c r="H290" s="3">
        <f>F290-G283</f>
        <v>6.2900000000000027</v>
      </c>
      <c r="I290" s="3">
        <f t="shared" ref="I290:I294" si="30">2^(-H290)*100</f>
        <v>1.2779719664965303</v>
      </c>
      <c r="J290" s="3"/>
      <c r="K290" s="16"/>
      <c r="M290" s="32" t="s">
        <v>138</v>
      </c>
      <c r="N290" s="36">
        <v>0.50716351100061619</v>
      </c>
      <c r="O290" s="36">
        <v>0.90994811442847967</v>
      </c>
      <c r="P290" s="21">
        <f t="shared" si="29"/>
        <v>1.7941908175396595</v>
      </c>
    </row>
    <row r="291" spans="1:16" s="32" customFormat="1" x14ac:dyDescent="0.25">
      <c r="A291" s="64"/>
      <c r="B291" s="67"/>
      <c r="C291" s="3" t="s">
        <v>106</v>
      </c>
      <c r="D291" s="23" t="s">
        <v>193</v>
      </c>
      <c r="E291" s="60"/>
      <c r="F291" s="3">
        <v>23.15</v>
      </c>
      <c r="G291" s="28"/>
      <c r="H291" s="3">
        <f>F291-G283</f>
        <v>6.2200000000000024</v>
      </c>
      <c r="I291" s="3">
        <f t="shared" si="30"/>
        <v>1.3415084944339877</v>
      </c>
      <c r="J291" s="3"/>
      <c r="K291" s="16"/>
      <c r="M291" s="32" t="s">
        <v>139</v>
      </c>
      <c r="N291" s="36">
        <v>0.80693415246045808</v>
      </c>
      <c r="O291" s="36">
        <v>0.76871613555321261</v>
      </c>
      <c r="P291" s="21">
        <f t="shared" si="29"/>
        <v>0.95263799804393801</v>
      </c>
    </row>
    <row r="292" spans="1:16" s="32" customFormat="1" x14ac:dyDescent="0.25">
      <c r="A292" s="64"/>
      <c r="B292" s="67"/>
      <c r="C292" s="3" t="s">
        <v>107</v>
      </c>
      <c r="D292" s="23" t="s">
        <v>193</v>
      </c>
      <c r="E292" s="60" t="s">
        <v>100</v>
      </c>
      <c r="F292" s="3">
        <v>23.7</v>
      </c>
      <c r="G292" s="28"/>
      <c r="H292" s="3">
        <f>F292-G286</f>
        <v>6.836666666666666</v>
      </c>
      <c r="I292" s="3">
        <f t="shared" si="30"/>
        <v>0.87489969066153128</v>
      </c>
      <c r="J292" s="3">
        <f>GEOMEAN(I292:I294)</f>
        <v>0.94858975343363039</v>
      </c>
      <c r="K292" s="16"/>
      <c r="M292" s="32" t="s">
        <v>140</v>
      </c>
      <c r="N292" s="36">
        <v>1.1732600809646632</v>
      </c>
      <c r="O292" s="36">
        <v>2.7840584941885633</v>
      </c>
      <c r="P292" s="21">
        <f t="shared" si="29"/>
        <v>2.3729252698169785</v>
      </c>
    </row>
    <row r="293" spans="1:16" s="32" customFormat="1" x14ac:dyDescent="0.25">
      <c r="A293" s="64"/>
      <c r="B293" s="67"/>
      <c r="C293" s="3" t="s">
        <v>108</v>
      </c>
      <c r="D293" s="23" t="s">
        <v>193</v>
      </c>
      <c r="E293" s="60"/>
      <c r="F293" s="3">
        <v>23.57</v>
      </c>
      <c r="G293" s="28"/>
      <c r="H293" s="3">
        <f>F293-G286</f>
        <v>6.706666666666667</v>
      </c>
      <c r="I293" s="3">
        <f t="shared" si="30"/>
        <v>0.95739722072588229</v>
      </c>
      <c r="J293" s="3"/>
      <c r="K293" s="16"/>
      <c r="M293" s="32" t="s">
        <v>141</v>
      </c>
      <c r="N293" s="36">
        <v>0.61864750412478187</v>
      </c>
      <c r="O293" s="36">
        <v>1.1023045368109741</v>
      </c>
      <c r="P293" s="21">
        <f t="shared" si="29"/>
        <v>1.7817974362806741</v>
      </c>
    </row>
    <row r="294" spans="1:16" s="32" customFormat="1" x14ac:dyDescent="0.25">
      <c r="A294" s="64"/>
      <c r="B294" s="68"/>
      <c r="C294" s="4" t="s">
        <v>109</v>
      </c>
      <c r="D294" s="17" t="s">
        <v>193</v>
      </c>
      <c r="E294" s="61"/>
      <c r="F294" s="4">
        <v>23.48</v>
      </c>
      <c r="G294" s="29"/>
      <c r="H294" s="4">
        <f>F294-G286</f>
        <v>6.6166666666666671</v>
      </c>
      <c r="I294" s="4">
        <f t="shared" si="30"/>
        <v>1.0190250545043464</v>
      </c>
      <c r="J294" s="4"/>
      <c r="K294" s="18"/>
      <c r="M294" s="32" t="s">
        <v>142</v>
      </c>
      <c r="N294" s="36">
        <v>0.72055952623901554</v>
      </c>
      <c r="O294" s="36">
        <v>1.1280696840019475</v>
      </c>
      <c r="P294" s="21">
        <f t="shared" si="29"/>
        <v>1.565546832598196</v>
      </c>
    </row>
    <row r="295" spans="1:16" s="32" customFormat="1" x14ac:dyDescent="0.25">
      <c r="A295" s="64"/>
      <c r="G295" s="26"/>
      <c r="M295" s="27"/>
      <c r="N295" s="31"/>
      <c r="O295" s="27"/>
    </row>
    <row r="296" spans="1:16" s="32" customFormat="1" x14ac:dyDescent="0.25">
      <c r="A296" s="64"/>
      <c r="B296" s="66">
        <v>3</v>
      </c>
      <c r="C296" s="2" t="s">
        <v>93</v>
      </c>
      <c r="D296" s="13" t="s">
        <v>97</v>
      </c>
      <c r="E296" s="62" t="s">
        <v>95</v>
      </c>
      <c r="F296" s="2">
        <v>17.440000000000001</v>
      </c>
      <c r="G296" s="62">
        <f>AVERAGE(F296:F298)</f>
        <v>17.37</v>
      </c>
      <c r="H296" s="2"/>
      <c r="I296" s="2"/>
      <c r="J296" s="2"/>
      <c r="K296" s="14"/>
      <c r="M296" s="27"/>
      <c r="O296" s="27"/>
    </row>
    <row r="297" spans="1:16" s="32" customFormat="1" x14ac:dyDescent="0.25">
      <c r="A297" s="64"/>
      <c r="B297" s="67"/>
      <c r="C297" s="3" t="s">
        <v>96</v>
      </c>
      <c r="D297" s="23" t="s">
        <v>97</v>
      </c>
      <c r="E297" s="60"/>
      <c r="F297" s="3">
        <v>17.309999999999999</v>
      </c>
      <c r="G297" s="60"/>
      <c r="H297" s="3"/>
      <c r="I297" s="3"/>
      <c r="J297" s="3"/>
      <c r="K297" s="16"/>
      <c r="M297" s="31"/>
      <c r="N297" s="31"/>
    </row>
    <row r="298" spans="1:16" s="32" customFormat="1" x14ac:dyDescent="0.25">
      <c r="A298" s="64"/>
      <c r="B298" s="67"/>
      <c r="C298" s="3" t="s">
        <v>98</v>
      </c>
      <c r="D298" s="23" t="s">
        <v>97</v>
      </c>
      <c r="E298" s="60"/>
      <c r="F298" s="3">
        <v>17.36</v>
      </c>
      <c r="G298" s="60"/>
      <c r="H298" s="3"/>
      <c r="I298" s="3"/>
      <c r="J298" s="3"/>
      <c r="K298" s="16"/>
      <c r="M298" s="31"/>
      <c r="N298" s="31"/>
    </row>
    <row r="299" spans="1:16" s="32" customFormat="1" x14ac:dyDescent="0.25">
      <c r="A299" s="64"/>
      <c r="B299" s="67"/>
      <c r="C299" s="3" t="s">
        <v>99</v>
      </c>
      <c r="D299" s="23" t="s">
        <v>97</v>
      </c>
      <c r="E299" s="60" t="s">
        <v>100</v>
      </c>
      <c r="F299" s="3">
        <v>16.95</v>
      </c>
      <c r="G299" s="60">
        <f>AVERAGE(F299:F301)</f>
        <v>16.91</v>
      </c>
      <c r="H299" s="3"/>
      <c r="I299" s="3"/>
      <c r="J299" s="3"/>
      <c r="K299" s="16"/>
      <c r="M299" s="31"/>
      <c r="N299" s="31"/>
    </row>
    <row r="300" spans="1:16" s="32" customFormat="1" x14ac:dyDescent="0.25">
      <c r="A300" s="64"/>
      <c r="B300" s="67"/>
      <c r="C300" s="3" t="s">
        <v>101</v>
      </c>
      <c r="D300" s="23" t="s">
        <v>97</v>
      </c>
      <c r="E300" s="60"/>
      <c r="F300" s="3">
        <v>16.84</v>
      </c>
      <c r="G300" s="60"/>
      <c r="H300" s="3"/>
      <c r="I300" s="3"/>
      <c r="J300" s="3"/>
      <c r="K300" s="16"/>
      <c r="M300" s="31"/>
      <c r="N300" s="31"/>
    </row>
    <row r="301" spans="1:16" s="32" customFormat="1" x14ac:dyDescent="0.25">
      <c r="A301" s="64"/>
      <c r="B301" s="67"/>
      <c r="C301" s="3" t="s">
        <v>103</v>
      </c>
      <c r="D301" s="23" t="s">
        <v>97</v>
      </c>
      <c r="E301" s="60"/>
      <c r="F301" s="3">
        <v>16.940000000000001</v>
      </c>
      <c r="G301" s="60"/>
      <c r="H301" s="3"/>
      <c r="I301" s="3"/>
      <c r="J301" s="3"/>
      <c r="K301" s="16"/>
      <c r="M301" s="31"/>
      <c r="N301" s="31"/>
    </row>
    <row r="302" spans="1:16" s="32" customFormat="1" x14ac:dyDescent="0.25">
      <c r="A302" s="64"/>
      <c r="B302" s="67"/>
      <c r="C302" s="3" t="s">
        <v>104</v>
      </c>
      <c r="D302" s="23" t="s">
        <v>193</v>
      </c>
      <c r="E302" s="60" t="s">
        <v>95</v>
      </c>
      <c r="F302" s="3">
        <v>24.72</v>
      </c>
      <c r="G302" s="28"/>
      <c r="H302" s="3">
        <f>F302-$G$296</f>
        <v>7.3499999999999979</v>
      </c>
      <c r="I302" s="3">
        <f>2^(-H302)*100</f>
        <v>0.6129563264818374</v>
      </c>
      <c r="J302" s="3">
        <f>GEOMEAN(I302:I304)</f>
        <v>0.63604005281695386</v>
      </c>
      <c r="K302" s="9">
        <f>J305/J302</f>
        <v>5.0747379752997235</v>
      </c>
      <c r="M302" s="31"/>
      <c r="N302" s="31"/>
    </row>
    <row r="303" spans="1:16" s="32" customFormat="1" x14ac:dyDescent="0.25">
      <c r="A303" s="64"/>
      <c r="B303" s="67"/>
      <c r="C303" s="3" t="s">
        <v>105</v>
      </c>
      <c r="D303" s="23" t="s">
        <v>193</v>
      </c>
      <c r="E303" s="60"/>
      <c r="F303" s="3">
        <v>24.75</v>
      </c>
      <c r="G303" s="28"/>
      <c r="H303" s="3">
        <f t="shared" ref="H303:H304" si="31">F303-$G$296</f>
        <v>7.379999999999999</v>
      </c>
      <c r="I303" s="3">
        <f t="shared" ref="I303:I307" si="32">2^(-H303)*100</f>
        <v>0.60034186769063036</v>
      </c>
      <c r="J303" s="3"/>
      <c r="K303" s="16"/>
      <c r="M303" s="31"/>
      <c r="N303" s="31"/>
    </row>
    <row r="304" spans="1:16" s="32" customFormat="1" x14ac:dyDescent="0.25">
      <c r="A304" s="64"/>
      <c r="B304" s="67"/>
      <c r="C304" s="3" t="s">
        <v>106</v>
      </c>
      <c r="D304" s="23" t="s">
        <v>193</v>
      </c>
      <c r="E304" s="60"/>
      <c r="F304" s="3">
        <v>24.53</v>
      </c>
      <c r="G304" s="28"/>
      <c r="H304" s="3">
        <f t="shared" si="31"/>
        <v>7.16</v>
      </c>
      <c r="I304" s="3">
        <f t="shared" si="32"/>
        <v>0.6992383366624787</v>
      </c>
      <c r="J304" s="3"/>
      <c r="K304" s="16"/>
      <c r="M304" s="31"/>
      <c r="N304" s="31"/>
    </row>
    <row r="305" spans="1:14" s="32" customFormat="1" x14ac:dyDescent="0.25">
      <c r="A305" s="64"/>
      <c r="B305" s="67"/>
      <c r="C305" s="3" t="s">
        <v>107</v>
      </c>
      <c r="D305" s="23" t="s">
        <v>193</v>
      </c>
      <c r="E305" s="60" t="s">
        <v>100</v>
      </c>
      <c r="F305" s="3">
        <v>22.2</v>
      </c>
      <c r="G305" s="28"/>
      <c r="H305" s="3">
        <f>F305-$G$296</f>
        <v>4.8299999999999983</v>
      </c>
      <c r="I305" s="3">
        <f>2^(-H305)*100</f>
        <v>3.5158077646525343</v>
      </c>
      <c r="J305" s="3">
        <f>GEOMEAN(I305:I307)</f>
        <v>3.2277366098418376</v>
      </c>
      <c r="K305" s="16"/>
      <c r="M305" s="31"/>
      <c r="N305" s="27"/>
    </row>
    <row r="306" spans="1:14" s="32" customFormat="1" x14ac:dyDescent="0.25">
      <c r="A306" s="64"/>
      <c r="B306" s="67"/>
      <c r="C306" s="3" t="s">
        <v>108</v>
      </c>
      <c r="D306" s="23" t="s">
        <v>193</v>
      </c>
      <c r="E306" s="60"/>
      <c r="F306" s="3">
        <v>22.46</v>
      </c>
      <c r="G306" s="28"/>
      <c r="H306" s="3">
        <f>F306-$G$296</f>
        <v>5.09</v>
      </c>
      <c r="I306" s="3">
        <f t="shared" si="32"/>
        <v>2.9360085912937874</v>
      </c>
      <c r="J306" s="3"/>
      <c r="K306" s="16"/>
      <c r="M306" s="31"/>
    </row>
    <row r="307" spans="1:14" s="32" customFormat="1" x14ac:dyDescent="0.25">
      <c r="A307" s="64"/>
      <c r="B307" s="68"/>
      <c r="C307" s="4" t="s">
        <v>109</v>
      </c>
      <c r="D307" s="17" t="s">
        <v>193</v>
      </c>
      <c r="E307" s="61"/>
      <c r="F307" s="4">
        <v>22.31</v>
      </c>
      <c r="G307" s="29"/>
      <c r="H307" s="4">
        <f>F307-$G$296</f>
        <v>4.9399999999999977</v>
      </c>
      <c r="I307" s="4">
        <f t="shared" si="32"/>
        <v>3.2577055026285091</v>
      </c>
      <c r="J307" s="4"/>
      <c r="K307" s="18"/>
      <c r="M307" s="31"/>
      <c r="N307" s="27"/>
    </row>
    <row r="308" spans="1:14" s="32" customFormat="1" x14ac:dyDescent="0.25">
      <c r="A308" s="64"/>
      <c r="G308" s="26"/>
      <c r="M308" s="31"/>
      <c r="N308" s="27"/>
    </row>
    <row r="309" spans="1:14" s="32" customFormat="1" x14ac:dyDescent="0.25">
      <c r="A309" s="64"/>
      <c r="B309" s="66">
        <v>4</v>
      </c>
      <c r="C309" s="2" t="s">
        <v>117</v>
      </c>
      <c r="D309" s="13" t="s">
        <v>97</v>
      </c>
      <c r="E309" s="62" t="s">
        <v>95</v>
      </c>
      <c r="F309" s="2">
        <v>17.100000000000001</v>
      </c>
      <c r="G309" s="62">
        <f>AVERAGE(F309:F311)</f>
        <v>17.353333333333335</v>
      </c>
      <c r="H309" s="2"/>
      <c r="I309" s="2"/>
      <c r="J309" s="2"/>
      <c r="K309" s="14"/>
      <c r="M309" s="31"/>
    </row>
    <row r="310" spans="1:14" s="32" customFormat="1" x14ac:dyDescent="0.25">
      <c r="A310" s="64"/>
      <c r="B310" s="67"/>
      <c r="C310" s="3" t="s">
        <v>118</v>
      </c>
      <c r="D310" s="23" t="s">
        <v>97</v>
      </c>
      <c r="E310" s="60"/>
      <c r="F310" s="3">
        <v>17.64</v>
      </c>
      <c r="G310" s="60"/>
      <c r="H310" s="3"/>
      <c r="I310" s="3"/>
      <c r="J310" s="3"/>
      <c r="K310" s="16"/>
      <c r="M310" s="31"/>
    </row>
    <row r="311" spans="1:14" s="32" customFormat="1" x14ac:dyDescent="0.25">
      <c r="A311" s="64"/>
      <c r="B311" s="67"/>
      <c r="C311" s="3" t="s">
        <v>119</v>
      </c>
      <c r="D311" s="23" t="s">
        <v>97</v>
      </c>
      <c r="E311" s="60"/>
      <c r="F311" s="3">
        <v>17.32</v>
      </c>
      <c r="G311" s="60"/>
      <c r="H311" s="3"/>
      <c r="I311" s="3"/>
      <c r="J311" s="3"/>
      <c r="K311" s="16"/>
      <c r="M311" s="31"/>
      <c r="N311" s="31"/>
    </row>
    <row r="312" spans="1:14" s="32" customFormat="1" x14ac:dyDescent="0.25">
      <c r="A312" s="64"/>
      <c r="B312" s="67"/>
      <c r="C312" s="3" t="s">
        <v>120</v>
      </c>
      <c r="D312" s="23" t="s">
        <v>97</v>
      </c>
      <c r="E312" s="60" t="s">
        <v>100</v>
      </c>
      <c r="F312" s="3">
        <v>16.93</v>
      </c>
      <c r="G312" s="60">
        <f>AVERAGE(F312:F314)</f>
        <v>17.196666666666665</v>
      </c>
      <c r="H312" s="3"/>
      <c r="I312" s="3"/>
      <c r="J312" s="3"/>
      <c r="K312" s="16"/>
      <c r="M312" s="31"/>
      <c r="N312" s="31"/>
    </row>
    <row r="313" spans="1:14" s="32" customFormat="1" x14ac:dyDescent="0.25">
      <c r="A313" s="64"/>
      <c r="B313" s="67"/>
      <c r="C313" s="3" t="s">
        <v>121</v>
      </c>
      <c r="D313" s="23" t="s">
        <v>97</v>
      </c>
      <c r="E313" s="60"/>
      <c r="F313" s="3">
        <v>17.2</v>
      </c>
      <c r="G313" s="60"/>
      <c r="H313" s="3"/>
      <c r="I313" s="3"/>
      <c r="J313" s="3"/>
      <c r="K313" s="16"/>
      <c r="M313" s="31"/>
      <c r="N313" s="31"/>
    </row>
    <row r="314" spans="1:14" s="32" customFormat="1" x14ac:dyDescent="0.25">
      <c r="A314" s="64"/>
      <c r="B314" s="67"/>
      <c r="C314" s="3" t="s">
        <v>122</v>
      </c>
      <c r="D314" s="23" t="s">
        <v>97</v>
      </c>
      <c r="E314" s="60"/>
      <c r="F314" s="3">
        <v>17.46</v>
      </c>
      <c r="G314" s="60"/>
      <c r="H314" s="3"/>
      <c r="I314" s="3"/>
      <c r="J314" s="3"/>
      <c r="K314" s="16"/>
      <c r="M314" s="31"/>
      <c r="N314" s="31"/>
    </row>
    <row r="315" spans="1:14" s="32" customFormat="1" x14ac:dyDescent="0.25">
      <c r="A315" s="64"/>
      <c r="B315" s="67"/>
      <c r="C315" s="3" t="s">
        <v>169</v>
      </c>
      <c r="D315" s="23" t="s">
        <v>193</v>
      </c>
      <c r="E315" s="60" t="s">
        <v>95</v>
      </c>
      <c r="F315" s="3">
        <v>24.39</v>
      </c>
      <c r="G315" s="28"/>
      <c r="H315" s="3">
        <f>F315-$G$309</f>
        <v>7.0366666666666653</v>
      </c>
      <c r="I315" s="3">
        <f t="shared" ref="I315:I320" si="33">2^(-H315)*100</f>
        <v>0.76164441853300069</v>
      </c>
      <c r="J315" s="3">
        <f>GEOMEAN(I315:I317)</f>
        <v>0.8568945153864278</v>
      </c>
      <c r="K315" s="9">
        <f>J318/J315</f>
        <v>1.3566043274476693</v>
      </c>
      <c r="M315" s="31"/>
    </row>
    <row r="316" spans="1:14" s="32" customFormat="1" x14ac:dyDescent="0.25">
      <c r="A316" s="64"/>
      <c r="B316" s="67"/>
      <c r="C316" s="3" t="s">
        <v>170</v>
      </c>
      <c r="D316" s="23" t="s">
        <v>193</v>
      </c>
      <c r="E316" s="60"/>
      <c r="F316" s="3">
        <v>24.08</v>
      </c>
      <c r="G316" s="28"/>
      <c r="H316" s="3">
        <f t="shared" ref="H316:H317" si="34">F316-$G$309</f>
        <v>6.726666666666663</v>
      </c>
      <c r="I316" s="3">
        <f t="shared" si="33"/>
        <v>0.94421645027091516</v>
      </c>
      <c r="J316" s="3"/>
      <c r="K316" s="16"/>
      <c r="M316" s="31"/>
    </row>
    <row r="317" spans="1:14" s="32" customFormat="1" x14ac:dyDescent="0.25">
      <c r="A317" s="64"/>
      <c r="B317" s="67"/>
      <c r="C317" s="3" t="s">
        <v>171</v>
      </c>
      <c r="D317" s="23" t="s">
        <v>193</v>
      </c>
      <c r="E317" s="60"/>
      <c r="F317" s="3">
        <v>24.19</v>
      </c>
      <c r="G317" s="28"/>
      <c r="H317" s="3">
        <f t="shared" si="34"/>
        <v>6.836666666666666</v>
      </c>
      <c r="I317" s="3">
        <f t="shared" si="33"/>
        <v>0.87489969066153128</v>
      </c>
      <c r="J317" s="3"/>
      <c r="K317" s="16"/>
      <c r="M317" s="31"/>
    </row>
    <row r="318" spans="1:14" s="32" customFormat="1" x14ac:dyDescent="0.25">
      <c r="A318" s="64"/>
      <c r="B318" s="67"/>
      <c r="C318" s="3" t="s">
        <v>189</v>
      </c>
      <c r="D318" s="23" t="s">
        <v>193</v>
      </c>
      <c r="E318" s="60" t="s">
        <v>100</v>
      </c>
      <c r="F318" s="3">
        <v>23.63</v>
      </c>
      <c r="G318" s="28"/>
      <c r="H318" s="3">
        <f>F318-$G$312</f>
        <v>6.4333333333333336</v>
      </c>
      <c r="I318" s="3">
        <f t="shared" si="33"/>
        <v>1.157107462723878</v>
      </c>
      <c r="J318" s="3">
        <f>GEOMEAN(I318:I320)</f>
        <v>1.1624668077394014</v>
      </c>
      <c r="K318" s="16"/>
      <c r="M318" s="31"/>
    </row>
    <row r="319" spans="1:14" s="32" customFormat="1" x14ac:dyDescent="0.25">
      <c r="A319" s="64"/>
      <c r="B319" s="67"/>
      <c r="C319" s="3" t="s">
        <v>190</v>
      </c>
      <c r="D319" s="23" t="s">
        <v>193</v>
      </c>
      <c r="E319" s="60"/>
      <c r="F319" s="3">
        <v>23.63</v>
      </c>
      <c r="G319" s="28"/>
      <c r="H319" s="3">
        <f t="shared" ref="H319:H320" si="35">F319-$G$312</f>
        <v>6.4333333333333336</v>
      </c>
      <c r="I319" s="3">
        <f t="shared" si="33"/>
        <v>1.157107462723878</v>
      </c>
      <c r="J319" s="3"/>
      <c r="K319" s="16"/>
      <c r="M319" s="31"/>
      <c r="N319" s="31"/>
    </row>
    <row r="320" spans="1:14" s="32" customFormat="1" x14ac:dyDescent="0.25">
      <c r="A320" s="64"/>
      <c r="B320" s="68"/>
      <c r="C320" s="4" t="s">
        <v>191</v>
      </c>
      <c r="D320" s="17" t="s">
        <v>193</v>
      </c>
      <c r="E320" s="61"/>
      <c r="F320" s="4">
        <v>23.61</v>
      </c>
      <c r="G320" s="29"/>
      <c r="H320" s="4">
        <f t="shared" si="35"/>
        <v>6.413333333333334</v>
      </c>
      <c r="I320" s="4">
        <f t="shared" si="33"/>
        <v>1.1732600809646634</v>
      </c>
      <c r="J320" s="4"/>
      <c r="K320" s="18"/>
      <c r="M320" s="31"/>
      <c r="N320" s="31"/>
    </row>
    <row r="321" spans="1:14" s="32" customFormat="1" x14ac:dyDescent="0.25">
      <c r="A321" s="64"/>
      <c r="G321" s="26"/>
      <c r="M321" s="31"/>
      <c r="N321" s="31"/>
    </row>
    <row r="322" spans="1:14" s="32" customFormat="1" x14ac:dyDescent="0.25">
      <c r="A322" s="64"/>
      <c r="B322" s="66">
        <v>5</v>
      </c>
      <c r="C322" s="2" t="s">
        <v>93</v>
      </c>
      <c r="D322" s="13" t="s">
        <v>97</v>
      </c>
      <c r="E322" s="62" t="s">
        <v>95</v>
      </c>
      <c r="F322" s="2">
        <v>16.68</v>
      </c>
      <c r="G322" s="62">
        <f>AVERAGE(F322:F324)</f>
        <v>16.743333333333336</v>
      </c>
      <c r="H322" s="2"/>
      <c r="I322" s="2"/>
      <c r="J322" s="2"/>
      <c r="K322" s="14"/>
      <c r="M322" s="31"/>
      <c r="N322" s="31"/>
    </row>
    <row r="323" spans="1:14" s="32" customFormat="1" x14ac:dyDescent="0.25">
      <c r="A323" s="64"/>
      <c r="B323" s="67"/>
      <c r="C323" s="3" t="s">
        <v>96</v>
      </c>
      <c r="D323" s="23" t="s">
        <v>97</v>
      </c>
      <c r="E323" s="60"/>
      <c r="F323" s="3">
        <v>16.739999999999998</v>
      </c>
      <c r="G323" s="60"/>
      <c r="H323" s="3"/>
      <c r="I323" s="3"/>
      <c r="J323" s="3"/>
      <c r="K323" s="16"/>
      <c r="M323" s="31"/>
      <c r="N323" s="31"/>
    </row>
    <row r="324" spans="1:14" s="32" customFormat="1" x14ac:dyDescent="0.25">
      <c r="A324" s="64"/>
      <c r="B324" s="67"/>
      <c r="C324" s="3" t="s">
        <v>98</v>
      </c>
      <c r="D324" s="23" t="s">
        <v>97</v>
      </c>
      <c r="E324" s="60"/>
      <c r="F324" s="3">
        <v>16.809999999999999</v>
      </c>
      <c r="G324" s="60"/>
      <c r="H324" s="3"/>
      <c r="I324" s="3"/>
      <c r="J324" s="3"/>
      <c r="K324" s="16"/>
      <c r="M324" s="31"/>
      <c r="N324" s="31"/>
    </row>
    <row r="325" spans="1:14" s="32" customFormat="1" x14ac:dyDescent="0.25">
      <c r="A325" s="64"/>
      <c r="B325" s="67"/>
      <c r="C325" s="3" t="s">
        <v>99</v>
      </c>
      <c r="D325" s="23" t="s">
        <v>97</v>
      </c>
      <c r="E325" s="60" t="s">
        <v>100</v>
      </c>
      <c r="F325" s="3">
        <v>16.71</v>
      </c>
      <c r="G325" s="60">
        <f>AVERAGE(F325:F327)</f>
        <v>16.54</v>
      </c>
      <c r="H325" s="3"/>
      <c r="I325" s="3"/>
      <c r="J325" s="3"/>
      <c r="K325" s="16"/>
      <c r="M325" s="31"/>
      <c r="N325" s="31"/>
    </row>
    <row r="326" spans="1:14" s="32" customFormat="1" x14ac:dyDescent="0.25">
      <c r="A326" s="64"/>
      <c r="B326" s="67"/>
      <c r="C326" s="3" t="s">
        <v>101</v>
      </c>
      <c r="D326" s="23" t="s">
        <v>97</v>
      </c>
      <c r="E326" s="60"/>
      <c r="F326" s="3">
        <v>16.510000000000002</v>
      </c>
      <c r="G326" s="60"/>
      <c r="H326" s="3"/>
      <c r="I326" s="3"/>
      <c r="J326" s="3"/>
      <c r="K326" s="16"/>
      <c r="M326" s="31"/>
      <c r="N326" s="31"/>
    </row>
    <row r="327" spans="1:14" s="32" customFormat="1" x14ac:dyDescent="0.25">
      <c r="A327" s="64"/>
      <c r="B327" s="67"/>
      <c r="C327" s="3" t="s">
        <v>103</v>
      </c>
      <c r="D327" s="23" t="s">
        <v>97</v>
      </c>
      <c r="E327" s="60"/>
      <c r="F327" s="3">
        <v>16.399999999999999</v>
      </c>
      <c r="G327" s="60"/>
      <c r="H327" s="3"/>
      <c r="I327" s="3"/>
      <c r="J327" s="3"/>
      <c r="K327" s="16"/>
      <c r="M327" s="31"/>
    </row>
    <row r="328" spans="1:14" s="32" customFormat="1" x14ac:dyDescent="0.25">
      <c r="A328" s="64"/>
      <c r="B328" s="67"/>
      <c r="C328" s="3" t="s">
        <v>104</v>
      </c>
      <c r="D328" s="23" t="s">
        <v>193</v>
      </c>
      <c r="E328" s="60" t="s">
        <v>95</v>
      </c>
      <c r="F328" s="3">
        <v>24.43</v>
      </c>
      <c r="G328" s="28"/>
      <c r="H328" s="3">
        <f>F328-$G$322</f>
        <v>7.6866666666666639</v>
      </c>
      <c r="I328" s="3">
        <f>2^(-H328)*100</f>
        <v>0.48538099393981865</v>
      </c>
      <c r="J328" s="3">
        <f>GEOMEAN(I328:I330)</f>
        <v>0.50482532446777162</v>
      </c>
      <c r="K328" s="9">
        <f>J331/J328</f>
        <v>1.3503499461681856</v>
      </c>
      <c r="M328" s="31"/>
    </row>
    <row r="329" spans="1:14" s="32" customFormat="1" x14ac:dyDescent="0.25">
      <c r="A329" s="64"/>
      <c r="B329" s="67"/>
      <c r="C329" s="3" t="s">
        <v>105</v>
      </c>
      <c r="D329" s="23" t="s">
        <v>193</v>
      </c>
      <c r="E329" s="60"/>
      <c r="F329" s="3">
        <v>24.49</v>
      </c>
      <c r="G329" s="28"/>
      <c r="H329" s="3">
        <f t="shared" ref="H329:H330" si="36">F329-$G$322</f>
        <v>7.7466666666666626</v>
      </c>
      <c r="I329" s="3">
        <f>2^(-H329)*100</f>
        <v>0.46560857168890218</v>
      </c>
      <c r="J329" s="3"/>
      <c r="K329" s="16"/>
      <c r="M329" s="31"/>
    </row>
    <row r="330" spans="1:14" s="32" customFormat="1" x14ac:dyDescent="0.25">
      <c r="A330" s="64"/>
      <c r="B330" s="67"/>
      <c r="C330" s="3" t="s">
        <v>106</v>
      </c>
      <c r="D330" s="23" t="s">
        <v>193</v>
      </c>
      <c r="E330" s="60"/>
      <c r="F330" s="3">
        <v>24.2</v>
      </c>
      <c r="G330" s="28"/>
      <c r="H330" s="3">
        <f t="shared" si="36"/>
        <v>7.4566666666666634</v>
      </c>
      <c r="I330" s="3">
        <f>2^(-H330)*100</f>
        <v>0.56927179338552614</v>
      </c>
      <c r="J330" s="3"/>
      <c r="K330" s="16"/>
      <c r="M330" s="31"/>
    </row>
    <row r="331" spans="1:14" s="32" customFormat="1" x14ac:dyDescent="0.25">
      <c r="A331" s="64"/>
      <c r="B331" s="67"/>
      <c r="C331" s="3" t="s">
        <v>107</v>
      </c>
      <c r="D331" s="23" t="s">
        <v>193</v>
      </c>
      <c r="E331" s="60" t="s">
        <v>100</v>
      </c>
      <c r="F331" s="3">
        <v>23.8</v>
      </c>
      <c r="G331" s="28"/>
      <c r="H331" s="3">
        <f>F331-$G$325</f>
        <v>7.2600000000000016</v>
      </c>
      <c r="I331" s="3">
        <f>2^(-H331)*100</f>
        <v>0.65241243705341256</v>
      </c>
      <c r="J331" s="3">
        <f>GEOMEAN(I331:I333)</f>
        <v>0.6816908497193922</v>
      </c>
      <c r="K331" s="16"/>
      <c r="M331" s="31"/>
    </row>
    <row r="332" spans="1:14" s="32" customFormat="1" x14ac:dyDescent="0.25">
      <c r="A332" s="64"/>
      <c r="B332" s="67"/>
      <c r="C332" s="3" t="s">
        <v>108</v>
      </c>
      <c r="D332" s="23" t="s">
        <v>193</v>
      </c>
      <c r="E332" s="60"/>
      <c r="F332" s="3">
        <v>23.77</v>
      </c>
      <c r="G332" s="28"/>
      <c r="H332" s="3">
        <f t="shared" ref="H332:H333" si="37">F332-$G$325</f>
        <v>7.23</v>
      </c>
      <c r="I332" s="3">
        <f>2^(-H332)*100</f>
        <v>0.66612100919371586</v>
      </c>
      <c r="J332" s="3"/>
      <c r="K332" s="16"/>
      <c r="M332" s="31"/>
    </row>
    <row r="333" spans="1:14" s="32" customFormat="1" x14ac:dyDescent="0.25">
      <c r="A333" s="64"/>
      <c r="B333" s="68"/>
      <c r="C333" s="4" t="s">
        <v>109</v>
      </c>
      <c r="D333" s="17" t="s">
        <v>193</v>
      </c>
      <c r="E333" s="61"/>
      <c r="F333" s="4">
        <v>23.64</v>
      </c>
      <c r="G333" s="29"/>
      <c r="H333" s="4">
        <f t="shared" si="37"/>
        <v>7.1000000000000014</v>
      </c>
      <c r="I333" s="4">
        <f t="shared" ref="I333" si="38">2^(-H333)*100</f>
        <v>0.72893202463813034</v>
      </c>
      <c r="J333" s="4"/>
      <c r="K333" s="18"/>
      <c r="M333" s="31"/>
    </row>
    <row r="334" spans="1:14" s="32" customFormat="1" x14ac:dyDescent="0.25">
      <c r="A334" s="64"/>
      <c r="G334" s="26"/>
      <c r="M334" s="31"/>
    </row>
    <row r="335" spans="1:14" s="32" customFormat="1" x14ac:dyDescent="0.25">
      <c r="A335" s="64"/>
      <c r="B335" s="66">
        <v>6</v>
      </c>
      <c r="C335" s="2" t="s">
        <v>117</v>
      </c>
      <c r="D335" s="13" t="s">
        <v>97</v>
      </c>
      <c r="E335" s="62" t="s">
        <v>95</v>
      </c>
      <c r="F335" s="2">
        <v>16.98</v>
      </c>
      <c r="G335" s="62">
        <f>AVERAGE(F335:F337)</f>
        <v>16.856666666666666</v>
      </c>
      <c r="H335" s="2"/>
      <c r="I335" s="2"/>
      <c r="J335" s="2"/>
      <c r="K335" s="14"/>
      <c r="M335" s="31"/>
    </row>
    <row r="336" spans="1:14" s="32" customFormat="1" x14ac:dyDescent="0.25">
      <c r="A336" s="64"/>
      <c r="B336" s="67"/>
      <c r="C336" s="3" t="s">
        <v>118</v>
      </c>
      <c r="D336" s="23" t="s">
        <v>97</v>
      </c>
      <c r="E336" s="60"/>
      <c r="F336" s="3">
        <v>16.760000000000002</v>
      </c>
      <c r="G336" s="60"/>
      <c r="H336" s="3"/>
      <c r="I336" s="3"/>
      <c r="J336" s="3"/>
      <c r="K336" s="16"/>
      <c r="M336" s="31"/>
    </row>
    <row r="337" spans="1:13" s="32" customFormat="1" x14ac:dyDescent="0.25">
      <c r="A337" s="64"/>
      <c r="B337" s="67"/>
      <c r="C337" s="3" t="s">
        <v>119</v>
      </c>
      <c r="D337" s="23" t="s">
        <v>97</v>
      </c>
      <c r="E337" s="60"/>
      <c r="F337" s="3">
        <v>16.829999999999998</v>
      </c>
      <c r="G337" s="60"/>
      <c r="H337" s="3"/>
      <c r="I337" s="3"/>
      <c r="J337" s="3"/>
      <c r="K337" s="16"/>
      <c r="M337" s="31"/>
    </row>
    <row r="338" spans="1:13" s="32" customFormat="1" x14ac:dyDescent="0.25">
      <c r="A338" s="64"/>
      <c r="B338" s="67"/>
      <c r="C338" s="3" t="s">
        <v>120</v>
      </c>
      <c r="D338" s="23" t="s">
        <v>97</v>
      </c>
      <c r="E338" s="60" t="s">
        <v>100</v>
      </c>
      <c r="F338" s="3">
        <v>16.47</v>
      </c>
      <c r="G338" s="60">
        <f>AVERAGE(F338:F340)</f>
        <v>16.559999999999999</v>
      </c>
      <c r="H338" s="3"/>
      <c r="I338" s="3"/>
      <c r="J338" s="3"/>
      <c r="K338" s="16"/>
      <c r="M338" s="31"/>
    </row>
    <row r="339" spans="1:13" s="32" customFormat="1" x14ac:dyDescent="0.25">
      <c r="A339" s="64"/>
      <c r="B339" s="67"/>
      <c r="C339" s="3" t="s">
        <v>121</v>
      </c>
      <c r="D339" s="23" t="s">
        <v>97</v>
      </c>
      <c r="E339" s="60"/>
      <c r="F339" s="3">
        <v>16.579999999999998</v>
      </c>
      <c r="G339" s="60"/>
      <c r="H339" s="3"/>
      <c r="I339" s="3"/>
      <c r="J339" s="3"/>
      <c r="K339" s="16"/>
      <c r="M339" s="31"/>
    </row>
    <row r="340" spans="1:13" s="32" customFormat="1" x14ac:dyDescent="0.25">
      <c r="A340" s="64"/>
      <c r="B340" s="67"/>
      <c r="C340" s="3" t="s">
        <v>122</v>
      </c>
      <c r="D340" s="23" t="s">
        <v>97</v>
      </c>
      <c r="E340" s="60"/>
      <c r="F340" s="3">
        <v>16.63</v>
      </c>
      <c r="G340" s="60"/>
      <c r="H340" s="3"/>
      <c r="I340" s="3"/>
      <c r="J340" s="3"/>
      <c r="K340" s="16"/>
      <c r="M340" s="31"/>
    </row>
    <row r="341" spans="1:13" s="32" customFormat="1" x14ac:dyDescent="0.25">
      <c r="A341" s="64"/>
      <c r="B341" s="67"/>
      <c r="C341" s="3" t="s">
        <v>169</v>
      </c>
      <c r="D341" s="23" t="s">
        <v>193</v>
      </c>
      <c r="E341" s="60" t="s">
        <v>95</v>
      </c>
      <c r="F341" s="3">
        <v>24.2</v>
      </c>
      <c r="G341" s="28"/>
      <c r="H341" s="3">
        <f>F341-$G$335</f>
        <v>7.3433333333333337</v>
      </c>
      <c r="I341" s="3">
        <f t="shared" ref="I341:I346" si="39">2^(-H341)*100</f>
        <v>0.61579534060877938</v>
      </c>
      <c r="J341" s="3">
        <f>GEOMEAN(I341:I343)</f>
        <v>0.6524124370534129</v>
      </c>
      <c r="K341" s="9">
        <f>J344/J341</f>
        <v>1.6740392258769015</v>
      </c>
      <c r="M341" s="31"/>
    </row>
    <row r="342" spans="1:13" s="32" customFormat="1" x14ac:dyDescent="0.25">
      <c r="A342" s="64"/>
      <c r="B342" s="67"/>
      <c r="C342" s="3" t="s">
        <v>170</v>
      </c>
      <c r="D342" s="23" t="s">
        <v>193</v>
      </c>
      <c r="E342" s="60"/>
      <c r="F342" s="3">
        <v>24.03</v>
      </c>
      <c r="G342" s="28"/>
      <c r="H342" s="3">
        <f t="shared" ref="H342:H343" si="40">F342-$G$335</f>
        <v>7.1733333333333356</v>
      </c>
      <c r="I342" s="3">
        <f t="shared" si="39"/>
        <v>0.69280577278374145</v>
      </c>
      <c r="J342" s="3"/>
      <c r="K342" s="16"/>
      <c r="M342" s="31"/>
    </row>
    <row r="343" spans="1:13" s="32" customFormat="1" x14ac:dyDescent="0.25">
      <c r="A343" s="64"/>
      <c r="B343" s="67"/>
      <c r="C343" s="3" t="s">
        <v>171</v>
      </c>
      <c r="D343" s="23" t="s">
        <v>193</v>
      </c>
      <c r="E343" s="60"/>
      <c r="F343" s="3">
        <v>24.12</v>
      </c>
      <c r="G343" s="28"/>
      <c r="H343" s="3">
        <f t="shared" si="40"/>
        <v>7.2633333333333354</v>
      </c>
      <c r="I343" s="3">
        <f t="shared" si="39"/>
        <v>0.6509067843171189</v>
      </c>
      <c r="J343" s="3"/>
      <c r="K343" s="16"/>
      <c r="M343" s="31"/>
    </row>
    <row r="344" spans="1:13" s="32" customFormat="1" x14ac:dyDescent="0.25">
      <c r="A344" s="64"/>
      <c r="B344" s="67"/>
      <c r="C344" s="3" t="s">
        <v>189</v>
      </c>
      <c r="D344" s="23" t="s">
        <v>193</v>
      </c>
      <c r="E344" s="60" t="s">
        <v>100</v>
      </c>
      <c r="F344" s="3">
        <v>23.01</v>
      </c>
      <c r="G344" s="28"/>
      <c r="H344" s="3">
        <f>F344-$G$338</f>
        <v>6.4500000000000028</v>
      </c>
      <c r="I344" s="3">
        <f t="shared" si="39"/>
        <v>1.1438169499575177</v>
      </c>
      <c r="J344" s="3">
        <f>GEOMEAN(I344:I346)</f>
        <v>1.0921640110773581</v>
      </c>
      <c r="K344" s="16"/>
      <c r="M344" s="31"/>
    </row>
    <row r="345" spans="1:13" s="32" customFormat="1" x14ac:dyDescent="0.25">
      <c r="A345" s="64"/>
      <c r="B345" s="67"/>
      <c r="C345" s="3" t="s">
        <v>190</v>
      </c>
      <c r="D345" s="23" t="s">
        <v>193</v>
      </c>
      <c r="E345" s="60"/>
      <c r="F345" s="3">
        <v>23</v>
      </c>
      <c r="G345" s="28"/>
      <c r="H345" s="3">
        <f t="shared" ref="H345:H346" si="41">F345-$G$338</f>
        <v>6.4400000000000013</v>
      </c>
      <c r="I345" s="3">
        <f t="shared" si="39"/>
        <v>1.1517728260086719</v>
      </c>
      <c r="J345" s="3"/>
      <c r="K345" s="16"/>
      <c r="M345" s="31"/>
    </row>
    <row r="346" spans="1:13" s="32" customFormat="1" x14ac:dyDescent="0.25">
      <c r="A346" s="64"/>
      <c r="B346" s="68"/>
      <c r="C346" s="4" t="s">
        <v>191</v>
      </c>
      <c r="D346" s="17" t="s">
        <v>193</v>
      </c>
      <c r="E346" s="61"/>
      <c r="F346" s="4">
        <v>23.22</v>
      </c>
      <c r="G346" s="29"/>
      <c r="H346" s="4">
        <f t="shared" si="41"/>
        <v>6.66</v>
      </c>
      <c r="I346" s="4">
        <f t="shared" si="39"/>
        <v>0.98887233903928173</v>
      </c>
      <c r="J346" s="4"/>
      <c r="K346" s="18"/>
      <c r="M346" s="31"/>
    </row>
    <row r="347" spans="1:13" s="32" customFormat="1" x14ac:dyDescent="0.25">
      <c r="A347" s="64"/>
      <c r="G347" s="26"/>
      <c r="M347" s="31"/>
    </row>
    <row r="348" spans="1:13" s="32" customFormat="1" x14ac:dyDescent="0.25">
      <c r="A348" s="64"/>
      <c r="B348" s="66">
        <v>9</v>
      </c>
      <c r="C348" s="2" t="s">
        <v>93</v>
      </c>
      <c r="D348" s="13" t="s">
        <v>97</v>
      </c>
      <c r="E348" s="62" t="s">
        <v>95</v>
      </c>
      <c r="F348" s="2">
        <v>17.54</v>
      </c>
      <c r="G348" s="62">
        <f>AVERAGE(F348:F350)</f>
        <v>17.47</v>
      </c>
      <c r="H348" s="2"/>
      <c r="I348" s="2"/>
      <c r="J348" s="2"/>
      <c r="K348" s="14"/>
      <c r="M348" s="31"/>
    </row>
    <row r="349" spans="1:13" s="32" customFormat="1" x14ac:dyDescent="0.25">
      <c r="A349" s="64"/>
      <c r="B349" s="67"/>
      <c r="C349" s="3" t="s">
        <v>96</v>
      </c>
      <c r="D349" s="23" t="s">
        <v>97</v>
      </c>
      <c r="E349" s="60"/>
      <c r="F349" s="3">
        <v>17.37</v>
      </c>
      <c r="G349" s="60"/>
      <c r="H349" s="3"/>
      <c r="I349" s="3"/>
      <c r="J349" s="3"/>
      <c r="K349" s="16"/>
      <c r="M349" s="31"/>
    </row>
    <row r="350" spans="1:13" s="32" customFormat="1" x14ac:dyDescent="0.25">
      <c r="A350" s="64"/>
      <c r="B350" s="67"/>
      <c r="C350" s="3" t="s">
        <v>98</v>
      </c>
      <c r="D350" s="23" t="s">
        <v>97</v>
      </c>
      <c r="E350" s="60"/>
      <c r="F350" s="3">
        <v>17.5</v>
      </c>
      <c r="G350" s="60"/>
      <c r="H350" s="3"/>
      <c r="I350" s="3"/>
      <c r="J350" s="3"/>
      <c r="K350" s="16"/>
      <c r="M350" s="31"/>
    </row>
    <row r="351" spans="1:13" s="32" customFormat="1" x14ac:dyDescent="0.25">
      <c r="A351" s="64"/>
      <c r="B351" s="67"/>
      <c r="C351" s="3" t="s">
        <v>99</v>
      </c>
      <c r="D351" s="23" t="s">
        <v>97</v>
      </c>
      <c r="E351" s="60" t="s">
        <v>100</v>
      </c>
      <c r="F351" s="3">
        <v>17.14</v>
      </c>
      <c r="G351" s="60">
        <f>AVERAGE(F351:F353)</f>
        <v>17.16333333333333</v>
      </c>
      <c r="H351" s="3"/>
      <c r="I351" s="3"/>
      <c r="J351" s="3"/>
      <c r="K351" s="16"/>
      <c r="M351" s="31"/>
    </row>
    <row r="352" spans="1:13" s="32" customFormat="1" x14ac:dyDescent="0.25">
      <c r="A352" s="64"/>
      <c r="B352" s="67"/>
      <c r="C352" s="3" t="s">
        <v>101</v>
      </c>
      <c r="D352" s="23" t="s">
        <v>97</v>
      </c>
      <c r="E352" s="60"/>
      <c r="F352" s="3">
        <v>17.22</v>
      </c>
      <c r="G352" s="60"/>
      <c r="H352" s="3"/>
      <c r="I352" s="3"/>
      <c r="J352" s="3"/>
      <c r="K352" s="16"/>
      <c r="M352" s="31"/>
    </row>
    <row r="353" spans="1:13" s="32" customFormat="1" x14ac:dyDescent="0.25">
      <c r="A353" s="64"/>
      <c r="B353" s="67"/>
      <c r="C353" s="3" t="s">
        <v>103</v>
      </c>
      <c r="D353" s="23" t="s">
        <v>97</v>
      </c>
      <c r="E353" s="60"/>
      <c r="F353" s="3">
        <v>17.13</v>
      </c>
      <c r="G353" s="60"/>
      <c r="H353" s="3"/>
      <c r="I353" s="3"/>
      <c r="J353" s="3"/>
      <c r="K353" s="16"/>
      <c r="M353" s="31"/>
    </row>
    <row r="354" spans="1:13" s="32" customFormat="1" x14ac:dyDescent="0.25">
      <c r="A354" s="64"/>
      <c r="B354" s="67"/>
      <c r="C354" s="3" t="s">
        <v>104</v>
      </c>
      <c r="D354" s="23" t="s">
        <v>193</v>
      </c>
      <c r="E354" s="60" t="s">
        <v>95</v>
      </c>
      <c r="F354" s="3">
        <v>25.06</v>
      </c>
      <c r="G354" s="28"/>
      <c r="H354" s="3">
        <f>F354-$G$348</f>
        <v>7.59</v>
      </c>
      <c r="I354" s="3">
        <f>2^(-H354)*100</f>
        <v>0.51901789613145011</v>
      </c>
      <c r="J354" s="3">
        <f>GEOMEAN(I354:I356)</f>
        <v>0.50716351100061619</v>
      </c>
      <c r="K354" s="9">
        <f>J357/J354</f>
        <v>1.7941908175396595</v>
      </c>
      <c r="M354" s="31"/>
    </row>
    <row r="355" spans="1:13" s="32" customFormat="1" x14ac:dyDescent="0.25">
      <c r="A355" s="64"/>
      <c r="B355" s="67"/>
      <c r="C355" s="3" t="s">
        <v>105</v>
      </c>
      <c r="D355" s="23" t="s">
        <v>193</v>
      </c>
      <c r="E355" s="60"/>
      <c r="F355" s="3">
        <v>25.31</v>
      </c>
      <c r="G355" s="28"/>
      <c r="H355" s="3">
        <f t="shared" ref="H355:H356" si="42">F355-$G$348</f>
        <v>7.84</v>
      </c>
      <c r="I355" s="3">
        <f t="shared" ref="I355:I359" si="43">2^(-H355)*100</f>
        <v>0.43644028830946097</v>
      </c>
      <c r="J355" s="3"/>
      <c r="K355" s="16"/>
      <c r="M355" s="31"/>
    </row>
    <row r="356" spans="1:13" s="32" customFormat="1" x14ac:dyDescent="0.25">
      <c r="A356" s="64"/>
      <c r="B356" s="67"/>
      <c r="C356" s="3" t="s">
        <v>106</v>
      </c>
      <c r="D356" s="23" t="s">
        <v>193</v>
      </c>
      <c r="E356" s="60"/>
      <c r="F356" s="3">
        <v>24.91</v>
      </c>
      <c r="G356" s="28"/>
      <c r="H356" s="3">
        <f t="shared" si="42"/>
        <v>7.4400000000000013</v>
      </c>
      <c r="I356" s="3">
        <f t="shared" si="43"/>
        <v>0.57588641300433585</v>
      </c>
      <c r="J356" s="3"/>
      <c r="K356" s="16"/>
      <c r="M356" s="31"/>
    </row>
    <row r="357" spans="1:13" s="32" customFormat="1" x14ac:dyDescent="0.25">
      <c r="A357" s="64"/>
      <c r="B357" s="67"/>
      <c r="C357" s="3" t="s">
        <v>107</v>
      </c>
      <c r="D357" s="23" t="s">
        <v>193</v>
      </c>
      <c r="E357" s="60" t="s">
        <v>100</v>
      </c>
      <c r="F357" s="3">
        <v>23.85</v>
      </c>
      <c r="G357" s="28"/>
      <c r="H357" s="3">
        <f>F357-$G$351</f>
        <v>6.686666666666671</v>
      </c>
      <c r="I357" s="3">
        <f t="shared" si="43"/>
        <v>0.9707619878796323</v>
      </c>
      <c r="J357" s="3">
        <f>GEOMEAN(I357:I359)</f>
        <v>0.90994811442847967</v>
      </c>
      <c r="K357" s="16"/>
      <c r="M357" s="31"/>
    </row>
    <row r="358" spans="1:13" s="32" customFormat="1" x14ac:dyDescent="0.25">
      <c r="A358" s="64"/>
      <c r="B358" s="67"/>
      <c r="C358" s="3" t="s">
        <v>108</v>
      </c>
      <c r="D358" s="23" t="s">
        <v>193</v>
      </c>
      <c r="E358" s="60"/>
      <c r="F358" s="3">
        <v>24.08</v>
      </c>
      <c r="G358" s="28"/>
      <c r="H358" s="3">
        <f t="shared" ref="H358:H359" si="44">F358-$G$351</f>
        <v>6.9166666666666679</v>
      </c>
      <c r="I358" s="3">
        <f t="shared" si="43"/>
        <v>0.82770554246819894</v>
      </c>
      <c r="J358" s="3"/>
      <c r="K358" s="16"/>
      <c r="M358" s="31"/>
    </row>
    <row r="359" spans="1:13" s="32" customFormat="1" x14ac:dyDescent="0.25">
      <c r="A359" s="64"/>
      <c r="B359" s="68"/>
      <c r="C359" s="4" t="s">
        <v>109</v>
      </c>
      <c r="D359" s="17" t="s">
        <v>193</v>
      </c>
      <c r="E359" s="61"/>
      <c r="F359" s="4">
        <v>23.9</v>
      </c>
      <c r="G359" s="29"/>
      <c r="H359" s="4">
        <f t="shared" si="44"/>
        <v>6.7366666666666681</v>
      </c>
      <c r="I359" s="4">
        <f t="shared" si="43"/>
        <v>0.93769427083223944</v>
      </c>
      <c r="J359" s="4"/>
      <c r="K359" s="18"/>
      <c r="M359" s="31"/>
    </row>
    <row r="360" spans="1:13" s="32" customFormat="1" x14ac:dyDescent="0.25">
      <c r="A360" s="64"/>
      <c r="G360" s="26"/>
      <c r="M360" s="31"/>
    </row>
    <row r="361" spans="1:13" s="32" customFormat="1" x14ac:dyDescent="0.25">
      <c r="A361" s="64"/>
      <c r="B361" s="66">
        <v>10</v>
      </c>
      <c r="C361" s="2" t="s">
        <v>117</v>
      </c>
      <c r="D361" s="13" t="s">
        <v>97</v>
      </c>
      <c r="E361" s="62" t="s">
        <v>95</v>
      </c>
      <c r="F361" s="2">
        <v>17.34</v>
      </c>
      <c r="G361" s="62">
        <f>AVERAGE(F361:F363)</f>
        <v>17.423333333333332</v>
      </c>
      <c r="H361" s="2"/>
      <c r="I361" s="2"/>
      <c r="J361" s="2"/>
      <c r="K361" s="14"/>
      <c r="M361" s="31"/>
    </row>
    <row r="362" spans="1:13" s="32" customFormat="1" x14ac:dyDescent="0.25">
      <c r="A362" s="64"/>
      <c r="B362" s="67"/>
      <c r="C362" s="3" t="s">
        <v>118</v>
      </c>
      <c r="D362" s="23" t="s">
        <v>97</v>
      </c>
      <c r="E362" s="60"/>
      <c r="F362" s="3">
        <v>17.559999999999999</v>
      </c>
      <c r="G362" s="60"/>
      <c r="H362" s="3"/>
      <c r="I362" s="3"/>
      <c r="J362" s="3"/>
      <c r="K362" s="16"/>
      <c r="M362" s="31"/>
    </row>
    <row r="363" spans="1:13" s="32" customFormat="1" x14ac:dyDescent="0.25">
      <c r="A363" s="64"/>
      <c r="B363" s="67"/>
      <c r="C363" s="3" t="s">
        <v>119</v>
      </c>
      <c r="D363" s="23" t="s">
        <v>97</v>
      </c>
      <c r="E363" s="60"/>
      <c r="F363" s="3">
        <v>17.37</v>
      </c>
      <c r="G363" s="60"/>
      <c r="H363" s="3"/>
      <c r="I363" s="3"/>
      <c r="J363" s="3"/>
      <c r="K363" s="16"/>
      <c r="M363" s="31"/>
    </row>
    <row r="364" spans="1:13" s="32" customFormat="1" x14ac:dyDescent="0.25">
      <c r="A364" s="64"/>
      <c r="B364" s="67"/>
      <c r="C364" s="3" t="s">
        <v>120</v>
      </c>
      <c r="D364" s="23" t="s">
        <v>97</v>
      </c>
      <c r="E364" s="60" t="s">
        <v>100</v>
      </c>
      <c r="F364" s="3">
        <v>17.02</v>
      </c>
      <c r="G364" s="60">
        <f>AVERAGE(F364:F366)</f>
        <v>17.136666666666667</v>
      </c>
      <c r="H364" s="3"/>
      <c r="I364" s="3"/>
      <c r="J364" s="3"/>
      <c r="K364" s="16"/>
      <c r="M364" s="31"/>
    </row>
    <row r="365" spans="1:13" s="32" customFormat="1" x14ac:dyDescent="0.25">
      <c r="A365" s="64"/>
      <c r="B365" s="67"/>
      <c r="C365" s="3" t="s">
        <v>121</v>
      </c>
      <c r="D365" s="23" t="s">
        <v>97</v>
      </c>
      <c r="E365" s="60"/>
      <c r="F365" s="3">
        <v>17.059999999999999</v>
      </c>
      <c r="G365" s="60"/>
      <c r="H365" s="3"/>
      <c r="I365" s="3"/>
      <c r="J365" s="3"/>
      <c r="K365" s="16"/>
      <c r="M365" s="31"/>
    </row>
    <row r="366" spans="1:13" s="32" customFormat="1" x14ac:dyDescent="0.25">
      <c r="A366" s="64"/>
      <c r="B366" s="67"/>
      <c r="C366" s="3" t="s">
        <v>122</v>
      </c>
      <c r="D366" s="23" t="s">
        <v>97</v>
      </c>
      <c r="E366" s="60"/>
      <c r="F366" s="3">
        <v>17.329999999999998</v>
      </c>
      <c r="G366" s="60"/>
      <c r="H366" s="3"/>
      <c r="I366" s="3"/>
      <c r="J366" s="3"/>
      <c r="K366" s="16"/>
      <c r="M366" s="31"/>
    </row>
    <row r="367" spans="1:13" s="32" customFormat="1" x14ac:dyDescent="0.25">
      <c r="A367" s="64"/>
      <c r="B367" s="67"/>
      <c r="C367" s="3" t="s">
        <v>169</v>
      </c>
      <c r="D367" s="23" t="s">
        <v>193</v>
      </c>
      <c r="E367" s="60" t="s">
        <v>95</v>
      </c>
      <c r="F367" s="3">
        <v>24.38</v>
      </c>
      <c r="G367" s="28"/>
      <c r="H367" s="3">
        <f>F367-$G$361</f>
        <v>6.956666666666667</v>
      </c>
      <c r="I367" s="3">
        <f t="shared" ref="I367:I372" si="45">2^(-H367)*100</f>
        <v>0.80507189088226383</v>
      </c>
      <c r="J367" s="3">
        <f>GEOMEAN(I367:I369)</f>
        <v>0.80693415246045808</v>
      </c>
      <c r="K367" s="9">
        <f>J370/J367</f>
        <v>0.95263799804393801</v>
      </c>
      <c r="M367" s="31"/>
    </row>
    <row r="368" spans="1:13" s="32" customFormat="1" x14ac:dyDescent="0.25">
      <c r="A368" s="64"/>
      <c r="B368" s="67"/>
      <c r="C368" s="3" t="s">
        <v>170</v>
      </c>
      <c r="D368" s="23" t="s">
        <v>193</v>
      </c>
      <c r="E368" s="60"/>
      <c r="F368" s="3">
        <v>24.17</v>
      </c>
      <c r="G368" s="28"/>
      <c r="H368" s="3">
        <f t="shared" ref="H368:H369" si="46">F368-$G$361</f>
        <v>6.7466666666666697</v>
      </c>
      <c r="I368" s="3">
        <f t="shared" si="45"/>
        <v>0.93121714337779937</v>
      </c>
      <c r="J368" s="3"/>
      <c r="K368" s="16"/>
      <c r="M368" s="31"/>
    </row>
    <row r="369" spans="1:13" s="32" customFormat="1" x14ac:dyDescent="0.25">
      <c r="A369" s="64"/>
      <c r="B369" s="67"/>
      <c r="C369" s="3" t="s">
        <v>171</v>
      </c>
      <c r="D369" s="23" t="s">
        <v>193</v>
      </c>
      <c r="E369" s="60"/>
      <c r="F369" s="3">
        <v>24.58</v>
      </c>
      <c r="G369" s="28"/>
      <c r="H369" s="3">
        <f t="shared" si="46"/>
        <v>7.1566666666666663</v>
      </c>
      <c r="I369" s="3">
        <f t="shared" si="45"/>
        <v>0.70085578810143068</v>
      </c>
      <c r="J369" s="3"/>
      <c r="K369" s="16"/>
      <c r="M369" s="31"/>
    </row>
    <row r="370" spans="1:13" s="32" customFormat="1" x14ac:dyDescent="0.25">
      <c r="A370" s="64"/>
      <c r="B370" s="67"/>
      <c r="C370" s="3" t="s">
        <v>189</v>
      </c>
      <c r="D370" s="23" t="s">
        <v>193</v>
      </c>
      <c r="E370" s="60" t="s">
        <v>100</v>
      </c>
      <c r="F370" s="3">
        <v>24.07</v>
      </c>
      <c r="G370" s="28"/>
      <c r="H370" s="3">
        <f>F370-$G$364</f>
        <v>6.9333333333333336</v>
      </c>
      <c r="I370" s="3">
        <f t="shared" si="45"/>
        <v>0.81819853345361448</v>
      </c>
      <c r="J370" s="3">
        <f>GEOMEAN(I370:I372)</f>
        <v>0.76871613555321261</v>
      </c>
      <c r="K370" s="16"/>
      <c r="M370" s="31"/>
    </row>
    <row r="371" spans="1:13" s="32" customFormat="1" x14ac:dyDescent="0.25">
      <c r="A371" s="64"/>
      <c r="B371" s="67"/>
      <c r="C371" s="3" t="s">
        <v>190</v>
      </c>
      <c r="D371" s="23" t="s">
        <v>193</v>
      </c>
      <c r="E371" s="60"/>
      <c r="F371" s="3">
        <v>24.1</v>
      </c>
      <c r="G371" s="28"/>
      <c r="H371" s="3">
        <f t="shared" ref="H371:H372" si="47">F371-$G$364</f>
        <v>6.9633333333333347</v>
      </c>
      <c r="I371" s="3">
        <f t="shared" si="45"/>
        <v>0.8013602511203255</v>
      </c>
      <c r="J371" s="3"/>
      <c r="K371" s="16"/>
      <c r="M371" s="31"/>
    </row>
    <row r="372" spans="1:13" s="32" customFormat="1" x14ac:dyDescent="0.25">
      <c r="A372" s="64"/>
      <c r="B372" s="68"/>
      <c r="C372" s="4" t="s">
        <v>191</v>
      </c>
      <c r="D372" s="17" t="s">
        <v>193</v>
      </c>
      <c r="E372" s="61"/>
      <c r="F372" s="4">
        <v>24.31</v>
      </c>
      <c r="G372" s="29"/>
      <c r="H372" s="4">
        <f t="shared" si="47"/>
        <v>7.173333333333332</v>
      </c>
      <c r="I372" s="4">
        <f t="shared" si="45"/>
        <v>0.69280577278374345</v>
      </c>
      <c r="J372" s="4"/>
      <c r="K372" s="18"/>
      <c r="M372" s="31"/>
    </row>
    <row r="373" spans="1:13" s="32" customFormat="1" x14ac:dyDescent="0.25">
      <c r="A373" s="64"/>
      <c r="G373" s="26"/>
      <c r="M373" s="31"/>
    </row>
    <row r="374" spans="1:13" s="32" customFormat="1" x14ac:dyDescent="0.25">
      <c r="A374" s="64"/>
      <c r="B374" s="66">
        <v>11</v>
      </c>
      <c r="C374" s="2" t="s">
        <v>93</v>
      </c>
      <c r="D374" s="13" t="s">
        <v>97</v>
      </c>
      <c r="E374" s="62" t="s">
        <v>95</v>
      </c>
      <c r="F374" s="2">
        <v>17.88</v>
      </c>
      <c r="G374" s="62">
        <f>AVERAGE(F374:F376)</f>
        <v>17.803333333333331</v>
      </c>
      <c r="H374" s="2"/>
      <c r="I374" s="2"/>
      <c r="J374" s="2"/>
      <c r="K374" s="14"/>
      <c r="M374" s="31"/>
    </row>
    <row r="375" spans="1:13" s="32" customFormat="1" x14ac:dyDescent="0.25">
      <c r="A375" s="64"/>
      <c r="B375" s="67"/>
      <c r="C375" s="3" t="s">
        <v>96</v>
      </c>
      <c r="D375" s="23" t="s">
        <v>97</v>
      </c>
      <c r="E375" s="60"/>
      <c r="F375" s="3">
        <v>17.77</v>
      </c>
      <c r="G375" s="60"/>
      <c r="H375" s="3"/>
      <c r="I375" s="3"/>
      <c r="J375" s="3"/>
      <c r="K375" s="16"/>
      <c r="M375" s="31"/>
    </row>
    <row r="376" spans="1:13" s="32" customFormat="1" x14ac:dyDescent="0.25">
      <c r="A376" s="64"/>
      <c r="B376" s="67"/>
      <c r="C376" s="3" t="s">
        <v>98</v>
      </c>
      <c r="D376" s="23" t="s">
        <v>97</v>
      </c>
      <c r="E376" s="60"/>
      <c r="F376" s="3">
        <v>17.760000000000002</v>
      </c>
      <c r="G376" s="60"/>
      <c r="H376" s="3"/>
      <c r="I376" s="3"/>
      <c r="J376" s="3"/>
      <c r="K376" s="16"/>
      <c r="M376" s="31"/>
    </row>
    <row r="377" spans="1:13" s="32" customFormat="1" x14ac:dyDescent="0.25">
      <c r="A377" s="64"/>
      <c r="B377" s="67"/>
      <c r="C377" s="3" t="s">
        <v>99</v>
      </c>
      <c r="D377" s="23" t="s">
        <v>97</v>
      </c>
      <c r="E377" s="60" t="s">
        <v>100</v>
      </c>
      <c r="F377" s="3">
        <v>17.63</v>
      </c>
      <c r="G377" s="60">
        <f>AVERAGE(F377:F379)</f>
        <v>17.48</v>
      </c>
      <c r="H377" s="3"/>
      <c r="I377" s="3"/>
      <c r="J377" s="3"/>
      <c r="K377" s="16"/>
      <c r="M377" s="31"/>
    </row>
    <row r="378" spans="1:13" s="32" customFormat="1" x14ac:dyDescent="0.25">
      <c r="A378" s="64"/>
      <c r="B378" s="67"/>
      <c r="C378" s="3" t="s">
        <v>101</v>
      </c>
      <c r="D378" s="23" t="s">
        <v>97</v>
      </c>
      <c r="E378" s="60"/>
      <c r="F378" s="3">
        <v>17.43</v>
      </c>
      <c r="G378" s="60"/>
      <c r="H378" s="3"/>
      <c r="I378" s="3"/>
      <c r="J378" s="3"/>
      <c r="K378" s="16"/>
      <c r="M378" s="31"/>
    </row>
    <row r="379" spans="1:13" s="32" customFormat="1" x14ac:dyDescent="0.25">
      <c r="A379" s="64"/>
      <c r="B379" s="67"/>
      <c r="C379" s="3" t="s">
        <v>103</v>
      </c>
      <c r="D379" s="23" t="s">
        <v>97</v>
      </c>
      <c r="E379" s="60"/>
      <c r="F379" s="3">
        <v>17.38</v>
      </c>
      <c r="G379" s="60"/>
      <c r="H379" s="3"/>
      <c r="I379" s="3"/>
      <c r="J379" s="3"/>
      <c r="K379" s="16"/>
      <c r="M379" s="31"/>
    </row>
    <row r="380" spans="1:13" s="32" customFormat="1" x14ac:dyDescent="0.25">
      <c r="A380" s="64"/>
      <c r="B380" s="67"/>
      <c r="C380" s="3" t="s">
        <v>104</v>
      </c>
      <c r="D380" s="23" t="s">
        <v>193</v>
      </c>
      <c r="E380" s="60" t="s">
        <v>95</v>
      </c>
      <c r="F380" s="3">
        <v>24.31</v>
      </c>
      <c r="G380" s="28"/>
      <c r="H380" s="3">
        <f>F380-$G$374</f>
        <v>6.5066666666666677</v>
      </c>
      <c r="I380" s="3">
        <f>2^(-H380)*100</f>
        <v>1.0997606125265542</v>
      </c>
      <c r="J380" s="3">
        <f>GEOMEAN(I380:I382)</f>
        <v>1.1732600809646632</v>
      </c>
      <c r="K380" s="9">
        <f>J383/J380</f>
        <v>2.3729252698169785</v>
      </c>
      <c r="M380" s="31"/>
    </row>
    <row r="381" spans="1:13" s="32" customFormat="1" x14ac:dyDescent="0.25">
      <c r="A381" s="64"/>
      <c r="B381" s="67"/>
      <c r="C381" s="3" t="s">
        <v>105</v>
      </c>
      <c r="D381" s="23" t="s">
        <v>193</v>
      </c>
      <c r="E381" s="60"/>
      <c r="F381" s="3">
        <v>24.19</v>
      </c>
      <c r="G381" s="28"/>
      <c r="H381" s="3">
        <f t="shared" ref="H381:H382" si="48">F381-$G$374</f>
        <v>6.3866666666666703</v>
      </c>
      <c r="I381" s="3">
        <f>2^(-H381)*100</f>
        <v>1.1951481980656158</v>
      </c>
      <c r="J381" s="3"/>
      <c r="K381" s="16"/>
      <c r="M381" s="31"/>
    </row>
    <row r="382" spans="1:13" s="32" customFormat="1" x14ac:dyDescent="0.25">
      <c r="A382" s="64"/>
      <c r="B382" s="67"/>
      <c r="C382" s="3" t="s">
        <v>106</v>
      </c>
      <c r="D382" s="23" t="s">
        <v>193</v>
      </c>
      <c r="E382" s="60"/>
      <c r="F382" s="3">
        <v>24.15</v>
      </c>
      <c r="G382" s="28"/>
      <c r="H382" s="3">
        <f t="shared" si="48"/>
        <v>6.3466666666666676</v>
      </c>
      <c r="I382" s="3">
        <f t="shared" ref="I382:I385" si="49">2^(-H382)*100</f>
        <v>1.2287483873343452</v>
      </c>
      <c r="J382" s="3"/>
      <c r="K382" s="16"/>
      <c r="M382" s="31"/>
    </row>
    <row r="383" spans="1:13" s="32" customFormat="1" x14ac:dyDescent="0.25">
      <c r="A383" s="64"/>
      <c r="B383" s="67"/>
      <c r="C383" s="3" t="s">
        <v>107</v>
      </c>
      <c r="D383" s="23" t="s">
        <v>193</v>
      </c>
      <c r="E383" s="60" t="s">
        <v>100</v>
      </c>
      <c r="F383" s="3">
        <v>22.64</v>
      </c>
      <c r="G383" s="28"/>
      <c r="H383" s="3">
        <f>F383-$G$377</f>
        <v>5.16</v>
      </c>
      <c r="I383" s="3">
        <f t="shared" si="49"/>
        <v>2.7969533466499144</v>
      </c>
      <c r="J383" s="3">
        <f>GEOMEAN(I383:I385)</f>
        <v>2.7840584941885633</v>
      </c>
      <c r="K383" s="16"/>
      <c r="M383" s="31"/>
    </row>
    <row r="384" spans="1:13" s="32" customFormat="1" x14ac:dyDescent="0.25">
      <c r="A384" s="64"/>
      <c r="B384" s="67"/>
      <c r="C384" s="3" t="s">
        <v>108</v>
      </c>
      <c r="D384" s="23" t="s">
        <v>193</v>
      </c>
      <c r="E384" s="60"/>
      <c r="F384" s="3">
        <v>22.81</v>
      </c>
      <c r="G384" s="28"/>
      <c r="H384" s="3">
        <f t="shared" ref="H384:H385" si="50">F384-$G$377</f>
        <v>5.3299999999999983</v>
      </c>
      <c r="I384" s="3">
        <f t="shared" si="49"/>
        <v>2.4860515117341242</v>
      </c>
      <c r="J384" s="3"/>
      <c r="K384" s="16"/>
      <c r="M384" s="31"/>
    </row>
    <row r="385" spans="1:15" s="32" customFormat="1" x14ac:dyDescent="0.25">
      <c r="A385" s="64"/>
      <c r="B385" s="68"/>
      <c r="C385" s="4" t="s">
        <v>109</v>
      </c>
      <c r="D385" s="17" t="s">
        <v>193</v>
      </c>
      <c r="E385" s="61"/>
      <c r="F385" s="4">
        <v>22.49</v>
      </c>
      <c r="G385" s="29"/>
      <c r="H385" s="4">
        <f t="shared" si="50"/>
        <v>5.009999999999998</v>
      </c>
      <c r="I385" s="4">
        <f t="shared" si="49"/>
        <v>3.103414048240742</v>
      </c>
      <c r="J385" s="4"/>
      <c r="K385" s="18"/>
      <c r="M385" s="31"/>
    </row>
    <row r="386" spans="1:15" s="32" customFormat="1" x14ac:dyDescent="0.25">
      <c r="A386" s="64"/>
      <c r="G386" s="26"/>
      <c r="M386" s="31"/>
    </row>
    <row r="387" spans="1:15" s="32" customFormat="1" x14ac:dyDescent="0.25">
      <c r="A387" s="64"/>
      <c r="B387" s="66">
        <v>12</v>
      </c>
      <c r="C387" s="2" t="s">
        <v>117</v>
      </c>
      <c r="D387" s="13" t="s">
        <v>97</v>
      </c>
      <c r="E387" s="62" t="s">
        <v>95</v>
      </c>
      <c r="F387" s="2">
        <v>17.71</v>
      </c>
      <c r="G387" s="62">
        <f>AVERAGE(F387:F389)</f>
        <v>17.716666666666669</v>
      </c>
      <c r="H387" s="2"/>
      <c r="I387" s="2"/>
      <c r="J387" s="2"/>
      <c r="K387" s="14"/>
      <c r="M387" s="31"/>
    </row>
    <row r="388" spans="1:15" s="32" customFormat="1" x14ac:dyDescent="0.25">
      <c r="A388" s="64"/>
      <c r="B388" s="67"/>
      <c r="C388" s="3" t="s">
        <v>118</v>
      </c>
      <c r="D388" s="23" t="s">
        <v>97</v>
      </c>
      <c r="E388" s="60"/>
      <c r="F388" s="3">
        <v>17.690000000000001</v>
      </c>
      <c r="G388" s="60"/>
      <c r="H388" s="3"/>
      <c r="I388" s="3"/>
      <c r="J388" s="3"/>
      <c r="K388" s="16"/>
      <c r="M388" s="31"/>
    </row>
    <row r="389" spans="1:15" s="32" customFormat="1" x14ac:dyDescent="0.25">
      <c r="A389" s="64"/>
      <c r="B389" s="67"/>
      <c r="C389" s="3" t="s">
        <v>119</v>
      </c>
      <c r="D389" s="23" t="s">
        <v>97</v>
      </c>
      <c r="E389" s="60"/>
      <c r="F389" s="3">
        <v>17.75</v>
      </c>
      <c r="G389" s="60"/>
      <c r="H389" s="3"/>
      <c r="I389" s="3"/>
      <c r="J389" s="3"/>
      <c r="K389" s="16"/>
      <c r="M389" s="31"/>
    </row>
    <row r="390" spans="1:15" s="32" customFormat="1" x14ac:dyDescent="0.25">
      <c r="A390" s="64"/>
      <c r="B390" s="67"/>
      <c r="C390" s="3" t="s">
        <v>120</v>
      </c>
      <c r="D390" s="23" t="s">
        <v>97</v>
      </c>
      <c r="E390" s="60" t="s">
        <v>100</v>
      </c>
      <c r="F390" s="3">
        <v>17.72</v>
      </c>
      <c r="G390" s="60">
        <f>AVERAGE(F390:F392)</f>
        <v>17.606666666666666</v>
      </c>
      <c r="H390" s="3"/>
      <c r="I390" s="3"/>
      <c r="J390" s="3"/>
      <c r="K390" s="16"/>
      <c r="M390" s="31"/>
    </row>
    <row r="391" spans="1:15" s="32" customFormat="1" x14ac:dyDescent="0.25">
      <c r="A391" s="64"/>
      <c r="B391" s="67"/>
      <c r="C391" s="3" t="s">
        <v>121</v>
      </c>
      <c r="D391" s="23" t="s">
        <v>97</v>
      </c>
      <c r="E391" s="60"/>
      <c r="F391" s="3">
        <v>17.440000000000001</v>
      </c>
      <c r="G391" s="60"/>
      <c r="H391" s="3"/>
      <c r="I391" s="3"/>
      <c r="J391" s="3"/>
      <c r="K391" s="16"/>
      <c r="M391" s="31"/>
    </row>
    <row r="392" spans="1:15" s="32" customFormat="1" x14ac:dyDescent="0.25">
      <c r="A392" s="64"/>
      <c r="B392" s="67"/>
      <c r="C392" s="3" t="s">
        <v>122</v>
      </c>
      <c r="D392" s="23" t="s">
        <v>97</v>
      </c>
      <c r="E392" s="60"/>
      <c r="F392" s="3">
        <v>17.66</v>
      </c>
      <c r="G392" s="60"/>
      <c r="H392" s="3"/>
      <c r="I392" s="3"/>
      <c r="J392" s="3"/>
      <c r="K392" s="16"/>
      <c r="M392" s="31"/>
    </row>
    <row r="393" spans="1:15" s="32" customFormat="1" x14ac:dyDescent="0.25">
      <c r="A393" s="64"/>
      <c r="B393" s="67"/>
      <c r="C393" s="3" t="s">
        <v>169</v>
      </c>
      <c r="D393" s="23" t="s">
        <v>193</v>
      </c>
      <c r="E393" s="60" t="s">
        <v>95</v>
      </c>
      <c r="F393" s="3">
        <v>25.17</v>
      </c>
      <c r="G393" s="28"/>
      <c r="H393" s="3">
        <f>F393-$G$387</f>
        <v>7.4533333333333331</v>
      </c>
      <c r="I393" s="3">
        <f t="shared" ref="I393:I398" si="51">2^(-H393)*100</f>
        <v>0.57058861117580972</v>
      </c>
      <c r="J393" s="3">
        <f>GEOMEAN(I393:I395)</f>
        <v>0.61864750412478187</v>
      </c>
      <c r="K393" s="9">
        <f>J396/J393</f>
        <v>1.7817974362806741</v>
      </c>
      <c r="M393" s="31"/>
    </row>
    <row r="394" spans="1:15" s="32" customFormat="1" x14ac:dyDescent="0.25">
      <c r="A394" s="64"/>
      <c r="B394" s="67"/>
      <c r="C394" s="3" t="s">
        <v>170</v>
      </c>
      <c r="D394" s="23" t="s">
        <v>193</v>
      </c>
      <c r="E394" s="60"/>
      <c r="F394" s="3">
        <v>24.9</v>
      </c>
      <c r="G394" s="28"/>
      <c r="H394" s="3">
        <f t="shared" ref="H394:H395" si="52">F394-$G$387</f>
        <v>7.18333333333333</v>
      </c>
      <c r="I394" s="3">
        <f t="shared" si="51"/>
        <v>0.68802021374699285</v>
      </c>
      <c r="J394" s="3"/>
      <c r="K394" s="16"/>
      <c r="M394" s="31"/>
    </row>
    <row r="395" spans="1:15" s="32" customFormat="1" x14ac:dyDescent="0.25">
      <c r="A395" s="64"/>
      <c r="B395" s="67"/>
      <c r="C395" s="3" t="s">
        <v>171</v>
      </c>
      <c r="D395" s="23" t="s">
        <v>193</v>
      </c>
      <c r="E395" s="60"/>
      <c r="F395" s="3">
        <v>25.09</v>
      </c>
      <c r="G395" s="28"/>
      <c r="H395" s="3">
        <f t="shared" si="52"/>
        <v>7.3733333333333313</v>
      </c>
      <c r="I395" s="3">
        <f t="shared" si="51"/>
        <v>0.60312245575169443</v>
      </c>
      <c r="J395" s="3"/>
      <c r="K395" s="16"/>
      <c r="M395" s="31"/>
    </row>
    <row r="396" spans="1:15" s="32" customFormat="1" x14ac:dyDescent="0.25">
      <c r="A396" s="64"/>
      <c r="B396" s="67"/>
      <c r="C396" s="3" t="s">
        <v>189</v>
      </c>
      <c r="D396" s="23" t="s">
        <v>193</v>
      </c>
      <c r="E396" s="60" t="s">
        <v>100</v>
      </c>
      <c r="F396" s="3">
        <v>24.16</v>
      </c>
      <c r="G396" s="28"/>
      <c r="H396" s="3">
        <f>F396-$G$390</f>
        <v>6.5533333333333346</v>
      </c>
      <c r="I396" s="3">
        <f t="shared" si="51"/>
        <v>1.064755997644395</v>
      </c>
      <c r="J396" s="3">
        <f>GEOMEAN(I396:I398)</f>
        <v>1.1023045368109741</v>
      </c>
      <c r="K396" s="16"/>
      <c r="M396" s="31"/>
    </row>
    <row r="397" spans="1:15" s="32" customFormat="1" x14ac:dyDescent="0.25">
      <c r="A397" s="64"/>
      <c r="B397" s="67"/>
      <c r="C397" s="3" t="s">
        <v>190</v>
      </c>
      <c r="D397" s="23" t="s">
        <v>193</v>
      </c>
      <c r="E397" s="60"/>
      <c r="F397" s="3">
        <v>24.05</v>
      </c>
      <c r="G397" s="28"/>
      <c r="H397" s="3">
        <f t="shared" ref="H397:H398" si="53">F397-$G$390</f>
        <v>6.4433333333333351</v>
      </c>
      <c r="I397" s="3">
        <f t="shared" si="51"/>
        <v>1.1491147376452717</v>
      </c>
      <c r="J397" s="3"/>
      <c r="K397" s="16"/>
      <c r="M397" s="31"/>
    </row>
    <row r="398" spans="1:15" s="32" customFormat="1" x14ac:dyDescent="0.25">
      <c r="A398" s="64"/>
      <c r="B398" s="68"/>
      <c r="C398" s="4" t="s">
        <v>191</v>
      </c>
      <c r="D398" s="17" t="s">
        <v>193</v>
      </c>
      <c r="E398" s="61"/>
      <c r="F398" s="4">
        <v>24.12</v>
      </c>
      <c r="G398" s="29"/>
      <c r="H398" s="4">
        <f t="shared" si="53"/>
        <v>6.5133333333333354</v>
      </c>
      <c r="I398" s="4">
        <f t="shared" si="51"/>
        <v>1.0946903631931757</v>
      </c>
      <c r="J398" s="4"/>
      <c r="K398" s="18"/>
      <c r="M398" s="31"/>
    </row>
    <row r="399" spans="1:15" s="32" customFormat="1" x14ac:dyDescent="0.25">
      <c r="A399" s="64"/>
      <c r="G399" s="26"/>
      <c r="M399" s="31"/>
    </row>
    <row r="400" spans="1:15" x14ac:dyDescent="0.25">
      <c r="A400" s="64"/>
      <c r="B400" s="66">
        <v>13</v>
      </c>
      <c r="C400" s="2" t="s">
        <v>93</v>
      </c>
      <c r="D400" s="13" t="s">
        <v>97</v>
      </c>
      <c r="E400" s="62" t="s">
        <v>95</v>
      </c>
      <c r="F400" s="2">
        <v>16.77</v>
      </c>
      <c r="G400" s="62">
        <v>16.64</v>
      </c>
      <c r="H400" s="2"/>
      <c r="I400" s="2"/>
      <c r="J400" s="2"/>
      <c r="K400" s="14"/>
      <c r="L400" s="32"/>
      <c r="M400" s="27"/>
      <c r="O400" s="27"/>
    </row>
    <row r="401" spans="1:16" x14ac:dyDescent="0.25">
      <c r="A401" s="64"/>
      <c r="B401" s="67"/>
      <c r="C401" s="3" t="s">
        <v>96</v>
      </c>
      <c r="D401" s="23" t="s">
        <v>97</v>
      </c>
      <c r="E401" s="60"/>
      <c r="F401" s="3">
        <v>16.46</v>
      </c>
      <c r="G401" s="60"/>
      <c r="H401" s="3"/>
      <c r="I401" s="3"/>
      <c r="J401" s="3"/>
      <c r="K401" s="16"/>
      <c r="L401" s="32"/>
      <c r="M401" s="27"/>
      <c r="O401" s="27"/>
    </row>
    <row r="402" spans="1:16" x14ac:dyDescent="0.25">
      <c r="A402" s="64"/>
      <c r="B402" s="67"/>
      <c r="C402" s="3" t="s">
        <v>98</v>
      </c>
      <c r="D402" s="23" t="s">
        <v>97</v>
      </c>
      <c r="E402" s="60"/>
      <c r="F402" s="3">
        <v>16.690000000000001</v>
      </c>
      <c r="G402" s="60"/>
      <c r="H402" s="3"/>
      <c r="I402" s="3"/>
      <c r="J402" s="3"/>
      <c r="K402" s="16"/>
      <c r="L402" s="32"/>
      <c r="M402" s="27"/>
      <c r="O402" s="27"/>
    </row>
    <row r="403" spans="1:16" x14ac:dyDescent="0.25">
      <c r="A403" s="64"/>
      <c r="B403" s="67"/>
      <c r="C403" s="3" t="s">
        <v>99</v>
      </c>
      <c r="D403" s="23" t="s">
        <v>97</v>
      </c>
      <c r="E403" s="60" t="s">
        <v>100</v>
      </c>
      <c r="F403" s="3">
        <v>16.739999999999998</v>
      </c>
      <c r="G403" s="60">
        <v>16.66333333333333</v>
      </c>
      <c r="H403" s="3"/>
      <c r="I403" s="3"/>
      <c r="J403" s="3"/>
      <c r="K403" s="16"/>
      <c r="L403" s="32"/>
      <c r="M403" s="27"/>
      <c r="O403" s="27"/>
    </row>
    <row r="404" spans="1:16" x14ac:dyDescent="0.25">
      <c r="A404" s="64"/>
      <c r="B404" s="67"/>
      <c r="C404" s="3" t="s">
        <v>101</v>
      </c>
      <c r="D404" s="23" t="s">
        <v>97</v>
      </c>
      <c r="E404" s="60"/>
      <c r="F404" s="3">
        <v>16.45</v>
      </c>
      <c r="G404" s="60"/>
      <c r="H404" s="3"/>
      <c r="I404" s="3"/>
      <c r="J404" s="3"/>
      <c r="K404" s="16"/>
      <c r="L404" s="32"/>
      <c r="M404" s="27"/>
      <c r="O404" s="27"/>
    </row>
    <row r="405" spans="1:16" x14ac:dyDescent="0.25">
      <c r="A405" s="64"/>
      <c r="B405" s="67"/>
      <c r="C405" s="3" t="s">
        <v>103</v>
      </c>
      <c r="D405" s="23" t="s">
        <v>97</v>
      </c>
      <c r="E405" s="60"/>
      <c r="F405" s="3">
        <v>16.8</v>
      </c>
      <c r="G405" s="60"/>
      <c r="H405" s="3"/>
      <c r="I405" s="3"/>
      <c r="J405" s="3"/>
      <c r="K405" s="16"/>
      <c r="L405" s="32"/>
      <c r="M405" s="27"/>
      <c r="N405" s="27"/>
      <c r="O405" s="27"/>
    </row>
    <row r="406" spans="1:16" x14ac:dyDescent="0.25">
      <c r="A406" s="64"/>
      <c r="B406" s="67"/>
      <c r="C406" s="3" t="s">
        <v>104</v>
      </c>
      <c r="D406" s="23" t="s">
        <v>193</v>
      </c>
      <c r="E406" s="60" t="s">
        <v>95</v>
      </c>
      <c r="F406" s="3">
        <v>23.86</v>
      </c>
      <c r="G406" s="3"/>
      <c r="H406" s="3">
        <f>F406-$G$400</f>
        <v>7.2199999999999989</v>
      </c>
      <c r="I406" s="3">
        <f>2^(-H406)*100</f>
        <v>0.6707542472169955</v>
      </c>
      <c r="J406" s="3">
        <f>GEOMEAN(I406:I408)</f>
        <v>0.72055952623901554</v>
      </c>
      <c r="K406" s="9">
        <f>J409/J406</f>
        <v>1.565546832598196</v>
      </c>
      <c r="L406" s="32"/>
      <c r="M406" s="27"/>
      <c r="N406" s="27"/>
      <c r="O406" s="27"/>
    </row>
    <row r="407" spans="1:16" x14ac:dyDescent="0.25">
      <c r="A407" s="64"/>
      <c r="B407" s="67"/>
      <c r="C407" s="3" t="s">
        <v>105</v>
      </c>
      <c r="D407" s="23" t="s">
        <v>193</v>
      </c>
      <c r="E407" s="60"/>
      <c r="F407" s="3">
        <v>23.65</v>
      </c>
      <c r="G407" s="3"/>
      <c r="H407" s="3">
        <f t="shared" ref="H407:H408" si="54">F407-$G$400</f>
        <v>7.009999999999998</v>
      </c>
      <c r="I407" s="3">
        <f t="shared" ref="I407:I408" si="55">2^(-H407)*100</f>
        <v>0.7758535120601856</v>
      </c>
      <c r="J407" s="3"/>
      <c r="K407" s="16"/>
      <c r="L407" s="32"/>
      <c r="M407" s="27"/>
      <c r="N407" s="27"/>
      <c r="O407" s="27"/>
    </row>
    <row r="408" spans="1:16" x14ac:dyDescent="0.25">
      <c r="A408" s="64"/>
      <c r="B408" s="67"/>
      <c r="C408" s="3" t="s">
        <v>106</v>
      </c>
      <c r="D408" s="23" t="s">
        <v>193</v>
      </c>
      <c r="E408" s="60"/>
      <c r="F408" s="3">
        <v>23.76</v>
      </c>
      <c r="G408" s="3"/>
      <c r="H408" s="3">
        <f t="shared" si="54"/>
        <v>7.120000000000001</v>
      </c>
      <c r="I408" s="3">
        <f t="shared" si="55"/>
        <v>0.71889660205068351</v>
      </c>
      <c r="J408" s="3"/>
      <c r="K408" s="16"/>
      <c r="L408" s="32"/>
      <c r="M408" s="27"/>
      <c r="N408" s="27"/>
      <c r="O408" s="27"/>
    </row>
    <row r="409" spans="1:16" x14ac:dyDescent="0.25">
      <c r="A409" s="64"/>
      <c r="B409" s="67"/>
      <c r="C409" s="3" t="s">
        <v>107</v>
      </c>
      <c r="D409" s="23" t="s">
        <v>193</v>
      </c>
      <c r="E409" s="60" t="s">
        <v>100</v>
      </c>
      <c r="F409" s="3">
        <v>23.11</v>
      </c>
      <c r="G409" s="3"/>
      <c r="H409" s="3">
        <f>F409-$G$403</f>
        <v>6.446666666666669</v>
      </c>
      <c r="I409" s="3">
        <f>2^(-H409)*100</f>
        <v>1.1464627836805907</v>
      </c>
      <c r="J409" s="3">
        <f>GEOMEAN(I409:I411)</f>
        <v>1.1280696840019475</v>
      </c>
      <c r="K409" s="16"/>
      <c r="L409" s="32"/>
      <c r="M409" s="27"/>
      <c r="N409" s="27"/>
      <c r="O409" s="27"/>
    </row>
    <row r="410" spans="1:16" x14ac:dyDescent="0.25">
      <c r="A410" s="64"/>
      <c r="B410" s="67"/>
      <c r="C410" s="3" t="s">
        <v>108</v>
      </c>
      <c r="D410" s="23" t="s">
        <v>193</v>
      </c>
      <c r="E410" s="60"/>
      <c r="F410" s="3">
        <v>23.28</v>
      </c>
      <c r="G410" s="3"/>
      <c r="H410" s="3">
        <f t="shared" ref="H410:H411" si="56">F410-$G$403</f>
        <v>6.6166666666666707</v>
      </c>
      <c r="I410" s="3">
        <f t="shared" ref="I410:I411" si="57">2^(-H410)*100</f>
        <v>1.0190250545043447</v>
      </c>
      <c r="J410" s="3"/>
      <c r="K410" s="16"/>
      <c r="L410" s="32"/>
      <c r="M410" s="27"/>
      <c r="N410" s="27"/>
      <c r="O410" s="27"/>
    </row>
    <row r="411" spans="1:16" x14ac:dyDescent="0.25">
      <c r="A411" s="65"/>
      <c r="B411" s="68"/>
      <c r="C411" s="4" t="s">
        <v>109</v>
      </c>
      <c r="D411" s="17" t="s">
        <v>193</v>
      </c>
      <c r="E411" s="61"/>
      <c r="F411" s="4">
        <v>23.01</v>
      </c>
      <c r="G411" s="4"/>
      <c r="H411" s="4">
        <f t="shared" si="56"/>
        <v>6.3466666666666711</v>
      </c>
      <c r="I411" s="4">
        <f t="shared" si="57"/>
        <v>1.2287483873343417</v>
      </c>
      <c r="J411" s="4"/>
      <c r="K411" s="18"/>
      <c r="L411" s="32"/>
      <c r="M411" s="27"/>
      <c r="N411" s="27"/>
      <c r="O411" s="27"/>
    </row>
    <row r="412" spans="1:16" x14ac:dyDescent="0.25">
      <c r="M412" s="27"/>
      <c r="N412" s="27"/>
      <c r="O412" s="27"/>
    </row>
    <row r="413" spans="1:16" x14ac:dyDescent="0.25">
      <c r="C413" s="32"/>
      <c r="D413" s="32"/>
      <c r="E413" s="32"/>
      <c r="F413" s="32"/>
      <c r="G413" s="33"/>
      <c r="H413" s="32"/>
      <c r="I413" s="32"/>
      <c r="J413" s="32"/>
    </row>
    <row r="414" spans="1:16" x14ac:dyDescent="0.25">
      <c r="B414" s="32"/>
      <c r="C414" s="32"/>
      <c r="D414" s="32"/>
      <c r="E414" s="32"/>
      <c r="F414" s="32"/>
      <c r="G414" s="32"/>
      <c r="H414" s="32"/>
      <c r="I414" s="32"/>
      <c r="J414" s="32"/>
      <c r="K414" s="37" t="s">
        <v>195</v>
      </c>
    </row>
    <row r="415" spans="1:16" x14ac:dyDescent="0.25">
      <c r="B415" s="32" t="s">
        <v>178</v>
      </c>
      <c r="C415" s="32" t="s">
        <v>84</v>
      </c>
      <c r="D415" s="32" t="s">
        <v>85</v>
      </c>
      <c r="E415" s="32" t="s">
        <v>86</v>
      </c>
      <c r="F415" s="32" t="s">
        <v>87</v>
      </c>
      <c r="G415" s="32" t="s">
        <v>88</v>
      </c>
      <c r="H415" s="32" t="s">
        <v>89</v>
      </c>
      <c r="I415" s="32" t="s">
        <v>90</v>
      </c>
      <c r="J415" s="32" t="s">
        <v>91</v>
      </c>
      <c r="K415" s="32" t="s">
        <v>92</v>
      </c>
      <c r="N415" s="27"/>
    </row>
    <row r="416" spans="1:16" x14ac:dyDescent="0.25">
      <c r="A416" s="63" t="s">
        <v>196</v>
      </c>
      <c r="B416" s="66">
        <v>1</v>
      </c>
      <c r="C416" s="2" t="s">
        <v>93</v>
      </c>
      <c r="D416" s="13" t="s">
        <v>97</v>
      </c>
      <c r="E416" s="62" t="s">
        <v>95</v>
      </c>
      <c r="F416" s="2">
        <v>16.809999999999999</v>
      </c>
      <c r="G416" s="62">
        <f>AVERAGE(F416:F418)</f>
        <v>16.929999999999996</v>
      </c>
      <c r="H416" s="2"/>
      <c r="I416" s="2"/>
      <c r="J416" s="2"/>
      <c r="K416" s="14"/>
      <c r="M416" s="32" t="s">
        <v>199</v>
      </c>
      <c r="N416" s="32"/>
      <c r="O416" s="32"/>
      <c r="P416" s="32"/>
    </row>
    <row r="417" spans="1:16" x14ac:dyDescent="0.25">
      <c r="A417" s="64"/>
      <c r="B417" s="67"/>
      <c r="C417" s="3" t="s">
        <v>96</v>
      </c>
      <c r="D417" s="23" t="s">
        <v>97</v>
      </c>
      <c r="E417" s="60"/>
      <c r="F417" s="3">
        <v>17.04</v>
      </c>
      <c r="G417" s="60"/>
      <c r="H417" s="3"/>
      <c r="I417" s="3"/>
      <c r="J417" s="3"/>
      <c r="K417" s="16"/>
      <c r="M417" s="32"/>
      <c r="N417" s="32" t="s">
        <v>95</v>
      </c>
      <c r="O417" s="32" t="s">
        <v>129</v>
      </c>
      <c r="P417" s="32" t="s">
        <v>92</v>
      </c>
    </row>
    <row r="418" spans="1:16" x14ac:dyDescent="0.25">
      <c r="A418" s="64"/>
      <c r="B418" s="67"/>
      <c r="C418" s="3" t="s">
        <v>98</v>
      </c>
      <c r="D418" s="23" t="s">
        <v>97</v>
      </c>
      <c r="E418" s="60"/>
      <c r="F418" s="3">
        <v>16.940000000000001</v>
      </c>
      <c r="G418" s="60"/>
      <c r="H418" s="3"/>
      <c r="I418" s="3"/>
      <c r="J418" s="3"/>
      <c r="K418" s="16"/>
      <c r="M418" s="32" t="s">
        <v>130</v>
      </c>
      <c r="N418" s="35">
        <v>2.4745900164991173</v>
      </c>
      <c r="O418" s="36">
        <v>1.8283253956345529</v>
      </c>
      <c r="P418" s="21">
        <f>O418/N418</f>
        <v>0.73883972029481637</v>
      </c>
    </row>
    <row r="419" spans="1:16" x14ac:dyDescent="0.25">
      <c r="A419" s="64"/>
      <c r="B419" s="67"/>
      <c r="C419" s="3" t="s">
        <v>99</v>
      </c>
      <c r="D419" s="23" t="s">
        <v>97</v>
      </c>
      <c r="E419" s="60" t="s">
        <v>100</v>
      </c>
      <c r="F419" s="3">
        <v>17.079999999999998</v>
      </c>
      <c r="G419" s="60">
        <f>AVERAGE(F419:F421)</f>
        <v>16.863333333333333</v>
      </c>
      <c r="H419" s="3"/>
      <c r="I419" s="3"/>
      <c r="J419" s="3"/>
      <c r="K419" s="16"/>
      <c r="M419" s="32" t="s">
        <v>132</v>
      </c>
      <c r="N419">
        <v>2.1893807263863572</v>
      </c>
      <c r="O419">
        <v>5.2434735923015614</v>
      </c>
      <c r="P419" s="21">
        <f t="shared" ref="P419:P427" si="58">O419/N419</f>
        <v>2.3949574092378541</v>
      </c>
    </row>
    <row r="420" spans="1:16" x14ac:dyDescent="0.25">
      <c r="A420" s="64"/>
      <c r="B420" s="67"/>
      <c r="C420" s="3" t="s">
        <v>101</v>
      </c>
      <c r="D420" s="23" t="s">
        <v>97</v>
      </c>
      <c r="E420" s="60"/>
      <c r="F420" s="3">
        <v>16.54</v>
      </c>
      <c r="G420" s="60"/>
      <c r="H420" s="3"/>
      <c r="I420" s="3"/>
      <c r="J420" s="3"/>
      <c r="K420" s="16"/>
      <c r="M420" s="32" t="s">
        <v>133</v>
      </c>
      <c r="N420">
        <v>2.3737854128681253</v>
      </c>
      <c r="O420">
        <v>2.9022856563704615</v>
      </c>
      <c r="P420" s="21">
        <f t="shared" si="58"/>
        <v>1.2226402776920666</v>
      </c>
    </row>
    <row r="421" spans="1:16" x14ac:dyDescent="0.25">
      <c r="A421" s="64"/>
      <c r="B421" s="67"/>
      <c r="C421" s="3" t="s">
        <v>103</v>
      </c>
      <c r="D421" s="23" t="s">
        <v>97</v>
      </c>
      <c r="E421" s="60"/>
      <c r="F421" s="3">
        <v>16.97</v>
      </c>
      <c r="G421" s="60"/>
      <c r="H421" s="3"/>
      <c r="I421" s="3"/>
      <c r="J421" s="3"/>
      <c r="K421" s="16"/>
      <c r="M421" s="32" t="s">
        <v>134</v>
      </c>
      <c r="N421">
        <v>0.9333711993406425</v>
      </c>
      <c r="O421">
        <v>1.3322420183874322</v>
      </c>
      <c r="P421" s="21">
        <f t="shared" si="58"/>
        <v>1.4273442541708619</v>
      </c>
    </row>
    <row r="422" spans="1:16" x14ac:dyDescent="0.25">
      <c r="A422" s="64"/>
      <c r="B422" s="67"/>
      <c r="C422" s="3" t="s">
        <v>158</v>
      </c>
      <c r="D422" s="23" t="s">
        <v>197</v>
      </c>
      <c r="E422" s="60" t="s">
        <v>95</v>
      </c>
      <c r="F422" s="3">
        <v>22.37</v>
      </c>
      <c r="G422" s="3"/>
      <c r="H422" s="3">
        <f>F422-$G$416</f>
        <v>5.4400000000000048</v>
      </c>
      <c r="I422" s="3">
        <f t="shared" ref="I422:I427" si="59">2^(-H422)*100</f>
        <v>2.3035456520173381</v>
      </c>
      <c r="J422" s="3">
        <f>GEOMEAN(I422:I424)</f>
        <v>2.4745900164991173</v>
      </c>
      <c r="K422" s="9">
        <f>J425/J422</f>
        <v>0.73883972029481637</v>
      </c>
      <c r="M422" s="32" t="s">
        <v>135</v>
      </c>
      <c r="N422">
        <v>0.97751417147949116</v>
      </c>
      <c r="O422">
        <v>1.8538478670445102</v>
      </c>
      <c r="P422" s="21">
        <f t="shared" si="58"/>
        <v>1.8964920623489958</v>
      </c>
    </row>
    <row r="423" spans="1:16" x14ac:dyDescent="0.25">
      <c r="A423" s="64"/>
      <c r="B423" s="67"/>
      <c r="C423" s="3" t="s">
        <v>159</v>
      </c>
      <c r="D423" s="23" t="s">
        <v>197</v>
      </c>
      <c r="E423" s="60"/>
      <c r="F423" s="3">
        <v>22.44</v>
      </c>
      <c r="G423" s="3"/>
      <c r="H423" s="3">
        <f t="shared" ref="H423:H424" si="60">F423-$G$416</f>
        <v>5.5100000000000051</v>
      </c>
      <c r="I423" s="3">
        <f t="shared" si="59"/>
        <v>2.1944451183406133</v>
      </c>
      <c r="J423" s="3"/>
      <c r="K423" s="16"/>
      <c r="M423" s="32" t="s">
        <v>138</v>
      </c>
      <c r="N423">
        <v>1.206244911503386</v>
      </c>
      <c r="O423">
        <v>1.6746460352129546</v>
      </c>
      <c r="P423" s="21">
        <f t="shared" si="58"/>
        <v>1.3883134504797898</v>
      </c>
    </row>
    <row r="424" spans="1:16" x14ac:dyDescent="0.25">
      <c r="A424" s="64"/>
      <c r="B424" s="67"/>
      <c r="C424" s="3" t="s">
        <v>160</v>
      </c>
      <c r="D424" s="23" t="s">
        <v>197</v>
      </c>
      <c r="E424" s="60"/>
      <c r="F424" s="3">
        <v>21.99</v>
      </c>
      <c r="G424" s="3"/>
      <c r="H424" s="3">
        <f t="shared" si="60"/>
        <v>5.0600000000000023</v>
      </c>
      <c r="I424" s="3">
        <f t="shared" si="59"/>
        <v>2.9977003728914466</v>
      </c>
      <c r="J424" s="3"/>
      <c r="K424" s="16"/>
      <c r="M424" s="32" t="s">
        <v>139</v>
      </c>
      <c r="N424">
        <v>2.6583348779714231</v>
      </c>
      <c r="O424">
        <v>2.4405216044841973</v>
      </c>
      <c r="P424" s="21">
        <f t="shared" si="58"/>
        <v>0.91806401996522002</v>
      </c>
    </row>
    <row r="425" spans="1:16" x14ac:dyDescent="0.25">
      <c r="A425" s="64"/>
      <c r="B425" s="67"/>
      <c r="C425" s="3" t="s">
        <v>161</v>
      </c>
      <c r="D425" s="23" t="s">
        <v>197</v>
      </c>
      <c r="E425" s="60" t="s">
        <v>100</v>
      </c>
      <c r="F425" s="3">
        <v>22.62</v>
      </c>
      <c r="G425" s="3"/>
      <c r="H425" s="3">
        <f>F425-$G$419</f>
        <v>5.7566666666666677</v>
      </c>
      <c r="I425" s="3">
        <f t="shared" si="59"/>
        <v>1.8495695134216166</v>
      </c>
      <c r="J425" s="3">
        <f>GEOMEAN(I425:I427)</f>
        <v>1.8283253956345529</v>
      </c>
      <c r="K425" s="16"/>
      <c r="M425" s="32" t="s">
        <v>140</v>
      </c>
      <c r="N425">
        <v>2.5796753643195998</v>
      </c>
      <c r="O425">
        <v>4.3384795327493544</v>
      </c>
      <c r="P425" s="21">
        <f t="shared" si="58"/>
        <v>1.6817928305074334</v>
      </c>
    </row>
    <row r="426" spans="1:16" x14ac:dyDescent="0.25">
      <c r="A426" s="64"/>
      <c r="B426" s="67"/>
      <c r="C426" s="3" t="s">
        <v>162</v>
      </c>
      <c r="D426" s="23" t="s">
        <v>197</v>
      </c>
      <c r="E426" s="60"/>
      <c r="F426" s="3">
        <v>22.43</v>
      </c>
      <c r="G426" s="3"/>
      <c r="H426" s="3">
        <f t="shared" ref="H426:H427" si="61">F426-$G$419</f>
        <v>5.5666666666666664</v>
      </c>
      <c r="I426" s="3">
        <f t="shared" si="59"/>
        <v>2.109921790887797</v>
      </c>
      <c r="J426" s="3"/>
      <c r="K426" s="16"/>
      <c r="M426" s="32" t="s">
        <v>141</v>
      </c>
      <c r="N426">
        <v>1.7660459207393078</v>
      </c>
      <c r="O426">
        <v>2.2250784306204237</v>
      </c>
      <c r="P426" s="21">
        <f t="shared" si="58"/>
        <v>1.2599210498948714</v>
      </c>
    </row>
    <row r="427" spans="1:16" x14ac:dyDescent="0.25">
      <c r="A427" s="64"/>
      <c r="B427" s="68"/>
      <c r="C427" s="4" t="s">
        <v>163</v>
      </c>
      <c r="D427" s="17" t="s">
        <v>198</v>
      </c>
      <c r="E427" s="61"/>
      <c r="F427" s="4">
        <v>22.86</v>
      </c>
      <c r="G427" s="4"/>
      <c r="H427" s="4">
        <f t="shared" si="61"/>
        <v>5.9966666666666661</v>
      </c>
      <c r="I427" s="4">
        <f t="shared" si="59"/>
        <v>1.5661143153783954</v>
      </c>
      <c r="J427" s="4"/>
      <c r="K427" s="18"/>
      <c r="M427" s="32" t="s">
        <v>142</v>
      </c>
      <c r="N427">
        <v>1.1517728260086739</v>
      </c>
      <c r="O427">
        <v>2.2509325966121096</v>
      </c>
      <c r="P427" s="21">
        <f t="shared" si="58"/>
        <v>1.9543199368684863</v>
      </c>
    </row>
    <row r="428" spans="1:16" x14ac:dyDescent="0.25">
      <c r="A428" s="64"/>
    </row>
    <row r="429" spans="1:16" x14ac:dyDescent="0.25">
      <c r="A429" s="64"/>
      <c r="B429" s="66">
        <v>3</v>
      </c>
      <c r="C429" s="2" t="s">
        <v>93</v>
      </c>
      <c r="D429" s="13" t="s">
        <v>97</v>
      </c>
      <c r="E429" s="62" t="s">
        <v>95</v>
      </c>
      <c r="F429" s="2">
        <v>17.440000000000001</v>
      </c>
      <c r="G429" s="62">
        <f>AVERAGE(F429:F431)</f>
        <v>17.37</v>
      </c>
      <c r="H429" s="2"/>
      <c r="I429" s="2"/>
      <c r="J429" s="2"/>
      <c r="K429" s="14"/>
    </row>
    <row r="430" spans="1:16" x14ac:dyDescent="0.25">
      <c r="A430" s="64"/>
      <c r="B430" s="67"/>
      <c r="C430" s="3" t="s">
        <v>96</v>
      </c>
      <c r="D430" s="23" t="s">
        <v>97</v>
      </c>
      <c r="E430" s="60"/>
      <c r="F430" s="3">
        <v>17.309999999999999</v>
      </c>
      <c r="G430" s="60"/>
      <c r="H430" s="3"/>
      <c r="I430" s="3"/>
      <c r="J430" s="3"/>
      <c r="K430" s="16"/>
    </row>
    <row r="431" spans="1:16" x14ac:dyDescent="0.25">
      <c r="A431" s="64"/>
      <c r="B431" s="67"/>
      <c r="C431" s="3" t="s">
        <v>98</v>
      </c>
      <c r="D431" s="23" t="s">
        <v>97</v>
      </c>
      <c r="E431" s="60"/>
      <c r="F431" s="3">
        <v>17.36</v>
      </c>
      <c r="G431" s="60"/>
      <c r="H431" s="3"/>
      <c r="I431" s="3"/>
      <c r="J431" s="3"/>
      <c r="K431" s="16"/>
    </row>
    <row r="432" spans="1:16" x14ac:dyDescent="0.25">
      <c r="A432" s="64"/>
      <c r="B432" s="67"/>
      <c r="C432" s="3" t="s">
        <v>99</v>
      </c>
      <c r="D432" s="23" t="s">
        <v>97</v>
      </c>
      <c r="E432" s="60" t="s">
        <v>100</v>
      </c>
      <c r="F432" s="3">
        <v>16.95</v>
      </c>
      <c r="G432" s="60">
        <f>AVERAGE(F432:F434)</f>
        <v>16.91</v>
      </c>
      <c r="H432" s="3"/>
      <c r="I432" s="3"/>
      <c r="J432" s="3"/>
      <c r="K432" s="16"/>
    </row>
    <row r="433" spans="1:11" x14ac:dyDescent="0.25">
      <c r="A433" s="64"/>
      <c r="B433" s="67"/>
      <c r="C433" s="3" t="s">
        <v>101</v>
      </c>
      <c r="D433" s="23" t="s">
        <v>97</v>
      </c>
      <c r="E433" s="60"/>
      <c r="F433" s="3">
        <v>16.84</v>
      </c>
      <c r="G433" s="60"/>
      <c r="H433" s="3"/>
      <c r="I433" s="3"/>
      <c r="J433" s="3"/>
      <c r="K433" s="16"/>
    </row>
    <row r="434" spans="1:11" x14ac:dyDescent="0.25">
      <c r="A434" s="64"/>
      <c r="B434" s="67"/>
      <c r="C434" s="3" t="s">
        <v>103</v>
      </c>
      <c r="D434" s="23" t="s">
        <v>97</v>
      </c>
      <c r="E434" s="60"/>
      <c r="F434" s="3">
        <v>16.940000000000001</v>
      </c>
      <c r="G434" s="60"/>
      <c r="H434" s="3"/>
      <c r="I434" s="3"/>
      <c r="J434" s="3"/>
      <c r="K434" s="16"/>
    </row>
    <row r="435" spans="1:11" x14ac:dyDescent="0.25">
      <c r="A435" s="64"/>
      <c r="B435" s="67"/>
      <c r="C435" s="3" t="s">
        <v>158</v>
      </c>
      <c r="D435" s="23" t="s">
        <v>197</v>
      </c>
      <c r="E435" s="60" t="s">
        <v>95</v>
      </c>
      <c r="F435" s="3">
        <v>22.81</v>
      </c>
      <c r="G435" s="3"/>
      <c r="H435" s="3">
        <f>F435-$G$429</f>
        <v>5.4399999999999977</v>
      </c>
      <c r="I435" s="3">
        <f t="shared" ref="I435:I440" si="62">2^(-H435)*100</f>
        <v>2.3035456520173492</v>
      </c>
      <c r="J435" s="3">
        <f>GEOMEAN(I435:I437)</f>
        <v>2.1893807263863572</v>
      </c>
      <c r="K435" s="9">
        <f>J438/J435</f>
        <v>2.3949574092378541</v>
      </c>
    </row>
    <row r="436" spans="1:11" x14ac:dyDescent="0.25">
      <c r="A436" s="64"/>
      <c r="B436" s="67"/>
      <c r="C436" s="3" t="s">
        <v>159</v>
      </c>
      <c r="D436" s="23" t="s">
        <v>197</v>
      </c>
      <c r="E436" s="60"/>
      <c r="F436" s="3">
        <v>22.86</v>
      </c>
      <c r="G436" s="3"/>
      <c r="H436" s="3">
        <f t="shared" ref="H436:H437" si="63">F436-$G$429</f>
        <v>5.4899999999999984</v>
      </c>
      <c r="I436" s="3">
        <f>2^(-H436)*100</f>
        <v>2.2250784306204268</v>
      </c>
      <c r="J436" s="3"/>
      <c r="K436" s="16"/>
    </row>
    <row r="437" spans="1:11" x14ac:dyDescent="0.25">
      <c r="A437" s="64"/>
      <c r="B437" s="67"/>
      <c r="C437" s="3" t="s">
        <v>160</v>
      </c>
      <c r="D437" s="23" t="s">
        <v>197</v>
      </c>
      <c r="E437" s="60"/>
      <c r="F437" s="3">
        <v>22.98</v>
      </c>
      <c r="G437" s="3"/>
      <c r="H437" s="3">
        <f t="shared" si="63"/>
        <v>5.6099999999999994</v>
      </c>
      <c r="I437" s="3">
        <f t="shared" si="62"/>
        <v>2.0474896935286937</v>
      </c>
      <c r="J437" s="3"/>
      <c r="K437" s="16"/>
    </row>
    <row r="438" spans="1:11" x14ac:dyDescent="0.25">
      <c r="A438" s="64"/>
      <c r="B438" s="67"/>
      <c r="C438" s="3" t="s">
        <v>161</v>
      </c>
      <c r="D438" s="23" t="s">
        <v>197</v>
      </c>
      <c r="E438" s="60" t="s">
        <v>100</v>
      </c>
      <c r="F438" s="3">
        <v>21.11</v>
      </c>
      <c r="G438" s="3"/>
      <c r="H438" s="3">
        <f>F438-$G$432</f>
        <v>4.1999999999999993</v>
      </c>
      <c r="I438" s="3">
        <f t="shared" si="62"/>
        <v>5.4409410206007784</v>
      </c>
      <c r="J438" s="3">
        <f>GEOMEAN(I438:I440)</f>
        <v>5.2434735923015614</v>
      </c>
      <c r="K438" s="16"/>
    </row>
    <row r="439" spans="1:11" x14ac:dyDescent="0.25">
      <c r="A439" s="64"/>
      <c r="B439" s="67"/>
      <c r="C439" s="3" t="s">
        <v>162</v>
      </c>
      <c r="D439" s="23" t="s">
        <v>197</v>
      </c>
      <c r="E439" s="60"/>
      <c r="F439" s="3">
        <v>21.17</v>
      </c>
      <c r="G439" s="3"/>
      <c r="H439" s="3">
        <f t="shared" ref="H439:H440" si="64">F439-$G$432</f>
        <v>4.2600000000000016</v>
      </c>
      <c r="I439" s="3">
        <f t="shared" si="62"/>
        <v>5.2192994964273032</v>
      </c>
      <c r="J439" s="3"/>
      <c r="K439" s="16"/>
    </row>
    <row r="440" spans="1:11" x14ac:dyDescent="0.25">
      <c r="A440" s="64"/>
      <c r="B440" s="68"/>
      <c r="C440" s="4" t="s">
        <v>163</v>
      </c>
      <c r="D440" s="17" t="s">
        <v>198</v>
      </c>
      <c r="E440" s="61"/>
      <c r="F440" s="4">
        <v>21.21</v>
      </c>
      <c r="G440" s="4"/>
      <c r="H440" s="4">
        <f t="shared" si="64"/>
        <v>4.3000000000000007</v>
      </c>
      <c r="I440" s="4">
        <f t="shared" si="62"/>
        <v>5.0765774772264702</v>
      </c>
      <c r="J440" s="4"/>
      <c r="K440" s="18"/>
    </row>
    <row r="441" spans="1:11" x14ac:dyDescent="0.25">
      <c r="A441" s="64"/>
    </row>
    <row r="442" spans="1:11" x14ac:dyDescent="0.25">
      <c r="A442" s="64"/>
      <c r="B442" s="66">
        <v>4</v>
      </c>
      <c r="C442" s="2" t="s">
        <v>117</v>
      </c>
      <c r="D442" s="13" t="s">
        <v>97</v>
      </c>
      <c r="E442" s="62" t="s">
        <v>95</v>
      </c>
      <c r="F442" s="2">
        <v>17.100000000000001</v>
      </c>
      <c r="G442" s="62">
        <f>AVERAGE(F442:F444)</f>
        <v>17.353333333333335</v>
      </c>
      <c r="H442" s="2"/>
      <c r="I442" s="2"/>
      <c r="J442" s="2"/>
      <c r="K442" s="14"/>
    </row>
    <row r="443" spans="1:11" x14ac:dyDescent="0.25">
      <c r="A443" s="64"/>
      <c r="B443" s="67"/>
      <c r="C443" s="3" t="s">
        <v>118</v>
      </c>
      <c r="D443" s="23" t="s">
        <v>97</v>
      </c>
      <c r="E443" s="60"/>
      <c r="F443" s="3">
        <v>17.64</v>
      </c>
      <c r="G443" s="60"/>
      <c r="H443" s="3"/>
      <c r="I443" s="3"/>
      <c r="J443" s="3"/>
      <c r="K443" s="16"/>
    </row>
    <row r="444" spans="1:11" x14ac:dyDescent="0.25">
      <c r="A444" s="64"/>
      <c r="B444" s="67"/>
      <c r="C444" s="3" t="s">
        <v>119</v>
      </c>
      <c r="D444" s="23" t="s">
        <v>97</v>
      </c>
      <c r="E444" s="60"/>
      <c r="F444" s="3">
        <v>17.32</v>
      </c>
      <c r="G444" s="60"/>
      <c r="H444" s="3"/>
      <c r="I444" s="3"/>
      <c r="J444" s="3"/>
      <c r="K444" s="16"/>
    </row>
    <row r="445" spans="1:11" x14ac:dyDescent="0.25">
      <c r="A445" s="64"/>
      <c r="B445" s="67"/>
      <c r="C445" s="3" t="s">
        <v>120</v>
      </c>
      <c r="D445" s="23" t="s">
        <v>97</v>
      </c>
      <c r="E445" s="60" t="s">
        <v>100</v>
      </c>
      <c r="F445" s="3">
        <v>16.93</v>
      </c>
      <c r="G445" s="60">
        <f>AVERAGE(F445:F447)</f>
        <v>17.196666666666665</v>
      </c>
      <c r="H445" s="3"/>
      <c r="I445" s="3"/>
      <c r="J445" s="3"/>
      <c r="K445" s="16"/>
    </row>
    <row r="446" spans="1:11" x14ac:dyDescent="0.25">
      <c r="A446" s="64"/>
      <c r="B446" s="67"/>
      <c r="C446" s="3" t="s">
        <v>121</v>
      </c>
      <c r="D446" s="23" t="s">
        <v>97</v>
      </c>
      <c r="E446" s="60"/>
      <c r="F446" s="3">
        <v>17.2</v>
      </c>
      <c r="G446" s="60"/>
      <c r="H446" s="3"/>
      <c r="I446" s="3"/>
      <c r="J446" s="3"/>
      <c r="K446" s="16"/>
    </row>
    <row r="447" spans="1:11" x14ac:dyDescent="0.25">
      <c r="A447" s="64"/>
      <c r="B447" s="67"/>
      <c r="C447" s="3" t="s">
        <v>122</v>
      </c>
      <c r="D447" s="23" t="s">
        <v>97</v>
      </c>
      <c r="E447" s="60"/>
      <c r="F447" s="3">
        <v>17.46</v>
      </c>
      <c r="G447" s="60"/>
      <c r="H447" s="3"/>
      <c r="I447" s="3"/>
      <c r="J447" s="3"/>
      <c r="K447" s="16"/>
    </row>
    <row r="448" spans="1:11" x14ac:dyDescent="0.25">
      <c r="A448" s="64"/>
      <c r="B448" s="67"/>
      <c r="C448" s="3" t="s">
        <v>164</v>
      </c>
      <c r="D448" s="23" t="s">
        <v>197</v>
      </c>
      <c r="E448" s="60" t="s">
        <v>95</v>
      </c>
      <c r="F448" s="3">
        <v>22.78</v>
      </c>
      <c r="G448" s="3"/>
      <c r="H448" s="3">
        <f>F448-$G$442</f>
        <v>5.4266666666666659</v>
      </c>
      <c r="I448" s="3">
        <f t="shared" ref="I448:I453" si="65">2^(-H448)*100</f>
        <v>2.3249336154788058</v>
      </c>
      <c r="J448" s="3">
        <f>GEOMEAN(I448:I450)</f>
        <v>2.3737854128681253</v>
      </c>
      <c r="K448" s="9">
        <f>J451/J448</f>
        <v>1.2226402776920666</v>
      </c>
    </row>
    <row r="449" spans="1:11" x14ac:dyDescent="0.25">
      <c r="A449" s="64"/>
      <c r="B449" s="67"/>
      <c r="C449" s="3" t="s">
        <v>165</v>
      </c>
      <c r="D449" s="23" t="s">
        <v>197</v>
      </c>
      <c r="E449" s="60"/>
      <c r="F449" s="3">
        <v>22.78</v>
      </c>
      <c r="G449" s="3"/>
      <c r="H449" s="3">
        <f t="shared" ref="H449:H450" si="66">F449-$G$442</f>
        <v>5.4266666666666659</v>
      </c>
      <c r="I449" s="3">
        <f t="shared" si="65"/>
        <v>2.3249336154788058</v>
      </c>
      <c r="J449" s="3"/>
      <c r="K449" s="16"/>
    </row>
    <row r="450" spans="1:11" x14ac:dyDescent="0.25">
      <c r="A450" s="64"/>
      <c r="B450" s="67"/>
      <c r="C450" s="3" t="s">
        <v>166</v>
      </c>
      <c r="D450" s="23" t="s">
        <v>197</v>
      </c>
      <c r="E450" s="60"/>
      <c r="F450" s="3">
        <v>22.69</v>
      </c>
      <c r="G450" s="3"/>
      <c r="H450" s="3">
        <f t="shared" si="66"/>
        <v>5.336666666666666</v>
      </c>
      <c r="I450" s="3">
        <f t="shared" si="65"/>
        <v>2.4745900164991252</v>
      </c>
      <c r="J450" s="3"/>
      <c r="K450" s="16"/>
    </row>
    <row r="451" spans="1:11" x14ac:dyDescent="0.25">
      <c r="A451" s="64"/>
      <c r="B451" s="67"/>
      <c r="C451" s="3" t="s">
        <v>167</v>
      </c>
      <c r="D451" s="23" t="s">
        <v>197</v>
      </c>
      <c r="E451" s="60" t="s">
        <v>100</v>
      </c>
      <c r="F451" s="3">
        <v>22.33</v>
      </c>
      <c r="G451" s="3"/>
      <c r="H451" s="3">
        <f>F451-$G$445</f>
        <v>5.1333333333333329</v>
      </c>
      <c r="I451" s="3">
        <f t="shared" si="65"/>
        <v>2.8491327767444283</v>
      </c>
      <c r="J451" s="3">
        <f>GEOMEAN(I451:I453)</f>
        <v>2.9022856563704615</v>
      </c>
      <c r="K451" s="16"/>
    </row>
    <row r="452" spans="1:11" x14ac:dyDescent="0.25">
      <c r="A452" s="64"/>
      <c r="B452" s="67"/>
      <c r="C452" s="3" t="s">
        <v>168</v>
      </c>
      <c r="D452" s="23" t="s">
        <v>197</v>
      </c>
      <c r="E452" s="60"/>
      <c r="F452" s="3">
        <v>22.21</v>
      </c>
      <c r="G452" s="3"/>
      <c r="H452" s="3">
        <f t="shared" ref="H452:H453" si="67">F452-$G$445</f>
        <v>5.0133333333333354</v>
      </c>
      <c r="I452" s="3">
        <f t="shared" si="65"/>
        <v>3.0962519164538373</v>
      </c>
      <c r="J452" s="3"/>
      <c r="K452" s="16"/>
    </row>
    <row r="453" spans="1:11" x14ac:dyDescent="0.25">
      <c r="A453" s="64"/>
      <c r="B453" s="68"/>
      <c r="C453" s="4" t="s">
        <v>151</v>
      </c>
      <c r="D453" s="17" t="s">
        <v>198</v>
      </c>
      <c r="E453" s="61"/>
      <c r="F453" s="4">
        <v>22.37</v>
      </c>
      <c r="G453" s="4"/>
      <c r="H453" s="4">
        <f t="shared" si="67"/>
        <v>5.1733333333333356</v>
      </c>
      <c r="I453" s="4">
        <f t="shared" si="65"/>
        <v>2.7712230911349667</v>
      </c>
      <c r="J453" s="4"/>
      <c r="K453" s="18"/>
    </row>
    <row r="454" spans="1:11" x14ac:dyDescent="0.25">
      <c r="A454" s="64"/>
    </row>
    <row r="455" spans="1:11" x14ac:dyDescent="0.25">
      <c r="A455" s="64"/>
      <c r="B455" s="66">
        <v>5</v>
      </c>
      <c r="C455" s="2" t="s">
        <v>93</v>
      </c>
      <c r="D455" s="13" t="s">
        <v>97</v>
      </c>
      <c r="E455" s="62" t="s">
        <v>95</v>
      </c>
      <c r="F455" s="2">
        <v>16.68</v>
      </c>
      <c r="G455" s="62">
        <f>AVERAGE(F455:F457)</f>
        <v>16.743333333333336</v>
      </c>
      <c r="H455" s="2"/>
      <c r="I455" s="2"/>
      <c r="J455" s="2"/>
      <c r="K455" s="14"/>
    </row>
    <row r="456" spans="1:11" x14ac:dyDescent="0.25">
      <c r="A456" s="64"/>
      <c r="B456" s="67"/>
      <c r="C456" s="3" t="s">
        <v>96</v>
      </c>
      <c r="D456" s="23" t="s">
        <v>97</v>
      </c>
      <c r="E456" s="60"/>
      <c r="F456" s="3">
        <v>16.739999999999998</v>
      </c>
      <c r="G456" s="60"/>
      <c r="H456" s="3"/>
      <c r="I456" s="3"/>
      <c r="J456" s="3"/>
      <c r="K456" s="16"/>
    </row>
    <row r="457" spans="1:11" x14ac:dyDescent="0.25">
      <c r="A457" s="64"/>
      <c r="B457" s="67"/>
      <c r="C457" s="3" t="s">
        <v>98</v>
      </c>
      <c r="D457" s="23" t="s">
        <v>97</v>
      </c>
      <c r="E457" s="60"/>
      <c r="F457" s="3">
        <v>16.809999999999999</v>
      </c>
      <c r="G457" s="60"/>
      <c r="H457" s="3"/>
      <c r="I457" s="3"/>
      <c r="J457" s="3"/>
      <c r="K457" s="16"/>
    </row>
    <row r="458" spans="1:11" x14ac:dyDescent="0.25">
      <c r="A458" s="64"/>
      <c r="B458" s="67"/>
      <c r="C458" s="3" t="s">
        <v>99</v>
      </c>
      <c r="D458" s="23" t="s">
        <v>97</v>
      </c>
      <c r="E458" s="60" t="s">
        <v>100</v>
      </c>
      <c r="F458" s="3">
        <v>16.71</v>
      </c>
      <c r="G458" s="60">
        <f>AVERAGE(F458:F460)</f>
        <v>16.54</v>
      </c>
      <c r="H458" s="3"/>
      <c r="I458" s="3"/>
      <c r="J458" s="3"/>
      <c r="K458" s="16"/>
    </row>
    <row r="459" spans="1:11" x14ac:dyDescent="0.25">
      <c r="A459" s="64"/>
      <c r="B459" s="67"/>
      <c r="C459" s="3" t="s">
        <v>101</v>
      </c>
      <c r="D459" s="23" t="s">
        <v>97</v>
      </c>
      <c r="E459" s="60"/>
      <c r="F459" s="3">
        <v>16.510000000000002</v>
      </c>
      <c r="G459" s="60"/>
      <c r="H459" s="3"/>
      <c r="I459" s="3"/>
      <c r="J459" s="3"/>
      <c r="K459" s="16"/>
    </row>
    <row r="460" spans="1:11" x14ac:dyDescent="0.25">
      <c r="A460" s="64"/>
      <c r="B460" s="67"/>
      <c r="C460" s="3" t="s">
        <v>103</v>
      </c>
      <c r="D460" s="23" t="s">
        <v>97</v>
      </c>
      <c r="E460" s="60"/>
      <c r="F460" s="3">
        <v>16.399999999999999</v>
      </c>
      <c r="G460" s="60"/>
      <c r="H460" s="3"/>
      <c r="I460" s="3"/>
      <c r="J460" s="3"/>
      <c r="K460" s="16"/>
    </row>
    <row r="461" spans="1:11" x14ac:dyDescent="0.25">
      <c r="A461" s="64"/>
      <c r="B461" s="67"/>
      <c r="C461" s="3" t="s">
        <v>158</v>
      </c>
      <c r="D461" s="23" t="s">
        <v>197</v>
      </c>
      <c r="E461" s="60" t="s">
        <v>95</v>
      </c>
      <c r="F461" s="3">
        <v>23.36</v>
      </c>
      <c r="G461" s="28"/>
      <c r="H461" s="3">
        <f>F461-$G$455</f>
        <v>6.6166666666666636</v>
      </c>
      <c r="I461" s="3">
        <f t="shared" ref="I461:I466" si="68">2^(-H461)*100</f>
        <v>1.0190250545043495</v>
      </c>
      <c r="J461" s="3">
        <f>GEOMEAN(I461:I463)</f>
        <v>0.9333711993406425</v>
      </c>
      <c r="K461" s="9">
        <f>J464/J461</f>
        <v>1.4273442541708619</v>
      </c>
    </row>
    <row r="462" spans="1:11" x14ac:dyDescent="0.25">
      <c r="A462" s="64"/>
      <c r="B462" s="67"/>
      <c r="C462" s="3" t="s">
        <v>159</v>
      </c>
      <c r="D462" s="23" t="s">
        <v>197</v>
      </c>
      <c r="E462" s="60"/>
      <c r="F462" s="3">
        <v>23.33</v>
      </c>
      <c r="G462" s="28"/>
      <c r="H462" s="3">
        <f t="shared" ref="H462:H463" si="69">F462-$G$455</f>
        <v>6.5866666666666625</v>
      </c>
      <c r="I462" s="3">
        <f t="shared" si="68"/>
        <v>1.040436937048375</v>
      </c>
      <c r="J462" s="3"/>
      <c r="K462" s="16"/>
    </row>
    <row r="463" spans="1:11" x14ac:dyDescent="0.25">
      <c r="A463" s="64"/>
      <c r="B463" s="67"/>
      <c r="C463" s="3" t="s">
        <v>160</v>
      </c>
      <c r="D463" s="23" t="s">
        <v>197</v>
      </c>
      <c r="E463" s="60"/>
      <c r="F463" s="3">
        <v>23.77</v>
      </c>
      <c r="G463" s="28"/>
      <c r="H463" s="3">
        <f t="shared" si="69"/>
        <v>7.0266666666666637</v>
      </c>
      <c r="I463" s="3">
        <f t="shared" si="68"/>
        <v>0.7669420744115284</v>
      </c>
      <c r="J463" s="3"/>
      <c r="K463" s="16"/>
    </row>
    <row r="464" spans="1:11" x14ac:dyDescent="0.25">
      <c r="A464" s="64"/>
      <c r="B464" s="67"/>
      <c r="C464" s="3" t="s">
        <v>161</v>
      </c>
      <c r="D464" s="23" t="s">
        <v>197</v>
      </c>
      <c r="E464" s="60" t="s">
        <v>100</v>
      </c>
      <c r="F464" s="3">
        <v>22.93</v>
      </c>
      <c r="G464" s="28"/>
      <c r="H464" s="3">
        <f>F464-$G$458</f>
        <v>6.3900000000000006</v>
      </c>
      <c r="I464" s="3">
        <f t="shared" si="68"/>
        <v>1.1923900070004367</v>
      </c>
      <c r="J464" s="3">
        <f>GEOMEAN(I464:I466)</f>
        <v>1.3322420183874322</v>
      </c>
      <c r="K464" s="16"/>
    </row>
    <row r="465" spans="1:11" x14ac:dyDescent="0.25">
      <c r="A465" s="64"/>
      <c r="B465" s="67"/>
      <c r="C465" s="3" t="s">
        <v>162</v>
      </c>
      <c r="D465" s="23" t="s">
        <v>197</v>
      </c>
      <c r="E465" s="60"/>
      <c r="F465" s="3">
        <v>22.64</v>
      </c>
      <c r="G465" s="28"/>
      <c r="H465" s="3">
        <f t="shared" ref="H465:H466" si="70">F465-$G$458</f>
        <v>6.1000000000000014</v>
      </c>
      <c r="I465" s="3">
        <f t="shared" si="68"/>
        <v>1.4578640492762607</v>
      </c>
      <c r="J465" s="3"/>
      <c r="K465" s="16"/>
    </row>
    <row r="466" spans="1:11" x14ac:dyDescent="0.25">
      <c r="A466" s="64"/>
      <c r="B466" s="68"/>
      <c r="C466" s="4" t="s">
        <v>163</v>
      </c>
      <c r="D466" s="17" t="s">
        <v>198</v>
      </c>
      <c r="E466" s="61"/>
      <c r="F466" s="4">
        <v>22.74</v>
      </c>
      <c r="G466" s="29"/>
      <c r="H466" s="4">
        <f t="shared" si="70"/>
        <v>6.1999999999999993</v>
      </c>
      <c r="I466" s="4">
        <f t="shared" si="68"/>
        <v>1.3602352551501944</v>
      </c>
      <c r="J466" s="4"/>
      <c r="K466" s="18"/>
    </row>
    <row r="467" spans="1:11" x14ac:dyDescent="0.25">
      <c r="A467" s="64"/>
      <c r="D467" s="32"/>
      <c r="E467" s="32"/>
      <c r="F467" s="32"/>
      <c r="G467" s="26"/>
    </row>
    <row r="468" spans="1:11" x14ac:dyDescent="0.25">
      <c r="A468" s="64"/>
      <c r="B468" s="66">
        <v>6</v>
      </c>
      <c r="C468" s="2" t="s">
        <v>117</v>
      </c>
      <c r="D468" s="13" t="s">
        <v>97</v>
      </c>
      <c r="E468" s="62" t="s">
        <v>95</v>
      </c>
      <c r="F468" s="2">
        <v>16.98</v>
      </c>
      <c r="G468" s="62">
        <f>AVERAGE(F468:F470)</f>
        <v>16.856666666666666</v>
      </c>
      <c r="H468" s="2"/>
      <c r="I468" s="2"/>
      <c r="J468" s="2"/>
      <c r="K468" s="14"/>
    </row>
    <row r="469" spans="1:11" x14ac:dyDescent="0.25">
      <c r="A469" s="64"/>
      <c r="B469" s="67"/>
      <c r="C469" s="3" t="s">
        <v>118</v>
      </c>
      <c r="D469" s="23" t="s">
        <v>97</v>
      </c>
      <c r="E469" s="60"/>
      <c r="F469" s="3">
        <v>16.760000000000002</v>
      </c>
      <c r="G469" s="60"/>
      <c r="H469" s="3"/>
      <c r="I469" s="3"/>
      <c r="J469" s="3"/>
      <c r="K469" s="16"/>
    </row>
    <row r="470" spans="1:11" x14ac:dyDescent="0.25">
      <c r="A470" s="64"/>
      <c r="B470" s="67"/>
      <c r="C470" s="3" t="s">
        <v>119</v>
      </c>
      <c r="D470" s="23" t="s">
        <v>97</v>
      </c>
      <c r="E470" s="60"/>
      <c r="F470" s="3">
        <v>16.829999999999998</v>
      </c>
      <c r="G470" s="60"/>
      <c r="H470" s="3"/>
      <c r="I470" s="3"/>
      <c r="J470" s="3"/>
      <c r="K470" s="16"/>
    </row>
    <row r="471" spans="1:11" x14ac:dyDescent="0.25">
      <c r="A471" s="64"/>
      <c r="B471" s="67"/>
      <c r="C471" s="3" t="s">
        <v>120</v>
      </c>
      <c r="D471" s="23" t="s">
        <v>97</v>
      </c>
      <c r="E471" s="60" t="s">
        <v>100</v>
      </c>
      <c r="F471" s="3">
        <v>16.47</v>
      </c>
      <c r="G471" s="60">
        <f>AVERAGE(F471:F473)</f>
        <v>16.559999999999999</v>
      </c>
      <c r="H471" s="3"/>
      <c r="I471" s="3"/>
      <c r="J471" s="3"/>
      <c r="K471" s="16"/>
    </row>
    <row r="472" spans="1:11" x14ac:dyDescent="0.25">
      <c r="A472" s="64"/>
      <c r="B472" s="67"/>
      <c r="C472" s="3" t="s">
        <v>121</v>
      </c>
      <c r="D472" s="23" t="s">
        <v>97</v>
      </c>
      <c r="E472" s="60"/>
      <c r="F472" s="3">
        <v>16.579999999999998</v>
      </c>
      <c r="G472" s="60"/>
      <c r="H472" s="3"/>
      <c r="I472" s="3"/>
      <c r="J472" s="3"/>
      <c r="K472" s="16"/>
    </row>
    <row r="473" spans="1:11" x14ac:dyDescent="0.25">
      <c r="A473" s="64"/>
      <c r="B473" s="67"/>
      <c r="C473" s="3" t="s">
        <v>122</v>
      </c>
      <c r="D473" s="23" t="s">
        <v>97</v>
      </c>
      <c r="E473" s="60"/>
      <c r="F473" s="3">
        <v>16.63</v>
      </c>
      <c r="G473" s="60"/>
      <c r="H473" s="3"/>
      <c r="I473" s="3"/>
      <c r="J473" s="3"/>
      <c r="K473" s="16"/>
    </row>
    <row r="474" spans="1:11" x14ac:dyDescent="0.25">
      <c r="A474" s="64"/>
      <c r="B474" s="67"/>
      <c r="C474" s="3" t="s">
        <v>164</v>
      </c>
      <c r="D474" s="23" t="s">
        <v>197</v>
      </c>
      <c r="E474" s="60" t="s">
        <v>95</v>
      </c>
      <c r="F474" s="3">
        <v>23.52</v>
      </c>
      <c r="G474" s="28"/>
      <c r="H474" s="3">
        <f>F474-$G$468</f>
        <v>6.663333333333334</v>
      </c>
      <c r="I474" s="3">
        <f t="shared" ref="I474:I479" si="71">2^(-H474)*100</f>
        <v>0.98659019624346889</v>
      </c>
      <c r="J474" s="3">
        <f>GEOMEAN(I474:I476)</f>
        <v>0.97751417147949116</v>
      </c>
      <c r="K474" s="9">
        <f>J477/J474</f>
        <v>1.8964920623489958</v>
      </c>
    </row>
    <row r="475" spans="1:11" x14ac:dyDescent="0.25">
      <c r="A475" s="64"/>
      <c r="B475" s="67"/>
      <c r="C475" s="3" t="s">
        <v>165</v>
      </c>
      <c r="D475" s="23" t="s">
        <v>197</v>
      </c>
      <c r="E475" s="60"/>
      <c r="F475" s="3">
        <v>23.62</v>
      </c>
      <c r="G475" s="28"/>
      <c r="H475" s="3">
        <f t="shared" ref="H475:H476" si="72">F475-$G$468</f>
        <v>6.7633333333333354</v>
      </c>
      <c r="I475" s="3">
        <f t="shared" si="71"/>
        <v>0.92052120222192879</v>
      </c>
      <c r="J475" s="3"/>
      <c r="K475" s="16"/>
    </row>
    <row r="476" spans="1:11" x14ac:dyDescent="0.25">
      <c r="A476" s="64"/>
      <c r="B476" s="67"/>
      <c r="C476" s="3" t="s">
        <v>166</v>
      </c>
      <c r="D476" s="23" t="s">
        <v>197</v>
      </c>
      <c r="E476" s="60"/>
      <c r="F476" s="3">
        <v>23.46</v>
      </c>
      <c r="G476" s="28"/>
      <c r="H476" s="3">
        <f t="shared" si="72"/>
        <v>6.6033333333333353</v>
      </c>
      <c r="I476" s="3">
        <f t="shared" si="71"/>
        <v>1.0284864995653378</v>
      </c>
      <c r="J476" s="3"/>
      <c r="K476" s="16"/>
    </row>
    <row r="477" spans="1:11" x14ac:dyDescent="0.25">
      <c r="A477" s="64"/>
      <c r="B477" s="67"/>
      <c r="C477" s="3" t="s">
        <v>167</v>
      </c>
      <c r="D477" s="23" t="s">
        <v>197</v>
      </c>
      <c r="E477" s="60" t="s">
        <v>100</v>
      </c>
      <c r="F477" s="3">
        <v>22.27</v>
      </c>
      <c r="G477" s="28"/>
      <c r="H477" s="3">
        <f>F477-$G$471</f>
        <v>5.7100000000000009</v>
      </c>
      <c r="I477" s="3">
        <f t="shared" si="71"/>
        <v>1.9103754338938566</v>
      </c>
      <c r="J477" s="3">
        <f>GEOMEAN(I477:I479)</f>
        <v>1.8538478670445102</v>
      </c>
      <c r="K477" s="16"/>
    </row>
    <row r="478" spans="1:11" x14ac:dyDescent="0.25">
      <c r="A478" s="64"/>
      <c r="B478" s="67"/>
      <c r="C478" s="3" t="s">
        <v>168</v>
      </c>
      <c r="D478" s="23" t="s">
        <v>197</v>
      </c>
      <c r="E478" s="60"/>
      <c r="F478" s="3">
        <v>22.36</v>
      </c>
      <c r="G478" s="28"/>
      <c r="H478" s="3">
        <f t="shared" ref="H478:H479" si="73">F478-$G$471</f>
        <v>5.8000000000000007</v>
      </c>
      <c r="I478" s="3">
        <f t="shared" si="71"/>
        <v>1.7948411796828663</v>
      </c>
      <c r="J478" s="3"/>
      <c r="K478" s="16"/>
    </row>
    <row r="479" spans="1:11" x14ac:dyDescent="0.25">
      <c r="A479" s="64"/>
      <c r="B479" s="68"/>
      <c r="C479" s="4" t="s">
        <v>151</v>
      </c>
      <c r="D479" s="17" t="s">
        <v>198</v>
      </c>
      <c r="E479" s="61"/>
      <c r="F479" s="4">
        <v>22.31</v>
      </c>
      <c r="G479" s="29"/>
      <c r="H479" s="4">
        <f t="shared" si="73"/>
        <v>5.75</v>
      </c>
      <c r="I479" s="4">
        <f t="shared" si="71"/>
        <v>1.8581361171917516</v>
      </c>
      <c r="J479" s="4"/>
      <c r="K479" s="18"/>
    </row>
    <row r="480" spans="1:11" x14ac:dyDescent="0.25">
      <c r="A480" s="64"/>
      <c r="D480" s="32"/>
      <c r="E480" s="32"/>
      <c r="F480" s="32"/>
      <c r="G480" s="26"/>
    </row>
    <row r="481" spans="1:11" x14ac:dyDescent="0.25">
      <c r="A481" s="64"/>
      <c r="B481" s="66">
        <v>9</v>
      </c>
      <c r="C481" s="2" t="s">
        <v>93</v>
      </c>
      <c r="D481" s="13" t="s">
        <v>97</v>
      </c>
      <c r="E481" s="62" t="s">
        <v>95</v>
      </c>
      <c r="F481" s="2">
        <v>17.54</v>
      </c>
      <c r="G481" s="62">
        <f>AVERAGE(F481:F483)</f>
        <v>17.47</v>
      </c>
      <c r="H481" s="2"/>
      <c r="I481" s="2"/>
      <c r="J481" s="2"/>
      <c r="K481" s="14"/>
    </row>
    <row r="482" spans="1:11" x14ac:dyDescent="0.25">
      <c r="A482" s="64"/>
      <c r="B482" s="67"/>
      <c r="C482" s="3" t="s">
        <v>96</v>
      </c>
      <c r="D482" s="23" t="s">
        <v>97</v>
      </c>
      <c r="E482" s="60"/>
      <c r="F482" s="3">
        <v>17.37</v>
      </c>
      <c r="G482" s="60"/>
      <c r="H482" s="3"/>
      <c r="I482" s="3"/>
      <c r="J482" s="3"/>
      <c r="K482" s="16"/>
    </row>
    <row r="483" spans="1:11" x14ac:dyDescent="0.25">
      <c r="A483" s="64"/>
      <c r="B483" s="67"/>
      <c r="C483" s="3" t="s">
        <v>98</v>
      </c>
      <c r="D483" s="23" t="s">
        <v>97</v>
      </c>
      <c r="E483" s="60"/>
      <c r="F483" s="3">
        <v>17.5</v>
      </c>
      <c r="G483" s="60"/>
      <c r="H483" s="3"/>
      <c r="I483" s="3"/>
      <c r="J483" s="3"/>
      <c r="K483" s="16"/>
    </row>
    <row r="484" spans="1:11" x14ac:dyDescent="0.25">
      <c r="A484" s="64"/>
      <c r="B484" s="67"/>
      <c r="C484" s="3" t="s">
        <v>99</v>
      </c>
      <c r="D484" s="23" t="s">
        <v>97</v>
      </c>
      <c r="E484" s="60" t="s">
        <v>100</v>
      </c>
      <c r="F484" s="3">
        <v>17.14</v>
      </c>
      <c r="G484" s="60">
        <f>AVERAGE(F484:F486)</f>
        <v>17.16333333333333</v>
      </c>
      <c r="H484" s="3"/>
      <c r="I484" s="3"/>
      <c r="J484" s="3"/>
      <c r="K484" s="16"/>
    </row>
    <row r="485" spans="1:11" x14ac:dyDescent="0.25">
      <c r="A485" s="64"/>
      <c r="B485" s="67"/>
      <c r="C485" s="3" t="s">
        <v>101</v>
      </c>
      <c r="D485" s="23" t="s">
        <v>97</v>
      </c>
      <c r="E485" s="60"/>
      <c r="F485" s="3">
        <v>17.22</v>
      </c>
      <c r="G485" s="60"/>
      <c r="H485" s="3"/>
      <c r="I485" s="3"/>
      <c r="J485" s="3"/>
      <c r="K485" s="16"/>
    </row>
    <row r="486" spans="1:11" x14ac:dyDescent="0.25">
      <c r="A486" s="64"/>
      <c r="B486" s="67"/>
      <c r="C486" s="3" t="s">
        <v>103</v>
      </c>
      <c r="D486" s="23" t="s">
        <v>97</v>
      </c>
      <c r="E486" s="60"/>
      <c r="F486" s="3">
        <v>17.13</v>
      </c>
      <c r="G486" s="60"/>
      <c r="H486" s="3"/>
      <c r="I486" s="3"/>
      <c r="J486" s="3"/>
      <c r="K486" s="16"/>
    </row>
    <row r="487" spans="1:11" x14ac:dyDescent="0.25">
      <c r="A487" s="64"/>
      <c r="B487" s="67"/>
      <c r="C487" s="3" t="s">
        <v>158</v>
      </c>
      <c r="D487" s="23" t="s">
        <v>197</v>
      </c>
      <c r="E487" s="60" t="s">
        <v>95</v>
      </c>
      <c r="F487" s="3">
        <v>23.88</v>
      </c>
      <c r="G487" s="28"/>
      <c r="H487" s="3">
        <f>F487-$G$481</f>
        <v>6.41</v>
      </c>
      <c r="I487" s="3">
        <f t="shared" ref="I487:I492" si="74">2^(-H487)*100</f>
        <v>1.1759740214148964</v>
      </c>
      <c r="J487" s="3">
        <f>GEOMEAN(I487:I489)</f>
        <v>1.206244911503386</v>
      </c>
      <c r="K487" s="9">
        <f>J490/J487</f>
        <v>1.3883134504797898</v>
      </c>
    </row>
    <row r="488" spans="1:11" x14ac:dyDescent="0.25">
      <c r="A488" s="64"/>
      <c r="B488" s="67"/>
      <c r="C488" s="3" t="s">
        <v>159</v>
      </c>
      <c r="D488" s="23" t="s">
        <v>197</v>
      </c>
      <c r="E488" s="60"/>
      <c r="F488" s="3">
        <v>23.78</v>
      </c>
      <c r="G488" s="28"/>
      <c r="H488" s="3">
        <f t="shared" ref="H488:H489" si="75">F488-$G$481</f>
        <v>6.3100000000000023</v>
      </c>
      <c r="I488" s="3">
        <f t="shared" si="74"/>
        <v>1.2603777487845702</v>
      </c>
      <c r="J488" s="3"/>
      <c r="K488" s="16"/>
    </row>
    <row r="489" spans="1:11" x14ac:dyDescent="0.25">
      <c r="A489" s="64"/>
      <c r="B489" s="67"/>
      <c r="C489" s="3" t="s">
        <v>160</v>
      </c>
      <c r="D489" s="23" t="s">
        <v>197</v>
      </c>
      <c r="E489" s="60"/>
      <c r="F489" s="3">
        <v>23.87</v>
      </c>
      <c r="G489" s="28"/>
      <c r="H489" s="3">
        <f t="shared" si="75"/>
        <v>6.4000000000000021</v>
      </c>
      <c r="I489" s="3">
        <f t="shared" si="74"/>
        <v>1.1841535675862467</v>
      </c>
      <c r="J489" s="3"/>
      <c r="K489" s="16"/>
    </row>
    <row r="490" spans="1:11" x14ac:dyDescent="0.25">
      <c r="A490" s="64"/>
      <c r="B490" s="67"/>
      <c r="C490" s="3" t="s">
        <v>161</v>
      </c>
      <c r="D490" s="23" t="s">
        <v>197</v>
      </c>
      <c r="E490" s="60" t="s">
        <v>100</v>
      </c>
      <c r="F490" s="3">
        <v>23.21</v>
      </c>
      <c r="G490" s="28"/>
      <c r="H490" s="3">
        <f>F490-$G$484</f>
        <v>6.0466666666666704</v>
      </c>
      <c r="I490" s="3">
        <f t="shared" si="74"/>
        <v>1.5127667124732518</v>
      </c>
      <c r="J490" s="3">
        <f>GEOMEAN(I490:I492)</f>
        <v>1.6746460352129546</v>
      </c>
      <c r="K490" s="16"/>
    </row>
    <row r="491" spans="1:11" x14ac:dyDescent="0.25">
      <c r="A491" s="64"/>
      <c r="B491" s="67"/>
      <c r="C491" s="3" t="s">
        <v>162</v>
      </c>
      <c r="D491" s="23" t="s">
        <v>197</v>
      </c>
      <c r="E491" s="60"/>
      <c r="F491" s="3">
        <v>22.98</v>
      </c>
      <c r="G491" s="28"/>
      <c r="H491" s="3">
        <f t="shared" ref="H491:H492" si="76">F491-$G$484</f>
        <v>5.81666666666667</v>
      </c>
      <c r="I491" s="3">
        <f t="shared" si="74"/>
        <v>1.774225670423242</v>
      </c>
      <c r="J491" s="3"/>
      <c r="K491" s="16"/>
    </row>
    <row r="492" spans="1:11" x14ac:dyDescent="0.25">
      <c r="A492" s="64"/>
      <c r="B492" s="38"/>
      <c r="C492" s="4" t="s">
        <v>163</v>
      </c>
      <c r="D492" s="17" t="s">
        <v>198</v>
      </c>
      <c r="E492" s="61"/>
      <c r="F492" s="4">
        <v>23</v>
      </c>
      <c r="G492" s="29"/>
      <c r="H492" s="4">
        <f t="shared" si="76"/>
        <v>5.8366666666666696</v>
      </c>
      <c r="I492" s="4">
        <f t="shared" si="74"/>
        <v>1.7497993813230579</v>
      </c>
      <c r="J492" s="4"/>
      <c r="K492" s="18"/>
    </row>
    <row r="493" spans="1:11" x14ac:dyDescent="0.25">
      <c r="A493" s="64"/>
      <c r="C493" s="32"/>
      <c r="D493" s="32"/>
      <c r="E493" s="32"/>
      <c r="F493" s="32"/>
      <c r="G493" s="26"/>
    </row>
    <row r="494" spans="1:11" x14ac:dyDescent="0.25">
      <c r="A494" s="64"/>
      <c r="B494" s="66">
        <v>10</v>
      </c>
      <c r="C494" s="2" t="s">
        <v>117</v>
      </c>
      <c r="D494" s="13" t="s">
        <v>97</v>
      </c>
      <c r="E494" s="62" t="s">
        <v>95</v>
      </c>
      <c r="F494" s="2">
        <v>17.34</v>
      </c>
      <c r="G494" s="62">
        <f>AVERAGE(F494:F496)</f>
        <v>17.423333333333332</v>
      </c>
      <c r="H494" s="2"/>
      <c r="I494" s="2"/>
      <c r="J494" s="2"/>
      <c r="K494" s="14"/>
    </row>
    <row r="495" spans="1:11" x14ac:dyDescent="0.25">
      <c r="A495" s="64"/>
      <c r="B495" s="67"/>
      <c r="C495" s="3" t="s">
        <v>118</v>
      </c>
      <c r="D495" s="23" t="s">
        <v>97</v>
      </c>
      <c r="E495" s="60"/>
      <c r="F495" s="3">
        <v>17.559999999999999</v>
      </c>
      <c r="G495" s="60"/>
      <c r="H495" s="3"/>
      <c r="I495" s="3"/>
      <c r="J495" s="3"/>
      <c r="K495" s="16"/>
    </row>
    <row r="496" spans="1:11" x14ac:dyDescent="0.25">
      <c r="A496" s="64"/>
      <c r="B496" s="67"/>
      <c r="C496" s="3" t="s">
        <v>119</v>
      </c>
      <c r="D496" s="23" t="s">
        <v>97</v>
      </c>
      <c r="E496" s="60"/>
      <c r="F496" s="3">
        <v>17.37</v>
      </c>
      <c r="G496" s="60"/>
      <c r="H496" s="3"/>
      <c r="I496" s="3"/>
      <c r="J496" s="3"/>
      <c r="K496" s="16"/>
    </row>
    <row r="497" spans="1:11" x14ac:dyDescent="0.25">
      <c r="A497" s="64"/>
      <c r="B497" s="67"/>
      <c r="C497" s="3" t="s">
        <v>120</v>
      </c>
      <c r="D497" s="23" t="s">
        <v>97</v>
      </c>
      <c r="E497" s="60" t="s">
        <v>100</v>
      </c>
      <c r="F497" s="3">
        <v>17.02</v>
      </c>
      <c r="G497" s="60">
        <f>AVERAGE(F497:F499)</f>
        <v>17.136666666666667</v>
      </c>
      <c r="H497" s="3"/>
      <c r="I497" s="3"/>
      <c r="J497" s="3"/>
      <c r="K497" s="16"/>
    </row>
    <row r="498" spans="1:11" x14ac:dyDescent="0.25">
      <c r="A498" s="64"/>
      <c r="B498" s="67"/>
      <c r="C498" s="3" t="s">
        <v>121</v>
      </c>
      <c r="D498" s="23" t="s">
        <v>97</v>
      </c>
      <c r="E498" s="60"/>
      <c r="F498" s="3">
        <v>17.059999999999999</v>
      </c>
      <c r="G498" s="60"/>
      <c r="H498" s="3"/>
      <c r="I498" s="3"/>
      <c r="J498" s="3"/>
      <c r="K498" s="16"/>
    </row>
    <row r="499" spans="1:11" x14ac:dyDescent="0.25">
      <c r="A499" s="64"/>
      <c r="B499" s="67"/>
      <c r="C499" s="3" t="s">
        <v>122</v>
      </c>
      <c r="D499" s="23" t="s">
        <v>97</v>
      </c>
      <c r="E499" s="60"/>
      <c r="F499" s="3">
        <v>17.329999999999998</v>
      </c>
      <c r="G499" s="60"/>
      <c r="H499" s="3"/>
      <c r="I499" s="3"/>
      <c r="J499" s="3"/>
      <c r="K499" s="16"/>
    </row>
    <row r="500" spans="1:11" x14ac:dyDescent="0.25">
      <c r="A500" s="64"/>
      <c r="B500" s="67"/>
      <c r="C500" s="3" t="s">
        <v>164</v>
      </c>
      <c r="D500" s="23" t="s">
        <v>197</v>
      </c>
      <c r="E500" s="60" t="s">
        <v>95</v>
      </c>
      <c r="F500" s="3">
        <v>22.68</v>
      </c>
      <c r="G500" s="28"/>
      <c r="H500" s="3">
        <f>F500-$G$494</f>
        <v>5.2566666666666677</v>
      </c>
      <c r="I500" s="3">
        <f t="shared" ref="I500:I505" si="77">2^(-H500)*100</f>
        <v>2.6156862904326568</v>
      </c>
      <c r="J500" s="3">
        <f>GEOMEAN(I500:I502)</f>
        <v>2.6583348779714231</v>
      </c>
      <c r="K500" s="9">
        <f>J503/J500</f>
        <v>0.91806401996522002</v>
      </c>
    </row>
    <row r="501" spans="1:11" x14ac:dyDescent="0.25">
      <c r="A501" s="64"/>
      <c r="B501" s="67"/>
      <c r="C501" s="3" t="s">
        <v>165</v>
      </c>
      <c r="D501" s="23" t="s">
        <v>197</v>
      </c>
      <c r="E501" s="60"/>
      <c r="F501" s="3">
        <v>22.64</v>
      </c>
      <c r="G501" s="28"/>
      <c r="H501" s="3">
        <f t="shared" ref="H501:H502" si="78">F501-$G$494</f>
        <v>5.2166666666666686</v>
      </c>
      <c r="I501" s="3">
        <f t="shared" si="77"/>
        <v>2.6892232413885284</v>
      </c>
      <c r="J501" s="3"/>
      <c r="K501" s="16"/>
    </row>
    <row r="502" spans="1:11" x14ac:dyDescent="0.25">
      <c r="A502" s="64"/>
      <c r="B502" s="67"/>
      <c r="C502" s="3" t="s">
        <v>166</v>
      </c>
      <c r="D502" s="23" t="s">
        <v>197</v>
      </c>
      <c r="E502" s="60"/>
      <c r="F502" s="3">
        <v>22.65</v>
      </c>
      <c r="G502" s="28"/>
      <c r="H502" s="3">
        <f t="shared" si="78"/>
        <v>5.2266666666666666</v>
      </c>
      <c r="I502" s="3">
        <f t="shared" si="77"/>
        <v>2.6706474195778118</v>
      </c>
      <c r="J502" s="3"/>
      <c r="K502" s="16"/>
    </row>
    <row r="503" spans="1:11" x14ac:dyDescent="0.25">
      <c r="A503" s="64"/>
      <c r="B503" s="67"/>
      <c r="C503" s="3" t="s">
        <v>167</v>
      </c>
      <c r="D503" s="23" t="s">
        <v>197</v>
      </c>
      <c r="E503" s="60" t="s">
        <v>100</v>
      </c>
      <c r="F503" s="3">
        <v>22.29</v>
      </c>
      <c r="G503" s="28"/>
      <c r="H503" s="3">
        <f>F503-$G$497</f>
        <v>5.1533333333333324</v>
      </c>
      <c r="I503" s="3">
        <f t="shared" si="77"/>
        <v>2.809907923869333</v>
      </c>
      <c r="J503" s="3">
        <f>GEOMEAN(I503:I505)</f>
        <v>2.4405216044841973</v>
      </c>
      <c r="K503" s="16"/>
    </row>
    <row r="504" spans="1:11" x14ac:dyDescent="0.25">
      <c r="A504" s="64"/>
      <c r="B504" s="67"/>
      <c r="C504" s="3" t="s">
        <v>168</v>
      </c>
      <c r="D504" s="23" t="s">
        <v>197</v>
      </c>
      <c r="E504" s="60"/>
      <c r="F504" s="3">
        <v>22.52</v>
      </c>
      <c r="G504" s="28"/>
      <c r="H504" s="3">
        <f t="shared" ref="H504:H505" si="79">F504-$G$497</f>
        <v>5.3833333333333329</v>
      </c>
      <c r="I504" s="3">
        <f t="shared" si="77"/>
        <v>2.3958255385462515</v>
      </c>
      <c r="J504" s="3"/>
      <c r="K504" s="16"/>
    </row>
    <row r="505" spans="1:11" x14ac:dyDescent="0.25">
      <c r="A505" s="64"/>
      <c r="B505" s="68"/>
      <c r="C505" s="4" t="s">
        <v>151</v>
      </c>
      <c r="D505" s="17" t="s">
        <v>198</v>
      </c>
      <c r="E505" s="61"/>
      <c r="F505" s="4">
        <v>22.67</v>
      </c>
      <c r="G505" s="29"/>
      <c r="H505" s="4">
        <f t="shared" si="79"/>
        <v>5.533333333333335</v>
      </c>
      <c r="I505" s="4">
        <f t="shared" si="77"/>
        <v>2.1592388749496476</v>
      </c>
      <c r="J505" s="4"/>
      <c r="K505" s="18"/>
    </row>
    <row r="506" spans="1:11" x14ac:dyDescent="0.25">
      <c r="A506" s="64"/>
      <c r="D506" s="32"/>
      <c r="E506" s="32"/>
      <c r="F506" s="32"/>
      <c r="G506" s="26"/>
    </row>
    <row r="507" spans="1:11" x14ac:dyDescent="0.25">
      <c r="A507" s="64"/>
      <c r="B507" s="66">
        <v>11</v>
      </c>
      <c r="C507" s="2" t="s">
        <v>93</v>
      </c>
      <c r="D507" s="13" t="s">
        <v>97</v>
      </c>
      <c r="E507" s="62" t="s">
        <v>95</v>
      </c>
      <c r="F507" s="2">
        <v>17.88</v>
      </c>
      <c r="G507" s="62">
        <f>AVERAGE(F507:F509)</f>
        <v>17.803333333333331</v>
      </c>
      <c r="H507" s="2"/>
      <c r="I507" s="2"/>
      <c r="J507" s="2"/>
      <c r="K507" s="14"/>
    </row>
    <row r="508" spans="1:11" x14ac:dyDescent="0.25">
      <c r="A508" s="64"/>
      <c r="B508" s="67"/>
      <c r="C508" s="3" t="s">
        <v>96</v>
      </c>
      <c r="D508" s="23" t="s">
        <v>97</v>
      </c>
      <c r="E508" s="60"/>
      <c r="F508" s="3">
        <v>17.77</v>
      </c>
      <c r="G508" s="60"/>
      <c r="H508" s="3"/>
      <c r="I508" s="3"/>
      <c r="J508" s="3"/>
      <c r="K508" s="16"/>
    </row>
    <row r="509" spans="1:11" x14ac:dyDescent="0.25">
      <c r="A509" s="64"/>
      <c r="B509" s="67"/>
      <c r="C509" s="3" t="s">
        <v>98</v>
      </c>
      <c r="D509" s="23" t="s">
        <v>97</v>
      </c>
      <c r="E509" s="60"/>
      <c r="F509" s="3">
        <v>17.760000000000002</v>
      </c>
      <c r="G509" s="60"/>
      <c r="H509" s="3"/>
      <c r="I509" s="3"/>
      <c r="J509" s="3"/>
      <c r="K509" s="16"/>
    </row>
    <row r="510" spans="1:11" x14ac:dyDescent="0.25">
      <c r="A510" s="64"/>
      <c r="B510" s="67"/>
      <c r="C510" s="3" t="s">
        <v>99</v>
      </c>
      <c r="D510" s="23" t="s">
        <v>97</v>
      </c>
      <c r="E510" s="60" t="s">
        <v>100</v>
      </c>
      <c r="F510" s="3">
        <v>17.63</v>
      </c>
      <c r="G510" s="60">
        <f>AVERAGE(F510:F512)</f>
        <v>17.48</v>
      </c>
      <c r="H510" s="3"/>
      <c r="I510" s="3"/>
      <c r="J510" s="3"/>
      <c r="K510" s="16"/>
    </row>
    <row r="511" spans="1:11" x14ac:dyDescent="0.25">
      <c r="A511" s="64"/>
      <c r="B511" s="67"/>
      <c r="C511" s="3" t="s">
        <v>101</v>
      </c>
      <c r="D511" s="23" t="s">
        <v>97</v>
      </c>
      <c r="E511" s="60"/>
      <c r="F511" s="3">
        <v>17.43</v>
      </c>
      <c r="G511" s="60"/>
      <c r="H511" s="3"/>
      <c r="I511" s="3"/>
      <c r="J511" s="3"/>
      <c r="K511" s="16"/>
    </row>
    <row r="512" spans="1:11" x14ac:dyDescent="0.25">
      <c r="A512" s="64"/>
      <c r="B512" s="67"/>
      <c r="C512" s="3" t="s">
        <v>103</v>
      </c>
      <c r="D512" s="23" t="s">
        <v>97</v>
      </c>
      <c r="E512" s="60"/>
      <c r="F512" s="3">
        <v>17.38</v>
      </c>
      <c r="G512" s="60"/>
      <c r="H512" s="3"/>
      <c r="I512" s="3"/>
      <c r="J512" s="3"/>
      <c r="K512" s="16"/>
    </row>
    <row r="513" spans="1:11" x14ac:dyDescent="0.25">
      <c r="A513" s="64"/>
      <c r="B513" s="67"/>
      <c r="C513" s="3" t="s">
        <v>158</v>
      </c>
      <c r="D513" s="23" t="s">
        <v>197</v>
      </c>
      <c r="E513" s="60" t="s">
        <v>95</v>
      </c>
      <c r="F513" s="3">
        <v>23.13</v>
      </c>
      <c r="G513" s="28"/>
      <c r="H513" s="3">
        <f>F513-$G$507</f>
        <v>5.326666666666668</v>
      </c>
      <c r="I513" s="3">
        <f t="shared" ref="I513:I518" si="80">2^(-H513)*100</f>
        <v>2.4918021512287387</v>
      </c>
      <c r="J513" s="3">
        <f>GEOMEAN(I513:I515)</f>
        <v>2.5796753643195998</v>
      </c>
      <c r="K513" s="9">
        <f>J516/J513</f>
        <v>1.6817928305074334</v>
      </c>
    </row>
    <row r="514" spans="1:11" x14ac:dyDescent="0.25">
      <c r="A514" s="64"/>
      <c r="B514" s="67"/>
      <c r="C514" s="3" t="s">
        <v>159</v>
      </c>
      <c r="D514" s="23" t="s">
        <v>197</v>
      </c>
      <c r="E514" s="60"/>
      <c r="F514" s="3">
        <v>22.97</v>
      </c>
      <c r="G514" s="28"/>
      <c r="H514" s="3">
        <f t="shared" ref="H514:H515" si="81">F514-$G$507</f>
        <v>5.1666666666666679</v>
      </c>
      <c r="I514" s="3">
        <f t="shared" si="80"/>
        <v>2.784058494188558</v>
      </c>
      <c r="J514" s="3"/>
      <c r="K514" s="16"/>
    </row>
    <row r="515" spans="1:11" x14ac:dyDescent="0.25">
      <c r="A515" s="64"/>
      <c r="B515" s="67"/>
      <c r="C515" s="3" t="s">
        <v>160</v>
      </c>
      <c r="D515" s="23" t="s">
        <v>197</v>
      </c>
      <c r="E515" s="60"/>
      <c r="F515" s="3">
        <v>23.14</v>
      </c>
      <c r="G515" s="28"/>
      <c r="H515" s="3">
        <f t="shared" si="81"/>
        <v>5.3366666666666696</v>
      </c>
      <c r="I515" s="3">
        <f t="shared" si="80"/>
        <v>2.4745900164991199</v>
      </c>
      <c r="J515" s="3"/>
      <c r="K515" s="16"/>
    </row>
    <row r="516" spans="1:11" x14ac:dyDescent="0.25">
      <c r="A516" s="64"/>
      <c r="B516" s="67"/>
      <c r="C516" s="3" t="s">
        <v>161</v>
      </c>
      <c r="D516" s="23" t="s">
        <v>197</v>
      </c>
      <c r="E516" s="60" t="s">
        <v>100</v>
      </c>
      <c r="F516" s="3">
        <v>21.99</v>
      </c>
      <c r="G516" s="28"/>
      <c r="H516" s="3">
        <f>F516-$G$510</f>
        <v>4.509999999999998</v>
      </c>
      <c r="I516" s="3">
        <f t="shared" si="80"/>
        <v>4.3888902366812488</v>
      </c>
      <c r="J516" s="3">
        <f>GEOMEAN(I516:I518)</f>
        <v>4.3384795327493544</v>
      </c>
      <c r="K516" s="16"/>
    </row>
    <row r="517" spans="1:11" x14ac:dyDescent="0.25">
      <c r="A517" s="64"/>
      <c r="B517" s="67"/>
      <c r="C517" s="3" t="s">
        <v>162</v>
      </c>
      <c r="D517" s="23" t="s">
        <v>197</v>
      </c>
      <c r="E517" s="60"/>
      <c r="F517" s="3">
        <v>21.99</v>
      </c>
      <c r="G517" s="28"/>
      <c r="H517" s="3">
        <f t="shared" ref="H517:H518" si="82">F517-$G$510</f>
        <v>4.509999999999998</v>
      </c>
      <c r="I517" s="3">
        <f t="shared" si="80"/>
        <v>4.3888902366812488</v>
      </c>
      <c r="J517" s="3"/>
      <c r="K517" s="16"/>
    </row>
    <row r="518" spans="1:11" x14ac:dyDescent="0.25">
      <c r="A518" s="64"/>
      <c r="B518" s="68"/>
      <c r="C518" s="4" t="s">
        <v>163</v>
      </c>
      <c r="D518" s="17" t="s">
        <v>198</v>
      </c>
      <c r="E518" s="61"/>
      <c r="F518" s="4">
        <v>22.04</v>
      </c>
      <c r="G518" s="29"/>
      <c r="H518" s="4">
        <f t="shared" si="82"/>
        <v>4.5599999999999987</v>
      </c>
      <c r="I518" s="4">
        <f t="shared" si="80"/>
        <v>4.2393885232739787</v>
      </c>
      <c r="J518" s="4"/>
      <c r="K518" s="18"/>
    </row>
    <row r="519" spans="1:11" x14ac:dyDescent="0.25">
      <c r="A519" s="64"/>
      <c r="D519" s="32"/>
      <c r="E519" s="32"/>
      <c r="F519" s="32"/>
      <c r="G519" s="26"/>
    </row>
    <row r="520" spans="1:11" x14ac:dyDescent="0.25">
      <c r="A520" s="64"/>
      <c r="B520" s="66">
        <v>12</v>
      </c>
      <c r="C520" s="2" t="s">
        <v>117</v>
      </c>
      <c r="D520" s="13" t="s">
        <v>97</v>
      </c>
      <c r="E520" s="62" t="s">
        <v>95</v>
      </c>
      <c r="F520" s="2">
        <v>17.71</v>
      </c>
      <c r="G520" s="62">
        <f>AVERAGE(F520:F522)</f>
        <v>17.716666666666669</v>
      </c>
      <c r="H520" s="2"/>
      <c r="I520" s="2"/>
      <c r="J520" s="2"/>
      <c r="K520" s="14"/>
    </row>
    <row r="521" spans="1:11" x14ac:dyDescent="0.25">
      <c r="A521" s="64"/>
      <c r="B521" s="67"/>
      <c r="C521" s="3" t="s">
        <v>118</v>
      </c>
      <c r="D521" s="23" t="s">
        <v>97</v>
      </c>
      <c r="E521" s="60"/>
      <c r="F521" s="3">
        <v>17.690000000000001</v>
      </c>
      <c r="G521" s="60"/>
      <c r="H521" s="3"/>
      <c r="I521" s="3"/>
      <c r="J521" s="3"/>
      <c r="K521" s="16"/>
    </row>
    <row r="522" spans="1:11" x14ac:dyDescent="0.25">
      <c r="A522" s="64"/>
      <c r="B522" s="67"/>
      <c r="C522" s="3" t="s">
        <v>119</v>
      </c>
      <c r="D522" s="23" t="s">
        <v>97</v>
      </c>
      <c r="E522" s="60"/>
      <c r="F522" s="3">
        <v>17.75</v>
      </c>
      <c r="G522" s="60"/>
      <c r="H522" s="3"/>
      <c r="I522" s="3"/>
      <c r="J522" s="3"/>
      <c r="K522" s="16"/>
    </row>
    <row r="523" spans="1:11" x14ac:dyDescent="0.25">
      <c r="A523" s="64"/>
      <c r="B523" s="67"/>
      <c r="C523" s="3" t="s">
        <v>120</v>
      </c>
      <c r="D523" s="23" t="s">
        <v>97</v>
      </c>
      <c r="E523" s="60" t="s">
        <v>100</v>
      </c>
      <c r="F523" s="3">
        <v>17.72</v>
      </c>
      <c r="G523" s="60">
        <f>AVERAGE(F523:F525)</f>
        <v>17.606666666666666</v>
      </c>
      <c r="H523" s="3"/>
      <c r="I523" s="3"/>
      <c r="J523" s="3"/>
      <c r="K523" s="16"/>
    </row>
    <row r="524" spans="1:11" x14ac:dyDescent="0.25">
      <c r="A524" s="64"/>
      <c r="B524" s="67"/>
      <c r="C524" s="3" t="s">
        <v>121</v>
      </c>
      <c r="D524" s="23" t="s">
        <v>97</v>
      </c>
      <c r="E524" s="60"/>
      <c r="F524" s="3">
        <v>17.440000000000001</v>
      </c>
      <c r="G524" s="60"/>
      <c r="H524" s="3"/>
      <c r="I524" s="3"/>
      <c r="J524" s="3"/>
      <c r="K524" s="16"/>
    </row>
    <row r="525" spans="1:11" x14ac:dyDescent="0.25">
      <c r="A525" s="64"/>
      <c r="B525" s="67"/>
      <c r="C525" s="3" t="s">
        <v>122</v>
      </c>
      <c r="D525" s="23" t="s">
        <v>97</v>
      </c>
      <c r="E525" s="60"/>
      <c r="F525" s="3">
        <v>17.66</v>
      </c>
      <c r="G525" s="60"/>
      <c r="H525" s="3"/>
      <c r="I525" s="3"/>
      <c r="J525" s="3"/>
      <c r="K525" s="16"/>
    </row>
    <row r="526" spans="1:11" x14ac:dyDescent="0.25">
      <c r="A526" s="64"/>
      <c r="B526" s="67"/>
      <c r="C526" s="3" t="s">
        <v>164</v>
      </c>
      <c r="D526" s="23" t="s">
        <v>197</v>
      </c>
      <c r="E526" s="60" t="s">
        <v>95</v>
      </c>
      <c r="F526" s="3">
        <v>23.49</v>
      </c>
      <c r="G526" s="28"/>
      <c r="H526" s="3">
        <f>F526-$G$520</f>
        <v>5.7733333333333299</v>
      </c>
      <c r="I526" s="3">
        <f t="shared" ref="I526:I531" si="83">2^(-H526)*100</f>
        <v>1.8283253956345571</v>
      </c>
      <c r="J526" s="3">
        <f>GEOMEAN(I526:I528)</f>
        <v>1.7660459207393078</v>
      </c>
      <c r="K526" s="9">
        <f>J529/J526</f>
        <v>1.2599210498948714</v>
      </c>
    </row>
    <row r="527" spans="1:11" x14ac:dyDescent="0.25">
      <c r="A527" s="64"/>
      <c r="B527" s="67"/>
      <c r="C527" s="3" t="s">
        <v>165</v>
      </c>
      <c r="D527" s="23" t="s">
        <v>197</v>
      </c>
      <c r="E527" s="60"/>
      <c r="F527" s="3">
        <v>23.62</v>
      </c>
      <c r="G527" s="28"/>
      <c r="H527" s="3">
        <f t="shared" ref="H527:H528" si="84">F527-$G$520</f>
        <v>5.9033333333333324</v>
      </c>
      <c r="I527" s="3">
        <f t="shared" si="83"/>
        <v>1.6707812477839674</v>
      </c>
      <c r="J527" s="3"/>
      <c r="K527" s="16"/>
    </row>
    <row r="528" spans="1:11" x14ac:dyDescent="0.25">
      <c r="A528" s="64"/>
      <c r="B528" s="67"/>
      <c r="C528" s="3" t="s">
        <v>166</v>
      </c>
      <c r="D528" s="23" t="s">
        <v>197</v>
      </c>
      <c r="E528" s="60"/>
      <c r="F528" s="3">
        <v>23.51</v>
      </c>
      <c r="G528" s="28"/>
      <c r="H528" s="3">
        <f t="shared" si="84"/>
        <v>5.793333333333333</v>
      </c>
      <c r="I528" s="3">
        <f t="shared" si="83"/>
        <v>1.8031542996305561</v>
      </c>
      <c r="J528" s="3"/>
      <c r="K528" s="16"/>
    </row>
    <row r="529" spans="1:11" x14ac:dyDescent="0.25">
      <c r="A529" s="64"/>
      <c r="B529" s="67"/>
      <c r="C529" s="3" t="s">
        <v>167</v>
      </c>
      <c r="D529" s="23" t="s">
        <v>197</v>
      </c>
      <c r="E529" s="60" t="s">
        <v>100</v>
      </c>
      <c r="F529" s="3">
        <v>23.2</v>
      </c>
      <c r="G529" s="28"/>
      <c r="H529" s="3">
        <f>F529-$G$523</f>
        <v>5.5933333333333337</v>
      </c>
      <c r="I529" s="3">
        <f t="shared" si="83"/>
        <v>2.0712803777914508</v>
      </c>
      <c r="J529" s="3">
        <f>GEOMEAN(I529:I531)</f>
        <v>2.2250784306204237</v>
      </c>
      <c r="K529" s="16"/>
    </row>
    <row r="530" spans="1:11" x14ac:dyDescent="0.25">
      <c r="A530" s="64"/>
      <c r="B530" s="67"/>
      <c r="C530" s="3" t="s">
        <v>168</v>
      </c>
      <c r="D530" s="23" t="s">
        <v>197</v>
      </c>
      <c r="E530" s="60"/>
      <c r="F530" s="3">
        <v>23.16</v>
      </c>
      <c r="G530" s="28"/>
      <c r="H530" s="3">
        <f t="shared" ref="H530:H531" si="85">F530-$G$523</f>
        <v>5.5533333333333346</v>
      </c>
      <c r="I530" s="3">
        <f t="shared" si="83"/>
        <v>2.12951199528879</v>
      </c>
      <c r="J530" s="3"/>
      <c r="K530" s="16"/>
    </row>
    <row r="531" spans="1:11" x14ac:dyDescent="0.25">
      <c r="A531" s="64"/>
      <c r="B531" s="68"/>
      <c r="C531" s="4" t="s">
        <v>151</v>
      </c>
      <c r="D531" s="17" t="s">
        <v>198</v>
      </c>
      <c r="E531" s="61"/>
      <c r="F531" s="4">
        <v>22.93</v>
      </c>
      <c r="G531" s="29"/>
      <c r="H531" s="4">
        <f t="shared" si="85"/>
        <v>5.3233333333333341</v>
      </c>
      <c r="I531" s="4">
        <f t="shared" si="83"/>
        <v>2.497566092883206</v>
      </c>
      <c r="J531" s="4"/>
      <c r="K531" s="18"/>
    </row>
    <row r="532" spans="1:11" x14ac:dyDescent="0.25">
      <c r="A532" s="64"/>
      <c r="D532" s="32"/>
      <c r="E532" s="32"/>
      <c r="F532" s="32"/>
      <c r="G532" s="26"/>
    </row>
    <row r="533" spans="1:11" x14ac:dyDescent="0.25">
      <c r="A533" s="64"/>
      <c r="B533" s="66">
        <v>13</v>
      </c>
      <c r="C533" s="2" t="s">
        <v>93</v>
      </c>
      <c r="D533" s="13" t="s">
        <v>97</v>
      </c>
      <c r="E533" s="62" t="s">
        <v>95</v>
      </c>
      <c r="F533" s="2">
        <v>16.77</v>
      </c>
      <c r="G533" s="62">
        <f>AVERAGE(F533:F535)</f>
        <v>16.64</v>
      </c>
      <c r="H533" s="2"/>
      <c r="I533" s="2"/>
      <c r="J533" s="2"/>
      <c r="K533" s="14"/>
    </row>
    <row r="534" spans="1:11" x14ac:dyDescent="0.25">
      <c r="A534" s="64"/>
      <c r="B534" s="67"/>
      <c r="C534" s="3" t="s">
        <v>96</v>
      </c>
      <c r="D534" s="23" t="s">
        <v>97</v>
      </c>
      <c r="E534" s="60"/>
      <c r="F534" s="3">
        <v>16.46</v>
      </c>
      <c r="G534" s="60"/>
      <c r="H534" s="3"/>
      <c r="I534" s="3"/>
      <c r="J534" s="3"/>
      <c r="K534" s="16"/>
    </row>
    <row r="535" spans="1:11" x14ac:dyDescent="0.25">
      <c r="A535" s="64"/>
      <c r="B535" s="67"/>
      <c r="C535" s="3" t="s">
        <v>98</v>
      </c>
      <c r="D535" s="23" t="s">
        <v>97</v>
      </c>
      <c r="E535" s="60"/>
      <c r="F535" s="3">
        <v>16.690000000000001</v>
      </c>
      <c r="G535" s="60"/>
      <c r="H535" s="3"/>
      <c r="I535" s="3"/>
      <c r="J535" s="3"/>
      <c r="K535" s="16"/>
    </row>
    <row r="536" spans="1:11" x14ac:dyDescent="0.25">
      <c r="A536" s="64"/>
      <c r="B536" s="67"/>
      <c r="C536" s="3" t="s">
        <v>99</v>
      </c>
      <c r="D536" s="23" t="s">
        <v>97</v>
      </c>
      <c r="E536" s="60" t="s">
        <v>100</v>
      </c>
      <c r="F536" s="3">
        <v>16.739999999999998</v>
      </c>
      <c r="G536" s="60">
        <f>AVERAGE(F536:F538)</f>
        <v>16.66333333333333</v>
      </c>
      <c r="H536" s="3"/>
      <c r="I536" s="3"/>
      <c r="J536" s="3"/>
      <c r="K536" s="16"/>
    </row>
    <row r="537" spans="1:11" x14ac:dyDescent="0.25">
      <c r="A537" s="64"/>
      <c r="B537" s="67"/>
      <c r="C537" s="3" t="s">
        <v>101</v>
      </c>
      <c r="D537" s="23" t="s">
        <v>97</v>
      </c>
      <c r="E537" s="60"/>
      <c r="F537" s="3">
        <v>16.45</v>
      </c>
      <c r="G537" s="60"/>
      <c r="H537" s="3"/>
      <c r="I537" s="3"/>
      <c r="J537" s="3"/>
      <c r="K537" s="16"/>
    </row>
    <row r="538" spans="1:11" x14ac:dyDescent="0.25">
      <c r="A538" s="64"/>
      <c r="B538" s="67"/>
      <c r="C538" s="3" t="s">
        <v>103</v>
      </c>
      <c r="D538" s="23" t="s">
        <v>97</v>
      </c>
      <c r="E538" s="60"/>
      <c r="F538" s="3">
        <v>16.8</v>
      </c>
      <c r="G538" s="60"/>
      <c r="H538" s="3"/>
      <c r="I538" s="3"/>
      <c r="J538" s="3"/>
      <c r="K538" s="16"/>
    </row>
    <row r="539" spans="1:11" x14ac:dyDescent="0.25">
      <c r="A539" s="64"/>
      <c r="B539" s="67"/>
      <c r="C539" s="3" t="s">
        <v>158</v>
      </c>
      <c r="D539" s="23" t="s">
        <v>197</v>
      </c>
      <c r="E539" s="60" t="s">
        <v>95</v>
      </c>
      <c r="F539" s="3">
        <v>22.93</v>
      </c>
      <c r="G539" s="28"/>
      <c r="H539" s="3">
        <f>F539-$G$533</f>
        <v>6.2899999999999991</v>
      </c>
      <c r="I539" s="3">
        <f t="shared" ref="I539:I544" si="86">2^(-H539)*100</f>
        <v>1.2779719664965339</v>
      </c>
      <c r="J539" s="3">
        <f>GEOMEAN(I539:I541)</f>
        <v>1.1517728260086739</v>
      </c>
      <c r="K539" s="9">
        <f>J542/J539</f>
        <v>1.9543199368684863</v>
      </c>
    </row>
    <row r="540" spans="1:11" x14ac:dyDescent="0.25">
      <c r="A540" s="64"/>
      <c r="B540" s="67"/>
      <c r="C540" s="3" t="s">
        <v>159</v>
      </c>
      <c r="D540" s="23" t="s">
        <v>197</v>
      </c>
      <c r="E540" s="60"/>
      <c r="F540" s="3">
        <v>23.18</v>
      </c>
      <c r="G540" s="28"/>
      <c r="H540" s="3">
        <f t="shared" ref="H540:H541" si="87">F540-$G$533</f>
        <v>6.5399999999999991</v>
      </c>
      <c r="I540" s="3">
        <f t="shared" si="86"/>
        <v>1.0746420454216759</v>
      </c>
      <c r="J540" s="3"/>
      <c r="K540" s="16"/>
    </row>
    <row r="541" spans="1:11" x14ac:dyDescent="0.25">
      <c r="A541" s="64"/>
      <c r="B541" s="67"/>
      <c r="C541" s="3" t="s">
        <v>160</v>
      </c>
      <c r="D541" s="23" t="s">
        <v>197</v>
      </c>
      <c r="E541" s="60"/>
      <c r="F541" s="3">
        <v>23.13</v>
      </c>
      <c r="G541" s="28"/>
      <c r="H541" s="3">
        <f t="shared" si="87"/>
        <v>6.4899999999999984</v>
      </c>
      <c r="I541" s="3">
        <f t="shared" si="86"/>
        <v>1.112539215310214</v>
      </c>
      <c r="J541" s="3"/>
      <c r="K541" s="16"/>
    </row>
    <row r="542" spans="1:11" x14ac:dyDescent="0.25">
      <c r="A542" s="64"/>
      <c r="B542" s="67"/>
      <c r="C542" s="3" t="s">
        <v>161</v>
      </c>
      <c r="D542" s="23" t="s">
        <v>197</v>
      </c>
      <c r="E542" s="60" t="s">
        <v>100</v>
      </c>
      <c r="F542" s="3">
        <v>22.12</v>
      </c>
      <c r="G542" s="28"/>
      <c r="H542" s="3">
        <f>F542-$G$536</f>
        <v>5.4566666666666706</v>
      </c>
      <c r="I542" s="3">
        <f t="shared" si="86"/>
        <v>2.2770871735420939</v>
      </c>
      <c r="J542" s="3">
        <f>GEOMEAN(I542:I544)</f>
        <v>2.2509325966121096</v>
      </c>
      <c r="K542" s="16"/>
    </row>
    <row r="543" spans="1:11" x14ac:dyDescent="0.25">
      <c r="A543" s="64"/>
      <c r="B543" s="67"/>
      <c r="C543" s="3" t="s">
        <v>162</v>
      </c>
      <c r="D543" s="23" t="s">
        <v>197</v>
      </c>
      <c r="E543" s="60"/>
      <c r="F543" s="3">
        <v>22.11</v>
      </c>
      <c r="G543" s="28"/>
      <c r="H543" s="3">
        <f t="shared" ref="H543:H544" si="88">F543-$G$536</f>
        <v>5.446666666666669</v>
      </c>
      <c r="I543" s="3">
        <f t="shared" si="86"/>
        <v>2.2929255673611806</v>
      </c>
      <c r="J543" s="3"/>
      <c r="K543" s="16"/>
    </row>
    <row r="544" spans="1:11" x14ac:dyDescent="0.25">
      <c r="A544" s="65"/>
      <c r="B544" s="68"/>
      <c r="C544" s="4" t="s">
        <v>163</v>
      </c>
      <c r="D544" s="17" t="s">
        <v>198</v>
      </c>
      <c r="E544" s="61"/>
      <c r="F544" s="4">
        <v>22.18</v>
      </c>
      <c r="G544" s="29"/>
      <c r="H544" s="4">
        <f t="shared" si="88"/>
        <v>5.5166666666666693</v>
      </c>
      <c r="I544" s="4">
        <f t="shared" si="86"/>
        <v>2.1843280221547143</v>
      </c>
      <c r="J544" s="4"/>
      <c r="K544" s="18"/>
    </row>
    <row r="547" spans="1:16" x14ac:dyDescent="0.25">
      <c r="B547" s="32"/>
      <c r="C547" s="32"/>
      <c r="D547" s="32"/>
      <c r="E547" s="32"/>
      <c r="F547" s="32"/>
      <c r="G547" s="32"/>
      <c r="H547" s="32"/>
      <c r="I547" s="32"/>
      <c r="J547" s="32"/>
      <c r="K547" s="37" t="s">
        <v>195</v>
      </c>
    </row>
    <row r="548" spans="1:16" x14ac:dyDescent="0.25">
      <c r="B548" s="32" t="s">
        <v>178</v>
      </c>
      <c r="C548" s="32" t="s">
        <v>84</v>
      </c>
      <c r="D548" s="32" t="s">
        <v>85</v>
      </c>
      <c r="E548" s="32" t="s">
        <v>86</v>
      </c>
      <c r="F548" s="32" t="s">
        <v>87</v>
      </c>
      <c r="G548" s="32" t="s">
        <v>88</v>
      </c>
      <c r="H548" s="32" t="s">
        <v>89</v>
      </c>
      <c r="I548" s="32" t="s">
        <v>90</v>
      </c>
      <c r="J548" s="32" t="s">
        <v>91</v>
      </c>
      <c r="K548" s="32" t="s">
        <v>92</v>
      </c>
      <c r="M548" s="32" t="s">
        <v>213</v>
      </c>
      <c r="N548" s="32"/>
      <c r="O548" s="32"/>
      <c r="P548" s="32"/>
    </row>
    <row r="549" spans="1:16" x14ac:dyDescent="0.25">
      <c r="A549" s="63" t="s">
        <v>214</v>
      </c>
      <c r="B549" s="66">
        <v>1</v>
      </c>
      <c r="C549" s="2" t="s">
        <v>93</v>
      </c>
      <c r="D549" s="13" t="s">
        <v>97</v>
      </c>
      <c r="E549" s="62" t="s">
        <v>95</v>
      </c>
      <c r="F549" s="2">
        <v>16.809999999999999</v>
      </c>
      <c r="G549" s="62">
        <f>AVERAGE(F549:F551)</f>
        <v>16.929999999999996</v>
      </c>
      <c r="H549" s="2"/>
      <c r="I549" s="2"/>
      <c r="J549" s="2"/>
      <c r="K549" s="14"/>
      <c r="M549" s="32"/>
      <c r="N549" s="32" t="s">
        <v>95</v>
      </c>
      <c r="O549" s="32" t="s">
        <v>129</v>
      </c>
      <c r="P549" s="32" t="s">
        <v>92</v>
      </c>
    </row>
    <row r="550" spans="1:16" x14ac:dyDescent="0.25">
      <c r="A550" s="64"/>
      <c r="B550" s="67"/>
      <c r="C550" s="3" t="s">
        <v>96</v>
      </c>
      <c r="D550" s="23" t="s">
        <v>97</v>
      </c>
      <c r="E550" s="60"/>
      <c r="F550" s="3">
        <v>17.04</v>
      </c>
      <c r="G550" s="60"/>
      <c r="H550" s="3"/>
      <c r="I550" s="3"/>
      <c r="J550" s="3"/>
      <c r="K550" s="16"/>
      <c r="M550" s="32" t="s">
        <v>130</v>
      </c>
      <c r="N550" s="32">
        <f>GEOMEAN(I555:I557)</f>
        <v>0.56273314915302686</v>
      </c>
      <c r="O550" s="32">
        <f>GEOMEAN(I558:I560)</f>
        <v>0.18265454059576547</v>
      </c>
      <c r="P550" s="21">
        <f>O550/N550</f>
        <v>0.32458464704039552</v>
      </c>
    </row>
    <row r="551" spans="1:16" x14ac:dyDescent="0.25">
      <c r="A551" s="64"/>
      <c r="B551" s="67"/>
      <c r="C551" s="3" t="s">
        <v>98</v>
      </c>
      <c r="D551" s="23" t="s">
        <v>97</v>
      </c>
      <c r="E551" s="60"/>
      <c r="F551" s="3">
        <v>16.940000000000001</v>
      </c>
      <c r="G551" s="60"/>
      <c r="H551" s="3"/>
      <c r="I551" s="3"/>
      <c r="J551" s="3"/>
      <c r="K551" s="16"/>
      <c r="M551" s="32" t="s">
        <v>131</v>
      </c>
      <c r="N551" s="32">
        <f>GEOMEAN(I568:I570)</f>
        <v>0.8648506106213345</v>
      </c>
      <c r="O551" s="32">
        <f>GEOMEAN(I571:I573)</f>
        <v>0.24664754906086739</v>
      </c>
      <c r="P551" s="21">
        <f t="shared" ref="P551:P560" si="89">O551/N551</f>
        <v>0.28519092896710613</v>
      </c>
    </row>
    <row r="552" spans="1:16" x14ac:dyDescent="0.25">
      <c r="A552" s="64"/>
      <c r="B552" s="67"/>
      <c r="C552" s="3" t="s">
        <v>99</v>
      </c>
      <c r="D552" s="23" t="s">
        <v>97</v>
      </c>
      <c r="E552" s="60" t="s">
        <v>100</v>
      </c>
      <c r="F552" s="3">
        <v>17.079999999999998</v>
      </c>
      <c r="G552" s="60">
        <f>AVERAGE(F552:F554)</f>
        <v>16.863333333333333</v>
      </c>
      <c r="H552" s="3"/>
      <c r="I552" s="3"/>
      <c r="J552" s="3"/>
      <c r="K552" s="16"/>
      <c r="M552" s="32" t="s">
        <v>132</v>
      </c>
      <c r="N552" s="32">
        <f>GEOMEAN(I581:I583)</f>
        <v>0.36700107391172382</v>
      </c>
      <c r="O552" s="32">
        <f>GEOMEAN(I584:I586)</f>
        <v>0.20454963336340359</v>
      </c>
      <c r="P552" s="21">
        <f t="shared" si="89"/>
        <v>0.55735431829446014</v>
      </c>
    </row>
    <row r="553" spans="1:16" x14ac:dyDescent="0.25">
      <c r="A553" s="64"/>
      <c r="B553" s="67"/>
      <c r="C553" s="3" t="s">
        <v>101</v>
      </c>
      <c r="D553" s="23" t="s">
        <v>97</v>
      </c>
      <c r="E553" s="60"/>
      <c r="F553" s="3">
        <v>16.54</v>
      </c>
      <c r="G553" s="60"/>
      <c r="H553" s="3"/>
      <c r="I553" s="3"/>
      <c r="J553" s="3"/>
      <c r="K553" s="16"/>
      <c r="M553" s="32" t="s">
        <v>133</v>
      </c>
      <c r="N553" s="32">
        <f>GEOMEAN(I594:I596)</f>
        <v>0.3202320306212002</v>
      </c>
      <c r="O553" s="32">
        <f>GEOMEAN(I597:I599)</f>
        <v>0.21872492266538265</v>
      </c>
      <c r="P553" s="21">
        <f t="shared" si="89"/>
        <v>0.68302012837719706</v>
      </c>
    </row>
    <row r="554" spans="1:16" x14ac:dyDescent="0.25">
      <c r="A554" s="64"/>
      <c r="B554" s="67"/>
      <c r="C554" s="3" t="s">
        <v>103</v>
      </c>
      <c r="D554" s="23" t="s">
        <v>97</v>
      </c>
      <c r="E554" s="60"/>
      <c r="F554" s="3">
        <v>16.97</v>
      </c>
      <c r="G554" s="60"/>
      <c r="H554" s="3"/>
      <c r="I554" s="3"/>
      <c r="J554" s="3"/>
      <c r="K554" s="16"/>
      <c r="M554" s="32" t="s">
        <v>134</v>
      </c>
      <c r="N554" s="32">
        <f>GEOMEAN(I607:I609)</f>
        <v>0.30647816324091909</v>
      </c>
      <c r="O554" s="32">
        <f>GEOMEAN(I610:I612)</f>
        <v>0.16885492798981724</v>
      </c>
      <c r="P554" s="21">
        <f t="shared" si="89"/>
        <v>0.55095255793830333</v>
      </c>
    </row>
    <row r="555" spans="1:16" x14ac:dyDescent="0.25">
      <c r="A555" s="64"/>
      <c r="B555" s="67"/>
      <c r="C555" s="3" t="s">
        <v>200</v>
      </c>
      <c r="D555" s="23" t="s">
        <v>201</v>
      </c>
      <c r="E555" s="60" t="s">
        <v>95</v>
      </c>
      <c r="F555" s="3">
        <v>24.38</v>
      </c>
      <c r="G555" s="28"/>
      <c r="H555" s="3">
        <f>F555-$G$549</f>
        <v>7.4500000000000028</v>
      </c>
      <c r="I555" s="3">
        <f t="shared" ref="I555:I560" si="90">2^(-H555)*100</f>
        <v>0.57190847497875874</v>
      </c>
      <c r="J555" s="3"/>
      <c r="K555" s="9">
        <f>O550/N550</f>
        <v>0.32458464704039552</v>
      </c>
      <c r="M555" s="32" t="s">
        <v>135</v>
      </c>
      <c r="N555" s="32">
        <f>GEOMEAN(I620:I622)</f>
        <v>0.28266977293757378</v>
      </c>
      <c r="O555" s="32">
        <f>GEOMEAN(I623:I625)</f>
        <v>0.1890958390591567</v>
      </c>
      <c r="P555" s="21">
        <f t="shared" si="89"/>
        <v>0.66896377739305568</v>
      </c>
    </row>
    <row r="556" spans="1:16" x14ac:dyDescent="0.25">
      <c r="A556" s="64"/>
      <c r="B556" s="67"/>
      <c r="C556" s="3" t="s">
        <v>202</v>
      </c>
      <c r="D556" s="23" t="s">
        <v>201</v>
      </c>
      <c r="E556" s="60"/>
      <c r="F556" s="3">
        <v>24.48</v>
      </c>
      <c r="G556" s="28"/>
      <c r="H556" s="3">
        <f t="shared" ref="H556:H557" si="91">F556-$G$549</f>
        <v>7.5500000000000043</v>
      </c>
      <c r="I556" s="3">
        <f t="shared" si="90"/>
        <v>0.53360947529468428</v>
      </c>
      <c r="J556" s="3"/>
      <c r="K556" s="16"/>
      <c r="M556" s="32" t="s">
        <v>138</v>
      </c>
      <c r="N556" s="32">
        <f>GEOMEAN(I633:I635)</f>
        <v>0.3338309274472262</v>
      </c>
      <c r="O556" s="32">
        <f>GEOMEAN(I636:I638)</f>
        <v>0.23550934134585125</v>
      </c>
      <c r="P556" s="21">
        <f t="shared" si="89"/>
        <v>0.70547490355902343</v>
      </c>
    </row>
    <row r="557" spans="1:16" x14ac:dyDescent="0.25">
      <c r="A557" s="64"/>
      <c r="B557" s="67"/>
      <c r="C557" s="3" t="s">
        <v>203</v>
      </c>
      <c r="D557" s="23" t="s">
        <v>201</v>
      </c>
      <c r="E557" s="60"/>
      <c r="F557" s="3">
        <v>24.35</v>
      </c>
      <c r="G557" s="28"/>
      <c r="H557" s="3">
        <f t="shared" si="91"/>
        <v>7.4200000000000053</v>
      </c>
      <c r="I557" s="3">
        <f t="shared" si="90"/>
        <v>0.58392548774802056</v>
      </c>
      <c r="J557" s="3"/>
      <c r="K557" s="16"/>
      <c r="M557" s="32" t="s">
        <v>139</v>
      </c>
      <c r="N557" s="32">
        <f>GEOMEAN(I646:I648)</f>
        <v>0.38524715019271843</v>
      </c>
      <c r="O557" s="32">
        <f>GEOMEAN(I649:I651)</f>
        <v>0.19486175322793417</v>
      </c>
      <c r="P557" s="21">
        <f t="shared" si="89"/>
        <v>0.50580972015096104</v>
      </c>
    </row>
    <row r="558" spans="1:16" x14ac:dyDescent="0.25">
      <c r="A558" s="64"/>
      <c r="B558" s="67"/>
      <c r="C558" s="3" t="s">
        <v>204</v>
      </c>
      <c r="D558" s="23" t="s">
        <v>201</v>
      </c>
      <c r="E558" s="60" t="s">
        <v>100</v>
      </c>
      <c r="F558" s="3">
        <v>25.83</v>
      </c>
      <c r="G558" s="28"/>
      <c r="H558" s="3">
        <f>F558-$G$552</f>
        <v>8.966666666666665</v>
      </c>
      <c r="I558" s="3">
        <f t="shared" si="90"/>
        <v>0.19987771328062043</v>
      </c>
      <c r="J558" s="3"/>
      <c r="K558" s="16"/>
      <c r="M558" s="32" t="s">
        <v>140</v>
      </c>
      <c r="N558" s="32">
        <f>GEOMEAN(I659:I661)</f>
        <v>0.27178219612859655</v>
      </c>
      <c r="O558" s="32">
        <f>GEOMEAN(I662:I664)</f>
        <v>0.23990295886116703</v>
      </c>
      <c r="P558" s="21">
        <f t="shared" si="89"/>
        <v>0.88270299629065641</v>
      </c>
    </row>
    <row r="559" spans="1:16" x14ac:dyDescent="0.25">
      <c r="A559" s="64"/>
      <c r="B559" s="67"/>
      <c r="C559" s="3" t="s">
        <v>205</v>
      </c>
      <c r="D559" s="23" t="s">
        <v>201</v>
      </c>
      <c r="E559" s="60"/>
      <c r="F559" s="3">
        <v>26.14</v>
      </c>
      <c r="G559" s="28"/>
      <c r="H559" s="3">
        <f t="shared" ref="H559:H560" si="92">F559-$G$552</f>
        <v>9.2766666666666673</v>
      </c>
      <c r="I559" s="3">
        <f t="shared" si="90"/>
        <v>0.16122971026997507</v>
      </c>
      <c r="J559" s="3"/>
      <c r="K559" s="16"/>
      <c r="M559" s="32" t="s">
        <v>141</v>
      </c>
      <c r="N559" s="32">
        <f>GEOMEAN(I672:I674)</f>
        <v>0.36278570704630869</v>
      </c>
      <c r="O559" s="32">
        <f>GEOMEAN(I675:I677)</f>
        <v>0.27877817464274696</v>
      </c>
      <c r="P559" s="21">
        <f t="shared" si="89"/>
        <v>0.76843759064400408</v>
      </c>
    </row>
    <row r="560" spans="1:16" x14ac:dyDescent="0.25">
      <c r="A560" s="64"/>
      <c r="B560" s="68"/>
      <c r="C560" s="4" t="s">
        <v>206</v>
      </c>
      <c r="D560" s="17" t="s">
        <v>201</v>
      </c>
      <c r="E560" s="61"/>
      <c r="F560" s="4">
        <v>25.91</v>
      </c>
      <c r="G560" s="29"/>
      <c r="H560" s="4">
        <f t="shared" si="92"/>
        <v>9.0466666666666669</v>
      </c>
      <c r="I560" s="4">
        <f t="shared" si="90"/>
        <v>0.18909583905915692</v>
      </c>
      <c r="J560" s="4"/>
      <c r="K560" s="18"/>
      <c r="M560" s="32" t="s">
        <v>142</v>
      </c>
      <c r="N560" s="32">
        <f>GEOMEAN(I685:I687)</f>
        <v>0.34961916833123935</v>
      </c>
      <c r="O560" s="32">
        <f>GEOMEAN(I688:I690)</f>
        <v>0.15609788080520018</v>
      </c>
      <c r="P560" s="21">
        <f t="shared" si="89"/>
        <v>0.44647975553019026</v>
      </c>
    </row>
    <row r="561" spans="1:16" x14ac:dyDescent="0.25">
      <c r="A561" s="64"/>
      <c r="C561" s="32"/>
      <c r="D561" s="15"/>
      <c r="E561" s="32"/>
      <c r="F561" s="32"/>
      <c r="G561" s="26"/>
      <c r="P561" s="32"/>
    </row>
    <row r="562" spans="1:16" x14ac:dyDescent="0.25">
      <c r="A562" s="64"/>
      <c r="B562" s="66">
        <v>2</v>
      </c>
      <c r="C562" s="2" t="s">
        <v>117</v>
      </c>
      <c r="D562" s="13" t="s">
        <v>97</v>
      </c>
      <c r="E562" s="62" t="s">
        <v>95</v>
      </c>
      <c r="F562" s="2">
        <v>17.45</v>
      </c>
      <c r="G562" s="62">
        <f>AVERAGE(F562:F564)</f>
        <v>17.579999999999998</v>
      </c>
      <c r="H562" s="2"/>
      <c r="I562" s="2"/>
      <c r="J562" s="2"/>
      <c r="K562" s="14"/>
      <c r="N562" s="32"/>
    </row>
    <row r="563" spans="1:16" x14ac:dyDescent="0.25">
      <c r="A563" s="64"/>
      <c r="B563" s="67"/>
      <c r="C563" s="3" t="s">
        <v>118</v>
      </c>
      <c r="D563" s="23" t="s">
        <v>97</v>
      </c>
      <c r="E563" s="60"/>
      <c r="F563" s="3">
        <v>17.68</v>
      </c>
      <c r="G563" s="60"/>
      <c r="H563" s="3"/>
      <c r="I563" s="3"/>
      <c r="J563" s="3"/>
      <c r="K563" s="16"/>
    </row>
    <row r="564" spans="1:16" x14ac:dyDescent="0.25">
      <c r="A564" s="64"/>
      <c r="B564" s="67"/>
      <c r="C564" s="3" t="s">
        <v>119</v>
      </c>
      <c r="D564" s="23" t="s">
        <v>97</v>
      </c>
      <c r="E564" s="60"/>
      <c r="F564" s="3">
        <v>17.61</v>
      </c>
      <c r="G564" s="60"/>
      <c r="H564" s="3"/>
      <c r="I564" s="3"/>
      <c r="J564" s="3"/>
      <c r="K564" s="16"/>
    </row>
    <row r="565" spans="1:16" x14ac:dyDescent="0.25">
      <c r="A565" s="64"/>
      <c r="B565" s="67"/>
      <c r="C565" s="3" t="s">
        <v>120</v>
      </c>
      <c r="D565" s="23" t="s">
        <v>97</v>
      </c>
      <c r="E565" s="60" t="s">
        <v>100</v>
      </c>
      <c r="F565" s="3">
        <v>16.45</v>
      </c>
      <c r="G565" s="60">
        <f>AVERAGE(F565:F567)</f>
        <v>16.526666666666667</v>
      </c>
      <c r="H565" s="3"/>
      <c r="I565" s="3"/>
      <c r="J565" s="3"/>
      <c r="K565" s="16"/>
      <c r="N565" s="32"/>
    </row>
    <row r="566" spans="1:16" x14ac:dyDescent="0.25">
      <c r="A566" s="64"/>
      <c r="B566" s="67"/>
      <c r="C566" s="3" t="s">
        <v>121</v>
      </c>
      <c r="D566" s="23" t="s">
        <v>97</v>
      </c>
      <c r="E566" s="60"/>
      <c r="F566" s="3">
        <v>16.43</v>
      </c>
      <c r="G566" s="60"/>
      <c r="H566" s="3"/>
      <c r="I566" s="3"/>
      <c r="J566" s="3"/>
      <c r="K566" s="16"/>
      <c r="N566" s="32"/>
    </row>
    <row r="567" spans="1:16" x14ac:dyDescent="0.25">
      <c r="A567" s="64"/>
      <c r="B567" s="67"/>
      <c r="C567" s="3" t="s">
        <v>122</v>
      </c>
      <c r="D567" s="23" t="s">
        <v>97</v>
      </c>
      <c r="E567" s="60"/>
      <c r="F567" s="3">
        <v>16.7</v>
      </c>
      <c r="G567" s="60"/>
      <c r="H567" s="3"/>
      <c r="I567" s="3"/>
      <c r="J567" s="3"/>
      <c r="K567" s="16"/>
    </row>
    <row r="568" spans="1:16" x14ac:dyDescent="0.25">
      <c r="A568" s="64"/>
      <c r="B568" s="67"/>
      <c r="C568" s="3" t="s">
        <v>207</v>
      </c>
      <c r="D568" s="23" t="s">
        <v>201</v>
      </c>
      <c r="E568" s="60" t="s">
        <v>95</v>
      </c>
      <c r="F568" s="3">
        <v>24.47</v>
      </c>
      <c r="G568" s="28"/>
      <c r="H568" s="3">
        <f>F568-$G$562</f>
        <v>6.8900000000000006</v>
      </c>
      <c r="I568" s="3">
        <f t="shared" ref="I568:I573" si="93">2^(-H568)*100</f>
        <v>0.84314705976908344</v>
      </c>
      <c r="J568" s="3"/>
      <c r="K568" s="9">
        <f>O551/N551</f>
        <v>0.28519092896710613</v>
      </c>
    </row>
    <row r="569" spans="1:16" x14ac:dyDescent="0.25">
      <c r="A569" s="64"/>
      <c r="B569" s="67"/>
      <c r="C569" s="3" t="s">
        <v>208</v>
      </c>
      <c r="D569" s="23" t="s">
        <v>201</v>
      </c>
      <c r="E569" s="60"/>
      <c r="F569" s="3">
        <v>24.72</v>
      </c>
      <c r="G569" s="28"/>
      <c r="H569" s="3">
        <f t="shared" ref="H569:H570" si="94">F569-$G$562</f>
        <v>7.1400000000000006</v>
      </c>
      <c r="I569" s="3">
        <f t="shared" si="93"/>
        <v>0.70899934009153198</v>
      </c>
      <c r="J569" s="3"/>
      <c r="K569" s="16"/>
    </row>
    <row r="570" spans="1:16" x14ac:dyDescent="0.25">
      <c r="A570" s="64"/>
      <c r="B570" s="67"/>
      <c r="C570" s="3" t="s">
        <v>209</v>
      </c>
      <c r="D570" s="23" t="s">
        <v>201</v>
      </c>
      <c r="E570" s="60"/>
      <c r="F570" s="3">
        <v>24.11</v>
      </c>
      <c r="G570" s="28"/>
      <c r="H570" s="3">
        <f t="shared" si="94"/>
        <v>6.5300000000000011</v>
      </c>
      <c r="I570" s="3">
        <f t="shared" si="93"/>
        <v>1.0821167719616593</v>
      </c>
      <c r="J570" s="3"/>
      <c r="K570" s="16"/>
    </row>
    <row r="571" spans="1:16" x14ac:dyDescent="0.25">
      <c r="A571" s="64"/>
      <c r="B571" s="67"/>
      <c r="C571" s="3" t="s">
        <v>210</v>
      </c>
      <c r="D571" s="23" t="s">
        <v>201</v>
      </c>
      <c r="E571" s="60" t="s">
        <v>100</v>
      </c>
      <c r="F571" s="3">
        <v>25.25</v>
      </c>
      <c r="G571" s="28"/>
      <c r="H571" s="3">
        <f>F571-$G$565</f>
        <v>8.7233333333333327</v>
      </c>
      <c r="I571" s="3">
        <f t="shared" si="93"/>
        <v>0.23660014393360795</v>
      </c>
      <c r="J571" s="3"/>
      <c r="K571" s="16"/>
    </row>
    <row r="572" spans="1:16" x14ac:dyDescent="0.25">
      <c r="A572" s="64"/>
      <c r="B572" s="67"/>
      <c r="C572" s="3" t="s">
        <v>211</v>
      </c>
      <c r="D572" s="23" t="s">
        <v>201</v>
      </c>
      <c r="E572" s="60"/>
      <c r="F572" s="3">
        <v>25.15</v>
      </c>
      <c r="G572" s="28"/>
      <c r="H572" s="3">
        <f t="shared" ref="H572:H573" si="95">F572-$G$565</f>
        <v>8.6233333333333313</v>
      </c>
      <c r="I572" s="3">
        <f t="shared" si="93"/>
        <v>0.25358175550030854</v>
      </c>
      <c r="J572" s="3"/>
      <c r="K572" s="16"/>
    </row>
    <row r="573" spans="1:16" x14ac:dyDescent="0.25">
      <c r="A573" s="64"/>
      <c r="B573" s="68"/>
      <c r="C573" s="4" t="s">
        <v>212</v>
      </c>
      <c r="D573" s="17" t="s">
        <v>201</v>
      </c>
      <c r="E573" s="61"/>
      <c r="F573" s="4">
        <v>25.17</v>
      </c>
      <c r="G573" s="29"/>
      <c r="H573" s="4">
        <f t="shared" si="95"/>
        <v>8.6433333333333344</v>
      </c>
      <c r="I573" s="4">
        <f t="shared" si="93"/>
        <v>0.25009062053724246</v>
      </c>
      <c r="J573" s="4"/>
      <c r="K573" s="18"/>
    </row>
    <row r="574" spans="1:16" x14ac:dyDescent="0.25">
      <c r="A574" s="64"/>
      <c r="C574" s="32"/>
      <c r="D574" s="15"/>
      <c r="E574" s="32"/>
      <c r="F574" s="32"/>
      <c r="G574" s="26"/>
    </row>
    <row r="575" spans="1:16" x14ac:dyDescent="0.25">
      <c r="A575" s="64"/>
      <c r="B575" s="66">
        <v>3</v>
      </c>
      <c r="C575" s="2" t="s">
        <v>93</v>
      </c>
      <c r="D575" s="13" t="s">
        <v>97</v>
      </c>
      <c r="E575" s="62" t="s">
        <v>95</v>
      </c>
      <c r="F575" s="2">
        <v>17.440000000000001</v>
      </c>
      <c r="G575" s="62">
        <f>AVERAGE(F575:F577)</f>
        <v>17.37</v>
      </c>
      <c r="H575" s="2"/>
      <c r="I575" s="2"/>
      <c r="J575" s="2"/>
      <c r="K575" s="14"/>
    </row>
    <row r="576" spans="1:16" x14ac:dyDescent="0.25">
      <c r="A576" s="64"/>
      <c r="B576" s="67"/>
      <c r="C576" s="3" t="s">
        <v>96</v>
      </c>
      <c r="D576" s="23" t="s">
        <v>97</v>
      </c>
      <c r="E576" s="60"/>
      <c r="F576" s="3">
        <v>17.309999999999999</v>
      </c>
      <c r="G576" s="60"/>
      <c r="H576" s="3"/>
      <c r="I576" s="3"/>
      <c r="J576" s="3"/>
      <c r="K576" s="16"/>
    </row>
    <row r="577" spans="1:11" x14ac:dyDescent="0.25">
      <c r="A577" s="64"/>
      <c r="B577" s="67"/>
      <c r="C577" s="3" t="s">
        <v>98</v>
      </c>
      <c r="D577" s="23" t="s">
        <v>97</v>
      </c>
      <c r="E577" s="60"/>
      <c r="F577" s="3">
        <v>17.36</v>
      </c>
      <c r="G577" s="60"/>
      <c r="H577" s="3"/>
      <c r="I577" s="3"/>
      <c r="J577" s="3"/>
      <c r="K577" s="16"/>
    </row>
    <row r="578" spans="1:11" x14ac:dyDescent="0.25">
      <c r="A578" s="64"/>
      <c r="B578" s="67"/>
      <c r="C578" s="3" t="s">
        <v>99</v>
      </c>
      <c r="D578" s="23" t="s">
        <v>97</v>
      </c>
      <c r="E578" s="60" t="s">
        <v>100</v>
      </c>
      <c r="F578" s="3">
        <v>16.95</v>
      </c>
      <c r="G578" s="60">
        <f>AVERAGE(F578:F580)</f>
        <v>16.91</v>
      </c>
      <c r="H578" s="3"/>
      <c r="I578" s="3"/>
      <c r="J578" s="3"/>
      <c r="K578" s="16"/>
    </row>
    <row r="579" spans="1:11" x14ac:dyDescent="0.25">
      <c r="A579" s="64"/>
      <c r="B579" s="67"/>
      <c r="C579" s="3" t="s">
        <v>101</v>
      </c>
      <c r="D579" s="23" t="s">
        <v>97</v>
      </c>
      <c r="E579" s="60"/>
      <c r="F579" s="3">
        <v>16.84</v>
      </c>
      <c r="G579" s="60"/>
      <c r="H579" s="3"/>
      <c r="I579" s="3"/>
      <c r="J579" s="3"/>
      <c r="K579" s="16"/>
    </row>
    <row r="580" spans="1:11" x14ac:dyDescent="0.25">
      <c r="A580" s="64"/>
      <c r="B580" s="67"/>
      <c r="C580" s="3" t="s">
        <v>103</v>
      </c>
      <c r="D580" s="23" t="s">
        <v>97</v>
      </c>
      <c r="E580" s="60"/>
      <c r="F580" s="3">
        <v>16.940000000000001</v>
      </c>
      <c r="G580" s="60"/>
      <c r="H580" s="3"/>
      <c r="I580" s="3"/>
      <c r="J580" s="3"/>
      <c r="K580" s="16"/>
    </row>
    <row r="581" spans="1:11" x14ac:dyDescent="0.25">
      <c r="A581" s="64"/>
      <c r="B581" s="67"/>
      <c r="C581" s="3" t="s">
        <v>200</v>
      </c>
      <c r="D581" s="23" t="s">
        <v>201</v>
      </c>
      <c r="E581" s="60" t="s">
        <v>95</v>
      </c>
      <c r="F581" s="3">
        <v>25.33</v>
      </c>
      <c r="G581" s="28"/>
      <c r="H581" s="3">
        <f>F581-$G$575</f>
        <v>7.9599999999999973</v>
      </c>
      <c r="I581" s="3">
        <f t="shared" ref="I581:I586" si="96">2^(-H581)*100</f>
        <v>0.40160696353752684</v>
      </c>
      <c r="J581" s="3"/>
      <c r="K581" s="9">
        <f>O552/N552</f>
        <v>0.55735431829446014</v>
      </c>
    </row>
    <row r="582" spans="1:11" x14ac:dyDescent="0.25">
      <c r="A582" s="64"/>
      <c r="B582" s="67"/>
      <c r="C582" s="3" t="s">
        <v>202</v>
      </c>
      <c r="D582" s="23" t="s">
        <v>201</v>
      </c>
      <c r="E582" s="60"/>
      <c r="F582" s="3">
        <v>25.55</v>
      </c>
      <c r="G582" s="28"/>
      <c r="H582" s="3">
        <f t="shared" ref="H582:H583" si="97">F582-$G$575</f>
        <v>8.18</v>
      </c>
      <c r="I582" s="3">
        <f t="shared" si="96"/>
        <v>0.34480585792603724</v>
      </c>
      <c r="J582" s="3"/>
      <c r="K582" s="16"/>
    </row>
    <row r="583" spans="1:11" x14ac:dyDescent="0.25">
      <c r="A583" s="64"/>
      <c r="B583" s="67"/>
      <c r="C583" s="3" t="s">
        <v>203</v>
      </c>
      <c r="D583" s="23" t="s">
        <v>201</v>
      </c>
      <c r="E583" s="60"/>
      <c r="F583" s="3">
        <v>25.5</v>
      </c>
      <c r="G583" s="28"/>
      <c r="H583" s="3">
        <f t="shared" si="97"/>
        <v>8.129999999999999</v>
      </c>
      <c r="I583" s="3">
        <f t="shared" si="96"/>
        <v>0.35696541024585998</v>
      </c>
      <c r="J583" s="3"/>
      <c r="K583" s="16"/>
    </row>
    <row r="584" spans="1:11" x14ac:dyDescent="0.25">
      <c r="A584" s="64"/>
      <c r="B584" s="67"/>
      <c r="C584" s="3" t="s">
        <v>204</v>
      </c>
      <c r="D584" s="23" t="s">
        <v>201</v>
      </c>
      <c r="E584" s="60" t="s">
        <v>100</v>
      </c>
      <c r="F584" s="3">
        <v>25.72</v>
      </c>
      <c r="G584" s="28"/>
      <c r="H584" s="3">
        <f>F584-$G$578</f>
        <v>8.8099999999999987</v>
      </c>
      <c r="I584" s="3">
        <f t="shared" si="96"/>
        <v>0.22280541325555167</v>
      </c>
      <c r="J584" s="3"/>
      <c r="K584" s="16"/>
    </row>
    <row r="585" spans="1:11" x14ac:dyDescent="0.25">
      <c r="A585" s="64"/>
      <c r="B585" s="67"/>
      <c r="C585" s="3" t="s">
        <v>205</v>
      </c>
      <c r="D585" s="23" t="s">
        <v>201</v>
      </c>
      <c r="E585" s="60"/>
      <c r="F585" s="3">
        <v>25.94</v>
      </c>
      <c r="G585" s="28"/>
      <c r="H585" s="3">
        <f t="shared" ref="H585:H586" si="98">F585-$G$578</f>
        <v>9.0300000000000011</v>
      </c>
      <c r="I585" s="3">
        <f t="shared" si="96"/>
        <v>0.19129302687244651</v>
      </c>
      <c r="J585" s="3"/>
      <c r="K585" s="16"/>
    </row>
    <row r="586" spans="1:11" x14ac:dyDescent="0.25">
      <c r="A586" s="64"/>
      <c r="B586" s="68"/>
      <c r="C586" s="4" t="s">
        <v>206</v>
      </c>
      <c r="D586" s="17" t="s">
        <v>201</v>
      </c>
      <c r="E586" s="61"/>
      <c r="F586" s="4">
        <v>25.87</v>
      </c>
      <c r="G586" s="29"/>
      <c r="H586" s="4">
        <f t="shared" si="98"/>
        <v>8.9600000000000009</v>
      </c>
      <c r="I586" s="4">
        <f t="shared" si="96"/>
        <v>0.20080348176876286</v>
      </c>
      <c r="J586" s="4"/>
      <c r="K586" s="18"/>
    </row>
    <row r="587" spans="1:11" x14ac:dyDescent="0.25">
      <c r="A587" s="64"/>
      <c r="C587" s="32"/>
      <c r="D587" s="15"/>
      <c r="E587" s="32"/>
      <c r="F587" s="32"/>
      <c r="G587" s="26"/>
    </row>
    <row r="588" spans="1:11" x14ac:dyDescent="0.25">
      <c r="A588" s="64"/>
      <c r="B588" s="66">
        <v>4</v>
      </c>
      <c r="C588" s="2" t="s">
        <v>117</v>
      </c>
      <c r="D588" s="13" t="s">
        <v>97</v>
      </c>
      <c r="E588" s="62" t="s">
        <v>95</v>
      </c>
      <c r="F588" s="2">
        <v>17.100000000000001</v>
      </c>
      <c r="G588" s="62">
        <f>AVERAGE(F588:F590)</f>
        <v>17.353333333333335</v>
      </c>
      <c r="H588" s="2"/>
      <c r="I588" s="2"/>
      <c r="J588" s="2"/>
      <c r="K588" s="14"/>
    </row>
    <row r="589" spans="1:11" x14ac:dyDescent="0.25">
      <c r="A589" s="64"/>
      <c r="B589" s="67"/>
      <c r="C589" s="3" t="s">
        <v>118</v>
      </c>
      <c r="D589" s="23" t="s">
        <v>97</v>
      </c>
      <c r="E589" s="60"/>
      <c r="F589" s="3">
        <v>17.64</v>
      </c>
      <c r="G589" s="60"/>
      <c r="H589" s="3"/>
      <c r="I589" s="3"/>
      <c r="J589" s="3"/>
      <c r="K589" s="16"/>
    </row>
    <row r="590" spans="1:11" x14ac:dyDescent="0.25">
      <c r="A590" s="64"/>
      <c r="B590" s="67"/>
      <c r="C590" s="3" t="s">
        <v>119</v>
      </c>
      <c r="D590" s="23" t="s">
        <v>97</v>
      </c>
      <c r="E590" s="60"/>
      <c r="F590" s="3">
        <v>17.32</v>
      </c>
      <c r="G590" s="60"/>
      <c r="H590" s="3"/>
      <c r="I590" s="3"/>
      <c r="J590" s="3"/>
      <c r="K590" s="16"/>
    </row>
    <row r="591" spans="1:11" x14ac:dyDescent="0.25">
      <c r="A591" s="64"/>
      <c r="B591" s="67"/>
      <c r="C591" s="3" t="s">
        <v>120</v>
      </c>
      <c r="D591" s="23" t="s">
        <v>97</v>
      </c>
      <c r="E591" s="60" t="s">
        <v>100</v>
      </c>
      <c r="F591" s="3">
        <v>16.93</v>
      </c>
      <c r="G591" s="60">
        <f>AVERAGE(F591:F593)</f>
        <v>17.196666666666665</v>
      </c>
      <c r="H591" s="3"/>
      <c r="I591" s="3"/>
      <c r="J591" s="3"/>
      <c r="K591" s="16"/>
    </row>
    <row r="592" spans="1:11" x14ac:dyDescent="0.25">
      <c r="A592" s="64"/>
      <c r="B592" s="67"/>
      <c r="C592" s="3" t="s">
        <v>121</v>
      </c>
      <c r="D592" s="23" t="s">
        <v>97</v>
      </c>
      <c r="E592" s="60"/>
      <c r="F592" s="3">
        <v>17.2</v>
      </c>
      <c r="G592" s="60"/>
      <c r="H592" s="3"/>
      <c r="I592" s="3"/>
      <c r="J592" s="3"/>
      <c r="K592" s="16"/>
    </row>
    <row r="593" spans="1:14" x14ac:dyDescent="0.25">
      <c r="A593" s="64"/>
      <c r="B593" s="67"/>
      <c r="C593" s="3" t="s">
        <v>122</v>
      </c>
      <c r="D593" s="23" t="s">
        <v>97</v>
      </c>
      <c r="E593" s="60"/>
      <c r="F593" s="3">
        <v>17.46</v>
      </c>
      <c r="G593" s="60"/>
      <c r="H593" s="3"/>
      <c r="I593" s="3"/>
      <c r="J593" s="3"/>
      <c r="K593" s="16"/>
    </row>
    <row r="594" spans="1:14" x14ac:dyDescent="0.25">
      <c r="A594" s="64"/>
      <c r="B594" s="67"/>
      <c r="C594" s="3" t="s">
        <v>207</v>
      </c>
      <c r="D594" s="23" t="s">
        <v>201</v>
      </c>
      <c r="E594" s="60" t="s">
        <v>95</v>
      </c>
      <c r="F594" s="3">
        <v>25.8</v>
      </c>
      <c r="G594" s="28"/>
      <c r="H594" s="3">
        <f>F594-$G$588</f>
        <v>8.4466666666666654</v>
      </c>
      <c r="I594" s="3">
        <f t="shared" ref="I594:I599" si="99">2^(-H594)*100</f>
        <v>0.28661569592014841</v>
      </c>
      <c r="J594" s="3"/>
      <c r="K594" s="9">
        <f>O553/N553</f>
        <v>0.68302012837719706</v>
      </c>
    </row>
    <row r="595" spans="1:14" x14ac:dyDescent="0.25">
      <c r="A595" s="64"/>
      <c r="B595" s="67"/>
      <c r="C595" s="3" t="s">
        <v>208</v>
      </c>
      <c r="D595" s="23" t="s">
        <v>201</v>
      </c>
      <c r="E595" s="60"/>
      <c r="F595" s="3">
        <v>25.62</v>
      </c>
      <c r="G595" s="28"/>
      <c r="H595" s="3">
        <f t="shared" ref="H595:H596" si="100">F595-$G$588</f>
        <v>8.2666666666666657</v>
      </c>
      <c r="I595" s="3">
        <f t="shared" si="99"/>
        <v>0.32470230318077675</v>
      </c>
      <c r="J595" s="3"/>
      <c r="K595" s="16"/>
    </row>
    <row r="596" spans="1:14" x14ac:dyDescent="0.25">
      <c r="A596" s="64"/>
      <c r="B596" s="67"/>
      <c r="C596" s="3" t="s">
        <v>209</v>
      </c>
      <c r="D596" s="23" t="s">
        <v>201</v>
      </c>
      <c r="E596" s="60"/>
      <c r="F596" s="3">
        <v>25.5</v>
      </c>
      <c r="G596" s="28"/>
      <c r="H596" s="3">
        <f t="shared" si="100"/>
        <v>8.1466666666666647</v>
      </c>
      <c r="I596" s="3">
        <f t="shared" si="99"/>
        <v>0.35286531280905598</v>
      </c>
      <c r="J596" s="3"/>
      <c r="K596" s="16"/>
    </row>
    <row r="597" spans="1:14" x14ac:dyDescent="0.25">
      <c r="A597" s="64"/>
      <c r="B597" s="67"/>
      <c r="C597" s="3" t="s">
        <v>210</v>
      </c>
      <c r="D597" s="23" t="s">
        <v>201</v>
      </c>
      <c r="E597" s="60" t="s">
        <v>100</v>
      </c>
      <c r="F597" s="3">
        <v>26.11</v>
      </c>
      <c r="G597" s="28"/>
      <c r="H597" s="3">
        <f>F597-$G$591</f>
        <v>8.913333333333334</v>
      </c>
      <c r="I597" s="3">
        <f t="shared" si="99"/>
        <v>0.20740503983639799</v>
      </c>
      <c r="J597" s="3"/>
      <c r="K597" s="16"/>
    </row>
    <row r="598" spans="1:14" x14ac:dyDescent="0.25">
      <c r="A598" s="64"/>
      <c r="B598" s="67"/>
      <c r="C598" s="3" t="s">
        <v>211</v>
      </c>
      <c r="D598" s="23" t="s">
        <v>201</v>
      </c>
      <c r="E598" s="60"/>
      <c r="F598" s="3">
        <v>26.02</v>
      </c>
      <c r="G598" s="28"/>
      <c r="H598" s="3">
        <f t="shared" ref="H598:H599" si="101">F598-$G$591</f>
        <v>8.8233333333333341</v>
      </c>
      <c r="I598" s="3">
        <f t="shared" si="99"/>
        <v>0.22075574009241322</v>
      </c>
      <c r="J598" s="3"/>
      <c r="K598" s="16"/>
    </row>
    <row r="599" spans="1:14" x14ac:dyDescent="0.25">
      <c r="A599" s="64"/>
      <c r="B599" s="68"/>
      <c r="C599" s="4" t="s">
        <v>212</v>
      </c>
      <c r="D599" s="17" t="s">
        <v>201</v>
      </c>
      <c r="E599" s="61"/>
      <c r="F599" s="4">
        <v>25.97</v>
      </c>
      <c r="G599" s="29"/>
      <c r="H599" s="4">
        <f t="shared" si="101"/>
        <v>8.7733333333333334</v>
      </c>
      <c r="I599" s="4">
        <f t="shared" si="99"/>
        <v>0.22854067445431922</v>
      </c>
      <c r="J599" s="4"/>
      <c r="K599" s="18"/>
      <c r="N599" s="32"/>
    </row>
    <row r="600" spans="1:14" x14ac:dyDescent="0.25">
      <c r="A600" s="64"/>
      <c r="C600" s="32"/>
      <c r="D600" s="15"/>
      <c r="E600" s="32"/>
      <c r="F600" s="32"/>
      <c r="G600" s="26"/>
      <c r="N600" s="32"/>
    </row>
    <row r="601" spans="1:14" x14ac:dyDescent="0.25">
      <c r="A601" s="64"/>
      <c r="B601" s="66">
        <v>5</v>
      </c>
      <c r="C601" s="2" t="s">
        <v>93</v>
      </c>
      <c r="D601" s="13" t="s">
        <v>97</v>
      </c>
      <c r="E601" s="62" t="s">
        <v>95</v>
      </c>
      <c r="F601" s="2">
        <v>16.68</v>
      </c>
      <c r="G601" s="62">
        <f>AVERAGE(F601:F603)</f>
        <v>16.743333333333336</v>
      </c>
      <c r="H601" s="2"/>
      <c r="I601" s="2"/>
      <c r="J601" s="2"/>
      <c r="K601" s="14"/>
    </row>
    <row r="602" spans="1:14" x14ac:dyDescent="0.25">
      <c r="A602" s="64"/>
      <c r="B602" s="67"/>
      <c r="C602" s="3" t="s">
        <v>96</v>
      </c>
      <c r="D602" s="23" t="s">
        <v>97</v>
      </c>
      <c r="E602" s="60"/>
      <c r="F602" s="3">
        <v>16.739999999999998</v>
      </c>
      <c r="G602" s="60"/>
      <c r="H602" s="3"/>
      <c r="I602" s="3"/>
      <c r="J602" s="3"/>
      <c r="K602" s="16"/>
    </row>
    <row r="603" spans="1:14" x14ac:dyDescent="0.25">
      <c r="A603" s="64"/>
      <c r="B603" s="67"/>
      <c r="C603" s="3" t="s">
        <v>98</v>
      </c>
      <c r="D603" s="23" t="s">
        <v>97</v>
      </c>
      <c r="E603" s="60"/>
      <c r="F603" s="3">
        <v>16.809999999999999</v>
      </c>
      <c r="G603" s="60"/>
      <c r="H603" s="3"/>
      <c r="I603" s="3"/>
      <c r="J603" s="3"/>
      <c r="K603" s="16"/>
    </row>
    <row r="604" spans="1:14" x14ac:dyDescent="0.25">
      <c r="A604" s="64"/>
      <c r="B604" s="67"/>
      <c r="C604" s="3" t="s">
        <v>99</v>
      </c>
      <c r="D604" s="23" t="s">
        <v>97</v>
      </c>
      <c r="E604" s="60" t="s">
        <v>100</v>
      </c>
      <c r="F604" s="3">
        <v>16.71</v>
      </c>
      <c r="G604" s="60">
        <f>AVERAGE(F604:F606)</f>
        <v>16.54</v>
      </c>
      <c r="H604" s="3"/>
      <c r="I604" s="3"/>
      <c r="J604" s="3"/>
      <c r="K604" s="16"/>
    </row>
    <row r="605" spans="1:14" x14ac:dyDescent="0.25">
      <c r="A605" s="64"/>
      <c r="B605" s="67"/>
      <c r="C605" s="3" t="s">
        <v>101</v>
      </c>
      <c r="D605" s="23" t="s">
        <v>97</v>
      </c>
      <c r="E605" s="60"/>
      <c r="F605" s="3">
        <v>16.510000000000002</v>
      </c>
      <c r="G605" s="60"/>
      <c r="H605" s="3"/>
      <c r="I605" s="3"/>
      <c r="J605" s="3"/>
      <c r="K605" s="16"/>
    </row>
    <row r="606" spans="1:14" x14ac:dyDescent="0.25">
      <c r="A606" s="64"/>
      <c r="B606" s="67"/>
      <c r="C606" s="3" t="s">
        <v>103</v>
      </c>
      <c r="D606" s="23" t="s">
        <v>97</v>
      </c>
      <c r="E606" s="60"/>
      <c r="F606" s="3">
        <v>16.399999999999999</v>
      </c>
      <c r="G606" s="60"/>
      <c r="H606" s="3"/>
      <c r="I606" s="3"/>
      <c r="J606" s="3"/>
      <c r="K606" s="16"/>
    </row>
    <row r="607" spans="1:14" x14ac:dyDescent="0.25">
      <c r="A607" s="64"/>
      <c r="B607" s="67"/>
      <c r="C607" s="3" t="s">
        <v>200</v>
      </c>
      <c r="D607" s="23" t="s">
        <v>201</v>
      </c>
      <c r="E607" s="60" t="s">
        <v>95</v>
      </c>
      <c r="F607" s="3">
        <v>25.13</v>
      </c>
      <c r="G607" s="28"/>
      <c r="H607" s="3">
        <f>F607-$G$601</f>
        <v>8.3866666666666632</v>
      </c>
      <c r="I607" s="3">
        <f t="shared" ref="I607:I612" si="102">2^(-H607)*100</f>
        <v>0.29878704951640545</v>
      </c>
      <c r="J607" s="3"/>
      <c r="K607" s="9">
        <f>O554/N554</f>
        <v>0.55095255793830333</v>
      </c>
    </row>
    <row r="608" spans="1:14" x14ac:dyDescent="0.25">
      <c r="A608" s="64"/>
      <c r="B608" s="67"/>
      <c r="C608" s="3" t="s">
        <v>202</v>
      </c>
      <c r="D608" s="23" t="s">
        <v>201</v>
      </c>
      <c r="E608" s="60"/>
      <c r="F608" s="3">
        <v>25.02</v>
      </c>
      <c r="G608" s="28"/>
      <c r="H608" s="3">
        <f t="shared" ref="H608:H609" si="103">F608-$G$601</f>
        <v>8.2766666666666637</v>
      </c>
      <c r="I608" s="3">
        <f t="shared" si="102"/>
        <v>0.32245942053995108</v>
      </c>
      <c r="J608" s="3"/>
      <c r="K608" s="16"/>
    </row>
    <row r="609" spans="1:11" x14ac:dyDescent="0.25">
      <c r="A609" s="64"/>
      <c r="B609" s="67"/>
      <c r="C609" s="3" t="s">
        <v>203</v>
      </c>
      <c r="D609" s="23" t="s">
        <v>201</v>
      </c>
      <c r="E609" s="60"/>
      <c r="F609" s="3">
        <v>25.13</v>
      </c>
      <c r="G609" s="28"/>
      <c r="H609" s="3">
        <f t="shared" si="103"/>
        <v>8.3866666666666632</v>
      </c>
      <c r="I609" s="3">
        <f t="shared" si="102"/>
        <v>0.29878704951640545</v>
      </c>
      <c r="J609" s="3"/>
      <c r="K609" s="16"/>
    </row>
    <row r="610" spans="1:11" x14ac:dyDescent="0.25">
      <c r="A610" s="64"/>
      <c r="B610" s="67"/>
      <c r="C610" s="3" t="s">
        <v>204</v>
      </c>
      <c r="D610" s="23" t="s">
        <v>201</v>
      </c>
      <c r="E610" s="60" t="s">
        <v>100</v>
      </c>
      <c r="F610" s="3">
        <v>25.71</v>
      </c>
      <c r="G610" s="28"/>
      <c r="H610" s="3">
        <f>F610-$G$604</f>
        <v>9.1700000000000017</v>
      </c>
      <c r="I610" s="3">
        <f t="shared" si="102"/>
        <v>0.17360208616534561</v>
      </c>
      <c r="J610" s="3"/>
      <c r="K610" s="16"/>
    </row>
    <row r="611" spans="1:11" x14ac:dyDescent="0.25">
      <c r="A611" s="64"/>
      <c r="B611" s="67"/>
      <c r="C611" s="3" t="s">
        <v>205</v>
      </c>
      <c r="D611" s="23" t="s">
        <v>201</v>
      </c>
      <c r="E611" s="60"/>
      <c r="F611" s="3">
        <v>25.76</v>
      </c>
      <c r="G611" s="28"/>
      <c r="H611" s="3">
        <f t="shared" ref="H611:H612" si="104">F611-$G$604</f>
        <v>9.2200000000000024</v>
      </c>
      <c r="I611" s="3">
        <f t="shared" si="102"/>
        <v>0.16768856180424857</v>
      </c>
      <c r="J611" s="3"/>
      <c r="K611" s="16"/>
    </row>
    <row r="612" spans="1:11" x14ac:dyDescent="0.25">
      <c r="A612" s="64"/>
      <c r="B612" s="68"/>
      <c r="C612" s="4" t="s">
        <v>206</v>
      </c>
      <c r="D612" s="17" t="s">
        <v>201</v>
      </c>
      <c r="E612" s="61"/>
      <c r="F612" s="4">
        <v>25.78</v>
      </c>
      <c r="G612" s="29"/>
      <c r="H612" s="4">
        <f t="shared" si="104"/>
        <v>9.240000000000002</v>
      </c>
      <c r="I612" s="4">
        <f t="shared" si="102"/>
        <v>0.1653799438208059</v>
      </c>
      <c r="J612" s="4"/>
      <c r="K612" s="18"/>
    </row>
    <row r="613" spans="1:11" x14ac:dyDescent="0.25">
      <c r="A613" s="64"/>
      <c r="C613" s="32"/>
      <c r="D613" s="15"/>
      <c r="E613" s="32"/>
      <c r="F613" s="32"/>
      <c r="G613" s="26"/>
    </row>
    <row r="614" spans="1:11" x14ac:dyDescent="0.25">
      <c r="A614" s="64"/>
      <c r="B614" s="66">
        <v>6</v>
      </c>
      <c r="C614" s="2" t="s">
        <v>117</v>
      </c>
      <c r="D614" s="13" t="s">
        <v>97</v>
      </c>
      <c r="E614" s="62" t="s">
        <v>95</v>
      </c>
      <c r="F614" s="2">
        <v>16.98</v>
      </c>
      <c r="G614" s="62">
        <f>AVERAGE(F614:F616)</f>
        <v>16.856666666666666</v>
      </c>
      <c r="H614" s="2"/>
      <c r="I614" s="2"/>
      <c r="J614" s="2"/>
      <c r="K614" s="14"/>
    </row>
    <row r="615" spans="1:11" x14ac:dyDescent="0.25">
      <c r="A615" s="64"/>
      <c r="B615" s="67"/>
      <c r="C615" s="3" t="s">
        <v>118</v>
      </c>
      <c r="D615" s="23" t="s">
        <v>97</v>
      </c>
      <c r="E615" s="60"/>
      <c r="F615" s="3">
        <v>16.760000000000002</v>
      </c>
      <c r="G615" s="60"/>
      <c r="H615" s="3"/>
      <c r="I615" s="3"/>
      <c r="J615" s="3"/>
      <c r="K615" s="16"/>
    </row>
    <row r="616" spans="1:11" x14ac:dyDescent="0.25">
      <c r="A616" s="64"/>
      <c r="B616" s="67"/>
      <c r="C616" s="3" t="s">
        <v>119</v>
      </c>
      <c r="D616" s="23" t="s">
        <v>97</v>
      </c>
      <c r="E616" s="60"/>
      <c r="F616" s="3">
        <v>16.829999999999998</v>
      </c>
      <c r="G616" s="60"/>
      <c r="H616" s="3"/>
      <c r="I616" s="3"/>
      <c r="J616" s="3"/>
      <c r="K616" s="16"/>
    </row>
    <row r="617" spans="1:11" x14ac:dyDescent="0.25">
      <c r="A617" s="64"/>
      <c r="B617" s="67"/>
      <c r="C617" s="3" t="s">
        <v>120</v>
      </c>
      <c r="D617" s="23" t="s">
        <v>97</v>
      </c>
      <c r="E617" s="60" t="s">
        <v>100</v>
      </c>
      <c r="F617" s="3">
        <v>16.47</v>
      </c>
      <c r="G617" s="60">
        <f>AVERAGE(F617:F619)</f>
        <v>16.559999999999999</v>
      </c>
      <c r="H617" s="3"/>
      <c r="I617" s="3"/>
      <c r="J617" s="3"/>
      <c r="K617" s="16"/>
    </row>
    <row r="618" spans="1:11" x14ac:dyDescent="0.25">
      <c r="A618" s="64"/>
      <c r="B618" s="67"/>
      <c r="C618" s="3" t="s">
        <v>121</v>
      </c>
      <c r="D618" s="23" t="s">
        <v>97</v>
      </c>
      <c r="E618" s="60"/>
      <c r="F618" s="3">
        <v>16.579999999999998</v>
      </c>
      <c r="G618" s="60"/>
      <c r="H618" s="3"/>
      <c r="I618" s="3"/>
      <c r="J618" s="3"/>
      <c r="K618" s="16"/>
    </row>
    <row r="619" spans="1:11" x14ac:dyDescent="0.25">
      <c r="A619" s="64"/>
      <c r="B619" s="67"/>
      <c r="C619" s="3" t="s">
        <v>122</v>
      </c>
      <c r="D619" s="23" t="s">
        <v>97</v>
      </c>
      <c r="E619" s="60"/>
      <c r="F619" s="3">
        <v>16.63</v>
      </c>
      <c r="G619" s="60"/>
      <c r="H619" s="3"/>
      <c r="I619" s="3"/>
      <c r="J619" s="3"/>
      <c r="K619" s="16"/>
    </row>
    <row r="620" spans="1:11" x14ac:dyDescent="0.25">
      <c r="A620" s="64"/>
      <c r="B620" s="67"/>
      <c r="C620" s="3" t="s">
        <v>207</v>
      </c>
      <c r="D620" s="23" t="s">
        <v>201</v>
      </c>
      <c r="E620" s="60" t="s">
        <v>95</v>
      </c>
      <c r="F620" s="3">
        <v>25.65</v>
      </c>
      <c r="G620" s="28"/>
      <c r="H620" s="3">
        <f>F620-$G$614</f>
        <v>8.793333333333333</v>
      </c>
      <c r="I620" s="3">
        <f t="shared" ref="I620:I625" si="105">2^(-H620)*100</f>
        <v>0.22539428745381968</v>
      </c>
      <c r="J620" s="3"/>
      <c r="K620" s="9">
        <f>O555/N555</f>
        <v>0.66896377739305568</v>
      </c>
    </row>
    <row r="621" spans="1:11" x14ac:dyDescent="0.25">
      <c r="A621" s="64"/>
      <c r="B621" s="67"/>
      <c r="C621" s="3" t="s">
        <v>208</v>
      </c>
      <c r="D621" s="23" t="s">
        <v>201</v>
      </c>
      <c r="E621" s="60"/>
      <c r="F621" s="3">
        <v>25.18</v>
      </c>
      <c r="G621" s="28"/>
      <c r="H621" s="3">
        <f t="shared" ref="H621:H622" si="106">F621-$G$614</f>
        <v>8.3233333333333341</v>
      </c>
      <c r="I621" s="3">
        <f t="shared" si="105"/>
        <v>0.3121957616104008</v>
      </c>
      <c r="J621" s="3"/>
      <c r="K621" s="16"/>
    </row>
    <row r="622" spans="1:11" x14ac:dyDescent="0.25">
      <c r="A622" s="64"/>
      <c r="B622" s="67"/>
      <c r="C622" s="3" t="s">
        <v>209</v>
      </c>
      <c r="D622" s="23" t="s">
        <v>201</v>
      </c>
      <c r="E622" s="60"/>
      <c r="F622" s="3">
        <v>25.14</v>
      </c>
      <c r="G622" s="28"/>
      <c r="H622" s="3">
        <f t="shared" si="106"/>
        <v>8.283333333333335</v>
      </c>
      <c r="I622" s="3">
        <f t="shared" si="105"/>
        <v>0.32097277913507399</v>
      </c>
      <c r="J622" s="3"/>
      <c r="K622" s="16"/>
    </row>
    <row r="623" spans="1:11" x14ac:dyDescent="0.25">
      <c r="A623" s="64"/>
      <c r="B623" s="67"/>
      <c r="C623" s="3" t="s">
        <v>210</v>
      </c>
      <c r="D623" s="23" t="s">
        <v>201</v>
      </c>
      <c r="E623" s="60" t="s">
        <v>100</v>
      </c>
      <c r="F623" s="3">
        <v>25.61</v>
      </c>
      <c r="G623" s="28"/>
      <c r="H623" s="3">
        <f>F623-$G$617</f>
        <v>9.0500000000000007</v>
      </c>
      <c r="I623" s="3">
        <f t="shared" si="105"/>
        <v>0.18865943924313383</v>
      </c>
      <c r="J623" s="3"/>
      <c r="K623" s="16"/>
    </row>
    <row r="624" spans="1:11" x14ac:dyDescent="0.25">
      <c r="A624" s="64"/>
      <c r="B624" s="67"/>
      <c r="C624" s="3" t="s">
        <v>211</v>
      </c>
      <c r="D624" s="23" t="s">
        <v>201</v>
      </c>
      <c r="E624" s="60"/>
      <c r="F624" s="3">
        <v>25.73</v>
      </c>
      <c r="G624" s="28"/>
      <c r="H624" s="3">
        <f t="shared" ref="H624:H625" si="107">F624-$G$617</f>
        <v>9.1700000000000017</v>
      </c>
      <c r="I624" s="3">
        <f t="shared" si="105"/>
        <v>0.17360208616534561</v>
      </c>
      <c r="J624" s="3"/>
      <c r="K624" s="16"/>
    </row>
    <row r="625" spans="1:11" x14ac:dyDescent="0.25">
      <c r="A625" s="64"/>
      <c r="B625" s="68"/>
      <c r="C625" s="4" t="s">
        <v>212</v>
      </c>
      <c r="D625" s="17" t="s">
        <v>201</v>
      </c>
      <c r="E625" s="61"/>
      <c r="F625" s="4">
        <v>25.48</v>
      </c>
      <c r="G625" s="29"/>
      <c r="H625" s="4">
        <f t="shared" si="107"/>
        <v>8.9200000000000017</v>
      </c>
      <c r="I625" s="4">
        <f t="shared" si="105"/>
        <v>0.20644883604714431</v>
      </c>
      <c r="J625" s="4"/>
      <c r="K625" s="18"/>
    </row>
    <row r="626" spans="1:11" x14ac:dyDescent="0.25">
      <c r="A626" s="64"/>
      <c r="C626" s="32"/>
      <c r="D626" s="15"/>
      <c r="E626" s="32"/>
      <c r="F626" s="32"/>
      <c r="G626" s="26"/>
    </row>
    <row r="627" spans="1:11" x14ac:dyDescent="0.25">
      <c r="A627" s="64"/>
      <c r="B627" s="66">
        <v>9</v>
      </c>
      <c r="C627" s="2" t="s">
        <v>93</v>
      </c>
      <c r="D627" s="13" t="s">
        <v>97</v>
      </c>
      <c r="E627" s="62" t="s">
        <v>95</v>
      </c>
      <c r="F627" s="2">
        <v>17.54</v>
      </c>
      <c r="G627" s="62">
        <f>AVERAGE(F627:F629)</f>
        <v>17.47</v>
      </c>
      <c r="H627" s="2"/>
      <c r="I627" s="2"/>
      <c r="J627" s="2"/>
      <c r="K627" s="14"/>
    </row>
    <row r="628" spans="1:11" x14ac:dyDescent="0.25">
      <c r="A628" s="64"/>
      <c r="B628" s="67"/>
      <c r="C628" s="3" t="s">
        <v>96</v>
      </c>
      <c r="D628" s="23" t="s">
        <v>97</v>
      </c>
      <c r="E628" s="60"/>
      <c r="F628" s="3">
        <v>17.37</v>
      </c>
      <c r="G628" s="60"/>
      <c r="H628" s="3"/>
      <c r="I628" s="3"/>
      <c r="J628" s="3"/>
      <c r="K628" s="16"/>
    </row>
    <row r="629" spans="1:11" x14ac:dyDescent="0.25">
      <c r="A629" s="64"/>
      <c r="B629" s="67"/>
      <c r="C629" s="3" t="s">
        <v>98</v>
      </c>
      <c r="D629" s="23" t="s">
        <v>97</v>
      </c>
      <c r="E629" s="60"/>
      <c r="F629" s="3">
        <v>17.5</v>
      </c>
      <c r="G629" s="60"/>
      <c r="H629" s="3"/>
      <c r="I629" s="3"/>
      <c r="J629" s="3"/>
      <c r="K629" s="16"/>
    </row>
    <row r="630" spans="1:11" x14ac:dyDescent="0.25">
      <c r="A630" s="64"/>
      <c r="B630" s="67"/>
      <c r="C630" s="3" t="s">
        <v>99</v>
      </c>
      <c r="D630" s="23" t="s">
        <v>97</v>
      </c>
      <c r="E630" s="60" t="s">
        <v>100</v>
      </c>
      <c r="F630" s="3">
        <v>17.14</v>
      </c>
      <c r="G630" s="60">
        <f>AVERAGE(F630:F632)</f>
        <v>17.16333333333333</v>
      </c>
      <c r="H630" s="3"/>
      <c r="I630" s="3"/>
      <c r="J630" s="3"/>
      <c r="K630" s="16"/>
    </row>
    <row r="631" spans="1:11" x14ac:dyDescent="0.25">
      <c r="A631" s="64"/>
      <c r="B631" s="67"/>
      <c r="C631" s="3" t="s">
        <v>101</v>
      </c>
      <c r="D631" s="23" t="s">
        <v>97</v>
      </c>
      <c r="E631" s="60"/>
      <c r="F631" s="3">
        <v>17.22</v>
      </c>
      <c r="G631" s="60"/>
      <c r="H631" s="3"/>
      <c r="I631" s="3"/>
      <c r="J631" s="3"/>
      <c r="K631" s="16"/>
    </row>
    <row r="632" spans="1:11" x14ac:dyDescent="0.25">
      <c r="A632" s="64"/>
      <c r="B632" s="67"/>
      <c r="C632" s="3" t="s">
        <v>103</v>
      </c>
      <c r="D632" s="23" t="s">
        <v>97</v>
      </c>
      <c r="E632" s="60"/>
      <c r="F632" s="3">
        <v>17.13</v>
      </c>
      <c r="G632" s="60"/>
      <c r="H632" s="3"/>
      <c r="I632" s="3"/>
      <c r="J632" s="3"/>
      <c r="K632" s="16"/>
    </row>
    <row r="633" spans="1:11" x14ac:dyDescent="0.25">
      <c r="A633" s="64"/>
      <c r="B633" s="67"/>
      <c r="C633" s="3" t="s">
        <v>200</v>
      </c>
      <c r="D633" s="23" t="s">
        <v>201</v>
      </c>
      <c r="E633" s="60" t="s">
        <v>95</v>
      </c>
      <c r="F633" s="3">
        <v>25.83</v>
      </c>
      <c r="G633" s="28"/>
      <c r="H633" s="3">
        <f>F633-$G$627</f>
        <v>8.36</v>
      </c>
      <c r="I633" s="3">
        <f t="shared" ref="I633:I638" si="108">2^(-H633)*100</f>
        <v>0.30436116392988288</v>
      </c>
      <c r="J633" s="3"/>
      <c r="K633" s="9">
        <f>O556/N556</f>
        <v>0.70547490355902343</v>
      </c>
    </row>
    <row r="634" spans="1:11" x14ac:dyDescent="0.25">
      <c r="A634" s="64"/>
      <c r="B634" s="67"/>
      <c r="C634" s="3" t="s">
        <v>202</v>
      </c>
      <c r="D634" s="23" t="s">
        <v>201</v>
      </c>
      <c r="E634" s="60"/>
      <c r="F634" s="3">
        <v>25.75</v>
      </c>
      <c r="G634" s="28"/>
      <c r="H634" s="3">
        <f t="shared" ref="H634:H635" si="109">F634-$G$627</f>
        <v>8.2800000000000011</v>
      </c>
      <c r="I634" s="3">
        <f t="shared" si="108"/>
        <v>0.32171524112014566</v>
      </c>
      <c r="J634" s="3"/>
      <c r="K634" s="16"/>
    </row>
    <row r="635" spans="1:11" x14ac:dyDescent="0.25">
      <c r="A635" s="64"/>
      <c r="B635" s="67"/>
      <c r="C635" s="3" t="s">
        <v>203</v>
      </c>
      <c r="D635" s="23" t="s">
        <v>201</v>
      </c>
      <c r="E635" s="60"/>
      <c r="F635" s="3">
        <v>25.51</v>
      </c>
      <c r="G635" s="28"/>
      <c r="H635" s="3">
        <f t="shared" si="109"/>
        <v>8.0400000000000027</v>
      </c>
      <c r="I635" s="3">
        <f t="shared" si="108"/>
        <v>0.37994333883292336</v>
      </c>
      <c r="J635" s="3"/>
      <c r="K635" s="16"/>
    </row>
    <row r="636" spans="1:11" x14ac:dyDescent="0.25">
      <c r="A636" s="64"/>
      <c r="B636" s="67"/>
      <c r="C636" s="3" t="s">
        <v>204</v>
      </c>
      <c r="D636" s="23" t="s">
        <v>201</v>
      </c>
      <c r="E636" s="60" t="s">
        <v>100</v>
      </c>
      <c r="F636" s="3">
        <v>25.84</v>
      </c>
      <c r="G636" s="28"/>
      <c r="H636" s="3">
        <f>F636-$G$630</f>
        <v>8.6766666666666694</v>
      </c>
      <c r="I636" s="3">
        <f t="shared" si="108"/>
        <v>0.24437854286987268</v>
      </c>
      <c r="J636" s="3"/>
      <c r="K636" s="16"/>
    </row>
    <row r="637" spans="1:11" x14ac:dyDescent="0.25">
      <c r="A637" s="64"/>
      <c r="B637" s="67"/>
      <c r="C637" s="3" t="s">
        <v>205</v>
      </c>
      <c r="D637" s="23" t="s">
        <v>201</v>
      </c>
      <c r="E637" s="60"/>
      <c r="F637" s="3">
        <v>25.97</v>
      </c>
      <c r="G637" s="28"/>
      <c r="H637" s="3">
        <f t="shared" ref="H637:H638" si="110">F637-$G$630</f>
        <v>8.8066666666666684</v>
      </c>
      <c r="I637" s="3">
        <f t="shared" si="108"/>
        <v>0.22332079823572351</v>
      </c>
      <c r="J637" s="3"/>
      <c r="K637" s="16"/>
    </row>
    <row r="638" spans="1:11" x14ac:dyDescent="0.25">
      <c r="A638" s="64"/>
      <c r="B638" s="68"/>
      <c r="C638" s="4" t="s">
        <v>206</v>
      </c>
      <c r="D638" s="17" t="s">
        <v>201</v>
      </c>
      <c r="E638" s="61"/>
      <c r="F638" s="4">
        <v>25.87</v>
      </c>
      <c r="G638" s="29"/>
      <c r="H638" s="4">
        <f t="shared" si="110"/>
        <v>8.7066666666666706</v>
      </c>
      <c r="I638" s="4">
        <f t="shared" si="108"/>
        <v>0.23934930518147005</v>
      </c>
      <c r="J638" s="4"/>
      <c r="K638" s="18"/>
    </row>
    <row r="639" spans="1:11" x14ac:dyDescent="0.25">
      <c r="A639" s="64"/>
      <c r="C639" s="32"/>
      <c r="D639" s="15"/>
      <c r="E639" s="32"/>
      <c r="F639" s="32"/>
      <c r="G639" s="26"/>
    </row>
    <row r="640" spans="1:11" x14ac:dyDescent="0.25">
      <c r="A640" s="64"/>
      <c r="B640" s="66">
        <v>10</v>
      </c>
      <c r="C640" s="2" t="s">
        <v>117</v>
      </c>
      <c r="D640" s="13" t="s">
        <v>97</v>
      </c>
      <c r="E640" s="62" t="s">
        <v>95</v>
      </c>
      <c r="F640" s="2">
        <v>17.34</v>
      </c>
      <c r="G640" s="62">
        <f>AVERAGE(F640:F642)</f>
        <v>17.423333333333332</v>
      </c>
      <c r="H640" s="2"/>
      <c r="I640" s="2"/>
      <c r="J640" s="2"/>
      <c r="K640" s="14"/>
    </row>
    <row r="641" spans="1:11" x14ac:dyDescent="0.25">
      <c r="A641" s="64"/>
      <c r="B641" s="67"/>
      <c r="C641" s="3" t="s">
        <v>118</v>
      </c>
      <c r="D641" s="23" t="s">
        <v>97</v>
      </c>
      <c r="E641" s="60"/>
      <c r="F641" s="3">
        <v>17.559999999999999</v>
      </c>
      <c r="G641" s="60"/>
      <c r="H641" s="3"/>
      <c r="I641" s="3"/>
      <c r="J641" s="3"/>
      <c r="K641" s="16"/>
    </row>
    <row r="642" spans="1:11" x14ac:dyDescent="0.25">
      <c r="A642" s="64"/>
      <c r="B642" s="67"/>
      <c r="C642" s="3" t="s">
        <v>119</v>
      </c>
      <c r="D642" s="23" t="s">
        <v>97</v>
      </c>
      <c r="E642" s="60"/>
      <c r="F642" s="3">
        <v>17.37</v>
      </c>
      <c r="G642" s="60"/>
      <c r="H642" s="3"/>
      <c r="I642" s="3"/>
      <c r="J642" s="3"/>
      <c r="K642" s="16"/>
    </row>
    <row r="643" spans="1:11" x14ac:dyDescent="0.25">
      <c r="A643" s="64"/>
      <c r="B643" s="67"/>
      <c r="C643" s="3" t="s">
        <v>120</v>
      </c>
      <c r="D643" s="23" t="s">
        <v>97</v>
      </c>
      <c r="E643" s="60" t="s">
        <v>100</v>
      </c>
      <c r="F643" s="3">
        <v>17.02</v>
      </c>
      <c r="G643" s="60">
        <f>AVERAGE(F643:F645)</f>
        <v>17.136666666666667</v>
      </c>
      <c r="H643" s="3"/>
      <c r="I643" s="3"/>
      <c r="J643" s="3"/>
      <c r="K643" s="16"/>
    </row>
    <row r="644" spans="1:11" x14ac:dyDescent="0.25">
      <c r="A644" s="64"/>
      <c r="B644" s="67"/>
      <c r="C644" s="3" t="s">
        <v>121</v>
      </c>
      <c r="D644" s="23" t="s">
        <v>97</v>
      </c>
      <c r="E644" s="60"/>
      <c r="F644" s="3">
        <v>17.059999999999999</v>
      </c>
      <c r="G644" s="60"/>
      <c r="H644" s="3"/>
      <c r="I644" s="3"/>
      <c r="J644" s="3"/>
      <c r="K644" s="16"/>
    </row>
    <row r="645" spans="1:11" x14ac:dyDescent="0.25">
      <c r="A645" s="64"/>
      <c r="B645" s="67"/>
      <c r="C645" s="3" t="s">
        <v>122</v>
      </c>
      <c r="D645" s="23" t="s">
        <v>97</v>
      </c>
      <c r="E645" s="60"/>
      <c r="F645" s="3">
        <v>17.329999999999998</v>
      </c>
      <c r="G645" s="60"/>
      <c r="H645" s="3"/>
      <c r="I645" s="3"/>
      <c r="J645" s="3"/>
      <c r="K645" s="16"/>
    </row>
    <row r="646" spans="1:11" x14ac:dyDescent="0.25">
      <c r="A646" s="64"/>
      <c r="B646" s="67"/>
      <c r="C646" s="3" t="s">
        <v>207</v>
      </c>
      <c r="D646" s="23" t="s">
        <v>201</v>
      </c>
      <c r="E646" s="60" t="s">
        <v>95</v>
      </c>
      <c r="F646" s="3">
        <v>25.45</v>
      </c>
      <c r="G646" s="28"/>
      <c r="H646" s="3">
        <f>F646-$G$640</f>
        <v>8.0266666666666673</v>
      </c>
      <c r="I646" s="3">
        <f t="shared" ref="I646:I651" si="111">2^(-H646)*100</f>
        <v>0.38347103720576353</v>
      </c>
      <c r="J646" s="3"/>
      <c r="K646" s="9">
        <f>O557/N557</f>
        <v>0.50580972015096104</v>
      </c>
    </row>
    <row r="647" spans="1:11" x14ac:dyDescent="0.25">
      <c r="A647" s="64"/>
      <c r="B647" s="67"/>
      <c r="C647" s="3" t="s">
        <v>208</v>
      </c>
      <c r="D647" s="23" t="s">
        <v>201</v>
      </c>
      <c r="E647" s="60"/>
      <c r="F647" s="3">
        <v>25.39</v>
      </c>
      <c r="G647" s="28"/>
      <c r="H647" s="3">
        <f t="shared" ref="H647:H648" si="112">F647-$G$640</f>
        <v>7.9666666666666686</v>
      </c>
      <c r="I647" s="3">
        <f t="shared" si="111"/>
        <v>0.3997554265612398</v>
      </c>
      <c r="J647" s="3"/>
      <c r="K647" s="16"/>
    </row>
    <row r="648" spans="1:11" x14ac:dyDescent="0.25">
      <c r="A648" s="64"/>
      <c r="B648" s="67"/>
      <c r="C648" s="3" t="s">
        <v>209</v>
      </c>
      <c r="D648" s="23" t="s">
        <v>201</v>
      </c>
      <c r="E648" s="60"/>
      <c r="F648" s="3">
        <v>25.49</v>
      </c>
      <c r="G648" s="28"/>
      <c r="H648" s="3">
        <f t="shared" si="112"/>
        <v>8.0666666666666664</v>
      </c>
      <c r="I648" s="3">
        <f t="shared" si="111"/>
        <v>0.3729850015275068</v>
      </c>
      <c r="J648" s="3"/>
      <c r="K648" s="16"/>
    </row>
    <row r="649" spans="1:11" x14ac:dyDescent="0.25">
      <c r="A649" s="64"/>
      <c r="B649" s="67"/>
      <c r="C649" s="3" t="s">
        <v>210</v>
      </c>
      <c r="D649" s="23" t="s">
        <v>201</v>
      </c>
      <c r="E649" s="60" t="s">
        <v>100</v>
      </c>
      <c r="F649" s="3">
        <v>26.12</v>
      </c>
      <c r="G649" s="28"/>
      <c r="H649" s="3">
        <f>F649-$G$643</f>
        <v>8.9833333333333343</v>
      </c>
      <c r="I649" s="3">
        <f t="shared" si="111"/>
        <v>0.19758192193396923</v>
      </c>
      <c r="J649" s="3"/>
      <c r="K649" s="16"/>
    </row>
    <row r="650" spans="1:11" x14ac:dyDescent="0.25">
      <c r="A650" s="64"/>
      <c r="B650" s="67"/>
      <c r="C650" s="3" t="s">
        <v>211</v>
      </c>
      <c r="D650" s="23" t="s">
        <v>201</v>
      </c>
      <c r="E650" s="60"/>
      <c r="F650" s="3">
        <v>26.16</v>
      </c>
      <c r="G650" s="28"/>
      <c r="H650" s="3">
        <f t="shared" ref="H650:H651" si="113">F650-$G$643</f>
        <v>9.0233333333333334</v>
      </c>
      <c r="I650" s="3">
        <f t="shared" si="111"/>
        <v>0.1921790338883031</v>
      </c>
      <c r="J650" s="3"/>
      <c r="K650" s="16"/>
    </row>
    <row r="651" spans="1:11" x14ac:dyDescent="0.25">
      <c r="A651" s="64"/>
      <c r="B651" s="68"/>
      <c r="C651" s="4" t="s">
        <v>212</v>
      </c>
      <c r="D651" s="17" t="s">
        <v>201</v>
      </c>
      <c r="E651" s="61"/>
      <c r="F651" s="4">
        <v>26.14</v>
      </c>
      <c r="G651" s="29"/>
      <c r="H651" s="4">
        <f t="shared" si="113"/>
        <v>9.0033333333333339</v>
      </c>
      <c r="I651" s="4">
        <f t="shared" si="111"/>
        <v>0.19486175322793411</v>
      </c>
      <c r="J651" s="4"/>
      <c r="K651" s="18"/>
    </row>
    <row r="652" spans="1:11" x14ac:dyDescent="0.25">
      <c r="A652" s="64"/>
      <c r="C652" s="32"/>
      <c r="D652" s="15"/>
      <c r="E652" s="32"/>
      <c r="F652" s="32"/>
      <c r="G652" s="26"/>
    </row>
    <row r="653" spans="1:11" x14ac:dyDescent="0.25">
      <c r="A653" s="64"/>
      <c r="B653" s="66">
        <v>11</v>
      </c>
      <c r="C653" s="2" t="s">
        <v>93</v>
      </c>
      <c r="D653" s="13" t="s">
        <v>97</v>
      </c>
      <c r="E653" s="62" t="s">
        <v>95</v>
      </c>
      <c r="F653" s="2">
        <v>17.88</v>
      </c>
      <c r="G653" s="62">
        <f>AVERAGE(F653:F655)</f>
        <v>17.803333333333331</v>
      </c>
      <c r="H653" s="2"/>
      <c r="I653" s="2"/>
      <c r="J653" s="2"/>
      <c r="K653" s="14"/>
    </row>
    <row r="654" spans="1:11" x14ac:dyDescent="0.25">
      <c r="A654" s="64"/>
      <c r="B654" s="67"/>
      <c r="C654" s="3" t="s">
        <v>96</v>
      </c>
      <c r="D654" s="23" t="s">
        <v>97</v>
      </c>
      <c r="E654" s="60"/>
      <c r="F654" s="3">
        <v>17.77</v>
      </c>
      <c r="G654" s="60"/>
      <c r="H654" s="3"/>
      <c r="I654" s="3"/>
      <c r="J654" s="3"/>
      <c r="K654" s="16"/>
    </row>
    <row r="655" spans="1:11" x14ac:dyDescent="0.25">
      <c r="A655" s="64"/>
      <c r="B655" s="67"/>
      <c r="C655" s="3" t="s">
        <v>98</v>
      </c>
      <c r="D655" s="23" t="s">
        <v>97</v>
      </c>
      <c r="E655" s="60"/>
      <c r="F655" s="3">
        <v>17.760000000000002</v>
      </c>
      <c r="G655" s="60"/>
      <c r="H655" s="3"/>
      <c r="I655" s="3"/>
      <c r="J655" s="3"/>
      <c r="K655" s="16"/>
    </row>
    <row r="656" spans="1:11" x14ac:dyDescent="0.25">
      <c r="A656" s="64"/>
      <c r="B656" s="67"/>
      <c r="C656" s="3" t="s">
        <v>99</v>
      </c>
      <c r="D656" s="23" t="s">
        <v>97</v>
      </c>
      <c r="E656" s="60" t="s">
        <v>100</v>
      </c>
      <c r="F656" s="3">
        <v>17.63</v>
      </c>
      <c r="G656" s="60">
        <f>AVERAGE(F656:F658)</f>
        <v>17.48</v>
      </c>
      <c r="H656" s="3"/>
      <c r="I656" s="3"/>
      <c r="J656" s="3"/>
      <c r="K656" s="16"/>
    </row>
    <row r="657" spans="1:11" x14ac:dyDescent="0.25">
      <c r="A657" s="64"/>
      <c r="B657" s="67"/>
      <c r="C657" s="3" t="s">
        <v>101</v>
      </c>
      <c r="D657" s="23" t="s">
        <v>97</v>
      </c>
      <c r="E657" s="60"/>
      <c r="F657" s="3">
        <v>17.43</v>
      </c>
      <c r="G657" s="60"/>
      <c r="H657" s="3"/>
      <c r="I657" s="3"/>
      <c r="J657" s="3"/>
      <c r="K657" s="16"/>
    </row>
    <row r="658" spans="1:11" x14ac:dyDescent="0.25">
      <c r="A658" s="64"/>
      <c r="B658" s="67"/>
      <c r="C658" s="3" t="s">
        <v>103</v>
      </c>
      <c r="D658" s="23" t="s">
        <v>97</v>
      </c>
      <c r="E658" s="60"/>
      <c r="F658" s="3">
        <v>17.38</v>
      </c>
      <c r="G658" s="60"/>
      <c r="H658" s="3"/>
      <c r="I658" s="3"/>
      <c r="J658" s="3"/>
      <c r="K658" s="16"/>
    </row>
    <row r="659" spans="1:11" x14ac:dyDescent="0.25">
      <c r="A659" s="64"/>
      <c r="B659" s="67"/>
      <c r="C659" s="3" t="s">
        <v>200</v>
      </c>
      <c r="D659" s="23" t="s">
        <v>201</v>
      </c>
      <c r="E659" s="60" t="s">
        <v>95</v>
      </c>
      <c r="F659" s="3">
        <v>26.32</v>
      </c>
      <c r="G659" s="28"/>
      <c r="H659" s="3">
        <f>F659-$G$653</f>
        <v>8.5166666666666693</v>
      </c>
      <c r="I659" s="3">
        <f t="shared" ref="I659:I664" si="114">2^(-H659)*100</f>
        <v>0.27304100276933929</v>
      </c>
      <c r="J659" s="3"/>
      <c r="K659" s="9">
        <f>O558/N558</f>
        <v>0.88270299629065641</v>
      </c>
    </row>
    <row r="660" spans="1:11" x14ac:dyDescent="0.25">
      <c r="A660" s="64"/>
      <c r="B660" s="67"/>
      <c r="C660" s="3" t="s">
        <v>202</v>
      </c>
      <c r="D660" s="23" t="s">
        <v>201</v>
      </c>
      <c r="E660" s="60"/>
      <c r="F660" s="3">
        <v>26.38</v>
      </c>
      <c r="G660" s="28"/>
      <c r="H660" s="3">
        <f t="shared" ref="H660:H661" si="115">F660-$G$653</f>
        <v>8.576666666666668</v>
      </c>
      <c r="I660" s="3">
        <f t="shared" si="114"/>
        <v>0.26191843706121759</v>
      </c>
      <c r="J660" s="3"/>
      <c r="K660" s="16"/>
    </row>
    <row r="661" spans="1:11" x14ac:dyDescent="0.25">
      <c r="A661" s="64"/>
      <c r="B661" s="67"/>
      <c r="C661" s="3" t="s">
        <v>203</v>
      </c>
      <c r="D661" s="23" t="s">
        <v>201</v>
      </c>
      <c r="E661" s="60"/>
      <c r="F661" s="3">
        <v>26.28</v>
      </c>
      <c r="G661" s="28"/>
      <c r="H661" s="3">
        <f t="shared" si="115"/>
        <v>8.4766666666666701</v>
      </c>
      <c r="I661" s="3">
        <f t="shared" si="114"/>
        <v>0.28071723019119493</v>
      </c>
      <c r="J661" s="3"/>
      <c r="K661" s="16"/>
    </row>
    <row r="662" spans="1:11" x14ac:dyDescent="0.25">
      <c r="A662" s="64"/>
      <c r="B662" s="67"/>
      <c r="C662" s="3" t="s">
        <v>204</v>
      </c>
      <c r="D662" s="23" t="s">
        <v>201</v>
      </c>
      <c r="E662" s="60" t="s">
        <v>100</v>
      </c>
      <c r="F662" s="3">
        <v>25.93</v>
      </c>
      <c r="G662" s="28"/>
      <c r="H662" s="3">
        <f>F662-$G$656</f>
        <v>8.4499999999999993</v>
      </c>
      <c r="I662" s="3">
        <f t="shared" si="114"/>
        <v>0.28595423748938015</v>
      </c>
      <c r="J662" s="3"/>
      <c r="K662" s="16"/>
    </row>
    <row r="663" spans="1:11" x14ac:dyDescent="0.25">
      <c r="A663" s="64"/>
      <c r="B663" s="67"/>
      <c r="C663" s="3" t="s">
        <v>205</v>
      </c>
      <c r="D663" s="23" t="s">
        <v>201</v>
      </c>
      <c r="E663" s="60"/>
      <c r="F663" s="3">
        <v>26.6</v>
      </c>
      <c r="G663" s="28"/>
      <c r="H663" s="3">
        <f t="shared" ref="H663:H664" si="116">F663-$G$656</f>
        <v>9.120000000000001</v>
      </c>
      <c r="I663" s="3">
        <f t="shared" si="114"/>
        <v>0.17972415051267082</v>
      </c>
      <c r="J663" s="3"/>
      <c r="K663" s="16"/>
    </row>
    <row r="664" spans="1:11" x14ac:dyDescent="0.25">
      <c r="A664" s="64"/>
      <c r="B664" s="68"/>
      <c r="C664" s="4" t="s">
        <v>206</v>
      </c>
      <c r="D664" s="17" t="s">
        <v>201</v>
      </c>
      <c r="E664" s="61"/>
      <c r="F664" s="4">
        <v>26.02</v>
      </c>
      <c r="G664" s="29"/>
      <c r="H664" s="4">
        <f t="shared" si="116"/>
        <v>8.5399999999999991</v>
      </c>
      <c r="I664" s="4">
        <f t="shared" si="114"/>
        <v>0.26866051135541896</v>
      </c>
      <c r="J664" s="4"/>
      <c r="K664" s="18"/>
    </row>
    <row r="665" spans="1:11" x14ac:dyDescent="0.25">
      <c r="A665" s="64"/>
      <c r="C665" s="32"/>
      <c r="D665" s="15"/>
      <c r="E665" s="32"/>
      <c r="F665" s="32"/>
      <c r="G665" s="26"/>
    </row>
    <row r="666" spans="1:11" x14ac:dyDescent="0.25">
      <c r="A666" s="64"/>
      <c r="B666" s="66">
        <v>12</v>
      </c>
      <c r="C666" s="2" t="s">
        <v>117</v>
      </c>
      <c r="D666" s="13" t="s">
        <v>97</v>
      </c>
      <c r="E666" s="62" t="s">
        <v>95</v>
      </c>
      <c r="F666" s="2">
        <v>17.71</v>
      </c>
      <c r="G666" s="62">
        <f>AVERAGE(F666:F668)</f>
        <v>17.716666666666669</v>
      </c>
      <c r="H666" s="2"/>
      <c r="I666" s="2"/>
      <c r="J666" s="2"/>
      <c r="K666" s="14"/>
    </row>
    <row r="667" spans="1:11" x14ac:dyDescent="0.25">
      <c r="A667" s="64"/>
      <c r="B667" s="67"/>
      <c r="C667" s="3" t="s">
        <v>118</v>
      </c>
      <c r="D667" s="23" t="s">
        <v>97</v>
      </c>
      <c r="E667" s="60"/>
      <c r="F667" s="3">
        <v>17.690000000000001</v>
      </c>
      <c r="G667" s="60"/>
      <c r="H667" s="3"/>
      <c r="I667" s="3"/>
      <c r="J667" s="3"/>
      <c r="K667" s="16"/>
    </row>
    <row r="668" spans="1:11" x14ac:dyDescent="0.25">
      <c r="A668" s="64"/>
      <c r="B668" s="67"/>
      <c r="C668" s="3" t="s">
        <v>119</v>
      </c>
      <c r="D668" s="23" t="s">
        <v>97</v>
      </c>
      <c r="E668" s="60"/>
      <c r="F668" s="3">
        <v>17.75</v>
      </c>
      <c r="G668" s="60"/>
      <c r="H668" s="3"/>
      <c r="I668" s="3"/>
      <c r="J668" s="3"/>
      <c r="K668" s="16"/>
    </row>
    <row r="669" spans="1:11" x14ac:dyDescent="0.25">
      <c r="A669" s="64"/>
      <c r="B669" s="67"/>
      <c r="C669" s="3" t="s">
        <v>120</v>
      </c>
      <c r="D669" s="23" t="s">
        <v>97</v>
      </c>
      <c r="E669" s="60" t="s">
        <v>100</v>
      </c>
      <c r="F669" s="3">
        <v>17.72</v>
      </c>
      <c r="G669" s="60">
        <f>AVERAGE(F669:F671)</f>
        <v>17.606666666666666</v>
      </c>
      <c r="H669" s="3"/>
      <c r="I669" s="3"/>
      <c r="J669" s="3"/>
      <c r="K669" s="16"/>
    </row>
    <row r="670" spans="1:11" x14ac:dyDescent="0.25">
      <c r="A670" s="64"/>
      <c r="B670" s="67"/>
      <c r="C670" s="3" t="s">
        <v>121</v>
      </c>
      <c r="D670" s="23" t="s">
        <v>97</v>
      </c>
      <c r="E670" s="60"/>
      <c r="F670" s="3">
        <v>17.440000000000001</v>
      </c>
      <c r="G670" s="60"/>
      <c r="H670" s="3"/>
      <c r="I670" s="3"/>
      <c r="J670" s="3"/>
      <c r="K670" s="16"/>
    </row>
    <row r="671" spans="1:11" x14ac:dyDescent="0.25">
      <c r="A671" s="64"/>
      <c r="B671" s="67"/>
      <c r="C671" s="3" t="s">
        <v>122</v>
      </c>
      <c r="D671" s="23" t="s">
        <v>97</v>
      </c>
      <c r="E671" s="60"/>
      <c r="F671" s="3">
        <v>17.66</v>
      </c>
      <c r="G671" s="60"/>
      <c r="H671" s="3"/>
      <c r="I671" s="3"/>
      <c r="J671" s="3"/>
      <c r="K671" s="16"/>
    </row>
    <row r="672" spans="1:11" x14ac:dyDescent="0.25">
      <c r="A672" s="64"/>
      <c r="B672" s="67"/>
      <c r="C672" s="3" t="s">
        <v>207</v>
      </c>
      <c r="D672" s="23" t="s">
        <v>201</v>
      </c>
      <c r="E672" s="60" t="s">
        <v>95</v>
      </c>
      <c r="F672" s="3">
        <v>25.97</v>
      </c>
      <c r="G672" s="28"/>
      <c r="H672" s="3">
        <f>F672-$G$666</f>
        <v>8.2533333333333303</v>
      </c>
      <c r="I672" s="3">
        <f t="shared" ref="I672:I677" si="117">2^(-H672)*100</f>
        <v>0.32771709951884853</v>
      </c>
      <c r="J672" s="3"/>
      <c r="K672" s="9">
        <f>O559/N559</f>
        <v>0.76843759064400408</v>
      </c>
    </row>
    <row r="673" spans="1:11" x14ac:dyDescent="0.25">
      <c r="A673" s="64"/>
      <c r="B673" s="67"/>
      <c r="C673" s="3" t="s">
        <v>208</v>
      </c>
      <c r="D673" s="23" t="s">
        <v>201</v>
      </c>
      <c r="E673" s="60"/>
      <c r="F673" s="3">
        <v>25.75</v>
      </c>
      <c r="G673" s="28"/>
      <c r="H673" s="3">
        <f t="shared" ref="H673:H674" si="118">F673-$G$666</f>
        <v>8.0333333333333314</v>
      </c>
      <c r="I673" s="3">
        <f t="shared" si="117"/>
        <v>0.38170311266962786</v>
      </c>
      <c r="J673" s="3"/>
      <c r="K673" s="16"/>
    </row>
    <row r="674" spans="1:11" x14ac:dyDescent="0.25">
      <c r="A674" s="64"/>
      <c r="B674" s="67"/>
      <c r="C674" s="3" t="s">
        <v>209</v>
      </c>
      <c r="D674" s="23" t="s">
        <v>201</v>
      </c>
      <c r="E674" s="60"/>
      <c r="F674" s="3">
        <v>25.75</v>
      </c>
      <c r="G674" s="28"/>
      <c r="H674" s="3">
        <f t="shared" si="118"/>
        <v>8.0333333333333314</v>
      </c>
      <c r="I674" s="3">
        <f t="shared" si="117"/>
        <v>0.38170311266962786</v>
      </c>
      <c r="J674" s="3"/>
      <c r="K674" s="16"/>
    </row>
    <row r="675" spans="1:11" x14ac:dyDescent="0.25">
      <c r="A675" s="64"/>
      <c r="B675" s="67"/>
      <c r="C675" s="3" t="s">
        <v>210</v>
      </c>
      <c r="D675" s="23" t="s">
        <v>201</v>
      </c>
      <c r="E675" s="60" t="s">
        <v>100</v>
      </c>
      <c r="F675" s="3">
        <v>26.05</v>
      </c>
      <c r="G675" s="28"/>
      <c r="H675" s="3">
        <f>F675-$G$669</f>
        <v>8.4433333333333351</v>
      </c>
      <c r="I675" s="3">
        <f t="shared" si="117"/>
        <v>0.28727868441131815</v>
      </c>
      <c r="J675" s="3"/>
      <c r="K675" s="16"/>
    </row>
    <row r="676" spans="1:11" x14ac:dyDescent="0.25">
      <c r="A676" s="64"/>
      <c r="B676" s="67"/>
      <c r="C676" s="3" t="s">
        <v>211</v>
      </c>
      <c r="D676" s="23" t="s">
        <v>201</v>
      </c>
      <c r="E676" s="60"/>
      <c r="F676" s="3">
        <v>26.09</v>
      </c>
      <c r="G676" s="28"/>
      <c r="H676" s="3">
        <f t="shared" ref="H676:H677" si="119">F676-$G$669</f>
        <v>8.4833333333333343</v>
      </c>
      <c r="I676" s="3">
        <f t="shared" si="117"/>
        <v>0.27942303367876115</v>
      </c>
      <c r="J676" s="3"/>
      <c r="K676" s="16"/>
    </row>
    <row r="677" spans="1:11" x14ac:dyDescent="0.25">
      <c r="A677" s="64"/>
      <c r="B677" s="68"/>
      <c r="C677" s="4" t="s">
        <v>212</v>
      </c>
      <c r="D677" s="17" t="s">
        <v>201</v>
      </c>
      <c r="E677" s="61"/>
      <c r="F677" s="4">
        <v>26.14</v>
      </c>
      <c r="G677" s="29"/>
      <c r="H677" s="4">
        <f t="shared" si="119"/>
        <v>8.533333333333335</v>
      </c>
      <c r="I677" s="4">
        <f t="shared" si="117"/>
        <v>0.2699048593687059</v>
      </c>
      <c r="J677" s="4"/>
      <c r="K677" s="18"/>
    </row>
    <row r="678" spans="1:11" x14ac:dyDescent="0.25">
      <c r="A678" s="64"/>
      <c r="C678" s="32"/>
      <c r="D678" s="15"/>
      <c r="E678" s="32"/>
      <c r="F678" s="32"/>
      <c r="G678" s="26"/>
    </row>
    <row r="679" spans="1:11" x14ac:dyDescent="0.25">
      <c r="A679" s="64"/>
      <c r="B679" s="66">
        <v>13</v>
      </c>
      <c r="C679" s="2" t="s">
        <v>93</v>
      </c>
      <c r="D679" s="13" t="s">
        <v>97</v>
      </c>
      <c r="E679" s="62" t="s">
        <v>95</v>
      </c>
      <c r="F679" s="2">
        <v>16.77</v>
      </c>
      <c r="G679" s="62">
        <f>AVERAGE(F679:F681)</f>
        <v>16.64</v>
      </c>
      <c r="H679" s="2"/>
      <c r="I679" s="2"/>
      <c r="J679" s="2"/>
      <c r="K679" s="14"/>
    </row>
    <row r="680" spans="1:11" x14ac:dyDescent="0.25">
      <c r="A680" s="64"/>
      <c r="B680" s="67"/>
      <c r="C680" s="3" t="s">
        <v>96</v>
      </c>
      <c r="D680" s="23" t="s">
        <v>97</v>
      </c>
      <c r="E680" s="60"/>
      <c r="F680" s="3">
        <v>16.46</v>
      </c>
      <c r="G680" s="60"/>
      <c r="H680" s="3"/>
      <c r="I680" s="3"/>
      <c r="J680" s="3"/>
      <c r="K680" s="16"/>
    </row>
    <row r="681" spans="1:11" x14ac:dyDescent="0.25">
      <c r="A681" s="64"/>
      <c r="B681" s="67"/>
      <c r="C681" s="3" t="s">
        <v>98</v>
      </c>
      <c r="D681" s="23" t="s">
        <v>97</v>
      </c>
      <c r="E681" s="60"/>
      <c r="F681" s="3">
        <v>16.690000000000001</v>
      </c>
      <c r="G681" s="60"/>
      <c r="H681" s="3"/>
      <c r="I681" s="3"/>
      <c r="J681" s="3"/>
      <c r="K681" s="16"/>
    </row>
    <row r="682" spans="1:11" x14ac:dyDescent="0.25">
      <c r="A682" s="64"/>
      <c r="B682" s="67"/>
      <c r="C682" s="3" t="s">
        <v>99</v>
      </c>
      <c r="D682" s="23" t="s">
        <v>97</v>
      </c>
      <c r="E682" s="60" t="s">
        <v>100</v>
      </c>
      <c r="F682" s="3">
        <v>16.739999999999998</v>
      </c>
      <c r="G682" s="60">
        <f>AVERAGE(F682:F684)</f>
        <v>16.66333333333333</v>
      </c>
      <c r="H682" s="3"/>
      <c r="I682" s="3"/>
      <c r="J682" s="3"/>
      <c r="K682" s="16"/>
    </row>
    <row r="683" spans="1:11" x14ac:dyDescent="0.25">
      <c r="A683" s="64"/>
      <c r="B683" s="67"/>
      <c r="C683" s="3" t="s">
        <v>101</v>
      </c>
      <c r="D683" s="23" t="s">
        <v>97</v>
      </c>
      <c r="E683" s="60"/>
      <c r="F683" s="3">
        <v>16.45</v>
      </c>
      <c r="G683" s="60"/>
      <c r="H683" s="3"/>
      <c r="I683" s="3"/>
      <c r="J683" s="3"/>
      <c r="K683" s="16"/>
    </row>
    <row r="684" spans="1:11" x14ac:dyDescent="0.25">
      <c r="A684" s="64"/>
      <c r="B684" s="67"/>
      <c r="C684" s="3" t="s">
        <v>103</v>
      </c>
      <c r="D684" s="23" t="s">
        <v>97</v>
      </c>
      <c r="E684" s="60"/>
      <c r="F684" s="3">
        <v>16.8</v>
      </c>
      <c r="G684" s="60"/>
      <c r="H684" s="3"/>
      <c r="I684" s="3"/>
      <c r="J684" s="3"/>
      <c r="K684" s="16"/>
    </row>
    <row r="685" spans="1:11" x14ac:dyDescent="0.25">
      <c r="A685" s="64"/>
      <c r="B685" s="67"/>
      <c r="C685" s="3" t="s">
        <v>200</v>
      </c>
      <c r="D685" s="23" t="s">
        <v>201</v>
      </c>
      <c r="E685" s="60" t="s">
        <v>95</v>
      </c>
      <c r="F685" s="3">
        <v>24.89</v>
      </c>
      <c r="G685" s="3"/>
      <c r="H685" s="3">
        <f>F685-$G$679</f>
        <v>8.25</v>
      </c>
      <c r="I685" s="3">
        <f t="shared" ref="I685:I690" si="120">2^(-H685)*100</f>
        <v>0.32847516220848244</v>
      </c>
      <c r="J685" s="3"/>
      <c r="K685" s="9">
        <f>O560/N560</f>
        <v>0.44647975553019026</v>
      </c>
    </row>
    <row r="686" spans="1:11" x14ac:dyDescent="0.25">
      <c r="A686" s="64"/>
      <c r="B686" s="67"/>
      <c r="C686" s="3" t="s">
        <v>202</v>
      </c>
      <c r="D686" s="23" t="s">
        <v>201</v>
      </c>
      <c r="E686" s="60"/>
      <c r="F686" s="3">
        <v>24.8</v>
      </c>
      <c r="G686" s="3"/>
      <c r="H686" s="3">
        <f t="shared" ref="H686:H687" si="121">F686-$G$679</f>
        <v>8.16</v>
      </c>
      <c r="I686" s="3">
        <f t="shared" si="120"/>
        <v>0.34961916833123935</v>
      </c>
      <c r="J686" s="3"/>
      <c r="K686" s="16"/>
    </row>
    <row r="687" spans="1:11" x14ac:dyDescent="0.25">
      <c r="A687" s="64"/>
      <c r="B687" s="67"/>
      <c r="C687" s="3" t="s">
        <v>203</v>
      </c>
      <c r="D687" s="23" t="s">
        <v>201</v>
      </c>
      <c r="E687" s="60"/>
      <c r="F687" s="3">
        <v>24.71</v>
      </c>
      <c r="G687" s="3"/>
      <c r="H687" s="3">
        <f t="shared" si="121"/>
        <v>8.07</v>
      </c>
      <c r="I687" s="3">
        <f t="shared" si="120"/>
        <v>0.37212421798591311</v>
      </c>
      <c r="J687" s="3"/>
      <c r="K687" s="16"/>
    </row>
    <row r="688" spans="1:11" x14ac:dyDescent="0.25">
      <c r="A688" s="64"/>
      <c r="B688" s="67"/>
      <c r="C688" s="3" t="s">
        <v>204</v>
      </c>
      <c r="D688" s="23" t="s">
        <v>201</v>
      </c>
      <c r="E688" s="60" t="s">
        <v>100</v>
      </c>
      <c r="F688" s="3">
        <v>25.87</v>
      </c>
      <c r="G688" s="3"/>
      <c r="H688" s="3">
        <f>F688-$G$682</f>
        <v>9.2066666666666706</v>
      </c>
      <c r="I688" s="3">
        <f t="shared" si="120"/>
        <v>0.16924551676610597</v>
      </c>
      <c r="J688" s="3"/>
      <c r="K688" s="16"/>
    </row>
    <row r="689" spans="1:16" x14ac:dyDescent="0.25">
      <c r="A689" s="64"/>
      <c r="B689" s="67"/>
      <c r="C689" s="3" t="s">
        <v>205</v>
      </c>
      <c r="D689" s="23" t="s">
        <v>201</v>
      </c>
      <c r="E689" s="60"/>
      <c r="F689" s="3">
        <v>26.25</v>
      </c>
      <c r="G689" s="3"/>
      <c r="H689" s="3">
        <f t="shared" ref="H689:H690" si="122">F689-$G$682</f>
        <v>9.5866666666666696</v>
      </c>
      <c r="I689" s="3">
        <f t="shared" si="120"/>
        <v>0.13005461713104627</v>
      </c>
      <c r="J689" s="3"/>
      <c r="K689" s="16"/>
    </row>
    <row r="690" spans="1:16" x14ac:dyDescent="0.25">
      <c r="A690" s="65"/>
      <c r="B690" s="68"/>
      <c r="C690" s="4" t="s">
        <v>206</v>
      </c>
      <c r="D690" s="17" t="s">
        <v>201</v>
      </c>
      <c r="E690" s="61"/>
      <c r="F690" s="4">
        <v>25.84</v>
      </c>
      <c r="G690" s="4"/>
      <c r="H690" s="4">
        <f t="shared" si="122"/>
        <v>9.1766666666666694</v>
      </c>
      <c r="I690" s="4">
        <f t="shared" si="120"/>
        <v>0.17280172483977438</v>
      </c>
      <c r="J690" s="4"/>
      <c r="K690" s="18"/>
    </row>
    <row r="692" spans="1:16" s="39" customFormat="1" x14ac:dyDescent="0.25"/>
    <row r="693" spans="1:16" s="39" customFormat="1" x14ac:dyDescent="0.25">
      <c r="A693" s="45"/>
      <c r="B693" s="45"/>
      <c r="C693" s="45"/>
      <c r="D693" s="40"/>
      <c r="E693" s="40"/>
      <c r="F693" s="45"/>
      <c r="G693" s="40"/>
      <c r="H693" s="45"/>
      <c r="I693" s="40"/>
      <c r="J693" s="45"/>
      <c r="K693" s="45"/>
      <c r="L693" s="45"/>
      <c r="M693" s="40"/>
      <c r="N693" s="40"/>
      <c r="O693" s="45"/>
      <c r="P693" s="45"/>
    </row>
    <row r="694" spans="1:16" s="39" customFormat="1" x14ac:dyDescent="0.25">
      <c r="D694" s="46"/>
      <c r="E694" s="46"/>
      <c r="G694" s="46"/>
      <c r="I694" s="46"/>
      <c r="M694" s="46"/>
      <c r="N694" s="46"/>
    </row>
    <row r="695" spans="1:16" s="39" customFormat="1" x14ac:dyDescent="0.25"/>
    <row r="696" spans="1:16" s="39" customFormat="1" x14ac:dyDescent="0.25">
      <c r="K696" s="37" t="s">
        <v>195</v>
      </c>
    </row>
    <row r="697" spans="1:16" s="39" customFormat="1" x14ac:dyDescent="0.25">
      <c r="B697" s="39" t="s">
        <v>178</v>
      </c>
      <c r="C697" s="39" t="s">
        <v>84</v>
      </c>
      <c r="D697" s="39" t="s">
        <v>85</v>
      </c>
      <c r="E697" s="39" t="s">
        <v>86</v>
      </c>
      <c r="F697" s="39" t="s">
        <v>87</v>
      </c>
      <c r="G697" s="39" t="s">
        <v>88</v>
      </c>
      <c r="H697" s="39" t="s">
        <v>89</v>
      </c>
      <c r="I697" s="39" t="s">
        <v>90</v>
      </c>
      <c r="J697" s="39" t="s">
        <v>91</v>
      </c>
      <c r="K697" s="39" t="s">
        <v>92</v>
      </c>
    </row>
    <row r="698" spans="1:16" s="39" customFormat="1" x14ac:dyDescent="0.25">
      <c r="A698" s="75" t="s">
        <v>237</v>
      </c>
      <c r="B698" s="78">
        <v>1</v>
      </c>
      <c r="C698" s="46" t="s">
        <v>93</v>
      </c>
      <c r="D698" s="49" t="s">
        <v>97</v>
      </c>
      <c r="E698" s="59" t="s">
        <v>95</v>
      </c>
      <c r="F698" s="46">
        <v>15.97</v>
      </c>
      <c r="G698" s="59">
        <f>AVERAGE(F698:F700)</f>
        <v>16.083333333333332</v>
      </c>
      <c r="H698" s="46"/>
      <c r="I698" s="46"/>
      <c r="J698" s="46"/>
      <c r="K698" s="50"/>
      <c r="M698" s="48" t="s">
        <v>238</v>
      </c>
      <c r="N698" s="48"/>
      <c r="O698" s="48"/>
      <c r="P698" s="48"/>
    </row>
    <row r="699" spans="1:16" s="39" customFormat="1" x14ac:dyDescent="0.25">
      <c r="A699" s="76"/>
      <c r="B699" s="79"/>
      <c r="C699" s="40" t="s">
        <v>96</v>
      </c>
      <c r="D699" s="23" t="s">
        <v>97</v>
      </c>
      <c r="E699" s="60"/>
      <c r="F699" s="40">
        <v>16.190000000000001</v>
      </c>
      <c r="G699" s="60"/>
      <c r="H699" s="40"/>
      <c r="I699" s="40"/>
      <c r="J699" s="40"/>
      <c r="K699" s="51"/>
      <c r="M699" s="48"/>
      <c r="N699" s="48" t="s">
        <v>95</v>
      </c>
      <c r="O699" s="48" t="s">
        <v>129</v>
      </c>
      <c r="P699" s="48" t="s">
        <v>92</v>
      </c>
    </row>
    <row r="700" spans="1:16" s="39" customFormat="1" x14ac:dyDescent="0.25">
      <c r="A700" s="76"/>
      <c r="B700" s="79"/>
      <c r="C700" s="40" t="s">
        <v>98</v>
      </c>
      <c r="D700" s="23" t="s">
        <v>97</v>
      </c>
      <c r="E700" s="60"/>
      <c r="F700" s="40">
        <v>16.09</v>
      </c>
      <c r="G700" s="60"/>
      <c r="H700" s="40"/>
      <c r="I700" s="40"/>
      <c r="J700" s="40"/>
      <c r="K700" s="51"/>
      <c r="M700" s="48" t="s">
        <v>130</v>
      </c>
      <c r="N700" s="48">
        <v>2.1800769312997605E-2</v>
      </c>
      <c r="O700" s="48">
        <v>3.413012534616746E-2</v>
      </c>
      <c r="P700" s="21">
        <f>O700/N700</f>
        <v>1.5655468325982012</v>
      </c>
    </row>
    <row r="701" spans="1:16" s="39" customFormat="1" x14ac:dyDescent="0.25">
      <c r="A701" s="76"/>
      <c r="B701" s="79"/>
      <c r="C701" s="40" t="s">
        <v>99</v>
      </c>
      <c r="D701" s="23" t="s">
        <v>97</v>
      </c>
      <c r="E701" s="60" t="s">
        <v>100</v>
      </c>
      <c r="F701" s="40">
        <v>15.88</v>
      </c>
      <c r="G701" s="60">
        <f>AVERAGE(F701:F703)</f>
        <v>15.916666666666666</v>
      </c>
      <c r="H701" s="40"/>
      <c r="I701" s="40"/>
      <c r="J701" s="40"/>
      <c r="K701" s="51"/>
      <c r="M701" s="48" t="s">
        <v>131</v>
      </c>
      <c r="N701" s="48">
        <v>7.2248809118031975E-3</v>
      </c>
      <c r="O701" s="48">
        <v>1.7605738113543982E-2</v>
      </c>
      <c r="P701" s="21">
        <f t="shared" ref="P701:P709" si="123">O701/N701</f>
        <v>2.4368205273503829</v>
      </c>
    </row>
    <row r="702" spans="1:16" s="39" customFormat="1" x14ac:dyDescent="0.25">
      <c r="A702" s="76"/>
      <c r="B702" s="79"/>
      <c r="C702" s="40" t="s">
        <v>101</v>
      </c>
      <c r="D702" s="23" t="s">
        <v>97</v>
      </c>
      <c r="E702" s="60"/>
      <c r="F702" s="40">
        <v>15.85</v>
      </c>
      <c r="G702" s="60"/>
      <c r="H702" s="40"/>
      <c r="I702" s="40"/>
      <c r="J702" s="40"/>
      <c r="K702" s="51"/>
      <c r="M702" s="48" t="s">
        <v>132</v>
      </c>
      <c r="N702" s="48">
        <v>1.2406066066506223E-2</v>
      </c>
      <c r="O702" s="48">
        <v>6.2030330332530966E-3</v>
      </c>
      <c r="P702" s="21">
        <f t="shared" si="123"/>
        <v>0.49999999999999883</v>
      </c>
    </row>
    <row r="703" spans="1:16" s="39" customFormat="1" x14ac:dyDescent="0.25">
      <c r="A703" s="76"/>
      <c r="B703" s="79"/>
      <c r="C703" s="40" t="s">
        <v>103</v>
      </c>
      <c r="D703" s="23" t="s">
        <v>97</v>
      </c>
      <c r="E703" s="60"/>
      <c r="F703" s="40">
        <v>16.02</v>
      </c>
      <c r="G703" s="60"/>
      <c r="H703" s="40"/>
      <c r="I703" s="40"/>
      <c r="J703" s="40"/>
      <c r="K703" s="51"/>
      <c r="M703" s="48" t="s">
        <v>133</v>
      </c>
      <c r="N703" s="39">
        <v>7.8153318917888303E-3</v>
      </c>
      <c r="O703" s="48">
        <v>5.42506519266706E-3</v>
      </c>
      <c r="P703" s="21">
        <f t="shared" si="123"/>
        <v>0.69415672523989658</v>
      </c>
    </row>
    <row r="704" spans="1:16" s="39" customFormat="1" x14ac:dyDescent="0.25">
      <c r="A704" s="76"/>
      <c r="B704" s="79"/>
      <c r="C704" s="40" t="s">
        <v>104</v>
      </c>
      <c r="D704" s="23" t="s">
        <v>236</v>
      </c>
      <c r="E704" s="60" t="s">
        <v>95</v>
      </c>
      <c r="F704" s="40">
        <v>28.4</v>
      </c>
      <c r="G704" s="40"/>
      <c r="H704" s="40">
        <f>F704-$G$698</f>
        <v>12.316666666666666</v>
      </c>
      <c r="I704" s="40">
        <f>2^(-H704)*100</f>
        <v>1.9602609420492606E-2</v>
      </c>
      <c r="J704" s="40">
        <f>GEOMEAN(I704:I706)</f>
        <v>2.1800769312997605E-2</v>
      </c>
      <c r="K704" s="52">
        <f>J707/J704</f>
        <v>1.5655468325982012</v>
      </c>
      <c r="M704" s="48" t="s">
        <v>134</v>
      </c>
      <c r="N704" s="39">
        <v>8.109654627053894E-3</v>
      </c>
      <c r="O704" s="39">
        <v>3.9386804649517916E-2</v>
      </c>
      <c r="P704" s="21">
        <f t="shared" si="123"/>
        <v>4.8567795375801968</v>
      </c>
    </row>
    <row r="705" spans="1:16" s="39" customFormat="1" x14ac:dyDescent="0.25">
      <c r="A705" s="76"/>
      <c r="B705" s="79"/>
      <c r="C705" s="40" t="s">
        <v>105</v>
      </c>
      <c r="D705" s="23" t="s">
        <v>236</v>
      </c>
      <c r="E705" s="60"/>
      <c r="F705" s="40">
        <v>28.1</v>
      </c>
      <c r="G705" s="40"/>
      <c r="H705" s="40">
        <f t="shared" ref="H705:H706" si="124">F705-$G$698</f>
        <v>12.016666666666669</v>
      </c>
      <c r="I705" s="40">
        <f t="shared" ref="I705:I709" si="125">2^(-H705)*100</f>
        <v>2.4133643075021836E-2</v>
      </c>
      <c r="J705" s="40"/>
      <c r="K705" s="51"/>
      <c r="M705" s="48" t="s">
        <v>135</v>
      </c>
      <c r="N705" s="39">
        <v>1.0750315839796781E-2</v>
      </c>
      <c r="O705" s="39">
        <v>3.9205218840985226E-2</v>
      </c>
      <c r="P705" s="21">
        <f t="shared" si="123"/>
        <v>3.6468899542328557</v>
      </c>
    </row>
    <row r="706" spans="1:16" s="39" customFormat="1" x14ac:dyDescent="0.25">
      <c r="A706" s="76"/>
      <c r="B706" s="79"/>
      <c r="C706" s="40" t="s">
        <v>106</v>
      </c>
      <c r="D706" s="23" t="s">
        <v>236</v>
      </c>
      <c r="E706" s="60"/>
      <c r="F706" s="40">
        <v>28.24</v>
      </c>
      <c r="G706" s="40"/>
      <c r="H706" s="40">
        <f t="shared" si="124"/>
        <v>12.156666666666666</v>
      </c>
      <c r="I706" s="40">
        <f t="shared" si="125"/>
        <v>2.1901743378169698E-2</v>
      </c>
      <c r="J706" s="40"/>
      <c r="K706" s="51"/>
      <c r="M706" s="48" t="s">
        <v>136</v>
      </c>
      <c r="N706" s="39">
        <v>4.2605678107462068E-2</v>
      </c>
      <c r="O706" s="39">
        <v>0.10711181442330341</v>
      </c>
      <c r="P706" s="21">
        <f t="shared" si="123"/>
        <v>2.5140267490436576</v>
      </c>
    </row>
    <row r="707" spans="1:16" s="39" customFormat="1" x14ac:dyDescent="0.25">
      <c r="A707" s="76"/>
      <c r="B707" s="79"/>
      <c r="C707" s="40" t="s">
        <v>107</v>
      </c>
      <c r="D707" s="23" t="s">
        <v>236</v>
      </c>
      <c r="E707" s="60" t="s">
        <v>100</v>
      </c>
      <c r="F707" s="40">
        <v>27.47</v>
      </c>
      <c r="G707" s="40"/>
      <c r="H707" s="40">
        <f>F707-$G$701</f>
        <v>11.553333333333333</v>
      </c>
      <c r="I707" s="40">
        <f t="shared" si="125"/>
        <v>3.3273624926387413E-2</v>
      </c>
      <c r="J707" s="40">
        <f>GEOMEAN(I707:I709)</f>
        <v>3.413012534616746E-2</v>
      </c>
      <c r="K707" s="51"/>
      <c r="M707" s="48" t="s">
        <v>138</v>
      </c>
      <c r="N707" s="39">
        <v>0.10711181442330332</v>
      </c>
      <c r="O707" s="39">
        <v>0.15573763445179617</v>
      </c>
      <c r="P707" s="21">
        <f t="shared" si="123"/>
        <v>1.4539725173203095</v>
      </c>
    </row>
    <row r="708" spans="1:16" x14ac:dyDescent="0.25">
      <c r="A708" s="76"/>
      <c r="B708" s="79"/>
      <c r="C708" s="40" t="s">
        <v>108</v>
      </c>
      <c r="D708" s="23" t="s">
        <v>236</v>
      </c>
      <c r="E708" s="60"/>
      <c r="F708" s="40">
        <v>27.41</v>
      </c>
      <c r="G708" s="40"/>
      <c r="H708" s="40">
        <f t="shared" ref="H708:H709" si="126">F708-$G$701</f>
        <v>11.493333333333334</v>
      </c>
      <c r="I708" s="40">
        <f t="shared" si="125"/>
        <v>3.4686614724828493E-2</v>
      </c>
      <c r="J708" s="40"/>
      <c r="K708" s="51"/>
      <c r="M708" s="48" t="s">
        <v>139</v>
      </c>
      <c r="N708" s="39">
        <v>0.21176306060574576</v>
      </c>
      <c r="O708" s="39">
        <v>0.25066912061775509</v>
      </c>
      <c r="P708" s="21">
        <f t="shared" si="123"/>
        <v>1.1837244885898373</v>
      </c>
    </row>
    <row r="709" spans="1:16" x14ac:dyDescent="0.25">
      <c r="A709" s="76"/>
      <c r="B709" s="80"/>
      <c r="C709" s="45" t="s">
        <v>109</v>
      </c>
      <c r="D709" s="53" t="s">
        <v>236</v>
      </c>
      <c r="E709" s="69"/>
      <c r="F709" s="45">
        <v>27.42</v>
      </c>
      <c r="G709" s="45"/>
      <c r="H709" s="45">
        <f t="shared" si="126"/>
        <v>11.503333333333336</v>
      </c>
      <c r="I709" s="45">
        <f t="shared" si="125"/>
        <v>3.4447016775342926E-2</v>
      </c>
      <c r="J709" s="45"/>
      <c r="K709" s="55"/>
      <c r="M709" s="48" t="s">
        <v>142</v>
      </c>
      <c r="N709" s="39">
        <v>2.1952405655229167E-2</v>
      </c>
      <c r="O709" s="39">
        <v>4.4827344724864174E-2</v>
      </c>
      <c r="P709" s="21">
        <f t="shared" si="123"/>
        <v>2.0420242514143814</v>
      </c>
    </row>
    <row r="710" spans="1:16" s="39" customFormat="1" x14ac:dyDescent="0.25">
      <c r="A710" s="76"/>
      <c r="O710" s="47"/>
      <c r="P710" s="48"/>
    </row>
    <row r="711" spans="1:16" s="39" customFormat="1" x14ac:dyDescent="0.25">
      <c r="A711" s="76"/>
      <c r="B711" s="78">
        <v>2</v>
      </c>
      <c r="C711" s="46" t="s">
        <v>111</v>
      </c>
      <c r="D711" s="49" t="s">
        <v>97</v>
      </c>
      <c r="E711" s="59" t="s">
        <v>95</v>
      </c>
      <c r="F711" s="46">
        <v>17.2</v>
      </c>
      <c r="G711" s="59">
        <v>16.983333333333334</v>
      </c>
      <c r="H711" s="46"/>
      <c r="I711" s="46"/>
      <c r="J711" s="46"/>
      <c r="K711" s="50"/>
      <c r="M711" s="47"/>
      <c r="O711" s="47"/>
    </row>
    <row r="712" spans="1:16" s="39" customFormat="1" x14ac:dyDescent="0.25">
      <c r="A712" s="76"/>
      <c r="B712" s="79"/>
      <c r="C712" s="40" t="s">
        <v>112</v>
      </c>
      <c r="D712" s="23" t="s">
        <v>97</v>
      </c>
      <c r="E712" s="60"/>
      <c r="F712" s="40">
        <v>17.03</v>
      </c>
      <c r="G712" s="60"/>
      <c r="H712" s="40"/>
      <c r="I712" s="40"/>
      <c r="J712" s="40"/>
      <c r="K712" s="51"/>
      <c r="M712" s="47"/>
      <c r="O712" s="47"/>
    </row>
    <row r="713" spans="1:16" s="39" customFormat="1" x14ac:dyDescent="0.25">
      <c r="A713" s="76"/>
      <c r="B713" s="79"/>
      <c r="C713" s="40" t="s">
        <v>113</v>
      </c>
      <c r="D713" s="23" t="s">
        <v>97</v>
      </c>
      <c r="E713" s="60"/>
      <c r="F713" s="40">
        <v>16.72</v>
      </c>
      <c r="G713" s="60"/>
      <c r="H713" s="40"/>
      <c r="I713" s="40"/>
      <c r="J713" s="40"/>
      <c r="K713" s="51"/>
      <c r="M713" s="47"/>
      <c r="O713" s="47"/>
    </row>
    <row r="714" spans="1:16" s="39" customFormat="1" x14ac:dyDescent="0.25">
      <c r="A714" s="76"/>
      <c r="B714" s="79"/>
      <c r="C714" s="40" t="s">
        <v>218</v>
      </c>
      <c r="D714" s="23" t="s">
        <v>97</v>
      </c>
      <c r="E714" s="60" t="s">
        <v>100</v>
      </c>
      <c r="F714" s="40">
        <v>16.84</v>
      </c>
      <c r="G714" s="60">
        <v>16.823333333333334</v>
      </c>
      <c r="H714" s="40"/>
      <c r="I714" s="40"/>
      <c r="J714" s="40"/>
      <c r="K714" s="51"/>
      <c r="M714" s="47"/>
      <c r="O714" s="47"/>
    </row>
    <row r="715" spans="1:16" s="39" customFormat="1" x14ac:dyDescent="0.25">
      <c r="A715" s="76"/>
      <c r="B715" s="79"/>
      <c r="C715" s="40" t="s">
        <v>219</v>
      </c>
      <c r="D715" s="23" t="s">
        <v>97</v>
      </c>
      <c r="E715" s="60"/>
      <c r="F715" s="40">
        <v>16.690000000000001</v>
      </c>
      <c r="G715" s="60"/>
      <c r="H715" s="40"/>
      <c r="I715" s="40"/>
      <c r="J715" s="40"/>
      <c r="K715" s="51"/>
      <c r="M715" s="47"/>
      <c r="O715" s="47"/>
    </row>
    <row r="716" spans="1:16" s="39" customFormat="1" x14ac:dyDescent="0.25">
      <c r="A716" s="76"/>
      <c r="B716" s="79"/>
      <c r="C716" s="40" t="s">
        <v>220</v>
      </c>
      <c r="D716" s="23" t="s">
        <v>97</v>
      </c>
      <c r="E716" s="60"/>
      <c r="F716" s="40">
        <v>16.940000000000001</v>
      </c>
      <c r="G716" s="60"/>
      <c r="H716" s="40"/>
      <c r="I716" s="40"/>
      <c r="J716" s="40"/>
      <c r="K716" s="51"/>
      <c r="M716" s="47"/>
      <c r="O716" s="47"/>
    </row>
    <row r="717" spans="1:16" s="39" customFormat="1" x14ac:dyDescent="0.25">
      <c r="A717" s="76"/>
      <c r="B717" s="79"/>
      <c r="C717" s="40" t="s">
        <v>200</v>
      </c>
      <c r="D717" s="23" t="s">
        <v>236</v>
      </c>
      <c r="E717" s="60" t="s">
        <v>95</v>
      </c>
      <c r="F717" s="40">
        <v>30.78</v>
      </c>
      <c r="G717" s="40"/>
      <c r="H717" s="40">
        <v>13.796666666666667</v>
      </c>
      <c r="I717" s="40">
        <v>7.0273161633299637E-3</v>
      </c>
      <c r="J717" s="40">
        <v>7.2248809118031975E-3</v>
      </c>
      <c r="K717" s="52">
        <f>J720/J717</f>
        <v>2.4368205273503829</v>
      </c>
      <c r="M717" s="47"/>
      <c r="O717" s="47"/>
    </row>
    <row r="718" spans="1:16" s="39" customFormat="1" x14ac:dyDescent="0.25">
      <c r="A718" s="76"/>
      <c r="B718" s="79"/>
      <c r="C718" s="40" t="s">
        <v>202</v>
      </c>
      <c r="D718" s="23" t="s">
        <v>236</v>
      </c>
      <c r="E718" s="60"/>
      <c r="F718" s="40">
        <v>31.01</v>
      </c>
      <c r="G718" s="40"/>
      <c r="H718" s="40">
        <v>14.026666666666667</v>
      </c>
      <c r="I718" s="40">
        <v>5.9917349563400569E-3</v>
      </c>
      <c r="J718" s="40"/>
      <c r="K718" s="51"/>
      <c r="M718" s="47"/>
      <c r="O718" s="47"/>
    </row>
    <row r="719" spans="1:16" s="39" customFormat="1" x14ac:dyDescent="0.25">
      <c r="A719" s="76"/>
      <c r="B719" s="79"/>
      <c r="C719" s="40" t="s">
        <v>203</v>
      </c>
      <c r="D719" s="23" t="s">
        <v>236</v>
      </c>
      <c r="E719" s="60"/>
      <c r="F719" s="40">
        <v>30.7</v>
      </c>
      <c r="G719" s="40"/>
      <c r="H719" s="40">
        <v>13.716666666666665</v>
      </c>
      <c r="I719" s="40">
        <v>7.4279999613683584E-3</v>
      </c>
      <c r="J719" s="40"/>
      <c r="K719" s="51"/>
      <c r="M719" s="47"/>
      <c r="O719" s="47"/>
    </row>
    <row r="720" spans="1:16" s="39" customFormat="1" x14ac:dyDescent="0.25">
      <c r="A720" s="76"/>
      <c r="B720" s="79"/>
      <c r="C720" s="40" t="s">
        <v>225</v>
      </c>
      <c r="D720" s="23" t="s">
        <v>236</v>
      </c>
      <c r="E720" s="60" t="s">
        <v>100</v>
      </c>
      <c r="F720" s="40">
        <v>29.38</v>
      </c>
      <c r="G720" s="40"/>
      <c r="H720" s="40">
        <v>12.556666666666665</v>
      </c>
      <c r="I720" s="40">
        <v>1.659841763687564E-2</v>
      </c>
      <c r="J720" s="40">
        <v>1.7605738113543982E-2</v>
      </c>
      <c r="K720" s="51"/>
      <c r="M720" s="47"/>
      <c r="O720" s="47"/>
    </row>
    <row r="721" spans="1:15" s="39" customFormat="1" x14ac:dyDescent="0.25">
      <c r="A721" s="76"/>
      <c r="B721" s="79"/>
      <c r="C721" s="40" t="s">
        <v>226</v>
      </c>
      <c r="D721" s="23" t="s">
        <v>236</v>
      </c>
      <c r="E721" s="60"/>
      <c r="F721" s="40">
        <v>29.67</v>
      </c>
      <c r="G721" s="40"/>
      <c r="H721" s="40">
        <v>12.846666666666668</v>
      </c>
      <c r="I721" s="40">
        <v>1.3575879954002347E-2</v>
      </c>
      <c r="J721" s="40"/>
      <c r="K721" s="51"/>
      <c r="M721" s="47"/>
      <c r="O721" s="47"/>
    </row>
    <row r="722" spans="1:15" s="39" customFormat="1" x14ac:dyDescent="0.25">
      <c r="A722" s="76"/>
      <c r="B722" s="80"/>
      <c r="C722" s="45" t="s">
        <v>227</v>
      </c>
      <c r="D722" s="53" t="s">
        <v>236</v>
      </c>
      <c r="E722" s="69"/>
      <c r="F722" s="45">
        <v>29.21</v>
      </c>
      <c r="G722" s="45"/>
      <c r="H722" s="45">
        <v>12.386666666666667</v>
      </c>
      <c r="I722" s="45">
        <v>1.8674190594775285E-2</v>
      </c>
      <c r="J722" s="45"/>
      <c r="K722" s="55"/>
      <c r="M722" s="47"/>
      <c r="O722" s="47"/>
    </row>
    <row r="723" spans="1:15" s="39" customFormat="1" x14ac:dyDescent="0.25">
      <c r="A723" s="76"/>
      <c r="M723" s="47"/>
      <c r="O723" s="47"/>
    </row>
    <row r="724" spans="1:15" s="39" customFormat="1" x14ac:dyDescent="0.25">
      <c r="A724" s="76"/>
      <c r="B724" s="78">
        <v>3</v>
      </c>
      <c r="C724" s="46" t="s">
        <v>93</v>
      </c>
      <c r="D724" s="49" t="s">
        <v>97</v>
      </c>
      <c r="E724" s="59" t="s">
        <v>95</v>
      </c>
      <c r="F724" s="46">
        <v>16.55</v>
      </c>
      <c r="G724" s="59">
        <v>16.463333333333335</v>
      </c>
      <c r="H724" s="46"/>
      <c r="I724" s="46"/>
      <c r="J724" s="46"/>
      <c r="K724" s="50"/>
      <c r="M724" s="47"/>
      <c r="O724" s="47"/>
    </row>
    <row r="725" spans="1:15" s="39" customFormat="1" x14ac:dyDescent="0.25">
      <c r="A725" s="76"/>
      <c r="B725" s="79"/>
      <c r="C725" s="40" t="s">
        <v>96</v>
      </c>
      <c r="D725" s="23" t="s">
        <v>97</v>
      </c>
      <c r="E725" s="60"/>
      <c r="F725" s="40">
        <v>16.420000000000002</v>
      </c>
      <c r="G725" s="60"/>
      <c r="H725" s="40"/>
      <c r="I725" s="40"/>
      <c r="J725" s="40"/>
      <c r="K725" s="51"/>
      <c r="M725" s="47"/>
      <c r="O725" s="47"/>
    </row>
    <row r="726" spans="1:15" s="39" customFormat="1" x14ac:dyDescent="0.25">
      <c r="A726" s="76"/>
      <c r="B726" s="79"/>
      <c r="C726" s="40" t="s">
        <v>98</v>
      </c>
      <c r="D726" s="23" t="s">
        <v>97</v>
      </c>
      <c r="E726" s="60"/>
      <c r="F726" s="40">
        <v>16.420000000000002</v>
      </c>
      <c r="G726" s="60"/>
      <c r="H726" s="40"/>
      <c r="I726" s="40"/>
      <c r="J726" s="40"/>
      <c r="K726" s="51"/>
      <c r="M726" s="47"/>
      <c r="O726" s="47"/>
    </row>
    <row r="727" spans="1:15" s="39" customFormat="1" x14ac:dyDescent="0.25">
      <c r="A727" s="76"/>
      <c r="B727" s="79"/>
      <c r="C727" s="40" t="s">
        <v>99</v>
      </c>
      <c r="D727" s="23" t="s">
        <v>97</v>
      </c>
      <c r="E727" s="60" t="s">
        <v>100</v>
      </c>
      <c r="F727" s="40">
        <v>16.329999999999998</v>
      </c>
      <c r="G727" s="60">
        <v>16.099999999999998</v>
      </c>
      <c r="H727" s="40"/>
      <c r="I727" s="40"/>
      <c r="J727" s="40"/>
      <c r="K727" s="51"/>
      <c r="M727" s="47"/>
      <c r="O727" s="47"/>
    </row>
    <row r="728" spans="1:15" s="39" customFormat="1" x14ac:dyDescent="0.25">
      <c r="A728" s="76"/>
      <c r="B728" s="79"/>
      <c r="C728" s="40" t="s">
        <v>101</v>
      </c>
      <c r="D728" s="23" t="s">
        <v>97</v>
      </c>
      <c r="E728" s="60"/>
      <c r="F728" s="40">
        <v>15.99</v>
      </c>
      <c r="G728" s="60"/>
      <c r="H728" s="40"/>
      <c r="I728" s="40"/>
      <c r="J728" s="40"/>
      <c r="K728" s="51"/>
      <c r="M728" s="47"/>
      <c r="N728" s="47"/>
      <c r="O728" s="47"/>
    </row>
    <row r="729" spans="1:15" s="39" customFormat="1" x14ac:dyDescent="0.25">
      <c r="A729" s="76"/>
      <c r="B729" s="79"/>
      <c r="C729" s="40" t="s">
        <v>103</v>
      </c>
      <c r="D729" s="23" t="s">
        <v>97</v>
      </c>
      <c r="E729" s="60"/>
      <c r="F729" s="40">
        <v>15.98</v>
      </c>
      <c r="G729" s="60"/>
      <c r="H729" s="40"/>
      <c r="I729" s="40"/>
      <c r="J729" s="40"/>
      <c r="K729" s="51"/>
      <c r="M729" s="47"/>
      <c r="N729" s="47"/>
      <c r="O729" s="47"/>
    </row>
    <row r="730" spans="1:15" s="39" customFormat="1" x14ac:dyDescent="0.25">
      <c r="A730" s="76"/>
      <c r="B730" s="79"/>
      <c r="C730" s="40" t="s">
        <v>104</v>
      </c>
      <c r="D730" s="23" t="s">
        <v>236</v>
      </c>
      <c r="E730" s="60" t="s">
        <v>95</v>
      </c>
      <c r="F730" s="40">
        <v>29.43</v>
      </c>
      <c r="G730" s="40"/>
      <c r="H730" s="40">
        <f>F730-$G$724</f>
        <v>12.966666666666665</v>
      </c>
      <c r="I730" s="40">
        <f>2^(-H730)*100</f>
        <v>1.2492357080038782E-2</v>
      </c>
      <c r="J730" s="40">
        <f>GEOMEAN(I730:I732)</f>
        <v>1.2406066066506223E-2</v>
      </c>
      <c r="K730" s="52">
        <f>J733/J730</f>
        <v>0.49999999999999883</v>
      </c>
      <c r="M730" s="47"/>
      <c r="N730" s="47"/>
      <c r="O730" s="47"/>
    </row>
    <row r="731" spans="1:15" s="39" customFormat="1" x14ac:dyDescent="0.25">
      <c r="A731" s="76"/>
      <c r="B731" s="79"/>
      <c r="C731" s="40" t="s">
        <v>105</v>
      </c>
      <c r="D731" s="23" t="s">
        <v>236</v>
      </c>
      <c r="E731" s="60"/>
      <c r="F731" s="40">
        <v>29.18</v>
      </c>
      <c r="G731" s="40"/>
      <c r="H731" s="40">
        <f t="shared" ref="H731:H732" si="127">F731-$G$724</f>
        <v>12.716666666666665</v>
      </c>
      <c r="I731" s="40">
        <f t="shared" ref="I731:I735" si="128">2^(-H731)*100</f>
        <v>1.4855999922736717E-2</v>
      </c>
      <c r="J731" s="40"/>
      <c r="K731" s="51"/>
      <c r="M731" s="47"/>
      <c r="N731" s="47"/>
      <c r="O731" s="47"/>
    </row>
    <row r="732" spans="1:15" s="39" customFormat="1" x14ac:dyDescent="0.25">
      <c r="A732" s="76"/>
      <c r="B732" s="79"/>
      <c r="C732" s="40" t="s">
        <v>106</v>
      </c>
      <c r="D732" s="23" t="s">
        <v>236</v>
      </c>
      <c r="E732" s="60"/>
      <c r="F732" s="40">
        <v>29.71</v>
      </c>
      <c r="G732" s="40"/>
      <c r="H732" s="40">
        <f t="shared" si="127"/>
        <v>13.246666666666666</v>
      </c>
      <c r="I732" s="40">
        <f t="shared" si="128"/>
        <v>1.0288593075618888E-2</v>
      </c>
      <c r="J732" s="40"/>
      <c r="K732" s="51"/>
      <c r="M732" s="47"/>
      <c r="N732" s="47"/>
      <c r="O732" s="47"/>
    </row>
    <row r="733" spans="1:15" s="39" customFormat="1" x14ac:dyDescent="0.25">
      <c r="A733" s="76"/>
      <c r="B733" s="79"/>
      <c r="C733" s="40" t="s">
        <v>107</v>
      </c>
      <c r="D733" s="23" t="s">
        <v>236</v>
      </c>
      <c r="E733" s="60" t="s">
        <v>100</v>
      </c>
      <c r="F733" s="40">
        <v>29.94</v>
      </c>
      <c r="G733" s="40"/>
      <c r="H733" s="40">
        <f>F733-$G$727</f>
        <v>13.840000000000003</v>
      </c>
      <c r="I733" s="40">
        <f t="shared" si="128"/>
        <v>6.8193795048353111E-3</v>
      </c>
      <c r="J733" s="40">
        <f>GEOMEAN(I733:I735)</f>
        <v>6.2030330332530966E-3</v>
      </c>
      <c r="K733" s="51"/>
      <c r="M733" s="47"/>
      <c r="N733" s="47"/>
      <c r="O733" s="47"/>
    </row>
    <row r="734" spans="1:15" s="39" customFormat="1" x14ac:dyDescent="0.25">
      <c r="A734" s="76"/>
      <c r="B734" s="79"/>
      <c r="C734" s="40" t="s">
        <v>108</v>
      </c>
      <c r="D734" s="23" t="s">
        <v>236</v>
      </c>
      <c r="E734" s="60"/>
      <c r="F734" s="40">
        <v>30.31</v>
      </c>
      <c r="G734" s="40"/>
      <c r="H734" s="40">
        <f t="shared" ref="H734:H735" si="129">F734-$G$727</f>
        <v>14.21</v>
      </c>
      <c r="I734" s="40">
        <f t="shared" si="128"/>
        <v>5.2767164996817906E-3</v>
      </c>
      <c r="J734" s="40"/>
      <c r="K734" s="51"/>
      <c r="M734" s="47"/>
      <c r="N734" s="47"/>
      <c r="O734" s="47"/>
    </row>
    <row r="735" spans="1:15" s="39" customFormat="1" x14ac:dyDescent="0.25">
      <c r="A735" s="76"/>
      <c r="B735" s="80"/>
      <c r="C735" s="45" t="s">
        <v>109</v>
      </c>
      <c r="D735" s="53" t="s">
        <v>236</v>
      </c>
      <c r="E735" s="69"/>
      <c r="F735" s="45">
        <v>29.98</v>
      </c>
      <c r="G735" s="45"/>
      <c r="H735" s="45">
        <f t="shared" si="129"/>
        <v>13.880000000000003</v>
      </c>
      <c r="I735" s="45">
        <f t="shared" si="128"/>
        <v>6.6329032136600123E-3</v>
      </c>
      <c r="J735" s="45"/>
      <c r="K735" s="55"/>
      <c r="M735" s="47"/>
      <c r="N735" s="47"/>
      <c r="O735" s="47"/>
    </row>
    <row r="736" spans="1:15" s="39" customFormat="1" x14ac:dyDescent="0.25">
      <c r="A736" s="76"/>
      <c r="C736" s="48"/>
      <c r="D736" s="48"/>
      <c r="E736" s="48"/>
      <c r="F736" s="48"/>
      <c r="G736" s="48"/>
      <c r="H736" s="48"/>
      <c r="I736" s="48"/>
      <c r="M736" s="47"/>
      <c r="N736" s="47"/>
      <c r="O736" s="47"/>
    </row>
    <row r="737" spans="1:15" s="39" customFormat="1" x14ac:dyDescent="0.25">
      <c r="A737" s="76"/>
      <c r="B737" s="78">
        <v>4</v>
      </c>
      <c r="C737" s="46" t="s">
        <v>114</v>
      </c>
      <c r="D737" s="49" t="s">
        <v>97</v>
      </c>
      <c r="E737" s="59" t="s">
        <v>95</v>
      </c>
      <c r="F737" s="46">
        <v>16.59</v>
      </c>
      <c r="G737" s="59">
        <v>16.95</v>
      </c>
      <c r="H737" s="46"/>
      <c r="I737" s="46"/>
      <c r="J737" s="46"/>
      <c r="K737" s="50"/>
      <c r="M737" s="47"/>
      <c r="N737" s="47"/>
      <c r="O737" s="47"/>
    </row>
    <row r="738" spans="1:15" s="39" customFormat="1" x14ac:dyDescent="0.25">
      <c r="A738" s="76"/>
      <c r="B738" s="79"/>
      <c r="C738" s="40" t="s">
        <v>115</v>
      </c>
      <c r="D738" s="23" t="s">
        <v>97</v>
      </c>
      <c r="E738" s="60"/>
      <c r="F738" s="40">
        <v>17.05</v>
      </c>
      <c r="G738" s="60"/>
      <c r="H738" s="40"/>
      <c r="I738" s="40"/>
      <c r="J738" s="40"/>
      <c r="K738" s="51"/>
      <c r="M738" s="47"/>
      <c r="N738" s="47"/>
      <c r="O738" s="47"/>
    </row>
    <row r="739" spans="1:15" s="39" customFormat="1" x14ac:dyDescent="0.25">
      <c r="A739" s="76"/>
      <c r="B739" s="79"/>
      <c r="C739" s="40" t="s">
        <v>116</v>
      </c>
      <c r="D739" s="23" t="s">
        <v>97</v>
      </c>
      <c r="E739" s="60"/>
      <c r="F739" s="40">
        <v>17.21</v>
      </c>
      <c r="G739" s="60"/>
      <c r="H739" s="40"/>
      <c r="I739" s="40"/>
      <c r="J739" s="40"/>
      <c r="K739" s="51"/>
      <c r="M739" s="47"/>
      <c r="N739" s="47"/>
      <c r="O739" s="47"/>
    </row>
    <row r="740" spans="1:15" s="39" customFormat="1" x14ac:dyDescent="0.25">
      <c r="A740" s="76"/>
      <c r="B740" s="79"/>
      <c r="C740" s="40" t="s">
        <v>221</v>
      </c>
      <c r="D740" s="23" t="s">
        <v>97</v>
      </c>
      <c r="E740" s="60" t="s">
        <v>100</v>
      </c>
      <c r="F740" s="40">
        <v>17.29</v>
      </c>
      <c r="G740" s="60">
        <v>17.14</v>
      </c>
      <c r="H740" s="40"/>
      <c r="I740" s="40"/>
      <c r="J740" s="40"/>
      <c r="K740" s="51"/>
      <c r="M740" s="47"/>
      <c r="N740" s="47"/>
      <c r="O740" s="47"/>
    </row>
    <row r="741" spans="1:15" s="39" customFormat="1" x14ac:dyDescent="0.25">
      <c r="A741" s="76"/>
      <c r="B741" s="79"/>
      <c r="C741" s="40" t="s">
        <v>222</v>
      </c>
      <c r="D741" s="23" t="s">
        <v>97</v>
      </c>
      <c r="E741" s="60"/>
      <c r="F741" s="40">
        <v>17.190000000000001</v>
      </c>
      <c r="G741" s="60"/>
      <c r="H741" s="40"/>
      <c r="I741" s="40"/>
      <c r="J741" s="40"/>
      <c r="K741" s="51"/>
      <c r="M741" s="47"/>
      <c r="N741" s="47"/>
      <c r="O741" s="47"/>
    </row>
    <row r="742" spans="1:15" s="39" customFormat="1" x14ac:dyDescent="0.25">
      <c r="A742" s="76"/>
      <c r="B742" s="79"/>
      <c r="C742" s="40" t="s">
        <v>223</v>
      </c>
      <c r="D742" s="23" t="s">
        <v>97</v>
      </c>
      <c r="E742" s="60"/>
      <c r="F742" s="40">
        <v>16.940000000000001</v>
      </c>
      <c r="G742" s="60"/>
      <c r="H742" s="40"/>
      <c r="I742" s="40"/>
      <c r="J742" s="40"/>
      <c r="K742" s="51"/>
      <c r="M742" s="47"/>
      <c r="N742" s="47"/>
      <c r="O742" s="47"/>
    </row>
    <row r="743" spans="1:15" s="39" customFormat="1" x14ac:dyDescent="0.25">
      <c r="A743" s="76"/>
      <c r="B743" s="79"/>
      <c r="C743" s="40" t="s">
        <v>204</v>
      </c>
      <c r="D743" s="23" t="s">
        <v>236</v>
      </c>
      <c r="E743" s="60" t="s">
        <v>95</v>
      </c>
      <c r="F743" s="40">
        <v>30.49</v>
      </c>
      <c r="G743" s="43"/>
      <c r="H743" s="40">
        <f>F743-$G$737</f>
        <v>13.54</v>
      </c>
      <c r="I743" s="40">
        <f>2^(-H743)*100</f>
        <v>8.3956409798568374E-3</v>
      </c>
      <c r="J743" s="40">
        <f>GEOMEAN(I743:I745)</f>
        <v>7.8153318917888303E-3</v>
      </c>
      <c r="K743" s="52">
        <f>J746/J743</f>
        <v>0.69415672523989658</v>
      </c>
      <c r="M743" s="47"/>
      <c r="N743" s="47"/>
      <c r="O743" s="47"/>
    </row>
    <row r="744" spans="1:15" s="39" customFormat="1" x14ac:dyDescent="0.25">
      <c r="A744" s="76"/>
      <c r="B744" s="79"/>
      <c r="C744" s="40" t="s">
        <v>205</v>
      </c>
      <c r="D744" s="23" t="s">
        <v>236</v>
      </c>
      <c r="E744" s="60"/>
      <c r="F744" s="40">
        <v>30.67</v>
      </c>
      <c r="G744" s="43"/>
      <c r="H744" s="40">
        <f t="shared" ref="H744:H745" si="130">F744-$G$737</f>
        <v>13.720000000000002</v>
      </c>
      <c r="I744" s="40">
        <f t="shared" ref="I744:I748" si="131">2^(-H744)*100</f>
        <v>7.4108574487002313E-3</v>
      </c>
      <c r="J744" s="40"/>
      <c r="K744" s="51"/>
      <c r="M744" s="47"/>
      <c r="N744" s="47"/>
      <c r="O744" s="47"/>
    </row>
    <row r="745" spans="1:15" s="39" customFormat="1" x14ac:dyDescent="0.25">
      <c r="A745" s="76"/>
      <c r="B745" s="79"/>
      <c r="C745" s="40" t="s">
        <v>206</v>
      </c>
      <c r="D745" s="23" t="s">
        <v>236</v>
      </c>
      <c r="E745" s="60"/>
      <c r="F745" s="40">
        <v>30.62</v>
      </c>
      <c r="G745" s="43"/>
      <c r="H745" s="40">
        <f t="shared" si="130"/>
        <v>13.670000000000002</v>
      </c>
      <c r="I745" s="40">
        <f t="shared" si="131"/>
        <v>7.6722007722279523E-3</v>
      </c>
      <c r="J745" s="40"/>
      <c r="K745" s="51"/>
      <c r="M745" s="47"/>
      <c r="N745" s="47"/>
      <c r="O745" s="47"/>
    </row>
    <row r="746" spans="1:15" s="39" customFormat="1" x14ac:dyDescent="0.25">
      <c r="A746" s="76"/>
      <c r="B746" s="79"/>
      <c r="C746" s="40" t="s">
        <v>172</v>
      </c>
      <c r="D746" s="23" t="s">
        <v>236</v>
      </c>
      <c r="E746" s="60" t="s">
        <v>100</v>
      </c>
      <c r="F746" s="40">
        <v>30.99</v>
      </c>
      <c r="G746" s="43"/>
      <c r="H746" s="40">
        <f>F746-$G$740</f>
        <v>13.849999999999998</v>
      </c>
      <c r="I746" s="40">
        <f t="shared" si="131"/>
        <v>6.7722746097891055E-3</v>
      </c>
      <c r="J746" s="40">
        <f>GEOMEAN(I746:I748)</f>
        <v>5.42506519266706E-3</v>
      </c>
      <c r="K746" s="51"/>
      <c r="M746" s="47"/>
      <c r="N746" s="47"/>
      <c r="O746" s="47"/>
    </row>
    <row r="747" spans="1:15" s="39" customFormat="1" x14ac:dyDescent="0.25">
      <c r="A747" s="76"/>
      <c r="B747" s="79"/>
      <c r="C747" s="40" t="s">
        <v>173</v>
      </c>
      <c r="D747" s="23" t="s">
        <v>236</v>
      </c>
      <c r="E747" s="60"/>
      <c r="F747" s="40">
        <v>31.48</v>
      </c>
      <c r="G747" s="43"/>
      <c r="H747" s="40">
        <f t="shared" ref="H747:H748" si="132">F747-$G$740</f>
        <v>14.34</v>
      </c>
      <c r="I747" s="40">
        <f t="shared" si="131"/>
        <v>4.8220294913536221E-3</v>
      </c>
      <c r="J747" s="40"/>
      <c r="K747" s="51"/>
      <c r="M747" s="47"/>
      <c r="N747" s="47"/>
      <c r="O747" s="47"/>
    </row>
    <row r="748" spans="1:15" s="39" customFormat="1" x14ac:dyDescent="0.25">
      <c r="A748" s="76"/>
      <c r="B748" s="80"/>
      <c r="C748" s="45" t="s">
        <v>174</v>
      </c>
      <c r="D748" s="53" t="s">
        <v>236</v>
      </c>
      <c r="E748" s="69"/>
      <c r="F748" s="45">
        <v>31.46</v>
      </c>
      <c r="G748" s="54"/>
      <c r="H748" s="45">
        <f t="shared" si="132"/>
        <v>14.32</v>
      </c>
      <c r="I748" s="45">
        <f t="shared" si="131"/>
        <v>4.8893425145850999E-3</v>
      </c>
      <c r="J748" s="45"/>
      <c r="K748" s="55"/>
      <c r="M748" s="47"/>
      <c r="N748" s="47"/>
      <c r="O748" s="47"/>
    </row>
    <row r="749" spans="1:15" s="39" customFormat="1" x14ac:dyDescent="0.25">
      <c r="A749" s="76"/>
      <c r="C749" s="48"/>
      <c r="D749" s="48"/>
      <c r="E749" s="48"/>
      <c r="F749" s="48"/>
      <c r="G749" s="44"/>
      <c r="H749" s="48"/>
      <c r="I749" s="48"/>
      <c r="M749" s="47"/>
      <c r="N749" s="47"/>
      <c r="O749" s="47"/>
    </row>
    <row r="750" spans="1:15" s="39" customFormat="1" x14ac:dyDescent="0.25">
      <c r="A750" s="76"/>
      <c r="B750" s="78">
        <v>5</v>
      </c>
      <c r="C750" s="46" t="s">
        <v>93</v>
      </c>
      <c r="D750" s="49" t="s">
        <v>97</v>
      </c>
      <c r="E750" s="59" t="s">
        <v>95</v>
      </c>
      <c r="F750" s="46">
        <v>16.41</v>
      </c>
      <c r="G750" s="59">
        <v>16.233333333333331</v>
      </c>
      <c r="H750" s="46"/>
      <c r="I750" s="46"/>
      <c r="J750" s="46"/>
      <c r="K750" s="50"/>
      <c r="M750" s="47"/>
      <c r="N750" s="47"/>
      <c r="O750" s="47"/>
    </row>
    <row r="751" spans="1:15" s="39" customFormat="1" x14ac:dyDescent="0.25">
      <c r="A751" s="76"/>
      <c r="B751" s="79"/>
      <c r="C751" s="40" t="s">
        <v>96</v>
      </c>
      <c r="D751" s="23" t="s">
        <v>97</v>
      </c>
      <c r="E751" s="60"/>
      <c r="F751" s="40">
        <v>16.329999999999998</v>
      </c>
      <c r="G751" s="60"/>
      <c r="H751" s="40"/>
      <c r="I751" s="40"/>
      <c r="J751" s="40"/>
      <c r="K751" s="51"/>
      <c r="M751" s="47"/>
      <c r="N751" s="47"/>
      <c r="O751" s="47"/>
    </row>
    <row r="752" spans="1:15" s="39" customFormat="1" x14ac:dyDescent="0.25">
      <c r="A752" s="76"/>
      <c r="B752" s="79"/>
      <c r="C752" s="40" t="s">
        <v>98</v>
      </c>
      <c r="D752" s="23" t="s">
        <v>97</v>
      </c>
      <c r="E752" s="60"/>
      <c r="F752" s="40">
        <v>15.96</v>
      </c>
      <c r="G752" s="60"/>
      <c r="H752" s="40"/>
      <c r="I752" s="40"/>
      <c r="J752" s="40"/>
      <c r="K752" s="51"/>
      <c r="M752" s="47"/>
      <c r="N752" s="47"/>
      <c r="O752" s="47"/>
    </row>
    <row r="753" spans="1:15" s="39" customFormat="1" x14ac:dyDescent="0.25">
      <c r="A753" s="76"/>
      <c r="B753" s="79"/>
      <c r="C753" s="40" t="s">
        <v>117</v>
      </c>
      <c r="D753" s="23" t="s">
        <v>97</v>
      </c>
      <c r="E753" s="60" t="s">
        <v>100</v>
      </c>
      <c r="F753" s="40">
        <v>16.23</v>
      </c>
      <c r="G753" s="60">
        <v>15.983333333333334</v>
      </c>
      <c r="H753" s="40"/>
      <c r="I753" s="40"/>
      <c r="J753" s="40"/>
      <c r="K753" s="51"/>
      <c r="M753" s="47"/>
      <c r="N753" s="47"/>
      <c r="O753" s="47"/>
    </row>
    <row r="754" spans="1:15" s="39" customFormat="1" x14ac:dyDescent="0.25">
      <c r="A754" s="76"/>
      <c r="B754" s="79"/>
      <c r="C754" s="40" t="s">
        <v>118</v>
      </c>
      <c r="D754" s="23" t="s">
        <v>97</v>
      </c>
      <c r="E754" s="60"/>
      <c r="F754" s="40">
        <v>16.079999999999998</v>
      </c>
      <c r="G754" s="60"/>
      <c r="H754" s="40"/>
      <c r="I754" s="40"/>
      <c r="J754" s="40"/>
      <c r="K754" s="51"/>
      <c r="M754" s="47"/>
      <c r="N754" s="47"/>
      <c r="O754" s="47"/>
    </row>
    <row r="755" spans="1:15" s="39" customFormat="1" x14ac:dyDescent="0.25">
      <c r="A755" s="76"/>
      <c r="B755" s="79"/>
      <c r="C755" s="40" t="s">
        <v>119</v>
      </c>
      <c r="D755" s="23" t="s">
        <v>97</v>
      </c>
      <c r="E755" s="60"/>
      <c r="F755" s="40">
        <v>15.64</v>
      </c>
      <c r="G755" s="60"/>
      <c r="H755" s="40"/>
      <c r="I755" s="40"/>
      <c r="J755" s="40"/>
      <c r="K755" s="52"/>
      <c r="M755" s="47"/>
      <c r="N755" s="47"/>
      <c r="O755" s="47"/>
    </row>
    <row r="756" spans="1:15" s="39" customFormat="1" x14ac:dyDescent="0.25">
      <c r="A756" s="76"/>
      <c r="B756" s="79"/>
      <c r="C756" s="40" t="s">
        <v>158</v>
      </c>
      <c r="D756" s="23" t="s">
        <v>236</v>
      </c>
      <c r="E756" s="60" t="s">
        <v>95</v>
      </c>
      <c r="F756" s="40">
        <v>29.79</v>
      </c>
      <c r="G756" s="40"/>
      <c r="H756" s="40">
        <f>F756-$G$750</f>
        <v>13.556666666666668</v>
      </c>
      <c r="I756" s="40">
        <f>2^(-H756)*100</f>
        <v>8.2992088184378043E-3</v>
      </c>
      <c r="J756" s="40">
        <f>GEOMEAN(I756:I758)</f>
        <v>8.109654627053894E-3</v>
      </c>
      <c r="K756" s="51">
        <f>J759/J756</f>
        <v>4.8567795375801968</v>
      </c>
      <c r="M756" s="47"/>
      <c r="N756" s="47"/>
      <c r="O756" s="47"/>
    </row>
    <row r="757" spans="1:15" s="39" customFormat="1" x14ac:dyDescent="0.25">
      <c r="A757" s="76"/>
      <c r="B757" s="79"/>
      <c r="C757" s="40" t="s">
        <v>159</v>
      </c>
      <c r="D757" s="23" t="s">
        <v>236</v>
      </c>
      <c r="E757" s="60"/>
      <c r="F757" s="40">
        <v>29.72</v>
      </c>
      <c r="G757" s="40"/>
      <c r="H757" s="40">
        <f t="shared" ref="H757:H758" si="133">F757-$G$750</f>
        <v>13.486666666666668</v>
      </c>
      <c r="I757" s="40">
        <f t="shared" ref="I757:I761" si="134">2^(-H757)*100</f>
        <v>8.7118179575858407E-3</v>
      </c>
      <c r="J757" s="40"/>
      <c r="K757" s="51"/>
      <c r="M757" s="47"/>
      <c r="N757" s="47"/>
      <c r="O757" s="47"/>
    </row>
    <row r="758" spans="1:15" s="39" customFormat="1" x14ac:dyDescent="0.25">
      <c r="A758" s="76"/>
      <c r="B758" s="79"/>
      <c r="C758" s="40" t="s">
        <v>160</v>
      </c>
      <c r="D758" s="23" t="s">
        <v>236</v>
      </c>
      <c r="E758" s="60"/>
      <c r="F758" s="40">
        <v>29.96</v>
      </c>
      <c r="G758" s="40"/>
      <c r="H758" s="40">
        <f t="shared" si="133"/>
        <v>13.72666666666667</v>
      </c>
      <c r="I758" s="40">
        <f t="shared" si="134"/>
        <v>7.3766910177414883E-3</v>
      </c>
      <c r="J758" s="40"/>
      <c r="K758" s="51"/>
      <c r="M758" s="47"/>
      <c r="N758" s="47"/>
      <c r="O758" s="47"/>
    </row>
    <row r="759" spans="1:15" s="39" customFormat="1" x14ac:dyDescent="0.25">
      <c r="A759" s="76"/>
      <c r="B759" s="79"/>
      <c r="C759" s="40" t="s">
        <v>164</v>
      </c>
      <c r="D759" s="23" t="s">
        <v>236</v>
      </c>
      <c r="E759" s="60" t="s">
        <v>100</v>
      </c>
      <c r="F759" s="40">
        <v>27.38</v>
      </c>
      <c r="G759" s="40"/>
      <c r="H759" s="40">
        <f>F759-$G$753</f>
        <v>11.396666666666665</v>
      </c>
      <c r="I759" s="40">
        <f t="shared" si="134"/>
        <v>3.7090397076064485E-2</v>
      </c>
      <c r="J759" s="40">
        <f>GEOMEAN(I759:I761)</f>
        <v>3.9386804649517916E-2</v>
      </c>
      <c r="K759" s="51"/>
      <c r="M759" s="47"/>
      <c r="N759" s="47"/>
      <c r="O759" s="47"/>
    </row>
    <row r="760" spans="1:15" s="39" customFormat="1" x14ac:dyDescent="0.25">
      <c r="A760" s="76"/>
      <c r="B760" s="79"/>
      <c r="C760" s="40" t="s">
        <v>165</v>
      </c>
      <c r="D760" s="23" t="s">
        <v>236</v>
      </c>
      <c r="E760" s="60"/>
      <c r="F760" s="40">
        <v>27.28</v>
      </c>
      <c r="G760" s="40"/>
      <c r="H760" s="40">
        <f t="shared" ref="H760:H761" si="135">F760-$G$753</f>
        <v>11.296666666666667</v>
      </c>
      <c r="I760" s="40">
        <f t="shared" si="134"/>
        <v>3.9752503301059568E-2</v>
      </c>
      <c r="J760" s="40"/>
      <c r="K760" s="51"/>
      <c r="M760" s="47"/>
      <c r="N760" s="47"/>
      <c r="O760" s="47"/>
    </row>
    <row r="761" spans="1:15" s="39" customFormat="1" x14ac:dyDescent="0.25">
      <c r="A761" s="76"/>
      <c r="B761" s="80"/>
      <c r="C761" s="45" t="s">
        <v>166</v>
      </c>
      <c r="D761" s="53" t="s">
        <v>236</v>
      </c>
      <c r="E761" s="69"/>
      <c r="F761" s="45">
        <v>27.22</v>
      </c>
      <c r="G761" s="45"/>
      <c r="H761" s="45">
        <f t="shared" si="135"/>
        <v>11.236666666666665</v>
      </c>
      <c r="I761" s="45">
        <f t="shared" si="134"/>
        <v>4.1440623599078318E-2</v>
      </c>
      <c r="J761" s="45"/>
      <c r="K761" s="55"/>
      <c r="M761" s="47"/>
      <c r="N761" s="47"/>
      <c r="O761" s="47"/>
    </row>
    <row r="762" spans="1:15" s="39" customFormat="1" x14ac:dyDescent="0.25">
      <c r="A762" s="76"/>
      <c r="C762" s="48"/>
      <c r="D762" s="48"/>
      <c r="E762" s="48"/>
      <c r="F762" s="48"/>
      <c r="G762" s="48"/>
      <c r="H762" s="48"/>
      <c r="I762" s="48"/>
      <c r="M762" s="47"/>
      <c r="N762" s="47"/>
      <c r="O762" s="47"/>
    </row>
    <row r="763" spans="1:15" s="39" customFormat="1" x14ac:dyDescent="0.25">
      <c r="A763" s="76"/>
      <c r="B763" s="78">
        <v>6</v>
      </c>
      <c r="C763" s="46" t="s">
        <v>93</v>
      </c>
      <c r="D763" s="49" t="s">
        <v>97</v>
      </c>
      <c r="E763" s="59" t="s">
        <v>95</v>
      </c>
      <c r="F763" s="46">
        <v>16.8</v>
      </c>
      <c r="G763" s="59">
        <v>16.710000000000004</v>
      </c>
      <c r="H763" s="46"/>
      <c r="I763" s="46"/>
      <c r="J763" s="46"/>
      <c r="K763" s="50"/>
      <c r="M763" s="47"/>
      <c r="N763" s="47"/>
      <c r="O763" s="47"/>
    </row>
    <row r="764" spans="1:15" s="39" customFormat="1" x14ac:dyDescent="0.25">
      <c r="A764" s="76"/>
      <c r="B764" s="79"/>
      <c r="C764" s="40" t="s">
        <v>96</v>
      </c>
      <c r="D764" s="23" t="s">
        <v>97</v>
      </c>
      <c r="E764" s="60"/>
      <c r="F764" s="40">
        <v>16.600000000000001</v>
      </c>
      <c r="G764" s="60"/>
      <c r="H764" s="40"/>
      <c r="I764" s="40"/>
      <c r="J764" s="40"/>
      <c r="K764" s="51"/>
      <c r="M764" s="47"/>
      <c r="N764" s="47"/>
      <c r="O764" s="47"/>
    </row>
    <row r="765" spans="1:15" s="39" customFormat="1" x14ac:dyDescent="0.25">
      <c r="A765" s="76"/>
      <c r="B765" s="79"/>
      <c r="C765" s="40" t="s">
        <v>98</v>
      </c>
      <c r="D765" s="23" t="s">
        <v>97</v>
      </c>
      <c r="E765" s="60"/>
      <c r="F765" s="40">
        <v>16.73</v>
      </c>
      <c r="G765" s="60"/>
      <c r="H765" s="40"/>
      <c r="I765" s="40"/>
      <c r="J765" s="40"/>
      <c r="K765" s="51"/>
      <c r="M765" s="47"/>
      <c r="N765" s="47"/>
      <c r="O765" s="47"/>
    </row>
    <row r="766" spans="1:15" s="39" customFormat="1" x14ac:dyDescent="0.25">
      <c r="A766" s="76"/>
      <c r="B766" s="79"/>
      <c r="C766" s="40" t="s">
        <v>117</v>
      </c>
      <c r="D766" s="23" t="s">
        <v>97</v>
      </c>
      <c r="E766" s="60" t="s">
        <v>100</v>
      </c>
      <c r="F766" s="40">
        <v>16.23</v>
      </c>
      <c r="G766" s="60">
        <v>16.146666666666668</v>
      </c>
      <c r="H766" s="40"/>
      <c r="I766" s="40"/>
      <c r="J766" s="40"/>
      <c r="K766" s="51"/>
      <c r="M766" s="47"/>
      <c r="N766" s="47"/>
      <c r="O766" s="47"/>
    </row>
    <row r="767" spans="1:15" s="39" customFormat="1" x14ac:dyDescent="0.25">
      <c r="A767" s="76"/>
      <c r="B767" s="79"/>
      <c r="C767" s="40" t="s">
        <v>118</v>
      </c>
      <c r="D767" s="23" t="s">
        <v>97</v>
      </c>
      <c r="E767" s="60"/>
      <c r="F767" s="40">
        <v>16.170000000000002</v>
      </c>
      <c r="G767" s="60"/>
      <c r="H767" s="40"/>
      <c r="I767" s="40"/>
      <c r="J767" s="40"/>
      <c r="K767" s="51"/>
      <c r="M767" s="47"/>
      <c r="N767" s="47"/>
      <c r="O767" s="47"/>
    </row>
    <row r="768" spans="1:15" s="39" customFormat="1" x14ac:dyDescent="0.25">
      <c r="A768" s="76"/>
      <c r="B768" s="79"/>
      <c r="C768" s="40" t="s">
        <v>119</v>
      </c>
      <c r="D768" s="23" t="s">
        <v>97</v>
      </c>
      <c r="E768" s="60"/>
      <c r="F768" s="40">
        <v>16.04</v>
      </c>
      <c r="G768" s="60"/>
      <c r="H768" s="40"/>
      <c r="I768" s="40"/>
      <c r="J768" s="40"/>
      <c r="K768" s="51"/>
      <c r="M768" s="47"/>
      <c r="N768" s="47"/>
      <c r="O768" s="47"/>
    </row>
    <row r="769" spans="1:15" s="39" customFormat="1" x14ac:dyDescent="0.25">
      <c r="A769" s="76"/>
      <c r="B769" s="79"/>
      <c r="C769" s="40" t="s">
        <v>104</v>
      </c>
      <c r="D769" s="23" t="s">
        <v>236</v>
      </c>
      <c r="E769" s="60" t="s">
        <v>95</v>
      </c>
      <c r="F769" s="40">
        <v>29.81</v>
      </c>
      <c r="G769" s="43"/>
      <c r="H769" s="40">
        <f>F769-$G$763</f>
        <v>13.099999999999994</v>
      </c>
      <c r="I769" s="40">
        <f>2^(-H769)*100</f>
        <v>1.1389562884970851E-2</v>
      </c>
      <c r="J769" s="40">
        <f>GEOMEAN(I769:I771)</f>
        <v>1.0750315839796781E-2</v>
      </c>
      <c r="K769" s="52">
        <f>J772/J769</f>
        <v>3.6468899542328557</v>
      </c>
      <c r="M769" s="47"/>
      <c r="N769" s="47"/>
      <c r="O769" s="47"/>
    </row>
    <row r="770" spans="1:15" s="39" customFormat="1" x14ac:dyDescent="0.25">
      <c r="A770" s="76"/>
      <c r="B770" s="79"/>
      <c r="C770" s="40" t="s">
        <v>105</v>
      </c>
      <c r="D770" s="23" t="s">
        <v>236</v>
      </c>
      <c r="E770" s="60"/>
      <c r="F770" s="40">
        <v>29.97</v>
      </c>
      <c r="G770" s="43"/>
      <c r="H770" s="40">
        <f t="shared" ref="H770:H771" si="136">F770-$G$763</f>
        <v>13.259999999999994</v>
      </c>
      <c r="I770" s="40">
        <f t="shared" ref="I770:I774" si="137">2^(-H770)*100</f>
        <v>1.0193944328959632E-2</v>
      </c>
      <c r="J770" s="40"/>
      <c r="K770" s="51"/>
      <c r="M770" s="47"/>
      <c r="N770" s="47"/>
      <c r="O770" s="47"/>
    </row>
    <row r="771" spans="1:15" s="39" customFormat="1" x14ac:dyDescent="0.25">
      <c r="A771" s="76"/>
      <c r="B771" s="79"/>
      <c r="C771" s="40" t="s">
        <v>106</v>
      </c>
      <c r="D771" s="23" t="s">
        <v>236</v>
      </c>
      <c r="E771" s="60"/>
      <c r="F771" s="40">
        <v>29.9</v>
      </c>
      <c r="G771" s="43"/>
      <c r="H771" s="40">
        <f t="shared" si="136"/>
        <v>13.189999999999994</v>
      </c>
      <c r="I771" s="40">
        <f t="shared" si="137"/>
        <v>1.0700753434033669E-2</v>
      </c>
      <c r="J771" s="40"/>
      <c r="K771" s="51"/>
      <c r="M771" s="47"/>
      <c r="N771" s="47"/>
      <c r="O771" s="47"/>
    </row>
    <row r="772" spans="1:15" s="39" customFormat="1" x14ac:dyDescent="0.25">
      <c r="A772" s="76"/>
      <c r="B772" s="79"/>
      <c r="C772" s="40" t="s">
        <v>169</v>
      </c>
      <c r="D772" s="23" t="s">
        <v>236</v>
      </c>
      <c r="E772" s="60" t="s">
        <v>100</v>
      </c>
      <c r="F772" s="40">
        <v>27.61</v>
      </c>
      <c r="G772" s="43"/>
      <c r="H772" s="40">
        <f>F772-$G$766</f>
        <v>11.463333333333331</v>
      </c>
      <c r="I772" s="40">
        <f t="shared" si="137"/>
        <v>3.5415454233783658E-2</v>
      </c>
      <c r="J772" s="40">
        <f>GEOMEAN(I772:I774)</f>
        <v>3.9205218840985226E-2</v>
      </c>
      <c r="K772" s="51"/>
      <c r="M772" s="47"/>
      <c r="N772" s="47"/>
      <c r="O772" s="47"/>
    </row>
    <row r="773" spans="1:15" s="39" customFormat="1" x14ac:dyDescent="0.25">
      <c r="A773" s="76"/>
      <c r="B773" s="79"/>
      <c r="C773" s="40" t="s">
        <v>170</v>
      </c>
      <c r="D773" s="23" t="s">
        <v>236</v>
      </c>
      <c r="E773" s="60"/>
      <c r="F773" s="40">
        <v>27.55</v>
      </c>
      <c r="G773" s="43"/>
      <c r="H773" s="40">
        <f t="shared" ref="H773:H774" si="138">F773-$G$766</f>
        <v>11.403333333333332</v>
      </c>
      <c r="I773" s="40">
        <f t="shared" si="137"/>
        <v>3.6919398443355157E-2</v>
      </c>
      <c r="J773" s="40"/>
      <c r="K773" s="51"/>
      <c r="M773" s="47"/>
      <c r="N773" s="47"/>
      <c r="O773" s="47"/>
    </row>
    <row r="774" spans="1:15" s="39" customFormat="1" x14ac:dyDescent="0.25">
      <c r="A774" s="76"/>
      <c r="B774" s="80"/>
      <c r="C774" s="45" t="s">
        <v>171</v>
      </c>
      <c r="D774" s="53" t="s">
        <v>236</v>
      </c>
      <c r="E774" s="69"/>
      <c r="F774" s="45">
        <v>27.23</v>
      </c>
      <c r="G774" s="54"/>
      <c r="H774" s="45">
        <f t="shared" si="138"/>
        <v>11.083333333333332</v>
      </c>
      <c r="I774" s="45">
        <f t="shared" si="137"/>
        <v>4.6087612923910844E-2</v>
      </c>
      <c r="J774" s="45"/>
      <c r="K774" s="55"/>
      <c r="M774" s="47"/>
      <c r="N774" s="47"/>
      <c r="O774" s="47"/>
    </row>
    <row r="775" spans="1:15" s="39" customFormat="1" x14ac:dyDescent="0.25">
      <c r="A775" s="76"/>
      <c r="C775" s="48"/>
      <c r="D775" s="48"/>
      <c r="E775" s="48"/>
      <c r="F775" s="48"/>
      <c r="G775" s="44"/>
      <c r="H775" s="48"/>
      <c r="I775" s="48"/>
      <c r="M775" s="47"/>
      <c r="N775" s="47"/>
      <c r="O775" s="47"/>
    </row>
    <row r="776" spans="1:15" s="39" customFormat="1" x14ac:dyDescent="0.25">
      <c r="A776" s="76"/>
      <c r="B776" s="78">
        <v>7</v>
      </c>
      <c r="C776" s="46" t="s">
        <v>93</v>
      </c>
      <c r="D776" s="49" t="s">
        <v>97</v>
      </c>
      <c r="E776" s="59" t="s">
        <v>95</v>
      </c>
      <c r="F776" s="46">
        <v>16.57</v>
      </c>
      <c r="G776" s="59">
        <v>16.55</v>
      </c>
      <c r="H776" s="46"/>
      <c r="I776" s="46"/>
      <c r="J776" s="46"/>
      <c r="K776" s="50"/>
      <c r="M776" s="47"/>
      <c r="N776" s="47"/>
      <c r="O776" s="47"/>
    </row>
    <row r="777" spans="1:15" s="39" customFormat="1" x14ac:dyDescent="0.25">
      <c r="A777" s="76"/>
      <c r="B777" s="79"/>
      <c r="C777" s="40" t="s">
        <v>96</v>
      </c>
      <c r="D777" s="23" t="s">
        <v>97</v>
      </c>
      <c r="E777" s="60"/>
      <c r="F777" s="40">
        <v>16.48</v>
      </c>
      <c r="G777" s="60"/>
      <c r="H777" s="40"/>
      <c r="I777" s="40"/>
      <c r="J777" s="40"/>
      <c r="K777" s="51"/>
      <c r="M777" s="47"/>
      <c r="N777" s="47"/>
      <c r="O777" s="47"/>
    </row>
    <row r="778" spans="1:15" s="39" customFormat="1" x14ac:dyDescent="0.25">
      <c r="A778" s="76"/>
      <c r="B778" s="79"/>
      <c r="C778" s="40" t="s">
        <v>98</v>
      </c>
      <c r="D778" s="23" t="s">
        <v>97</v>
      </c>
      <c r="E778" s="60"/>
      <c r="F778" s="40">
        <v>16.600000000000001</v>
      </c>
      <c r="G778" s="60"/>
      <c r="H778" s="40"/>
      <c r="I778" s="40"/>
      <c r="J778" s="40"/>
      <c r="K778" s="51"/>
      <c r="M778" s="47"/>
      <c r="N778" s="47"/>
      <c r="O778" s="47"/>
    </row>
    <row r="779" spans="1:15" s="39" customFormat="1" x14ac:dyDescent="0.25">
      <c r="A779" s="76"/>
      <c r="B779" s="79"/>
      <c r="C779" s="40" t="s">
        <v>117</v>
      </c>
      <c r="D779" s="23" t="s">
        <v>97</v>
      </c>
      <c r="E779" s="60" t="s">
        <v>100</v>
      </c>
      <c r="F779" s="40">
        <v>17.059999999999999</v>
      </c>
      <c r="G779" s="60">
        <v>16.956666666666667</v>
      </c>
      <c r="H779" s="40"/>
      <c r="I779" s="40"/>
      <c r="J779" s="40"/>
      <c r="K779" s="51"/>
      <c r="M779" s="47"/>
      <c r="N779" s="47"/>
      <c r="O779" s="47"/>
    </row>
    <row r="780" spans="1:15" s="39" customFormat="1" x14ac:dyDescent="0.25">
      <c r="A780" s="76"/>
      <c r="B780" s="79"/>
      <c r="C780" s="40" t="s">
        <v>118</v>
      </c>
      <c r="D780" s="23" t="s">
        <v>97</v>
      </c>
      <c r="E780" s="60"/>
      <c r="F780" s="40">
        <v>16.809999999999999</v>
      </c>
      <c r="G780" s="60"/>
      <c r="H780" s="40"/>
      <c r="I780" s="40"/>
      <c r="J780" s="40"/>
      <c r="K780" s="51"/>
      <c r="M780" s="47"/>
      <c r="N780" s="47"/>
      <c r="O780" s="47"/>
    </row>
    <row r="781" spans="1:15" s="39" customFormat="1" x14ac:dyDescent="0.25">
      <c r="A781" s="76"/>
      <c r="B781" s="79"/>
      <c r="C781" s="40" t="s">
        <v>119</v>
      </c>
      <c r="D781" s="23" t="s">
        <v>97</v>
      </c>
      <c r="E781" s="60"/>
      <c r="F781" s="40">
        <v>17</v>
      </c>
      <c r="G781" s="60"/>
      <c r="H781" s="40"/>
      <c r="I781" s="40"/>
      <c r="J781" s="40"/>
      <c r="K781" s="51"/>
      <c r="M781" s="47"/>
      <c r="N781" s="47"/>
      <c r="O781" s="47"/>
    </row>
    <row r="782" spans="1:15" s="39" customFormat="1" x14ac:dyDescent="0.25">
      <c r="A782" s="76"/>
      <c r="B782" s="79"/>
      <c r="C782" s="40" t="s">
        <v>104</v>
      </c>
      <c r="D782" s="23" t="s">
        <v>236</v>
      </c>
      <c r="E782" s="60" t="s">
        <v>95</v>
      </c>
      <c r="F782" s="40">
        <v>27.57</v>
      </c>
      <c r="G782" s="40"/>
      <c r="H782" s="40">
        <f>F782-$G$776</f>
        <v>11.02</v>
      </c>
      <c r="I782" s="40">
        <f>2^(-H782)*100</f>
        <v>4.8155893774089818E-2</v>
      </c>
      <c r="J782" s="40">
        <f>GEOMEAN(I782:I784)</f>
        <v>4.2605678107462068E-2</v>
      </c>
      <c r="K782" s="52">
        <f>J785/J782</f>
        <v>2.5140267490436576</v>
      </c>
      <c r="M782" s="47"/>
      <c r="N782" s="47"/>
      <c r="O782" s="47"/>
    </row>
    <row r="783" spans="1:15" s="39" customFormat="1" x14ac:dyDescent="0.25">
      <c r="A783" s="76"/>
      <c r="B783" s="79"/>
      <c r="C783" s="40" t="s">
        <v>105</v>
      </c>
      <c r="D783" s="23" t="s">
        <v>236</v>
      </c>
      <c r="E783" s="60"/>
      <c r="F783" s="40">
        <v>27.82</v>
      </c>
      <c r="G783" s="40"/>
      <c r="H783" s="40">
        <f t="shared" ref="H783:H784" si="139">F783-$G$776</f>
        <v>11.27</v>
      </c>
      <c r="I783" s="40">
        <f t="shared" ref="I783:I787" si="140">2^(-H783)*100</f>
        <v>4.0494118447970816E-2</v>
      </c>
      <c r="J783" s="40"/>
      <c r="K783" s="51"/>
      <c r="M783" s="47"/>
      <c r="N783" s="47"/>
      <c r="O783" s="47"/>
    </row>
    <row r="784" spans="1:15" s="39" customFormat="1" x14ac:dyDescent="0.25">
      <c r="A784" s="76"/>
      <c r="B784" s="79"/>
      <c r="C784" s="40" t="s">
        <v>106</v>
      </c>
      <c r="D784" s="23" t="s">
        <v>236</v>
      </c>
      <c r="E784" s="60"/>
      <c r="F784" s="40">
        <v>27.85</v>
      </c>
      <c r="G784" s="40"/>
      <c r="H784" s="40">
        <f t="shared" si="139"/>
        <v>11.3</v>
      </c>
      <c r="I784" s="40">
        <f t="shared" si="140"/>
        <v>3.9660761540831813E-2</v>
      </c>
      <c r="J784" s="40"/>
      <c r="K784" s="51"/>
      <c r="M784" s="47"/>
      <c r="N784" s="47"/>
      <c r="O784" s="47"/>
    </row>
    <row r="785" spans="1:15" s="39" customFormat="1" x14ac:dyDescent="0.25">
      <c r="A785" s="76"/>
      <c r="B785" s="79"/>
      <c r="C785" s="40" t="s">
        <v>169</v>
      </c>
      <c r="D785" s="23" t="s">
        <v>236</v>
      </c>
      <c r="E785" s="60" t="s">
        <v>100</v>
      </c>
      <c r="F785" s="40">
        <v>26.81</v>
      </c>
      <c r="G785" s="40"/>
      <c r="H785" s="40">
        <f>F785-$G$779</f>
        <v>9.8533333333333317</v>
      </c>
      <c r="I785" s="40">
        <f t="shared" si="140"/>
        <v>0.10810632632766702</v>
      </c>
      <c r="J785" s="40">
        <f>GEOMEAN(I785:I787)</f>
        <v>0.10711181442330341</v>
      </c>
      <c r="K785" s="51"/>
      <c r="M785" s="47"/>
      <c r="N785" s="47"/>
      <c r="O785" s="47"/>
    </row>
    <row r="786" spans="1:15" s="39" customFormat="1" x14ac:dyDescent="0.25">
      <c r="A786" s="76"/>
      <c r="B786" s="79"/>
      <c r="C786" s="40" t="s">
        <v>170</v>
      </c>
      <c r="D786" s="23" t="s">
        <v>236</v>
      </c>
      <c r="E786" s="60"/>
      <c r="F786" s="40">
        <v>26.77</v>
      </c>
      <c r="G786" s="40"/>
      <c r="H786" s="40">
        <f t="shared" ref="H786:H787" si="141">F786-$G$779</f>
        <v>9.8133333333333326</v>
      </c>
      <c r="I786" s="40">
        <f t="shared" si="140"/>
        <v>0.11114560884646711</v>
      </c>
      <c r="J786" s="40"/>
      <c r="K786" s="51"/>
      <c r="M786" s="47"/>
      <c r="N786" s="47"/>
      <c r="O786" s="47"/>
    </row>
    <row r="787" spans="1:15" s="39" customFormat="1" x14ac:dyDescent="0.25">
      <c r="A787" s="76"/>
      <c r="B787" s="80"/>
      <c r="C787" s="45" t="s">
        <v>171</v>
      </c>
      <c r="D787" s="53" t="s">
        <v>236</v>
      </c>
      <c r="E787" s="69"/>
      <c r="F787" s="45">
        <v>26.89</v>
      </c>
      <c r="G787" s="45"/>
      <c r="H787" s="45">
        <f t="shared" si="141"/>
        <v>9.9333333333333336</v>
      </c>
      <c r="I787" s="45">
        <f t="shared" si="140"/>
        <v>0.10227481668170185</v>
      </c>
      <c r="J787" s="45"/>
      <c r="K787" s="55"/>
      <c r="M787" s="47"/>
      <c r="N787" s="47"/>
      <c r="O787" s="47"/>
    </row>
    <row r="788" spans="1:15" s="39" customFormat="1" x14ac:dyDescent="0.25">
      <c r="A788" s="76"/>
      <c r="C788" s="48"/>
      <c r="D788" s="48"/>
      <c r="E788" s="48"/>
      <c r="F788" s="48"/>
      <c r="G788" s="48"/>
      <c r="H788" s="48"/>
      <c r="I788" s="48"/>
      <c r="M788" s="47"/>
      <c r="N788" s="47"/>
      <c r="O788" s="47"/>
    </row>
    <row r="789" spans="1:15" s="39" customFormat="1" x14ac:dyDescent="0.25">
      <c r="A789" s="76"/>
      <c r="B789" s="78">
        <v>9</v>
      </c>
      <c r="C789" s="46" t="s">
        <v>126</v>
      </c>
      <c r="D789" s="49" t="s">
        <v>97</v>
      </c>
      <c r="E789" s="59" t="s">
        <v>95</v>
      </c>
      <c r="F789" s="46">
        <v>16.32</v>
      </c>
      <c r="G789" s="59">
        <v>16.746666666666666</v>
      </c>
      <c r="H789" s="46"/>
      <c r="I789" s="46"/>
      <c r="J789" s="46"/>
      <c r="K789" s="50"/>
      <c r="M789" s="47"/>
      <c r="N789" s="47"/>
      <c r="O789" s="47"/>
    </row>
    <row r="790" spans="1:15" s="39" customFormat="1" x14ac:dyDescent="0.25">
      <c r="A790" s="76"/>
      <c r="B790" s="79"/>
      <c r="C790" s="40" t="s">
        <v>127</v>
      </c>
      <c r="D790" s="23" t="s">
        <v>97</v>
      </c>
      <c r="E790" s="60"/>
      <c r="F790" s="40">
        <v>17.22</v>
      </c>
      <c r="G790" s="60"/>
      <c r="H790" s="40"/>
      <c r="I790" s="40"/>
      <c r="J790" s="40"/>
      <c r="K790" s="51"/>
      <c r="M790" s="47"/>
      <c r="N790" s="47"/>
      <c r="O790" s="47"/>
    </row>
    <row r="791" spans="1:15" s="39" customFormat="1" x14ac:dyDescent="0.25">
      <c r="A791" s="76"/>
      <c r="B791" s="79"/>
      <c r="C791" s="40" t="s">
        <v>128</v>
      </c>
      <c r="D791" s="23" t="s">
        <v>97</v>
      </c>
      <c r="E791" s="60"/>
      <c r="F791" s="40">
        <v>16.7</v>
      </c>
      <c r="G791" s="60"/>
      <c r="H791" s="40"/>
      <c r="I791" s="40"/>
      <c r="J791" s="40"/>
      <c r="K791" s="51"/>
      <c r="M791" s="47"/>
      <c r="N791" s="47"/>
      <c r="O791" s="47"/>
    </row>
    <row r="792" spans="1:15" s="39" customFormat="1" x14ac:dyDescent="0.25">
      <c r="A792" s="76"/>
      <c r="B792" s="79"/>
      <c r="C792" s="40" t="s">
        <v>182</v>
      </c>
      <c r="D792" s="23" t="s">
        <v>97</v>
      </c>
      <c r="E792" s="60" t="s">
        <v>100</v>
      </c>
      <c r="F792" s="40">
        <v>16.899999999999999</v>
      </c>
      <c r="G792" s="60">
        <v>16.88</v>
      </c>
      <c r="H792" s="40"/>
      <c r="I792" s="40"/>
      <c r="J792" s="40"/>
      <c r="K792" s="51"/>
      <c r="M792" s="47"/>
      <c r="N792" s="47"/>
      <c r="O792" s="47"/>
    </row>
    <row r="793" spans="1:15" s="39" customFormat="1" x14ac:dyDescent="0.25">
      <c r="A793" s="76"/>
      <c r="B793" s="79"/>
      <c r="C793" s="40" t="s">
        <v>183</v>
      </c>
      <c r="D793" s="23" t="s">
        <v>97</v>
      </c>
      <c r="E793" s="60"/>
      <c r="F793" s="40">
        <v>16.84</v>
      </c>
      <c r="G793" s="60"/>
      <c r="H793" s="40"/>
      <c r="I793" s="40"/>
      <c r="J793" s="40"/>
      <c r="K793" s="51"/>
      <c r="M793" s="47"/>
      <c r="N793" s="47"/>
      <c r="O793" s="47"/>
    </row>
    <row r="794" spans="1:15" s="39" customFormat="1" x14ac:dyDescent="0.25">
      <c r="A794" s="76"/>
      <c r="B794" s="79"/>
      <c r="C794" s="40" t="s">
        <v>184</v>
      </c>
      <c r="D794" s="23" t="s">
        <v>97</v>
      </c>
      <c r="E794" s="60"/>
      <c r="F794" s="40">
        <v>16.899999999999999</v>
      </c>
      <c r="G794" s="60"/>
      <c r="H794" s="40"/>
      <c r="I794" s="40"/>
      <c r="J794" s="40"/>
      <c r="K794" s="51"/>
      <c r="M794" s="47"/>
      <c r="N794" s="47"/>
      <c r="O794" s="47"/>
    </row>
    <row r="795" spans="1:15" s="39" customFormat="1" x14ac:dyDescent="0.25">
      <c r="A795" s="76"/>
      <c r="B795" s="79"/>
      <c r="C795" s="40" t="s">
        <v>210</v>
      </c>
      <c r="D795" s="23" t="s">
        <v>236</v>
      </c>
      <c r="E795" s="60" t="s">
        <v>95</v>
      </c>
      <c r="F795" s="40">
        <v>26.68</v>
      </c>
      <c r="G795" s="40"/>
      <c r="H795" s="40">
        <f>F795-$G$789</f>
        <v>9.9333333333333336</v>
      </c>
      <c r="I795" s="40">
        <f>2^(-H795)*100</f>
        <v>0.10227481668170185</v>
      </c>
      <c r="J795" s="40">
        <f>GEOMEAN(I795:I797)</f>
        <v>0.10711181442330332</v>
      </c>
      <c r="K795" s="52">
        <f>J798/J795</f>
        <v>1.4539725173203095</v>
      </c>
      <c r="M795" s="47"/>
      <c r="N795" s="47"/>
      <c r="O795" s="47"/>
    </row>
    <row r="796" spans="1:15" s="39" customFormat="1" x14ac:dyDescent="0.25">
      <c r="A796" s="76"/>
      <c r="B796" s="79"/>
      <c r="C796" s="40" t="s">
        <v>211</v>
      </c>
      <c r="D796" s="23" t="s">
        <v>236</v>
      </c>
      <c r="E796" s="60"/>
      <c r="F796" s="40">
        <v>26.7</v>
      </c>
      <c r="G796" s="40"/>
      <c r="H796" s="40">
        <f t="shared" ref="H796:H797" si="142">F796-$G$789</f>
        <v>9.9533333333333331</v>
      </c>
      <c r="I796" s="40">
        <f t="shared" ref="I796:I800" si="143">2^(-H796)*100</f>
        <v>0.1008667690575574</v>
      </c>
      <c r="J796" s="40"/>
      <c r="K796" s="51"/>
      <c r="M796" s="47"/>
      <c r="N796" s="47"/>
      <c r="O796" s="47"/>
    </row>
    <row r="797" spans="1:15" s="39" customFormat="1" x14ac:dyDescent="0.25">
      <c r="A797" s="76"/>
      <c r="B797" s="79"/>
      <c r="C797" s="40" t="s">
        <v>212</v>
      </c>
      <c r="D797" s="23" t="s">
        <v>236</v>
      </c>
      <c r="E797" s="60"/>
      <c r="F797" s="40">
        <v>26.46</v>
      </c>
      <c r="G797" s="40"/>
      <c r="H797" s="40">
        <f t="shared" si="142"/>
        <v>9.7133333333333347</v>
      </c>
      <c r="I797" s="40">
        <f t="shared" si="143"/>
        <v>0.11912291403908232</v>
      </c>
      <c r="J797" s="40"/>
      <c r="K797" s="51"/>
      <c r="M797" s="47"/>
      <c r="N797" s="47"/>
      <c r="O797" s="47"/>
    </row>
    <row r="798" spans="1:15" s="39" customFormat="1" x14ac:dyDescent="0.25">
      <c r="A798" s="76"/>
      <c r="B798" s="79"/>
      <c r="C798" s="40" t="s">
        <v>175</v>
      </c>
      <c r="D798" s="23" t="s">
        <v>236</v>
      </c>
      <c r="E798" s="60" t="s">
        <v>100</v>
      </c>
      <c r="F798" s="40">
        <v>26.17</v>
      </c>
      <c r="G798" s="40"/>
      <c r="H798" s="40">
        <f>F798-$G$792</f>
        <v>9.2900000000000027</v>
      </c>
      <c r="I798" s="40">
        <f t="shared" si="143"/>
        <v>0.1597464958120664</v>
      </c>
      <c r="J798" s="40">
        <f>GEOMEAN(I798:I800)</f>
        <v>0.15573763445179617</v>
      </c>
      <c r="K798" s="51"/>
      <c r="M798" s="47"/>
      <c r="N798" s="47"/>
      <c r="O798" s="47"/>
    </row>
    <row r="799" spans="1:15" s="39" customFormat="1" x14ac:dyDescent="0.25">
      <c r="A799" s="76"/>
      <c r="B799" s="79"/>
      <c r="C799" s="40" t="s">
        <v>176</v>
      </c>
      <c r="D799" s="23" t="s">
        <v>236</v>
      </c>
      <c r="E799" s="60"/>
      <c r="F799" s="40">
        <v>26.39</v>
      </c>
      <c r="G799" s="40"/>
      <c r="H799" s="40">
        <f t="shared" ref="H799:H800" si="144">F799-$G$792</f>
        <v>9.5100000000000016</v>
      </c>
      <c r="I799" s="40">
        <f t="shared" si="143"/>
        <v>0.13715281989628864</v>
      </c>
      <c r="J799" s="40"/>
      <c r="K799" s="51"/>
      <c r="M799" s="47"/>
      <c r="N799" s="47"/>
      <c r="O799" s="47"/>
    </row>
    <row r="800" spans="1:15" s="39" customFormat="1" x14ac:dyDescent="0.25">
      <c r="A800" s="76"/>
      <c r="B800" s="80"/>
      <c r="C800" s="45" t="s">
        <v>177</v>
      </c>
      <c r="D800" s="53" t="s">
        <v>236</v>
      </c>
      <c r="E800" s="69"/>
      <c r="F800" s="45">
        <v>26.06</v>
      </c>
      <c r="G800" s="45"/>
      <c r="H800" s="45">
        <f t="shared" si="144"/>
        <v>9.18</v>
      </c>
      <c r="I800" s="45">
        <f t="shared" si="143"/>
        <v>0.17240292896301862</v>
      </c>
      <c r="J800" s="45"/>
      <c r="K800" s="55"/>
      <c r="M800" s="47"/>
      <c r="N800" s="47"/>
      <c r="O800" s="47"/>
    </row>
    <row r="801" spans="1:15" s="48" customFormat="1" x14ac:dyDescent="0.25">
      <c r="A801" s="76"/>
      <c r="M801" s="47"/>
      <c r="N801" s="47"/>
      <c r="O801" s="47"/>
    </row>
    <row r="802" spans="1:15" s="48" customFormat="1" x14ac:dyDescent="0.25">
      <c r="A802" s="76"/>
      <c r="B802" s="78">
        <v>10</v>
      </c>
      <c r="C802" s="46" t="s">
        <v>93</v>
      </c>
      <c r="D802" s="49" t="s">
        <v>97</v>
      </c>
      <c r="E802" s="59" t="s">
        <v>95</v>
      </c>
      <c r="F802" s="46">
        <v>15.51</v>
      </c>
      <c r="G802" s="59">
        <v>15.986666666666666</v>
      </c>
      <c r="H802" s="46"/>
      <c r="I802" s="46"/>
      <c r="J802" s="46"/>
      <c r="K802" s="50"/>
      <c r="M802" s="47"/>
      <c r="N802" s="47"/>
      <c r="O802" s="47"/>
    </row>
    <row r="803" spans="1:15" s="48" customFormat="1" x14ac:dyDescent="0.25">
      <c r="A803" s="76"/>
      <c r="B803" s="79"/>
      <c r="C803" s="40" t="s">
        <v>96</v>
      </c>
      <c r="D803" s="23" t="s">
        <v>97</v>
      </c>
      <c r="E803" s="60"/>
      <c r="F803" s="40">
        <v>16.2</v>
      </c>
      <c r="G803" s="60"/>
      <c r="H803" s="40"/>
      <c r="I803" s="40"/>
      <c r="J803" s="40"/>
      <c r="K803" s="51"/>
      <c r="M803" s="47"/>
      <c r="N803" s="47"/>
      <c r="O803" s="47"/>
    </row>
    <row r="804" spans="1:15" s="48" customFormat="1" x14ac:dyDescent="0.25">
      <c r="A804" s="76"/>
      <c r="B804" s="79"/>
      <c r="C804" s="40" t="s">
        <v>98</v>
      </c>
      <c r="D804" s="23" t="s">
        <v>97</v>
      </c>
      <c r="E804" s="60"/>
      <c r="F804" s="40">
        <v>16.25</v>
      </c>
      <c r="G804" s="60"/>
      <c r="H804" s="40"/>
      <c r="I804" s="40"/>
      <c r="J804" s="40"/>
      <c r="K804" s="51"/>
      <c r="M804" s="47"/>
      <c r="N804" s="47"/>
      <c r="O804" s="47"/>
    </row>
    <row r="805" spans="1:15" s="48" customFormat="1" x14ac:dyDescent="0.25">
      <c r="A805" s="76"/>
      <c r="B805" s="79"/>
      <c r="C805" s="40" t="s">
        <v>117</v>
      </c>
      <c r="D805" s="23" t="s">
        <v>97</v>
      </c>
      <c r="E805" s="60" t="s">
        <v>100</v>
      </c>
      <c r="F805" s="40">
        <v>15.89</v>
      </c>
      <c r="G805" s="60">
        <v>15.956666666666669</v>
      </c>
      <c r="H805" s="40"/>
      <c r="I805" s="40"/>
      <c r="J805" s="40"/>
      <c r="K805" s="51"/>
      <c r="M805" s="47"/>
      <c r="N805" s="47"/>
      <c r="O805" s="47"/>
    </row>
    <row r="806" spans="1:15" s="48" customFormat="1" x14ac:dyDescent="0.25">
      <c r="A806" s="76"/>
      <c r="B806" s="79"/>
      <c r="C806" s="40" t="s">
        <v>118</v>
      </c>
      <c r="D806" s="23" t="s">
        <v>97</v>
      </c>
      <c r="E806" s="60"/>
      <c r="F806" s="40">
        <v>16.09</v>
      </c>
      <c r="G806" s="60"/>
      <c r="H806" s="40"/>
      <c r="I806" s="40"/>
      <c r="J806" s="40"/>
      <c r="K806" s="51"/>
      <c r="M806" s="47"/>
      <c r="N806" s="47"/>
      <c r="O806" s="47"/>
    </row>
    <row r="807" spans="1:15" s="48" customFormat="1" x14ac:dyDescent="0.25">
      <c r="A807" s="76"/>
      <c r="B807" s="79"/>
      <c r="C807" s="40" t="s">
        <v>119</v>
      </c>
      <c r="D807" s="23" t="s">
        <v>97</v>
      </c>
      <c r="E807" s="60"/>
      <c r="F807" s="40">
        <v>15.89</v>
      </c>
      <c r="G807" s="60"/>
      <c r="H807" s="40"/>
      <c r="I807" s="40"/>
      <c r="J807" s="40"/>
      <c r="K807" s="51"/>
      <c r="M807" s="47"/>
      <c r="N807" s="47"/>
      <c r="O807" s="47"/>
    </row>
    <row r="808" spans="1:15" s="48" customFormat="1" x14ac:dyDescent="0.25">
      <c r="A808" s="76"/>
      <c r="B808" s="79"/>
      <c r="C808" s="40" t="s">
        <v>104</v>
      </c>
      <c r="D808" s="23" t="s">
        <v>236</v>
      </c>
      <c r="E808" s="60" t="s">
        <v>95</v>
      </c>
      <c r="F808" s="40">
        <v>24.82</v>
      </c>
      <c r="G808" s="40"/>
      <c r="H808" s="40">
        <f>F808-$G$802</f>
        <v>8.8333333333333339</v>
      </c>
      <c r="I808" s="40">
        <f>2^(-H808)*100</f>
        <v>0.21923086881042428</v>
      </c>
      <c r="J808" s="40">
        <f>GEOMEAN(I808:I810)</f>
        <v>0.21176306060574576</v>
      </c>
      <c r="K808" s="52">
        <f>J811/J808</f>
        <v>1.1837244885898373</v>
      </c>
      <c r="M808" s="47"/>
      <c r="N808" s="47"/>
      <c r="O808" s="47"/>
    </row>
    <row r="809" spans="1:15" s="48" customFormat="1" x14ac:dyDescent="0.25">
      <c r="A809" s="76"/>
      <c r="B809" s="79"/>
      <c r="C809" s="40" t="s">
        <v>105</v>
      </c>
      <c r="D809" s="23" t="s">
        <v>236</v>
      </c>
      <c r="E809" s="60"/>
      <c r="F809" s="40">
        <v>24.83</v>
      </c>
      <c r="G809" s="40"/>
      <c r="H809" s="40">
        <f t="shared" ref="H809:H810" si="145">F809-$G$802</f>
        <v>8.8433333333333319</v>
      </c>
      <c r="I809" s="40">
        <f t="shared" ref="I809:I813" si="146">2^(-H809)*100</f>
        <v>0.21771653058377402</v>
      </c>
      <c r="J809" s="40"/>
      <c r="K809" s="51"/>
      <c r="M809" s="47"/>
      <c r="N809" s="47"/>
      <c r="O809" s="47"/>
    </row>
    <row r="810" spans="1:15" s="48" customFormat="1" x14ac:dyDescent="0.25">
      <c r="A810" s="76"/>
      <c r="B810" s="79"/>
      <c r="C810" s="40" t="s">
        <v>106</v>
      </c>
      <c r="D810" s="23" t="s">
        <v>236</v>
      </c>
      <c r="E810" s="60"/>
      <c r="F810" s="40">
        <v>24.96</v>
      </c>
      <c r="G810" s="40"/>
      <c r="H810" s="40">
        <f t="shared" si="145"/>
        <v>8.9733333333333345</v>
      </c>
      <c r="I810" s="40">
        <f t="shared" si="146"/>
        <v>0.19895621288228352</v>
      </c>
      <c r="J810" s="40"/>
      <c r="K810" s="51"/>
      <c r="M810" s="47"/>
      <c r="N810" s="47"/>
      <c r="O810" s="47"/>
    </row>
    <row r="811" spans="1:15" s="48" customFormat="1" x14ac:dyDescent="0.25">
      <c r="A811" s="76"/>
      <c r="B811" s="79"/>
      <c r="C811" s="40" t="s">
        <v>169</v>
      </c>
      <c r="D811" s="23" t="s">
        <v>236</v>
      </c>
      <c r="E811" s="60" t="s">
        <v>100</v>
      </c>
      <c r="F811" s="40">
        <v>24.6</v>
      </c>
      <c r="G811" s="40"/>
      <c r="H811" s="40">
        <f>F811-$G$805</f>
        <v>8.6433333333333326</v>
      </c>
      <c r="I811" s="40">
        <f t="shared" si="146"/>
        <v>0.2500906205372429</v>
      </c>
      <c r="J811" s="40">
        <f>GEOMEAN(I811:I813)</f>
        <v>0.25066912061775509</v>
      </c>
      <c r="K811" s="51"/>
      <c r="M811" s="47"/>
      <c r="N811" s="47"/>
      <c r="O811" s="47"/>
    </row>
    <row r="812" spans="1:15" s="48" customFormat="1" x14ac:dyDescent="0.25">
      <c r="A812" s="76"/>
      <c r="B812" s="79"/>
      <c r="C812" s="40" t="s">
        <v>170</v>
      </c>
      <c r="D812" s="23" t="s">
        <v>236</v>
      </c>
      <c r="E812" s="60"/>
      <c r="F812" s="40">
        <v>24.57</v>
      </c>
      <c r="G812" s="40"/>
      <c r="H812" s="40">
        <f t="shared" ref="H812:H813" si="147">F812-$G$805</f>
        <v>8.6133333333333315</v>
      </c>
      <c r="I812" s="40">
        <f t="shared" si="146"/>
        <v>0.2553455560941616</v>
      </c>
      <c r="J812" s="40"/>
      <c r="K812" s="51"/>
      <c r="M812" s="47"/>
      <c r="N812" s="47"/>
      <c r="O812" s="47"/>
    </row>
    <row r="813" spans="1:15" s="48" customFormat="1" x14ac:dyDescent="0.25">
      <c r="A813" s="76"/>
      <c r="B813" s="80"/>
      <c r="C813" s="45" t="s">
        <v>171</v>
      </c>
      <c r="D813" s="53" t="s">
        <v>236</v>
      </c>
      <c r="E813" s="69"/>
      <c r="F813" s="45">
        <v>24.62</v>
      </c>
      <c r="G813" s="45"/>
      <c r="H813" s="45">
        <f t="shared" si="147"/>
        <v>8.6633333333333322</v>
      </c>
      <c r="I813" s="45">
        <f t="shared" si="146"/>
        <v>0.24664754906086761</v>
      </c>
      <c r="J813" s="45"/>
      <c r="K813" s="55"/>
      <c r="M813" s="47"/>
      <c r="N813" s="47"/>
      <c r="O813" s="47"/>
    </row>
    <row r="814" spans="1:15" s="39" customFormat="1" x14ac:dyDescent="0.25">
      <c r="A814" s="76"/>
      <c r="C814" s="48"/>
      <c r="D814" s="48"/>
      <c r="E814" s="48"/>
      <c r="F814" s="48"/>
      <c r="G814" s="48"/>
      <c r="H814" s="48"/>
      <c r="I814" s="48"/>
      <c r="M814" s="47"/>
      <c r="N814" s="47"/>
      <c r="O814" s="47"/>
    </row>
    <row r="815" spans="1:15" s="39" customFormat="1" x14ac:dyDescent="0.25">
      <c r="A815" s="76"/>
      <c r="B815" s="78">
        <v>13</v>
      </c>
      <c r="C815" s="46" t="s">
        <v>117</v>
      </c>
      <c r="D815" s="49" t="s">
        <v>97</v>
      </c>
      <c r="E815" s="59" t="s">
        <v>95</v>
      </c>
      <c r="F815" s="46">
        <v>17.14</v>
      </c>
      <c r="G815" s="59">
        <f>AVERAGE(F815:F817)</f>
        <v>17.010000000000002</v>
      </c>
      <c r="H815" s="46"/>
      <c r="I815" s="46"/>
      <c r="J815" s="46"/>
      <c r="K815" s="50"/>
      <c r="M815" s="47"/>
      <c r="N815" s="47"/>
      <c r="O815" s="47"/>
    </row>
    <row r="816" spans="1:15" s="39" customFormat="1" x14ac:dyDescent="0.25">
      <c r="A816" s="76"/>
      <c r="B816" s="79"/>
      <c r="C816" s="40" t="s">
        <v>118</v>
      </c>
      <c r="D816" s="23" t="s">
        <v>97</v>
      </c>
      <c r="E816" s="60"/>
      <c r="F816" s="40">
        <v>17.059999999999999</v>
      </c>
      <c r="G816" s="60"/>
      <c r="H816" s="40"/>
      <c r="I816" s="40"/>
      <c r="J816" s="40"/>
      <c r="K816" s="51"/>
      <c r="M816" s="47"/>
      <c r="N816" s="47"/>
      <c r="O816" s="47"/>
    </row>
    <row r="817" spans="1:16" s="39" customFormat="1" x14ac:dyDescent="0.25">
      <c r="A817" s="76"/>
      <c r="B817" s="79"/>
      <c r="C817" s="40" t="s">
        <v>119</v>
      </c>
      <c r="D817" s="23" t="s">
        <v>97</v>
      </c>
      <c r="E817" s="60"/>
      <c r="F817" s="40">
        <v>16.829999999999998</v>
      </c>
      <c r="G817" s="60"/>
      <c r="H817" s="40"/>
      <c r="I817" s="40"/>
      <c r="J817" s="40"/>
      <c r="K817" s="51"/>
      <c r="M817" s="47"/>
      <c r="N817" s="47"/>
      <c r="O817" s="47"/>
    </row>
    <row r="818" spans="1:16" s="39" customFormat="1" x14ac:dyDescent="0.25">
      <c r="A818" s="76"/>
      <c r="B818" s="79"/>
      <c r="C818" s="40" t="s">
        <v>120</v>
      </c>
      <c r="D818" s="23" t="s">
        <v>97</v>
      </c>
      <c r="E818" s="60" t="s">
        <v>100</v>
      </c>
      <c r="F818" s="40">
        <v>17.36</v>
      </c>
      <c r="G818" s="60">
        <f>AVERAGE(F818:F820)</f>
        <v>17.303333333333331</v>
      </c>
      <c r="H818" s="40"/>
      <c r="I818" s="40"/>
      <c r="J818" s="40"/>
      <c r="K818" s="51"/>
      <c r="M818" s="47"/>
      <c r="N818" s="47"/>
      <c r="O818" s="47"/>
    </row>
    <row r="819" spans="1:16" s="39" customFormat="1" x14ac:dyDescent="0.25">
      <c r="A819" s="76"/>
      <c r="B819" s="79"/>
      <c r="C819" s="40" t="s">
        <v>121</v>
      </c>
      <c r="D819" s="23" t="s">
        <v>97</v>
      </c>
      <c r="E819" s="60"/>
      <c r="F819" s="40">
        <v>17.22</v>
      </c>
      <c r="G819" s="60"/>
      <c r="H819" s="40"/>
      <c r="I819" s="40"/>
      <c r="J819" s="40"/>
      <c r="K819" s="51"/>
      <c r="M819" s="47"/>
      <c r="N819" s="47"/>
      <c r="O819" s="47"/>
    </row>
    <row r="820" spans="1:16" s="39" customFormat="1" x14ac:dyDescent="0.25">
      <c r="A820" s="76"/>
      <c r="B820" s="79"/>
      <c r="C820" s="40" t="s">
        <v>122</v>
      </c>
      <c r="D820" s="23" t="s">
        <v>97</v>
      </c>
      <c r="E820" s="60"/>
      <c r="F820" s="40">
        <v>17.329999999999998</v>
      </c>
      <c r="G820" s="60"/>
      <c r="H820" s="40"/>
      <c r="I820" s="40"/>
      <c r="J820" s="40"/>
      <c r="K820" s="51"/>
      <c r="M820" s="47"/>
      <c r="N820" s="47"/>
      <c r="O820" s="47"/>
    </row>
    <row r="821" spans="1:16" s="39" customFormat="1" x14ac:dyDescent="0.25">
      <c r="A821" s="76"/>
      <c r="B821" s="79"/>
      <c r="C821" s="40" t="s">
        <v>169</v>
      </c>
      <c r="D821" s="23" t="s">
        <v>236</v>
      </c>
      <c r="E821" s="60" t="s">
        <v>95</v>
      </c>
      <c r="F821" s="40">
        <v>29.11</v>
      </c>
      <c r="G821" s="40"/>
      <c r="H821" s="40">
        <f>F821-$G$815</f>
        <v>12.099999999999998</v>
      </c>
      <c r="I821" s="40">
        <f>2^(-H821)*100</f>
        <v>2.2779125769941625E-2</v>
      </c>
      <c r="J821" s="40">
        <f>GEOMEAN(I821:I823)</f>
        <v>2.1952405655229167E-2</v>
      </c>
      <c r="K821" s="52">
        <f>J824/J821</f>
        <v>2.0420242514143814</v>
      </c>
      <c r="M821" s="47"/>
      <c r="N821" s="47"/>
      <c r="O821" s="47"/>
    </row>
    <row r="822" spans="1:16" s="39" customFormat="1" x14ac:dyDescent="0.25">
      <c r="A822" s="76"/>
      <c r="B822" s="79"/>
      <c r="C822" s="40" t="s">
        <v>170</v>
      </c>
      <c r="D822" s="23" t="s">
        <v>236</v>
      </c>
      <c r="E822" s="60"/>
      <c r="F822" s="40">
        <v>29.35</v>
      </c>
      <c r="G822" s="40"/>
      <c r="H822" s="40">
        <f t="shared" ref="H822:H823" si="148">F822-$G$815</f>
        <v>12.34</v>
      </c>
      <c r="I822" s="40">
        <f t="shared" ref="I822:I826" si="149">2^(-H822)*100</f>
        <v>1.9288117965414492E-2</v>
      </c>
      <c r="J822" s="40"/>
      <c r="K822" s="51"/>
      <c r="M822" s="47"/>
      <c r="N822" s="47"/>
      <c r="O822" s="47"/>
    </row>
    <row r="823" spans="1:16" s="39" customFormat="1" x14ac:dyDescent="0.25">
      <c r="A823" s="76"/>
      <c r="B823" s="79"/>
      <c r="C823" s="40" t="s">
        <v>171</v>
      </c>
      <c r="D823" s="23" t="s">
        <v>236</v>
      </c>
      <c r="E823" s="60"/>
      <c r="F823" s="40">
        <v>29.03</v>
      </c>
      <c r="G823" s="40"/>
      <c r="H823" s="40">
        <f t="shared" si="148"/>
        <v>12.02</v>
      </c>
      <c r="I823" s="40">
        <f t="shared" si="149"/>
        <v>2.4077946887044909E-2</v>
      </c>
      <c r="J823" s="40"/>
      <c r="K823" s="51"/>
      <c r="M823" s="47"/>
      <c r="N823" s="47"/>
      <c r="O823" s="47"/>
    </row>
    <row r="824" spans="1:16" s="39" customFormat="1" x14ac:dyDescent="0.25">
      <c r="A824" s="76"/>
      <c r="B824" s="79"/>
      <c r="C824" s="40" t="s">
        <v>189</v>
      </c>
      <c r="D824" s="23" t="s">
        <v>236</v>
      </c>
      <c r="E824" s="60" t="s">
        <v>100</v>
      </c>
      <c r="F824" s="40">
        <v>28.42</v>
      </c>
      <c r="G824" s="40"/>
      <c r="H824" s="40">
        <f>F824-$G$818</f>
        <v>11.116666666666671</v>
      </c>
      <c r="I824" s="40">
        <f t="shared" si="149"/>
        <v>4.5034970389938318E-2</v>
      </c>
      <c r="J824" s="40">
        <f>GEOMEAN(I824:I826)</f>
        <v>4.4827344724864174E-2</v>
      </c>
      <c r="K824" s="51"/>
      <c r="M824" s="47"/>
      <c r="N824" s="47"/>
      <c r="O824" s="47"/>
    </row>
    <row r="825" spans="1:16" s="39" customFormat="1" x14ac:dyDescent="0.25">
      <c r="A825" s="76"/>
      <c r="B825" s="79"/>
      <c r="C825" s="40" t="s">
        <v>190</v>
      </c>
      <c r="D825" s="23" t="s">
        <v>236</v>
      </c>
      <c r="E825" s="60"/>
      <c r="F825" s="40">
        <v>28.43</v>
      </c>
      <c r="G825" s="40"/>
      <c r="H825" s="40">
        <f t="shared" ref="H825:H826" si="150">F825-$G$818</f>
        <v>11.126666666666669</v>
      </c>
      <c r="I825" s="40">
        <f t="shared" si="149"/>
        <v>4.4723891126476942E-2</v>
      </c>
      <c r="J825" s="40"/>
      <c r="K825" s="51"/>
      <c r="M825" s="47"/>
      <c r="N825" s="47"/>
      <c r="O825" s="47"/>
    </row>
    <row r="826" spans="1:16" s="39" customFormat="1" x14ac:dyDescent="0.25">
      <c r="A826" s="77"/>
      <c r="B826" s="80"/>
      <c r="C826" s="45" t="s">
        <v>191</v>
      </c>
      <c r="D826" s="53" t="s">
        <v>236</v>
      </c>
      <c r="E826" s="69"/>
      <c r="F826" s="45">
        <v>28.43</v>
      </c>
      <c r="G826" s="45"/>
      <c r="H826" s="45">
        <f t="shared" si="150"/>
        <v>11.126666666666669</v>
      </c>
      <c r="I826" s="45">
        <f t="shared" si="149"/>
        <v>4.4723891126476942E-2</v>
      </c>
      <c r="J826" s="45"/>
      <c r="K826" s="55"/>
      <c r="M826" s="47"/>
      <c r="N826" s="47"/>
      <c r="O826" s="47"/>
    </row>
    <row r="828" spans="1:16" x14ac:dyDescent="0.25">
      <c r="B828" s="32"/>
      <c r="C828" s="32"/>
      <c r="D828" s="32"/>
      <c r="E828" s="32"/>
      <c r="F828" s="32"/>
      <c r="G828" s="32"/>
      <c r="H828" s="32"/>
      <c r="I828" s="32"/>
      <c r="J828" s="32"/>
      <c r="K828" s="37" t="s">
        <v>195</v>
      </c>
    </row>
    <row r="829" spans="1:16" x14ac:dyDescent="0.25">
      <c r="B829" s="32" t="s">
        <v>178</v>
      </c>
      <c r="C829" s="32" t="s">
        <v>84</v>
      </c>
      <c r="D829" s="32" t="s">
        <v>85</v>
      </c>
      <c r="E829" s="32" t="s">
        <v>86</v>
      </c>
      <c r="F829" s="32" t="s">
        <v>87</v>
      </c>
      <c r="G829" s="32" t="s">
        <v>88</v>
      </c>
      <c r="H829" s="32" t="s">
        <v>89</v>
      </c>
      <c r="I829" s="32" t="s">
        <v>90</v>
      </c>
      <c r="J829" s="32" t="s">
        <v>91</v>
      </c>
      <c r="K829" s="32" t="s">
        <v>92</v>
      </c>
    </row>
    <row r="830" spans="1:16" s="39" customFormat="1" x14ac:dyDescent="0.25">
      <c r="A830" s="63" t="s">
        <v>215</v>
      </c>
      <c r="B830" s="66">
        <v>2</v>
      </c>
      <c r="C830" s="2" t="s">
        <v>117</v>
      </c>
      <c r="D830" s="13" t="s">
        <v>97</v>
      </c>
      <c r="E830" s="62" t="s">
        <v>95</v>
      </c>
      <c r="F830" s="2">
        <v>16.309999999999999</v>
      </c>
      <c r="G830" s="62">
        <f>AVERAGE(F830:F832)</f>
        <v>16.239999999999998</v>
      </c>
      <c r="H830" s="2"/>
      <c r="I830" s="2"/>
      <c r="J830" s="2"/>
      <c r="K830" s="14"/>
      <c r="M830" s="39" t="s">
        <v>217</v>
      </c>
    </row>
    <row r="831" spans="1:16" s="39" customFormat="1" x14ac:dyDescent="0.25">
      <c r="A831" s="64"/>
      <c r="B831" s="67"/>
      <c r="C831" s="3" t="s">
        <v>118</v>
      </c>
      <c r="D831" s="23" t="s">
        <v>97</v>
      </c>
      <c r="E831" s="60"/>
      <c r="F831" s="3">
        <v>16.190000000000001</v>
      </c>
      <c r="G831" s="60"/>
      <c r="H831" s="3"/>
      <c r="I831" s="3"/>
      <c r="J831" s="3"/>
      <c r="K831" s="16"/>
      <c r="N831" s="39" t="s">
        <v>95</v>
      </c>
      <c r="O831" s="39" t="s">
        <v>129</v>
      </c>
      <c r="P831" s="39" t="s">
        <v>92</v>
      </c>
    </row>
    <row r="832" spans="1:16" s="39" customFormat="1" x14ac:dyDescent="0.25">
      <c r="A832" s="64"/>
      <c r="B832" s="67"/>
      <c r="C832" s="3" t="s">
        <v>119</v>
      </c>
      <c r="D832" s="23" t="s">
        <v>97</v>
      </c>
      <c r="E832" s="60"/>
      <c r="F832" s="3">
        <v>16.22</v>
      </c>
      <c r="G832" s="60"/>
      <c r="H832" s="3"/>
      <c r="I832" s="3"/>
      <c r="J832" s="3"/>
      <c r="K832" s="16"/>
      <c r="M832" s="39" t="s">
        <v>131</v>
      </c>
      <c r="N832" s="39">
        <v>1.2567001606255703E-3</v>
      </c>
      <c r="O832" s="39">
        <v>6.1613019317630156E-4</v>
      </c>
      <c r="P832" s="21">
        <f>O832/N832</f>
        <v>0.4902762110491013</v>
      </c>
    </row>
    <row r="833" spans="1:17" s="39" customFormat="1" x14ac:dyDescent="0.25">
      <c r="A833" s="64"/>
      <c r="B833" s="67"/>
      <c r="C833" s="3" t="s">
        <v>120</v>
      </c>
      <c r="D833" s="23" t="s">
        <v>97</v>
      </c>
      <c r="E833" s="60" t="s">
        <v>100</v>
      </c>
      <c r="F833" s="3">
        <v>15.84</v>
      </c>
      <c r="G833" s="60">
        <f>AVERAGE(F833:F835)</f>
        <v>15.866666666666667</v>
      </c>
      <c r="H833" s="3"/>
      <c r="I833" s="3"/>
      <c r="J833" s="3"/>
      <c r="K833" s="16"/>
      <c r="M833" s="39" t="s">
        <v>132</v>
      </c>
      <c r="N833">
        <v>5.7953745431350682E-4</v>
      </c>
      <c r="O833">
        <v>4.3718237379837099E-4</v>
      </c>
      <c r="P833" s="21">
        <f t="shared" ref="P833:P840" si="151">O833/N833</f>
        <v>0.75436431337511556</v>
      </c>
      <c r="Q833"/>
    </row>
    <row r="834" spans="1:17" s="39" customFormat="1" x14ac:dyDescent="0.25">
      <c r="A834" s="64"/>
      <c r="B834" s="67"/>
      <c r="C834" s="3" t="s">
        <v>121</v>
      </c>
      <c r="D834" s="23" t="s">
        <v>97</v>
      </c>
      <c r="E834" s="60"/>
      <c r="F834" s="3">
        <v>15.88</v>
      </c>
      <c r="G834" s="60"/>
      <c r="H834" s="3"/>
      <c r="I834" s="3"/>
      <c r="J834" s="3"/>
      <c r="K834" s="16"/>
      <c r="M834" s="39" t="s">
        <v>133</v>
      </c>
      <c r="N834">
        <v>7.4036425132258739E-4</v>
      </c>
      <c r="O834">
        <v>3.9951100266289835E-4</v>
      </c>
      <c r="P834" s="21">
        <f t="shared" si="151"/>
        <v>0.53961411825221373</v>
      </c>
      <c r="Q834"/>
    </row>
    <row r="835" spans="1:17" s="39" customFormat="1" x14ac:dyDescent="0.25">
      <c r="A835" s="64"/>
      <c r="B835" s="67"/>
      <c r="C835" s="3" t="s">
        <v>122</v>
      </c>
      <c r="D835" s="23" t="s">
        <v>97</v>
      </c>
      <c r="E835" s="60"/>
      <c r="F835" s="3">
        <v>15.88</v>
      </c>
      <c r="G835" s="60"/>
      <c r="H835" s="3"/>
      <c r="I835" s="3"/>
      <c r="J835" s="3"/>
      <c r="K835" s="16"/>
      <c r="M835" s="39" t="s">
        <v>134</v>
      </c>
      <c r="N835">
        <v>6.7034412553498325E-4</v>
      </c>
      <c r="O835">
        <v>6.5958956246022567E-4</v>
      </c>
      <c r="P835" s="21">
        <f t="shared" si="151"/>
        <v>0.98395665350811468</v>
      </c>
    </row>
    <row r="836" spans="1:17" s="39" customFormat="1" x14ac:dyDescent="0.25">
      <c r="A836" s="64"/>
      <c r="B836" s="67"/>
      <c r="C836" s="3" t="s">
        <v>164</v>
      </c>
      <c r="D836" s="23" t="s">
        <v>216</v>
      </c>
      <c r="E836" s="60" t="s">
        <v>95</v>
      </c>
      <c r="F836" s="3">
        <v>32.33</v>
      </c>
      <c r="G836" s="3"/>
      <c r="H836" s="3">
        <f>F836-$G$830</f>
        <v>16.09</v>
      </c>
      <c r="I836" s="3">
        <f t="shared" ref="I836:I841" si="152">2^(-H836)*100</f>
        <v>1.4335979449676703E-3</v>
      </c>
      <c r="J836" s="3">
        <f>GEOMEAN(I836:I838)</f>
        <v>1.2567001606255703E-3</v>
      </c>
      <c r="K836" s="9">
        <f>J839/J836</f>
        <v>0.4902762110491013</v>
      </c>
      <c r="M836" s="39" t="s">
        <v>135</v>
      </c>
      <c r="N836">
        <v>9.3064776593033396E-4</v>
      </c>
      <c r="O836">
        <v>8.0737294105620735E-4</v>
      </c>
      <c r="P836" s="21">
        <f t="shared" si="151"/>
        <v>0.86753868715206839</v>
      </c>
      <c r="Q836"/>
    </row>
    <row r="837" spans="1:17" s="39" customFormat="1" x14ac:dyDescent="0.25">
      <c r="A837" s="64"/>
      <c r="B837" s="67"/>
      <c r="C837" s="3" t="s">
        <v>165</v>
      </c>
      <c r="D837" s="23" t="s">
        <v>216</v>
      </c>
      <c r="E837" s="60"/>
      <c r="F837" s="3">
        <v>32.33</v>
      </c>
      <c r="G837" s="3"/>
      <c r="H837" s="3">
        <f t="shared" ref="H837:H838" si="153">F837-$G$830</f>
        <v>16.09</v>
      </c>
      <c r="I837" s="3">
        <f t="shared" si="152"/>
        <v>1.4335979449676703E-3</v>
      </c>
      <c r="J837" s="3"/>
      <c r="K837" s="16"/>
      <c r="M837" s="39" t="s">
        <v>136</v>
      </c>
      <c r="N837">
        <v>1.1286830972662657E-3</v>
      </c>
      <c r="O837">
        <v>1.7426793507549661E-3</v>
      </c>
      <c r="P837" s="21">
        <f t="shared" si="151"/>
        <v>1.5439934867243374</v>
      </c>
      <c r="Q837"/>
    </row>
    <row r="838" spans="1:17" s="39" customFormat="1" x14ac:dyDescent="0.25">
      <c r="A838" s="64"/>
      <c r="B838" s="67"/>
      <c r="C838" s="3" t="s">
        <v>166</v>
      </c>
      <c r="D838" s="23" t="s">
        <v>216</v>
      </c>
      <c r="E838" s="60"/>
      <c r="F838" s="3">
        <v>32.9</v>
      </c>
      <c r="G838" s="3"/>
      <c r="H838" s="3">
        <f t="shared" si="153"/>
        <v>16.66</v>
      </c>
      <c r="I838" s="3">
        <f t="shared" si="152"/>
        <v>9.6569564359304857E-4</v>
      </c>
      <c r="J838" s="3"/>
      <c r="K838" s="16"/>
      <c r="M838" s="39" t="s">
        <v>138</v>
      </c>
      <c r="N838">
        <v>3.4692900794556047E-3</v>
      </c>
      <c r="O838">
        <v>5.5647124545789633E-3</v>
      </c>
      <c r="P838" s="21">
        <f t="shared" si="151"/>
        <v>1.6039916891158807</v>
      </c>
      <c r="Q838"/>
    </row>
    <row r="839" spans="1:17" s="39" customFormat="1" x14ac:dyDescent="0.25">
      <c r="A839" s="64"/>
      <c r="B839" s="67"/>
      <c r="C839" s="3" t="s">
        <v>167</v>
      </c>
      <c r="D839" s="23" t="s">
        <v>216</v>
      </c>
      <c r="E839" s="60" t="s">
        <v>100</v>
      </c>
      <c r="F839" s="3">
        <v>33.03</v>
      </c>
      <c r="G839" s="3"/>
      <c r="H839" s="3">
        <f>F839-$G$833</f>
        <v>17.163333333333334</v>
      </c>
      <c r="I839" s="3">
        <f t="shared" si="152"/>
        <v>6.8127404103117525E-4</v>
      </c>
      <c r="J839" s="3">
        <f>GEOMEAN(I839:I840)</f>
        <v>6.1613019317630156E-4</v>
      </c>
      <c r="K839" s="16"/>
      <c r="M839" s="39" t="s">
        <v>139</v>
      </c>
      <c r="N839">
        <v>3.8538679540760525E-3</v>
      </c>
      <c r="O839">
        <v>3.757154581741085E-3</v>
      </c>
      <c r="P839" s="21">
        <f t="shared" si="151"/>
        <v>0.97490485572224173</v>
      </c>
      <c r="Q839"/>
    </row>
    <row r="840" spans="1:17" s="39" customFormat="1" x14ac:dyDescent="0.25">
      <c r="A840" s="64"/>
      <c r="B840" s="67"/>
      <c r="C840" s="3" t="s">
        <v>168</v>
      </c>
      <c r="D840" s="23" t="s">
        <v>216</v>
      </c>
      <c r="E840" s="60"/>
      <c r="F840" s="3">
        <v>33.32</v>
      </c>
      <c r="G840" s="3"/>
      <c r="H840" s="3">
        <f t="shared" ref="H840:H841" si="154">F840-$G$833</f>
        <v>17.453333333333333</v>
      </c>
      <c r="I840" s="3">
        <f t="shared" si="152"/>
        <v>5.5721544060137668E-4</v>
      </c>
      <c r="J840" s="3"/>
      <c r="K840" s="16"/>
      <c r="M840" s="39" t="s">
        <v>142</v>
      </c>
      <c r="N840">
        <v>7.1349429920220843E-4</v>
      </c>
      <c r="O840">
        <v>1.6930686524472742E-3</v>
      </c>
      <c r="P840" s="21">
        <f t="shared" si="151"/>
        <v>2.3729252698169754</v>
      </c>
      <c r="Q840"/>
    </row>
    <row r="841" spans="1:17" s="39" customFormat="1" x14ac:dyDescent="0.25">
      <c r="A841" s="64"/>
      <c r="B841" s="68"/>
      <c r="C841" s="4" t="s">
        <v>151</v>
      </c>
      <c r="D841" s="17" t="s">
        <v>216</v>
      </c>
      <c r="E841" s="61"/>
      <c r="F841" s="4">
        <v>33.590000000000003</v>
      </c>
      <c r="G841" s="4"/>
      <c r="H841" s="4">
        <f t="shared" si="154"/>
        <v>17.723333333333336</v>
      </c>
      <c r="I841" s="4">
        <f t="shared" si="152"/>
        <v>4.6210965612032722E-4</v>
      </c>
      <c r="J841" s="4"/>
      <c r="K841" s="18"/>
      <c r="Q841"/>
    </row>
    <row r="842" spans="1:17" s="39" customFormat="1" x14ac:dyDescent="0.25">
      <c r="A842" s="64"/>
      <c r="Q842"/>
    </row>
    <row r="843" spans="1:17" x14ac:dyDescent="0.25">
      <c r="A843" s="64"/>
      <c r="B843" s="66">
        <v>3</v>
      </c>
      <c r="C843" s="2" t="s">
        <v>93</v>
      </c>
      <c r="D843" s="13" t="s">
        <v>97</v>
      </c>
      <c r="E843" s="62" t="s">
        <v>95</v>
      </c>
      <c r="F843" s="2">
        <v>16.55</v>
      </c>
      <c r="G843" s="70">
        <v>16.463333333333335</v>
      </c>
      <c r="H843" s="2"/>
      <c r="I843" s="2"/>
      <c r="J843" s="2"/>
      <c r="K843" s="14"/>
    </row>
    <row r="844" spans="1:17" x14ac:dyDescent="0.25">
      <c r="A844" s="64"/>
      <c r="B844" s="67"/>
      <c r="C844" s="3" t="s">
        <v>96</v>
      </c>
      <c r="D844" s="23" t="s">
        <v>97</v>
      </c>
      <c r="E844" s="60"/>
      <c r="F844" s="3">
        <v>16.420000000000002</v>
      </c>
      <c r="G844" s="71"/>
      <c r="H844" s="3"/>
      <c r="I844" s="3"/>
      <c r="J844" s="3"/>
      <c r="K844" s="16"/>
    </row>
    <row r="845" spans="1:17" x14ac:dyDescent="0.25">
      <c r="A845" s="64"/>
      <c r="B845" s="67"/>
      <c r="C845" s="3" t="s">
        <v>98</v>
      </c>
      <c r="D845" s="23" t="s">
        <v>97</v>
      </c>
      <c r="E845" s="60"/>
      <c r="F845" s="3">
        <v>16.420000000000002</v>
      </c>
      <c r="G845" s="71"/>
      <c r="H845" s="3"/>
      <c r="I845" s="3"/>
      <c r="J845" s="3"/>
      <c r="K845" s="16"/>
      <c r="M845" s="31"/>
      <c r="N845" s="31"/>
    </row>
    <row r="846" spans="1:17" x14ac:dyDescent="0.25">
      <c r="A846" s="64"/>
      <c r="B846" s="67"/>
      <c r="C846" s="3" t="s">
        <v>99</v>
      </c>
      <c r="D846" s="23" t="s">
        <v>97</v>
      </c>
      <c r="E846" s="60" t="s">
        <v>100</v>
      </c>
      <c r="F846" s="3">
        <v>16.329999999999998</v>
      </c>
      <c r="G846" s="71">
        <v>16.099999999999998</v>
      </c>
      <c r="H846" s="3"/>
      <c r="I846" s="3"/>
      <c r="J846" s="3"/>
      <c r="K846" s="16"/>
      <c r="M846" s="34"/>
      <c r="N846" s="34"/>
      <c r="O846" s="34"/>
    </row>
    <row r="847" spans="1:17" x14ac:dyDescent="0.25">
      <c r="A847" s="64"/>
      <c r="B847" s="67"/>
      <c r="C847" s="3" t="s">
        <v>101</v>
      </c>
      <c r="D847" s="23" t="s">
        <v>97</v>
      </c>
      <c r="E847" s="60"/>
      <c r="F847" s="3">
        <v>15.99</v>
      </c>
      <c r="G847" s="71"/>
      <c r="H847" s="3"/>
      <c r="I847" s="3"/>
      <c r="J847" s="3"/>
      <c r="K847" s="16"/>
      <c r="M847" s="27"/>
      <c r="N847" s="27"/>
      <c r="O847" s="27"/>
    </row>
    <row r="848" spans="1:17" x14ac:dyDescent="0.25">
      <c r="A848" s="64"/>
      <c r="B848" s="67"/>
      <c r="C848" s="3" t="s">
        <v>103</v>
      </c>
      <c r="D848" s="23" t="s">
        <v>97</v>
      </c>
      <c r="E848" s="60"/>
      <c r="F848" s="3">
        <v>15.98</v>
      </c>
      <c r="G848" s="71"/>
      <c r="H848" s="3"/>
      <c r="I848" s="3"/>
      <c r="J848" s="3"/>
      <c r="K848" s="16"/>
      <c r="M848" s="27"/>
      <c r="N848" s="27"/>
      <c r="O848" s="39"/>
    </row>
    <row r="849" spans="1:15" x14ac:dyDescent="0.25">
      <c r="A849" s="64"/>
      <c r="B849" s="67"/>
      <c r="C849" s="3" t="s">
        <v>158</v>
      </c>
      <c r="D849" s="23" t="s">
        <v>216</v>
      </c>
      <c r="E849" s="60" t="s">
        <v>95</v>
      </c>
      <c r="F849" s="3">
        <v>33.86</v>
      </c>
      <c r="G849" s="3"/>
      <c r="H849" s="3">
        <f>F849-$G$843</f>
        <v>17.396666666666665</v>
      </c>
      <c r="I849" s="3">
        <f>2^(-H849)*100</f>
        <v>5.795374543135078E-4</v>
      </c>
      <c r="J849" s="3">
        <f>GEOMEAN(I849:I851)</f>
        <v>5.7953745431350682E-4</v>
      </c>
      <c r="K849" s="9">
        <f>J852/J849</f>
        <v>0.75436431337511556</v>
      </c>
      <c r="M849" s="27"/>
      <c r="N849" s="27"/>
      <c r="O849" s="39"/>
    </row>
    <row r="850" spans="1:15" x14ac:dyDescent="0.25">
      <c r="A850" s="64"/>
      <c r="B850" s="67"/>
      <c r="C850" s="3" t="s">
        <v>159</v>
      </c>
      <c r="D850" s="23" t="s">
        <v>216</v>
      </c>
      <c r="E850" s="60"/>
      <c r="F850" s="3">
        <v>33.630000000000003</v>
      </c>
      <c r="G850" s="3"/>
      <c r="H850" s="3">
        <f t="shared" ref="H850:H851" si="155">F850-$G$843</f>
        <v>17.166666666666668</v>
      </c>
      <c r="I850" s="3">
        <f t="shared" ref="I850:I854" si="156">2^(-H850)*100</f>
        <v>6.7970178080775396E-4</v>
      </c>
      <c r="J850" s="3"/>
      <c r="K850" s="16"/>
      <c r="M850" s="27"/>
      <c r="N850" s="27"/>
      <c r="O850" s="39"/>
    </row>
    <row r="851" spans="1:15" x14ac:dyDescent="0.25">
      <c r="A851" s="64"/>
      <c r="B851" s="67"/>
      <c r="C851" s="3" t="s">
        <v>160</v>
      </c>
      <c r="D851" s="23" t="s">
        <v>216</v>
      </c>
      <c r="E851" s="60"/>
      <c r="F851" s="3">
        <v>34.090000000000003</v>
      </c>
      <c r="G851" s="3"/>
      <c r="H851" s="3">
        <f t="shared" si="155"/>
        <v>17.626666666666669</v>
      </c>
      <c r="I851" s="3">
        <f t="shared" si="156"/>
        <v>4.9413385463407315E-4</v>
      </c>
      <c r="J851" s="3"/>
      <c r="K851" s="16"/>
      <c r="M851" s="27"/>
      <c r="N851" s="27"/>
      <c r="O851" s="27"/>
    </row>
    <row r="852" spans="1:15" x14ac:dyDescent="0.25">
      <c r="A852" s="64"/>
      <c r="B852" s="67"/>
      <c r="C852" s="3" t="s">
        <v>161</v>
      </c>
      <c r="D852" s="23" t="s">
        <v>216</v>
      </c>
      <c r="E852" s="60" t="s">
        <v>100</v>
      </c>
      <c r="F852" s="3">
        <v>34.19</v>
      </c>
      <c r="G852" s="3"/>
      <c r="H852" s="3">
        <f>F852-$G$846</f>
        <v>18.09</v>
      </c>
      <c r="I852" s="3">
        <f t="shared" si="156"/>
        <v>3.5839948624191752E-4</v>
      </c>
      <c r="J852" s="3">
        <f>GEOMEAN(I852:I854)</f>
        <v>4.3718237379837099E-4</v>
      </c>
      <c r="K852" s="16"/>
      <c r="M852" s="27"/>
      <c r="N852" s="27"/>
      <c r="O852" s="27"/>
    </row>
    <row r="853" spans="1:15" x14ac:dyDescent="0.25">
      <c r="A853" s="64"/>
      <c r="B853" s="67"/>
      <c r="C853" s="3" t="s">
        <v>162</v>
      </c>
      <c r="D853" s="23" t="s">
        <v>216</v>
      </c>
      <c r="E853" s="60"/>
      <c r="F853" s="3">
        <v>33.520000000000003</v>
      </c>
      <c r="G853" s="3"/>
      <c r="H853" s="3">
        <f t="shared" ref="H853:H854" si="157">F853-$G$846</f>
        <v>17.420000000000005</v>
      </c>
      <c r="I853" s="3">
        <f t="shared" si="156"/>
        <v>5.7023973412892632E-4</v>
      </c>
      <c r="J853" s="3"/>
      <c r="K853" s="16"/>
      <c r="M853" s="27"/>
      <c r="N853" s="27"/>
      <c r="O853" s="27"/>
    </row>
    <row r="854" spans="1:15" x14ac:dyDescent="0.25">
      <c r="A854" s="64"/>
      <c r="B854" s="68"/>
      <c r="C854" s="4" t="s">
        <v>163</v>
      </c>
      <c r="D854" s="17" t="s">
        <v>216</v>
      </c>
      <c r="E854" s="61"/>
      <c r="F854" s="4">
        <v>34</v>
      </c>
      <c r="G854" s="4"/>
      <c r="H854" s="4">
        <f t="shared" si="157"/>
        <v>17.900000000000002</v>
      </c>
      <c r="I854" s="4">
        <f t="shared" si="156"/>
        <v>4.0884912969066335E-4</v>
      </c>
      <c r="J854" s="4"/>
      <c r="K854" s="18"/>
      <c r="M854" s="27"/>
      <c r="N854" s="27"/>
      <c r="O854" s="27"/>
    </row>
    <row r="855" spans="1:15" x14ac:dyDescent="0.25">
      <c r="A855" s="64"/>
      <c r="B855" s="39"/>
      <c r="C855" s="39"/>
      <c r="D855" s="39"/>
      <c r="E855" s="39"/>
      <c r="F855" s="39"/>
      <c r="G855" s="39"/>
      <c r="H855" s="39"/>
      <c r="M855" s="27"/>
      <c r="N855" s="27"/>
      <c r="O855" s="27"/>
    </row>
    <row r="856" spans="1:15" x14ac:dyDescent="0.25">
      <c r="A856" s="64"/>
      <c r="B856" s="66">
        <v>4</v>
      </c>
      <c r="C856" s="2" t="s">
        <v>117</v>
      </c>
      <c r="D856" s="13" t="s">
        <v>97</v>
      </c>
      <c r="E856" s="62" t="s">
        <v>95</v>
      </c>
      <c r="F856" s="2">
        <v>16.600000000000001</v>
      </c>
      <c r="G856" s="70">
        <v>16.443333333333335</v>
      </c>
      <c r="H856" s="2"/>
      <c r="I856" s="2"/>
      <c r="J856" s="2"/>
      <c r="K856" s="14"/>
      <c r="M856" s="27"/>
      <c r="N856" s="27"/>
      <c r="O856" s="27"/>
    </row>
    <row r="857" spans="1:15" x14ac:dyDescent="0.25">
      <c r="A857" s="64"/>
      <c r="B857" s="67"/>
      <c r="C857" s="3" t="s">
        <v>118</v>
      </c>
      <c r="D857" s="23" t="s">
        <v>97</v>
      </c>
      <c r="E857" s="60"/>
      <c r="F857" s="3">
        <v>16.440000000000001</v>
      </c>
      <c r="G857" s="71"/>
      <c r="H857" s="3"/>
      <c r="I857" s="3"/>
      <c r="J857" s="3"/>
      <c r="K857" s="16"/>
      <c r="M857" s="27"/>
      <c r="N857" s="27"/>
      <c r="O857" s="27"/>
    </row>
    <row r="858" spans="1:15" x14ac:dyDescent="0.25">
      <c r="A858" s="64"/>
      <c r="B858" s="67"/>
      <c r="C858" s="3" t="s">
        <v>119</v>
      </c>
      <c r="D858" s="23" t="s">
        <v>97</v>
      </c>
      <c r="E858" s="60"/>
      <c r="F858" s="3">
        <v>16.29</v>
      </c>
      <c r="G858" s="71"/>
      <c r="H858" s="3"/>
      <c r="I858" s="3"/>
      <c r="J858" s="3"/>
      <c r="K858" s="16"/>
      <c r="M858" s="27"/>
      <c r="N858" s="27"/>
      <c r="O858" s="27"/>
    </row>
    <row r="859" spans="1:15" x14ac:dyDescent="0.25">
      <c r="A859" s="64"/>
      <c r="B859" s="67"/>
      <c r="C859" s="3" t="s">
        <v>120</v>
      </c>
      <c r="D859" s="23" t="s">
        <v>97</v>
      </c>
      <c r="E859" s="60" t="s">
        <v>100</v>
      </c>
      <c r="F859" s="3">
        <v>16.329999999999998</v>
      </c>
      <c r="G859" s="71">
        <v>16.356666666666669</v>
      </c>
      <c r="H859" s="3"/>
      <c r="I859" s="3"/>
      <c r="J859" s="3"/>
      <c r="K859" s="16"/>
    </row>
    <row r="860" spans="1:15" x14ac:dyDescent="0.25">
      <c r="A860" s="64"/>
      <c r="B860" s="67"/>
      <c r="C860" s="3" t="s">
        <v>121</v>
      </c>
      <c r="D860" s="23" t="s">
        <v>97</v>
      </c>
      <c r="E860" s="60"/>
      <c r="F860" s="3">
        <v>16.37</v>
      </c>
      <c r="G860" s="71"/>
      <c r="H860" s="3"/>
      <c r="I860" s="3"/>
      <c r="J860" s="3"/>
      <c r="K860" s="16"/>
    </row>
    <row r="861" spans="1:15" x14ac:dyDescent="0.25">
      <c r="A861" s="64"/>
      <c r="B861" s="67"/>
      <c r="C861" s="3" t="s">
        <v>122</v>
      </c>
      <c r="D861" s="23" t="s">
        <v>97</v>
      </c>
      <c r="E861" s="60"/>
      <c r="F861" s="3">
        <v>16.37</v>
      </c>
      <c r="G861" s="71"/>
      <c r="H861" s="3"/>
      <c r="I861" s="3"/>
      <c r="J861" s="3"/>
      <c r="K861" s="16"/>
    </row>
    <row r="862" spans="1:15" x14ac:dyDescent="0.25">
      <c r="A862" s="64"/>
      <c r="B862" s="67"/>
      <c r="C862" s="3" t="s">
        <v>164</v>
      </c>
      <c r="D862" s="23" t="s">
        <v>216</v>
      </c>
      <c r="E862" s="60" t="s">
        <v>95</v>
      </c>
      <c r="F862" s="3">
        <v>34.01</v>
      </c>
      <c r="G862" s="3"/>
      <c r="H862" s="3">
        <f>F862-$G$856</f>
        <v>17.566666666666663</v>
      </c>
      <c r="I862" s="3">
        <f>2^(-H862)*100</f>
        <v>5.1511762472846779E-4</v>
      </c>
      <c r="J862" s="3">
        <f>GEOMEAN(I862:I864)</f>
        <v>7.4036425132258739E-4</v>
      </c>
      <c r="K862" s="9">
        <f>J865/J862</f>
        <v>0.53961411825221373</v>
      </c>
    </row>
    <row r="863" spans="1:15" x14ac:dyDescent="0.25">
      <c r="A863" s="64"/>
      <c r="B863" s="67"/>
      <c r="C863" s="3" t="s">
        <v>165</v>
      </c>
      <c r="D863" s="23" t="s">
        <v>216</v>
      </c>
      <c r="E863" s="60"/>
      <c r="F863" s="3">
        <v>33.020000000000003</v>
      </c>
      <c r="G863" s="3"/>
      <c r="H863" s="3">
        <f t="shared" ref="H863:H864" si="158">F863-$G$856</f>
        <v>16.576666666666668</v>
      </c>
      <c r="I863" s="3">
        <f t="shared" ref="I863:I867" si="159">2^(-H863)*100</f>
        <v>1.0231188947703808E-3</v>
      </c>
      <c r="J863" s="3"/>
      <c r="K863" s="16"/>
    </row>
    <row r="864" spans="1:15" x14ac:dyDescent="0.25">
      <c r="A864" s="64"/>
      <c r="B864" s="67"/>
      <c r="C864" s="3" t="s">
        <v>166</v>
      </c>
      <c r="D864" s="23" t="s">
        <v>216</v>
      </c>
      <c r="E864" s="60"/>
      <c r="F864" s="3">
        <v>33.43</v>
      </c>
      <c r="G864" s="3"/>
      <c r="H864" s="3">
        <f t="shared" si="158"/>
        <v>16.986666666666665</v>
      </c>
      <c r="I864" s="3">
        <f t="shared" si="159"/>
        <v>7.700231942839625E-4</v>
      </c>
      <c r="J864" s="3"/>
      <c r="K864" s="16"/>
    </row>
    <row r="865" spans="1:11" x14ac:dyDescent="0.25">
      <c r="A865" s="64"/>
      <c r="B865" s="67"/>
      <c r="C865" s="3" t="s">
        <v>167</v>
      </c>
      <c r="D865" s="23" t="s">
        <v>216</v>
      </c>
      <c r="E865" s="60" t="s">
        <v>100</v>
      </c>
      <c r="F865" s="3">
        <v>34.53</v>
      </c>
      <c r="G865" s="3"/>
      <c r="H865" s="3">
        <f>F865-$G$859</f>
        <v>18.173333333333332</v>
      </c>
      <c r="I865" s="3">
        <f t="shared" si="159"/>
        <v>3.382840687420625E-4</v>
      </c>
      <c r="J865" s="3">
        <f>GEOMEAN(I865:I867)</f>
        <v>3.9951100266289835E-4</v>
      </c>
      <c r="K865" s="16"/>
    </row>
    <row r="866" spans="1:11" x14ac:dyDescent="0.25">
      <c r="A866" s="64"/>
      <c r="B866" s="67"/>
      <c r="C866" s="3" t="s">
        <v>168</v>
      </c>
      <c r="D866" s="23" t="s">
        <v>216</v>
      </c>
      <c r="E866" s="60"/>
      <c r="F866" s="3">
        <v>34.07</v>
      </c>
      <c r="G866" s="3"/>
      <c r="H866" s="3">
        <f t="shared" ref="H866:H867" si="160">F866-$G$859</f>
        <v>17.713333333333331</v>
      </c>
      <c r="I866" s="3">
        <f t="shared" si="159"/>
        <v>4.6532388296516666E-4</v>
      </c>
      <c r="J866" s="3"/>
      <c r="K866" s="16"/>
    </row>
    <row r="867" spans="1:11" x14ac:dyDescent="0.25">
      <c r="A867" s="64"/>
      <c r="B867" s="68"/>
      <c r="C867" s="4" t="s">
        <v>151</v>
      </c>
      <c r="D867" s="17" t="s">
        <v>216</v>
      </c>
      <c r="E867" s="61"/>
      <c r="F867" s="4">
        <v>34.270000000000003</v>
      </c>
      <c r="G867" s="4"/>
      <c r="H867" s="4">
        <f t="shared" si="160"/>
        <v>17.913333333333334</v>
      </c>
      <c r="I867" s="4">
        <f t="shared" si="159"/>
        <v>4.0508796843046483E-4</v>
      </c>
      <c r="J867" s="4"/>
      <c r="K867" s="18"/>
    </row>
    <row r="868" spans="1:11" x14ac:dyDescent="0.25">
      <c r="A868" s="64"/>
      <c r="B868" s="39"/>
      <c r="C868" s="39"/>
      <c r="D868" s="39"/>
      <c r="E868" s="39"/>
      <c r="F868" s="39"/>
      <c r="G868" s="39"/>
      <c r="H868" s="39"/>
    </row>
    <row r="869" spans="1:11" x14ac:dyDescent="0.25">
      <c r="A869" s="64"/>
      <c r="B869" s="66">
        <v>5</v>
      </c>
      <c r="C869" s="2" t="s">
        <v>93</v>
      </c>
      <c r="D869" s="13" t="s">
        <v>97</v>
      </c>
      <c r="E869" s="62" t="s">
        <v>95</v>
      </c>
      <c r="F869" s="2">
        <v>16.41</v>
      </c>
      <c r="G869" s="70">
        <f>AVERAGE(F869:F871)</f>
        <v>16.233333333333331</v>
      </c>
      <c r="H869" s="2"/>
      <c r="I869" s="2"/>
      <c r="J869" s="2"/>
      <c r="K869" s="14"/>
    </row>
    <row r="870" spans="1:11" x14ac:dyDescent="0.25">
      <c r="A870" s="64"/>
      <c r="B870" s="67"/>
      <c r="C870" s="3" t="s">
        <v>96</v>
      </c>
      <c r="D870" s="23" t="s">
        <v>97</v>
      </c>
      <c r="E870" s="60"/>
      <c r="F870" s="3">
        <v>16.329999999999998</v>
      </c>
      <c r="G870" s="71"/>
      <c r="H870" s="3"/>
      <c r="I870" s="3"/>
      <c r="J870" s="3"/>
      <c r="K870" s="16"/>
    </row>
    <row r="871" spans="1:11" x14ac:dyDescent="0.25">
      <c r="A871" s="64"/>
      <c r="B871" s="67"/>
      <c r="C871" s="3" t="s">
        <v>98</v>
      </c>
      <c r="D871" s="23" t="s">
        <v>97</v>
      </c>
      <c r="E871" s="60"/>
      <c r="F871" s="3">
        <v>15.96</v>
      </c>
      <c r="G871" s="71"/>
      <c r="H871" s="3"/>
      <c r="I871" s="3"/>
      <c r="J871" s="3"/>
      <c r="K871" s="16"/>
    </row>
    <row r="872" spans="1:11" x14ac:dyDescent="0.25">
      <c r="A872" s="64"/>
      <c r="B872" s="67"/>
      <c r="C872" s="3" t="s">
        <v>117</v>
      </c>
      <c r="D872" s="23" t="s">
        <v>97</v>
      </c>
      <c r="E872" s="60" t="s">
        <v>100</v>
      </c>
      <c r="F872" s="3">
        <v>16.23</v>
      </c>
      <c r="G872" s="71">
        <f>AVERAGE(F872:F874)</f>
        <v>15.983333333333334</v>
      </c>
      <c r="H872" s="3"/>
      <c r="I872" s="3"/>
      <c r="J872" s="3"/>
      <c r="K872" s="16"/>
    </row>
    <row r="873" spans="1:11" x14ac:dyDescent="0.25">
      <c r="A873" s="64"/>
      <c r="B873" s="67"/>
      <c r="C873" s="3" t="s">
        <v>118</v>
      </c>
      <c r="D873" s="23" t="s">
        <v>97</v>
      </c>
      <c r="E873" s="60"/>
      <c r="F873" s="3">
        <v>16.079999999999998</v>
      </c>
      <c r="G873" s="71"/>
      <c r="H873" s="3"/>
      <c r="I873" s="3"/>
      <c r="J873" s="3"/>
      <c r="K873" s="16"/>
    </row>
    <row r="874" spans="1:11" x14ac:dyDescent="0.25">
      <c r="A874" s="64"/>
      <c r="B874" s="67"/>
      <c r="C874" s="3" t="s">
        <v>119</v>
      </c>
      <c r="D874" s="23" t="s">
        <v>97</v>
      </c>
      <c r="E874" s="60"/>
      <c r="F874" s="3">
        <v>15.64</v>
      </c>
      <c r="G874" s="71"/>
      <c r="H874" s="3"/>
      <c r="I874" s="3"/>
      <c r="J874" s="3"/>
      <c r="K874" s="16"/>
    </row>
    <row r="875" spans="1:11" x14ac:dyDescent="0.25">
      <c r="A875" s="64"/>
      <c r="B875" s="67"/>
      <c r="C875" s="3" t="s">
        <v>104</v>
      </c>
      <c r="D875" s="23" t="s">
        <v>216</v>
      </c>
      <c r="E875" s="60" t="s">
        <v>95</v>
      </c>
      <c r="F875" s="3">
        <v>33.56</v>
      </c>
      <c r="G875" s="3"/>
      <c r="H875" s="3">
        <f>F875-$G$869</f>
        <v>17.326666666666672</v>
      </c>
      <c r="I875" s="3">
        <f t="shared" ref="I875:I880" si="161">2^(-H875)*100</f>
        <v>6.083501345773276E-4</v>
      </c>
      <c r="J875" s="3">
        <f>GEOMEAN(I875:I877)</f>
        <v>6.7034412553498325E-4</v>
      </c>
      <c r="K875" s="9">
        <f>J878/J875</f>
        <v>0.98395665350811468</v>
      </c>
    </row>
    <row r="876" spans="1:11" x14ac:dyDescent="0.25">
      <c r="A876" s="64"/>
      <c r="B876" s="67"/>
      <c r="C876" s="3" t="s">
        <v>105</v>
      </c>
      <c r="D876" s="23" t="s">
        <v>216</v>
      </c>
      <c r="E876" s="60"/>
      <c r="F876" s="3">
        <v>33.54</v>
      </c>
      <c r="G876" s="3"/>
      <c r="H876" s="3">
        <f t="shared" ref="H876:H877" si="162">F876-$G$869</f>
        <v>17.306666666666668</v>
      </c>
      <c r="I876" s="3">
        <f t="shared" si="161"/>
        <v>6.1684238598622284E-4</v>
      </c>
      <c r="J876" s="3"/>
      <c r="K876" s="16"/>
    </row>
    <row r="877" spans="1:11" x14ac:dyDescent="0.25">
      <c r="A877" s="64"/>
      <c r="B877" s="67"/>
      <c r="C877" s="3" t="s">
        <v>106</v>
      </c>
      <c r="D877" s="23" t="s">
        <v>216</v>
      </c>
      <c r="E877" s="60"/>
      <c r="F877" s="3">
        <v>33.159999999999997</v>
      </c>
      <c r="G877" s="3"/>
      <c r="H877" s="3">
        <f t="shared" si="162"/>
        <v>16.926666666666666</v>
      </c>
      <c r="I877" s="3">
        <f t="shared" si="161"/>
        <v>8.0272281509454152E-4</v>
      </c>
      <c r="J877" s="3"/>
      <c r="K877" s="16"/>
    </row>
    <row r="878" spans="1:11" x14ac:dyDescent="0.25">
      <c r="A878" s="64"/>
      <c r="B878" s="67"/>
      <c r="C878" s="3" t="s">
        <v>169</v>
      </c>
      <c r="D878" s="23" t="s">
        <v>216</v>
      </c>
      <c r="E878" s="60" t="s">
        <v>100</v>
      </c>
      <c r="F878" s="3">
        <v>33.22</v>
      </c>
      <c r="G878" s="3"/>
      <c r="H878" s="3">
        <f>F878-$G$872</f>
        <v>17.236666666666665</v>
      </c>
      <c r="I878" s="3">
        <f t="shared" si="161"/>
        <v>6.4750974373559958E-4</v>
      </c>
      <c r="J878" s="3">
        <f>GEOMEAN(I878:I880)</f>
        <v>6.5958956246022567E-4</v>
      </c>
      <c r="K878" s="16"/>
    </row>
    <row r="879" spans="1:11" x14ac:dyDescent="0.25">
      <c r="A879" s="64"/>
      <c r="B879" s="67"/>
      <c r="C879" s="3" t="s">
        <v>170</v>
      </c>
      <c r="D879" s="23" t="s">
        <v>216</v>
      </c>
      <c r="E879" s="60"/>
      <c r="F879" s="3">
        <v>33.24</v>
      </c>
      <c r="G879" s="3"/>
      <c r="H879" s="3">
        <f t="shared" ref="H879:H880" si="163">F879-$G$872</f>
        <v>17.256666666666668</v>
      </c>
      <c r="I879" s="3">
        <f t="shared" si="161"/>
        <v>6.3859528575016089E-4</v>
      </c>
      <c r="J879" s="3"/>
      <c r="K879" s="16"/>
    </row>
    <row r="880" spans="1:11" x14ac:dyDescent="0.25">
      <c r="A880" s="64"/>
      <c r="B880" s="68"/>
      <c r="C880" s="4" t="s">
        <v>171</v>
      </c>
      <c r="D880" s="17" t="s">
        <v>216</v>
      </c>
      <c r="E880" s="61"/>
      <c r="F880" s="4">
        <v>33.119999999999997</v>
      </c>
      <c r="G880" s="4"/>
      <c r="H880" s="4">
        <f t="shared" si="163"/>
        <v>17.136666666666663</v>
      </c>
      <c r="I880" s="4">
        <f t="shared" si="161"/>
        <v>6.9398376006949195E-4</v>
      </c>
      <c r="J880" s="4"/>
      <c r="K880" s="18"/>
    </row>
    <row r="881" spans="1:11" x14ac:dyDescent="0.25">
      <c r="A881" s="64"/>
      <c r="B881" s="39"/>
      <c r="C881" s="39"/>
      <c r="D881" s="39"/>
      <c r="E881" s="39"/>
      <c r="F881" s="39"/>
      <c r="G881" s="39"/>
      <c r="H881" s="39"/>
    </row>
    <row r="882" spans="1:11" x14ac:dyDescent="0.25">
      <c r="A882" s="64"/>
      <c r="B882" s="66">
        <v>6</v>
      </c>
      <c r="C882" s="2" t="s">
        <v>93</v>
      </c>
      <c r="D882" s="13" t="s">
        <v>97</v>
      </c>
      <c r="E882" s="62" t="s">
        <v>95</v>
      </c>
      <c r="F882" s="2">
        <v>16.8</v>
      </c>
      <c r="G882" s="70">
        <f>AVERAGE(F882:F884)</f>
        <v>16.710000000000004</v>
      </c>
      <c r="H882" s="2"/>
      <c r="I882" s="2"/>
      <c r="J882" s="2"/>
      <c r="K882" s="14"/>
    </row>
    <row r="883" spans="1:11" x14ac:dyDescent="0.25">
      <c r="A883" s="64"/>
      <c r="B883" s="67"/>
      <c r="C883" s="3" t="s">
        <v>96</v>
      </c>
      <c r="D883" s="23" t="s">
        <v>97</v>
      </c>
      <c r="E883" s="60"/>
      <c r="F883" s="3">
        <v>16.600000000000001</v>
      </c>
      <c r="G883" s="71"/>
      <c r="H883" s="3"/>
      <c r="I883" s="3"/>
      <c r="J883" s="3"/>
      <c r="K883" s="16"/>
    </row>
    <row r="884" spans="1:11" x14ac:dyDescent="0.25">
      <c r="A884" s="64"/>
      <c r="B884" s="67"/>
      <c r="C884" s="3" t="s">
        <v>98</v>
      </c>
      <c r="D884" s="23" t="s">
        <v>97</v>
      </c>
      <c r="E884" s="60"/>
      <c r="F884" s="3">
        <v>16.73</v>
      </c>
      <c r="G884" s="71"/>
      <c r="H884" s="3"/>
      <c r="I884" s="3"/>
      <c r="J884" s="3"/>
      <c r="K884" s="16"/>
    </row>
    <row r="885" spans="1:11" x14ac:dyDescent="0.25">
      <c r="A885" s="64"/>
      <c r="B885" s="67"/>
      <c r="C885" s="3" t="s">
        <v>117</v>
      </c>
      <c r="D885" s="23" t="s">
        <v>97</v>
      </c>
      <c r="E885" s="60" t="s">
        <v>100</v>
      </c>
      <c r="F885" s="3">
        <v>16.23</v>
      </c>
      <c r="G885" s="71">
        <f>AVERAGE(F885:F887)</f>
        <v>16.146666666666668</v>
      </c>
      <c r="H885" s="3"/>
      <c r="I885" s="3"/>
      <c r="J885" s="3"/>
      <c r="K885" s="16"/>
    </row>
    <row r="886" spans="1:11" x14ac:dyDescent="0.25">
      <c r="A886" s="64"/>
      <c r="B886" s="67"/>
      <c r="C886" s="3" t="s">
        <v>118</v>
      </c>
      <c r="D886" s="23" t="s">
        <v>97</v>
      </c>
      <c r="E886" s="60"/>
      <c r="F886" s="3">
        <v>16.170000000000002</v>
      </c>
      <c r="G886" s="71"/>
      <c r="H886" s="3"/>
      <c r="I886" s="3"/>
      <c r="J886" s="3"/>
      <c r="K886" s="16"/>
    </row>
    <row r="887" spans="1:11" x14ac:dyDescent="0.25">
      <c r="A887" s="64"/>
      <c r="B887" s="67"/>
      <c r="C887" s="3" t="s">
        <v>119</v>
      </c>
      <c r="D887" s="23" t="s">
        <v>97</v>
      </c>
      <c r="E887" s="60"/>
      <c r="F887" s="3">
        <v>16.04</v>
      </c>
      <c r="G887" s="71"/>
      <c r="H887" s="3"/>
      <c r="I887" s="3"/>
      <c r="J887" s="3"/>
      <c r="K887" s="16"/>
    </row>
    <row r="888" spans="1:11" x14ac:dyDescent="0.25">
      <c r="A888" s="64"/>
      <c r="B888" s="67"/>
      <c r="C888" s="3" t="s">
        <v>158</v>
      </c>
      <c r="D888" s="23" t="s">
        <v>216</v>
      </c>
      <c r="E888" s="60" t="s">
        <v>95</v>
      </c>
      <c r="F888" s="3">
        <v>33.47</v>
      </c>
      <c r="G888" s="3"/>
      <c r="H888" s="3">
        <f>F888-$G$882</f>
        <v>16.759999999999994</v>
      </c>
      <c r="I888" s="3">
        <f t="shared" ref="I888:I893" si="164">2^(-H888)*100</f>
        <v>9.0102589525568855E-4</v>
      </c>
      <c r="J888" s="3">
        <f>GEOMEAN(I888:I890)</f>
        <v>9.3064776593033396E-4</v>
      </c>
      <c r="K888" s="9">
        <f>J891/J888</f>
        <v>0.86753868715206839</v>
      </c>
    </row>
    <row r="889" spans="1:11" x14ac:dyDescent="0.25">
      <c r="A889" s="64"/>
      <c r="B889" s="67"/>
      <c r="C889" s="3" t="s">
        <v>159</v>
      </c>
      <c r="D889" s="23" t="s">
        <v>216</v>
      </c>
      <c r="E889" s="60"/>
      <c r="F889" s="3">
        <v>33.71</v>
      </c>
      <c r="G889" s="3"/>
      <c r="H889" s="3">
        <f t="shared" ref="H889:H890" si="165">F889-$G$882</f>
        <v>16.999999999999996</v>
      </c>
      <c r="I889" s="3">
        <f t="shared" si="164"/>
        <v>7.6293945312500173E-4</v>
      </c>
      <c r="J889" s="3"/>
      <c r="K889" s="16"/>
    </row>
    <row r="890" spans="1:11" x14ac:dyDescent="0.25">
      <c r="A890" s="64"/>
      <c r="B890" s="67"/>
      <c r="C890" s="3" t="s">
        <v>160</v>
      </c>
      <c r="D890" s="23" t="s">
        <v>216</v>
      </c>
      <c r="E890" s="60"/>
      <c r="F890" s="3">
        <v>33.090000000000003</v>
      </c>
      <c r="G890" s="3"/>
      <c r="H890" s="3">
        <f t="shared" si="165"/>
        <v>16.38</v>
      </c>
      <c r="I890" s="3">
        <f t="shared" si="164"/>
        <v>1.1725427103332624E-3</v>
      </c>
      <c r="J890" s="3"/>
      <c r="K890" s="16"/>
    </row>
    <row r="891" spans="1:11" x14ac:dyDescent="0.25">
      <c r="A891" s="64"/>
      <c r="B891" s="67"/>
      <c r="C891" s="3" t="s">
        <v>164</v>
      </c>
      <c r="D891" s="23" t="s">
        <v>216</v>
      </c>
      <c r="E891" s="60" t="s">
        <v>100</v>
      </c>
      <c r="F891" s="3">
        <v>33.19</v>
      </c>
      <c r="G891" s="3"/>
      <c r="H891" s="3">
        <f>F891-$G$885</f>
        <v>17.043333333333329</v>
      </c>
      <c r="I891" s="3">
        <f t="shared" si="164"/>
        <v>7.4036425132258858E-4</v>
      </c>
      <c r="J891" s="3">
        <f>GEOMEAN(I891:I892)</f>
        <v>8.0737294105620735E-4</v>
      </c>
      <c r="K891" s="16"/>
    </row>
    <row r="892" spans="1:11" x14ac:dyDescent="0.25">
      <c r="A892" s="64"/>
      <c r="B892" s="67"/>
      <c r="C892" s="3" t="s">
        <v>165</v>
      </c>
      <c r="D892" s="23" t="s">
        <v>216</v>
      </c>
      <c r="E892" s="60"/>
      <c r="F892" s="3">
        <v>32.94</v>
      </c>
      <c r="G892" s="3"/>
      <c r="H892" s="3">
        <f t="shared" ref="H892:H893" si="166">F892-$G$885</f>
        <v>16.793333333333329</v>
      </c>
      <c r="I892" s="3">
        <f t="shared" si="164"/>
        <v>8.804464353664856E-4</v>
      </c>
      <c r="J892" s="3"/>
      <c r="K892" s="16"/>
    </row>
    <row r="893" spans="1:11" x14ac:dyDescent="0.25">
      <c r="A893" s="64"/>
      <c r="B893" s="68"/>
      <c r="C893" s="4" t="s">
        <v>166</v>
      </c>
      <c r="D893" s="17" t="s">
        <v>216</v>
      </c>
      <c r="E893" s="61"/>
      <c r="F893" s="4">
        <v>33.44</v>
      </c>
      <c r="G893" s="4"/>
      <c r="H893" s="4">
        <f t="shared" si="166"/>
        <v>17.293333333333329</v>
      </c>
      <c r="I893" s="4">
        <f t="shared" si="164"/>
        <v>6.2256964491916474E-4</v>
      </c>
      <c r="J893" s="4"/>
      <c r="K893" s="18"/>
    </row>
    <row r="894" spans="1:11" x14ac:dyDescent="0.25">
      <c r="A894" s="64"/>
      <c r="B894" s="39"/>
      <c r="C894" s="39"/>
      <c r="D894" s="39"/>
      <c r="E894" s="39"/>
      <c r="F894" s="39"/>
      <c r="G894" s="39"/>
      <c r="H894" s="39"/>
    </row>
    <row r="895" spans="1:11" x14ac:dyDescent="0.25">
      <c r="A895" s="64"/>
      <c r="B895" s="66">
        <v>7</v>
      </c>
      <c r="C895" s="2" t="s">
        <v>93</v>
      </c>
      <c r="D895" s="13" t="s">
        <v>97</v>
      </c>
      <c r="E895" s="62" t="s">
        <v>95</v>
      </c>
      <c r="F895" s="2">
        <v>16.57</v>
      </c>
      <c r="G895" s="70">
        <f>AVERAGE(F895:F897)</f>
        <v>16.55</v>
      </c>
      <c r="H895" s="2"/>
      <c r="I895" s="2"/>
      <c r="J895" s="2"/>
      <c r="K895" s="14"/>
    </row>
    <row r="896" spans="1:11" x14ac:dyDescent="0.25">
      <c r="A896" s="64"/>
      <c r="B896" s="67"/>
      <c r="C896" s="3" t="s">
        <v>96</v>
      </c>
      <c r="D896" s="23" t="s">
        <v>97</v>
      </c>
      <c r="E896" s="60"/>
      <c r="F896" s="3">
        <v>16.48</v>
      </c>
      <c r="G896" s="71"/>
      <c r="H896" s="3"/>
      <c r="I896" s="3"/>
      <c r="J896" s="3"/>
      <c r="K896" s="16"/>
    </row>
    <row r="897" spans="1:11" x14ac:dyDescent="0.25">
      <c r="A897" s="64"/>
      <c r="B897" s="67"/>
      <c r="C897" s="3" t="s">
        <v>98</v>
      </c>
      <c r="D897" s="23" t="s">
        <v>97</v>
      </c>
      <c r="E897" s="60"/>
      <c r="F897" s="3">
        <v>16.600000000000001</v>
      </c>
      <c r="G897" s="71"/>
      <c r="H897" s="3"/>
      <c r="I897" s="3"/>
      <c r="J897" s="3"/>
      <c r="K897" s="16"/>
    </row>
    <row r="898" spans="1:11" x14ac:dyDescent="0.25">
      <c r="A898" s="64"/>
      <c r="B898" s="67"/>
      <c r="C898" s="3" t="s">
        <v>117</v>
      </c>
      <c r="D898" s="23" t="s">
        <v>97</v>
      </c>
      <c r="E898" s="60" t="s">
        <v>100</v>
      </c>
      <c r="F898" s="3">
        <v>17.059999999999999</v>
      </c>
      <c r="G898" s="71">
        <f>AVERAGE(F898:F900)</f>
        <v>16.956666666666667</v>
      </c>
      <c r="H898" s="3"/>
      <c r="I898" s="3"/>
      <c r="J898" s="3"/>
      <c r="K898" s="16"/>
    </row>
    <row r="899" spans="1:11" x14ac:dyDescent="0.25">
      <c r="A899" s="64"/>
      <c r="B899" s="67"/>
      <c r="C899" s="3" t="s">
        <v>118</v>
      </c>
      <c r="D899" s="23" t="s">
        <v>97</v>
      </c>
      <c r="E899" s="60"/>
      <c r="F899" s="3">
        <v>16.809999999999999</v>
      </c>
      <c r="G899" s="71"/>
      <c r="H899" s="3"/>
      <c r="I899" s="3"/>
      <c r="J899" s="3"/>
      <c r="K899" s="16"/>
    </row>
    <row r="900" spans="1:11" x14ac:dyDescent="0.25">
      <c r="A900" s="64"/>
      <c r="B900" s="67"/>
      <c r="C900" s="3" t="s">
        <v>119</v>
      </c>
      <c r="D900" s="23" t="s">
        <v>97</v>
      </c>
      <c r="E900" s="60"/>
      <c r="F900" s="3">
        <v>17</v>
      </c>
      <c r="G900" s="71"/>
      <c r="H900" s="3"/>
      <c r="I900" s="3"/>
      <c r="J900" s="3"/>
      <c r="K900" s="16"/>
    </row>
    <row r="901" spans="1:11" x14ac:dyDescent="0.25">
      <c r="A901" s="64"/>
      <c r="B901" s="67"/>
      <c r="C901" s="3" t="s">
        <v>158</v>
      </c>
      <c r="D901" s="23" t="s">
        <v>216</v>
      </c>
      <c r="E901" s="60" t="s">
        <v>95</v>
      </c>
      <c r="F901" s="3">
        <v>33.53</v>
      </c>
      <c r="G901" s="3"/>
      <c r="H901" s="3">
        <f>F901-$G$895</f>
        <v>16.98</v>
      </c>
      <c r="I901" s="3">
        <f t="shared" ref="I901:I906" si="167">2^(-H901)*100</f>
        <v>7.7358969100191496E-4</v>
      </c>
      <c r="J901" s="3">
        <f>GEOMEAN(I902:I903)</f>
        <v>1.1286830972662657E-3</v>
      </c>
      <c r="K901" s="9">
        <f>J904/J901</f>
        <v>1.5439934867243374</v>
      </c>
    </row>
    <row r="902" spans="1:11" x14ac:dyDescent="0.25">
      <c r="A902" s="64"/>
      <c r="B902" s="67"/>
      <c r="C902" s="3" t="s">
        <v>159</v>
      </c>
      <c r="D902" s="23" t="s">
        <v>216</v>
      </c>
      <c r="E902" s="60"/>
      <c r="F902" s="3">
        <v>32.97</v>
      </c>
      <c r="G902" s="3"/>
      <c r="H902" s="3">
        <f t="shared" ref="H902:H903" si="168">F902-$G$895</f>
        <v>16.419999999999998</v>
      </c>
      <c r="I902" s="3">
        <f t="shared" si="167"/>
        <v>1.1404794682578589E-3</v>
      </c>
      <c r="J902" s="3"/>
      <c r="K902" s="16"/>
    </row>
    <row r="903" spans="1:11" x14ac:dyDescent="0.25">
      <c r="A903" s="64"/>
      <c r="B903" s="67"/>
      <c r="C903" s="3" t="s">
        <v>160</v>
      </c>
      <c r="D903" s="23" t="s">
        <v>216</v>
      </c>
      <c r="E903" s="60"/>
      <c r="F903" s="3">
        <v>33</v>
      </c>
      <c r="G903" s="3"/>
      <c r="H903" s="3">
        <f t="shared" si="168"/>
        <v>16.45</v>
      </c>
      <c r="I903" s="3">
        <f t="shared" si="167"/>
        <v>1.1170087401928923E-3</v>
      </c>
      <c r="J903" s="3"/>
      <c r="K903" s="16"/>
    </row>
    <row r="904" spans="1:11" x14ac:dyDescent="0.25">
      <c r="A904" s="64"/>
      <c r="B904" s="67"/>
      <c r="C904" s="3" t="s">
        <v>164</v>
      </c>
      <c r="D904" s="23" t="s">
        <v>216</v>
      </c>
      <c r="E904" s="60" t="s">
        <v>100</v>
      </c>
      <c r="F904" s="3">
        <v>32.909999999999997</v>
      </c>
      <c r="G904" s="3"/>
      <c r="H904" s="3">
        <f>F904-$G$898</f>
        <v>15.95333333333333</v>
      </c>
      <c r="I904" s="3">
        <f t="shared" si="167"/>
        <v>1.5760432665243376E-3</v>
      </c>
      <c r="J904" s="3">
        <f>GEOMEAN(I904:I905)</f>
        <v>1.7426793507549661E-3</v>
      </c>
      <c r="K904" s="16"/>
    </row>
    <row r="905" spans="1:11" x14ac:dyDescent="0.25">
      <c r="A905" s="64"/>
      <c r="B905" s="67"/>
      <c r="C905" s="3" t="s">
        <v>165</v>
      </c>
      <c r="D905" s="23" t="s">
        <v>216</v>
      </c>
      <c r="E905" s="60"/>
      <c r="F905" s="3">
        <v>32.619999999999997</v>
      </c>
      <c r="G905" s="3"/>
      <c r="H905" s="3">
        <f t="shared" ref="H905:H906" si="169">F905-$G$898</f>
        <v>15.66333333333333</v>
      </c>
      <c r="I905" s="3">
        <f t="shared" si="167"/>
        <v>1.9269339770380304E-3</v>
      </c>
      <c r="J905" s="3"/>
      <c r="K905" s="16"/>
    </row>
    <row r="906" spans="1:11" x14ac:dyDescent="0.25">
      <c r="A906" s="64"/>
      <c r="B906" s="68"/>
      <c r="C906" s="4" t="s">
        <v>166</v>
      </c>
      <c r="D906" s="17" t="s">
        <v>216</v>
      </c>
      <c r="E906" s="61"/>
      <c r="F906" s="4">
        <v>33.6</v>
      </c>
      <c r="G906" s="4"/>
      <c r="H906" s="4">
        <f t="shared" si="169"/>
        <v>16.643333333333334</v>
      </c>
      <c r="I906" s="4">
        <f t="shared" si="167"/>
        <v>9.7691648647360357E-4</v>
      </c>
      <c r="J906" s="4"/>
      <c r="K906" s="18"/>
    </row>
    <row r="907" spans="1:11" x14ac:dyDescent="0.25">
      <c r="A907" s="64"/>
    </row>
    <row r="908" spans="1:11" x14ac:dyDescent="0.25">
      <c r="A908" s="64"/>
      <c r="B908" s="66">
        <v>9</v>
      </c>
      <c r="C908" s="2" t="s">
        <v>93</v>
      </c>
      <c r="D908" s="13" t="s">
        <v>97</v>
      </c>
      <c r="E908" s="62" t="s">
        <v>95</v>
      </c>
      <c r="F908" s="2">
        <v>16.510000000000002</v>
      </c>
      <c r="G908" s="62">
        <f>AVERAGE(F909:F910)</f>
        <v>16.354999999999997</v>
      </c>
      <c r="H908" s="2"/>
      <c r="I908" s="2"/>
      <c r="J908" s="2"/>
      <c r="K908" s="14"/>
    </row>
    <row r="909" spans="1:11" x14ac:dyDescent="0.25">
      <c r="A909" s="64"/>
      <c r="B909" s="67"/>
      <c r="C909" s="3" t="s">
        <v>96</v>
      </c>
      <c r="D909" s="23" t="s">
        <v>97</v>
      </c>
      <c r="E909" s="60"/>
      <c r="F909" s="3">
        <v>16.399999999999999</v>
      </c>
      <c r="G909" s="60"/>
      <c r="H909" s="3"/>
      <c r="I909" s="3"/>
      <c r="J909" s="3"/>
      <c r="K909" s="16"/>
    </row>
    <row r="910" spans="1:11" x14ac:dyDescent="0.25">
      <c r="A910" s="64"/>
      <c r="B910" s="67"/>
      <c r="C910" s="3" t="s">
        <v>98</v>
      </c>
      <c r="D910" s="23" t="s">
        <v>97</v>
      </c>
      <c r="E910" s="60"/>
      <c r="F910" s="3">
        <v>16.309999999999999</v>
      </c>
      <c r="G910" s="60"/>
      <c r="H910" s="3"/>
      <c r="I910" s="3"/>
      <c r="J910" s="3"/>
      <c r="K910" s="16"/>
    </row>
    <row r="911" spans="1:11" x14ac:dyDescent="0.25">
      <c r="A911" s="64"/>
      <c r="B911" s="67"/>
      <c r="C911" s="3" t="s">
        <v>117</v>
      </c>
      <c r="D911" s="23" t="s">
        <v>97</v>
      </c>
      <c r="E911" s="60" t="s">
        <v>100</v>
      </c>
      <c r="F911" s="3">
        <v>16.61</v>
      </c>
      <c r="G911" s="60">
        <f>AVERAGE(F911,F913)</f>
        <v>16.46</v>
      </c>
      <c r="H911" s="3"/>
      <c r="I911" s="3"/>
      <c r="J911" s="3"/>
      <c r="K911" s="16"/>
    </row>
    <row r="912" spans="1:11" x14ac:dyDescent="0.25">
      <c r="A912" s="64"/>
      <c r="B912" s="67"/>
      <c r="C912" s="3" t="s">
        <v>118</v>
      </c>
      <c r="D912" s="23" t="s">
        <v>97</v>
      </c>
      <c r="E912" s="60"/>
      <c r="F912" s="3">
        <v>16.05</v>
      </c>
      <c r="G912" s="60"/>
      <c r="H912" s="3"/>
      <c r="I912" s="3"/>
      <c r="J912" s="3"/>
      <c r="K912" s="16"/>
    </row>
    <row r="913" spans="1:11" x14ac:dyDescent="0.25">
      <c r="A913" s="64"/>
      <c r="B913" s="67"/>
      <c r="C913" s="3" t="s">
        <v>119</v>
      </c>
      <c r="D913" s="23" t="s">
        <v>97</v>
      </c>
      <c r="E913" s="60"/>
      <c r="F913" s="3">
        <v>16.309999999999999</v>
      </c>
      <c r="G913" s="60"/>
      <c r="H913" s="3"/>
      <c r="I913" s="3"/>
      <c r="J913" s="3"/>
      <c r="K913" s="16"/>
    </row>
    <row r="914" spans="1:11" x14ac:dyDescent="0.25">
      <c r="A914" s="64"/>
      <c r="B914" s="67"/>
      <c r="C914" s="3" t="s">
        <v>158</v>
      </c>
      <c r="D914" s="23" t="s">
        <v>216</v>
      </c>
      <c r="E914" s="60" t="s">
        <v>95</v>
      </c>
      <c r="F914" s="3">
        <v>31.3</v>
      </c>
      <c r="G914" s="3"/>
      <c r="H914" s="3">
        <f>F914-$G$908</f>
        <v>14.945000000000004</v>
      </c>
      <c r="I914" s="3">
        <f t="shared" ref="I914:I919" si="170">2^(-H914)*100</f>
        <v>3.1703463845753851E-3</v>
      </c>
      <c r="J914" s="3">
        <f>GEOMEAN(I914:I916)</f>
        <v>3.4692900794556047E-3</v>
      </c>
      <c r="K914" s="9">
        <f>J917/J914</f>
        <v>1.6039916891158807</v>
      </c>
    </row>
    <row r="915" spans="1:11" x14ac:dyDescent="0.25">
      <c r="A915" s="64"/>
      <c r="B915" s="67"/>
      <c r="C915" s="3" t="s">
        <v>159</v>
      </c>
      <c r="D915" s="23" t="s">
        <v>216</v>
      </c>
      <c r="E915" s="60"/>
      <c r="F915" s="3">
        <v>30.9</v>
      </c>
      <c r="G915" s="3"/>
      <c r="H915" s="3">
        <f t="shared" ref="H915:H916" si="171">F915-$G$908</f>
        <v>14.545000000000002</v>
      </c>
      <c r="I915" s="3">
        <f t="shared" si="170"/>
        <v>4.1832971343374725E-3</v>
      </c>
      <c r="J915" s="3"/>
      <c r="K915" s="16"/>
    </row>
    <row r="916" spans="1:11" x14ac:dyDescent="0.25">
      <c r="A916" s="64"/>
      <c r="B916" s="67"/>
      <c r="C916" s="3" t="s">
        <v>160</v>
      </c>
      <c r="D916" s="23" t="s">
        <v>216</v>
      </c>
      <c r="E916" s="60"/>
      <c r="F916" s="3">
        <v>31.31</v>
      </c>
      <c r="G916" s="3"/>
      <c r="H916" s="3">
        <f t="shared" si="171"/>
        <v>14.955000000000002</v>
      </c>
      <c r="I916" s="3">
        <f t="shared" si="170"/>
        <v>3.1484472024577558E-3</v>
      </c>
      <c r="J916" s="3"/>
      <c r="K916" s="16"/>
    </row>
    <row r="917" spans="1:11" x14ac:dyDescent="0.25">
      <c r="A917" s="64"/>
      <c r="B917" s="67"/>
      <c r="C917" s="3" t="s">
        <v>164</v>
      </c>
      <c r="D917" s="23" t="s">
        <v>216</v>
      </c>
      <c r="E917" s="60" t="s">
        <v>100</v>
      </c>
      <c r="F917" s="3">
        <v>30.75</v>
      </c>
      <c r="G917" s="3"/>
      <c r="H917" s="3">
        <f>F917-$G$911</f>
        <v>14.29</v>
      </c>
      <c r="I917" s="3">
        <f t="shared" si="170"/>
        <v>4.9920779941270855E-3</v>
      </c>
      <c r="J917" s="3">
        <f>GEOMEAN(I917:I919)</f>
        <v>5.5647124545789633E-3</v>
      </c>
      <c r="K917" s="16"/>
    </row>
    <row r="918" spans="1:11" x14ac:dyDescent="0.25">
      <c r="A918" s="64"/>
      <c r="B918" s="67"/>
      <c r="C918" s="3" t="s">
        <v>165</v>
      </c>
      <c r="D918" s="23" t="s">
        <v>216</v>
      </c>
      <c r="E918" s="60"/>
      <c r="F918" s="3">
        <v>30.84</v>
      </c>
      <c r="G918" s="3"/>
      <c r="H918" s="3">
        <f t="shared" ref="H918:H919" si="172">F918-$G$911</f>
        <v>14.379999999999999</v>
      </c>
      <c r="I918" s="3">
        <f t="shared" si="170"/>
        <v>4.6901708413330506E-3</v>
      </c>
      <c r="J918" s="3"/>
      <c r="K918" s="16"/>
    </row>
    <row r="919" spans="1:11" x14ac:dyDescent="0.25">
      <c r="A919" s="64"/>
      <c r="B919" s="68"/>
      <c r="C919" s="4" t="s">
        <v>166</v>
      </c>
      <c r="D919" s="17" t="s">
        <v>216</v>
      </c>
      <c r="E919" s="61"/>
      <c r="F919" s="4">
        <v>30.19</v>
      </c>
      <c r="G919" s="4"/>
      <c r="H919" s="4">
        <f t="shared" si="172"/>
        <v>13.73</v>
      </c>
      <c r="I919" s="4">
        <f t="shared" si="170"/>
        <v>7.3596669170578628E-3</v>
      </c>
      <c r="J919" s="4"/>
      <c r="K919" s="18"/>
    </row>
    <row r="920" spans="1:11" x14ac:dyDescent="0.25">
      <c r="A920" s="64"/>
    </row>
    <row r="921" spans="1:11" x14ac:dyDescent="0.25">
      <c r="A921" s="64"/>
      <c r="B921" s="66">
        <v>10</v>
      </c>
      <c r="C921" s="2" t="s">
        <v>93</v>
      </c>
      <c r="D921" s="13" t="s">
        <v>97</v>
      </c>
      <c r="E921" s="62" t="s">
        <v>95</v>
      </c>
      <c r="F921" s="2">
        <v>15.51</v>
      </c>
      <c r="G921" s="62">
        <f>AVERAGE(F921:F923)</f>
        <v>15.986666666666666</v>
      </c>
      <c r="H921" s="2"/>
      <c r="I921" s="2"/>
      <c r="J921" s="2"/>
      <c r="K921" s="14"/>
    </row>
    <row r="922" spans="1:11" x14ac:dyDescent="0.25">
      <c r="A922" s="64"/>
      <c r="B922" s="67"/>
      <c r="C922" s="3" t="s">
        <v>96</v>
      </c>
      <c r="D922" s="23" t="s">
        <v>97</v>
      </c>
      <c r="E922" s="60"/>
      <c r="F922" s="3">
        <v>16.2</v>
      </c>
      <c r="G922" s="60"/>
      <c r="H922" s="3"/>
      <c r="I922" s="3"/>
      <c r="J922" s="3"/>
      <c r="K922" s="16"/>
    </row>
    <row r="923" spans="1:11" x14ac:dyDescent="0.25">
      <c r="A923" s="64"/>
      <c r="B923" s="67"/>
      <c r="C923" s="3" t="s">
        <v>98</v>
      </c>
      <c r="D923" s="23" t="s">
        <v>97</v>
      </c>
      <c r="E923" s="60"/>
      <c r="F923" s="3">
        <v>16.25</v>
      </c>
      <c r="G923" s="60"/>
      <c r="H923" s="3"/>
      <c r="I923" s="3"/>
      <c r="J923" s="3"/>
      <c r="K923" s="16"/>
    </row>
    <row r="924" spans="1:11" x14ac:dyDescent="0.25">
      <c r="A924" s="64"/>
      <c r="B924" s="67"/>
      <c r="C924" s="3" t="s">
        <v>117</v>
      </c>
      <c r="D924" s="23" t="s">
        <v>97</v>
      </c>
      <c r="E924" s="60" t="s">
        <v>100</v>
      </c>
      <c r="F924" s="3">
        <v>15.89</v>
      </c>
      <c r="G924" s="60">
        <f>AVERAGE(F924:F926)</f>
        <v>15.956666666666669</v>
      </c>
      <c r="H924" s="3"/>
      <c r="I924" s="3"/>
      <c r="J924" s="3"/>
      <c r="K924" s="16"/>
    </row>
    <row r="925" spans="1:11" x14ac:dyDescent="0.25">
      <c r="A925" s="64"/>
      <c r="B925" s="67"/>
      <c r="C925" s="3" t="s">
        <v>118</v>
      </c>
      <c r="D925" s="23" t="s">
        <v>97</v>
      </c>
      <c r="E925" s="60"/>
      <c r="F925" s="3">
        <v>16.09</v>
      </c>
      <c r="G925" s="60"/>
      <c r="H925" s="3"/>
      <c r="I925" s="3"/>
      <c r="J925" s="3"/>
      <c r="K925" s="16"/>
    </row>
    <row r="926" spans="1:11" x14ac:dyDescent="0.25">
      <c r="A926" s="64"/>
      <c r="B926" s="67"/>
      <c r="C926" s="3" t="s">
        <v>119</v>
      </c>
      <c r="D926" s="23" t="s">
        <v>97</v>
      </c>
      <c r="E926" s="60"/>
      <c r="F926" s="3">
        <v>15.89</v>
      </c>
      <c r="G926" s="60"/>
      <c r="H926" s="3"/>
      <c r="I926" s="3"/>
      <c r="J926" s="3"/>
      <c r="K926" s="16"/>
    </row>
    <row r="927" spans="1:11" x14ac:dyDescent="0.25">
      <c r="A927" s="64"/>
      <c r="B927" s="67"/>
      <c r="C927" s="3" t="s">
        <v>158</v>
      </c>
      <c r="D927" s="23" t="s">
        <v>216</v>
      </c>
      <c r="E927" s="60" t="s">
        <v>95</v>
      </c>
      <c r="F927" s="3">
        <v>30.46</v>
      </c>
      <c r="G927" s="3"/>
      <c r="H927" s="3">
        <f>F927-$G$921</f>
        <v>14.473333333333334</v>
      </c>
      <c r="I927" s="3">
        <f t="shared" ref="I927:I932" si="173">2^(-H927)*100</f>
        <v>4.3963527277580345E-3</v>
      </c>
      <c r="J927" s="3">
        <f>GEOMEAN(I927:I929)</f>
        <v>3.8538679540760525E-3</v>
      </c>
      <c r="K927" s="9">
        <f>J930/J927</f>
        <v>0.97490485572224173</v>
      </c>
    </row>
    <row r="928" spans="1:11" x14ac:dyDescent="0.25">
      <c r="A928" s="64"/>
      <c r="B928" s="67"/>
      <c r="C928" s="3" t="s">
        <v>159</v>
      </c>
      <c r="D928" s="23" t="s">
        <v>216</v>
      </c>
      <c r="E928" s="60"/>
      <c r="F928" s="3">
        <v>30.7</v>
      </c>
      <c r="G928" s="3"/>
      <c r="H928" s="3">
        <f t="shared" ref="H928:H929" si="174">F928-$G$921</f>
        <v>14.713333333333333</v>
      </c>
      <c r="I928" s="3">
        <f t="shared" si="173"/>
        <v>3.7225910637213276E-3</v>
      </c>
      <c r="J928" s="3"/>
      <c r="K928" s="16"/>
    </row>
    <row r="929" spans="1:11" x14ac:dyDescent="0.25">
      <c r="A929" s="64"/>
      <c r="B929" s="67"/>
      <c r="C929" s="3" t="s">
        <v>160</v>
      </c>
      <c r="D929" s="23" t="s">
        <v>216</v>
      </c>
      <c r="E929" s="60"/>
      <c r="F929" s="3">
        <v>30.79</v>
      </c>
      <c r="G929" s="3"/>
      <c r="H929" s="3">
        <f t="shared" si="174"/>
        <v>14.803333333333333</v>
      </c>
      <c r="I929" s="3">
        <f t="shared" si="173"/>
        <v>3.4974589903869753E-3</v>
      </c>
      <c r="J929" s="3"/>
      <c r="K929" s="16"/>
    </row>
    <row r="930" spans="1:11" x14ac:dyDescent="0.25">
      <c r="A930" s="64"/>
      <c r="B930" s="67"/>
      <c r="C930" s="3" t="s">
        <v>164</v>
      </c>
      <c r="D930" s="23" t="s">
        <v>216</v>
      </c>
      <c r="E930" s="60" t="s">
        <v>100</v>
      </c>
      <c r="F930" s="3">
        <v>30.72</v>
      </c>
      <c r="G930" s="3"/>
      <c r="H930" s="3">
        <f>F930-$G$924</f>
        <v>14.76333333333333</v>
      </c>
      <c r="I930" s="3">
        <f t="shared" si="173"/>
        <v>3.5957859461794193E-3</v>
      </c>
      <c r="J930" s="3">
        <f>GEOMEAN(I930:I932)</f>
        <v>3.757154581741085E-3</v>
      </c>
      <c r="K930" s="16"/>
    </row>
    <row r="931" spans="1:11" x14ac:dyDescent="0.25">
      <c r="A931" s="64"/>
      <c r="B931" s="67"/>
      <c r="C931" s="3" t="s">
        <v>165</v>
      </c>
      <c r="D931" s="23" t="s">
        <v>216</v>
      </c>
      <c r="E931" s="60"/>
      <c r="F931" s="3">
        <v>30.5</v>
      </c>
      <c r="G931" s="3"/>
      <c r="H931" s="3">
        <f t="shared" ref="H931:H932" si="175">F931-$G$924</f>
        <v>14.543333333333331</v>
      </c>
      <c r="I931" s="3">
        <f t="shared" si="173"/>
        <v>4.1881326612664277E-3</v>
      </c>
      <c r="J931" s="3"/>
      <c r="K931" s="16"/>
    </row>
    <row r="932" spans="1:11" x14ac:dyDescent="0.25">
      <c r="A932" s="64"/>
      <c r="B932" s="68"/>
      <c r="C932" s="4" t="s">
        <v>166</v>
      </c>
      <c r="D932" s="17" t="s">
        <v>216</v>
      </c>
      <c r="E932" s="61"/>
      <c r="F932" s="4">
        <v>30.75</v>
      </c>
      <c r="G932" s="4"/>
      <c r="H932" s="4">
        <f t="shared" si="175"/>
        <v>14.793333333333331</v>
      </c>
      <c r="I932" s="4">
        <f t="shared" si="173"/>
        <v>3.5217857414659363E-3</v>
      </c>
      <c r="J932" s="4"/>
      <c r="K932" s="18"/>
    </row>
    <row r="933" spans="1:11" x14ac:dyDescent="0.25">
      <c r="A933" s="64"/>
    </row>
    <row r="934" spans="1:11" x14ac:dyDescent="0.25">
      <c r="A934" s="64"/>
      <c r="B934" s="66">
        <v>13</v>
      </c>
      <c r="C934" s="2" t="s">
        <v>117</v>
      </c>
      <c r="D934" s="13" t="s">
        <v>97</v>
      </c>
      <c r="E934" s="62" t="s">
        <v>95</v>
      </c>
      <c r="F934" s="2">
        <v>17.14</v>
      </c>
      <c r="G934" s="2">
        <f>AVERAGE(F934:F936)</f>
        <v>17.010000000000002</v>
      </c>
      <c r="H934" s="2"/>
      <c r="I934" s="2"/>
      <c r="J934" s="2"/>
      <c r="K934" s="14"/>
    </row>
    <row r="935" spans="1:11" x14ac:dyDescent="0.25">
      <c r="A935" s="64"/>
      <c r="B935" s="67"/>
      <c r="C935" s="3" t="s">
        <v>118</v>
      </c>
      <c r="D935" s="23" t="s">
        <v>97</v>
      </c>
      <c r="E935" s="60"/>
      <c r="F935" s="3">
        <v>17.059999999999999</v>
      </c>
      <c r="G935" s="3"/>
      <c r="H935" s="3"/>
      <c r="I935" s="3"/>
      <c r="J935" s="3"/>
      <c r="K935" s="16"/>
    </row>
    <row r="936" spans="1:11" x14ac:dyDescent="0.25">
      <c r="A936" s="64"/>
      <c r="B936" s="67"/>
      <c r="C936" s="3" t="s">
        <v>119</v>
      </c>
      <c r="D936" s="23" t="s">
        <v>97</v>
      </c>
      <c r="E936" s="60"/>
      <c r="F936" s="3">
        <v>16.829999999999998</v>
      </c>
      <c r="G936" s="3"/>
      <c r="H936" s="3"/>
      <c r="I936" s="3"/>
      <c r="J936" s="3"/>
      <c r="K936" s="16"/>
    </row>
    <row r="937" spans="1:11" x14ac:dyDescent="0.25">
      <c r="A937" s="64"/>
      <c r="B937" s="67"/>
      <c r="C937" s="3" t="s">
        <v>120</v>
      </c>
      <c r="D937" s="23" t="s">
        <v>97</v>
      </c>
      <c r="E937" s="60" t="s">
        <v>100</v>
      </c>
      <c r="F937" s="3">
        <v>17.36</v>
      </c>
      <c r="G937" s="3">
        <f>AVERAGE(F937:F939)</f>
        <v>17.303333333333331</v>
      </c>
      <c r="H937" s="3"/>
      <c r="I937" s="3"/>
      <c r="J937" s="3"/>
      <c r="K937" s="16"/>
    </row>
    <row r="938" spans="1:11" x14ac:dyDescent="0.25">
      <c r="A938" s="64"/>
      <c r="B938" s="67"/>
      <c r="C938" s="3" t="s">
        <v>121</v>
      </c>
      <c r="D938" s="23" t="s">
        <v>97</v>
      </c>
      <c r="E938" s="60"/>
      <c r="F938" s="3">
        <v>17.22</v>
      </c>
      <c r="G938" s="3"/>
      <c r="H938" s="3"/>
      <c r="I938" s="3"/>
      <c r="J938" s="3"/>
      <c r="K938" s="16"/>
    </row>
    <row r="939" spans="1:11" x14ac:dyDescent="0.25">
      <c r="A939" s="64"/>
      <c r="B939" s="67"/>
      <c r="C939" s="3" t="s">
        <v>122</v>
      </c>
      <c r="D939" s="23" t="s">
        <v>97</v>
      </c>
      <c r="E939" s="60"/>
      <c r="F939" s="3">
        <v>17.329999999999998</v>
      </c>
      <c r="G939" s="3"/>
      <c r="H939" s="3"/>
      <c r="I939" s="3"/>
      <c r="J939" s="3"/>
      <c r="K939" s="16"/>
    </row>
    <row r="940" spans="1:11" x14ac:dyDescent="0.25">
      <c r="A940" s="64"/>
      <c r="B940" s="67"/>
      <c r="C940" s="3" t="s">
        <v>164</v>
      </c>
      <c r="D940" s="23" t="s">
        <v>216</v>
      </c>
      <c r="E940" s="60" t="s">
        <v>95</v>
      </c>
      <c r="F940" s="3">
        <v>33.770000000000003</v>
      </c>
      <c r="G940" s="3"/>
      <c r="H940" s="3">
        <f>F940-$G$934</f>
        <v>16.760000000000002</v>
      </c>
      <c r="I940" s="3">
        <f t="shared" ref="I940:I945" si="176">2^(-H940)*100</f>
        <v>9.0102589525568378E-4</v>
      </c>
      <c r="J940" s="3">
        <f>GEOMEAN(I940:I942)</f>
        <v>7.1349429920220843E-4</v>
      </c>
      <c r="K940" s="9">
        <f>J943/J940</f>
        <v>2.3729252698169754</v>
      </c>
    </row>
    <row r="941" spans="1:11" x14ac:dyDescent="0.25">
      <c r="A941" s="64"/>
      <c r="B941" s="67"/>
      <c r="C941" s="3" t="s">
        <v>165</v>
      </c>
      <c r="D941" s="23" t="s">
        <v>216</v>
      </c>
      <c r="E941" s="60"/>
      <c r="F941" s="3">
        <v>33.880000000000003</v>
      </c>
      <c r="G941" s="3"/>
      <c r="H941" s="3">
        <f t="shared" ref="H941:H942" si="177">F941-$G$934</f>
        <v>16.87</v>
      </c>
      <c r="I941" s="3">
        <f t="shared" si="176"/>
        <v>8.3487983799800016E-4</v>
      </c>
      <c r="J941" s="3"/>
      <c r="K941" s="16"/>
    </row>
    <row r="942" spans="1:11" x14ac:dyDescent="0.25">
      <c r="A942" s="64"/>
      <c r="B942" s="67"/>
      <c r="C942" s="3" t="s">
        <v>166</v>
      </c>
      <c r="D942" s="23" t="s">
        <v>216</v>
      </c>
      <c r="E942" s="60"/>
      <c r="F942" s="3">
        <v>34.67</v>
      </c>
      <c r="G942" s="3"/>
      <c r="H942" s="3">
        <f t="shared" si="177"/>
        <v>17.66</v>
      </c>
      <c r="I942" s="3">
        <f t="shared" si="176"/>
        <v>4.8284782179652428E-4</v>
      </c>
      <c r="J942" s="3"/>
      <c r="K942" s="16"/>
    </row>
    <row r="943" spans="1:11" x14ac:dyDescent="0.25">
      <c r="A943" s="64"/>
      <c r="B943" s="67"/>
      <c r="C943" s="3" t="s">
        <v>167</v>
      </c>
      <c r="D943" s="23" t="s">
        <v>216</v>
      </c>
      <c r="E943" s="60" t="s">
        <v>100</v>
      </c>
      <c r="F943" s="3">
        <v>33.33</v>
      </c>
      <c r="G943" s="3"/>
      <c r="H943" s="3">
        <f>F943-$G$937</f>
        <v>16.026666666666667</v>
      </c>
      <c r="I943" s="3">
        <f t="shared" si="176"/>
        <v>1.4979337390850138E-3</v>
      </c>
      <c r="J943" s="3">
        <f>GEOMEAN(I943:I945)</f>
        <v>1.6930686524472742E-3</v>
      </c>
      <c r="K943" s="16"/>
    </row>
    <row r="944" spans="1:11" x14ac:dyDescent="0.25">
      <c r="A944" s="64"/>
      <c r="B944" s="67"/>
      <c r="C944" s="3" t="s">
        <v>168</v>
      </c>
      <c r="D944" s="23" t="s">
        <v>216</v>
      </c>
      <c r="E944" s="60"/>
      <c r="F944" s="3">
        <v>33.19</v>
      </c>
      <c r="G944" s="3"/>
      <c r="H944" s="3">
        <f t="shared" ref="H944:H945" si="178">F944-$G$937</f>
        <v>15.886666666666667</v>
      </c>
      <c r="I944" s="3">
        <f t="shared" si="176"/>
        <v>1.6505808503419575E-3</v>
      </c>
      <c r="J944" s="3"/>
      <c r="K944" s="16"/>
    </row>
    <row r="945" spans="1:16" x14ac:dyDescent="0.25">
      <c r="A945" s="65"/>
      <c r="B945" s="68"/>
      <c r="C945" s="4" t="s">
        <v>151</v>
      </c>
      <c r="D945" s="17" t="s">
        <v>216</v>
      </c>
      <c r="E945" s="61"/>
      <c r="F945" s="4">
        <v>32.94</v>
      </c>
      <c r="G945" s="4"/>
      <c r="H945" s="4">
        <f t="shared" si="178"/>
        <v>15.636666666666667</v>
      </c>
      <c r="I945" s="4">
        <f t="shared" si="176"/>
        <v>1.9628824911138982E-3</v>
      </c>
      <c r="J945" s="4"/>
      <c r="K945" s="18"/>
    </row>
    <row r="948" spans="1:16" x14ac:dyDescent="0.25">
      <c r="B948" s="39"/>
      <c r="C948" s="39"/>
      <c r="D948" s="39"/>
      <c r="E948" s="39"/>
      <c r="F948" s="39"/>
      <c r="G948" s="39"/>
      <c r="H948" s="39"/>
      <c r="I948" s="39"/>
      <c r="J948" s="39"/>
      <c r="K948" s="37" t="s">
        <v>195</v>
      </c>
    </row>
    <row r="949" spans="1:16" x14ac:dyDescent="0.25">
      <c r="B949" s="39" t="s">
        <v>178</v>
      </c>
      <c r="C949" s="39" t="s">
        <v>84</v>
      </c>
      <c r="D949" s="39" t="s">
        <v>85</v>
      </c>
      <c r="E949" s="39" t="s">
        <v>86</v>
      </c>
      <c r="F949" s="39" t="s">
        <v>87</v>
      </c>
      <c r="G949" s="39" t="s">
        <v>88</v>
      </c>
      <c r="H949" s="39" t="s">
        <v>89</v>
      </c>
      <c r="I949" s="39" t="s">
        <v>90</v>
      </c>
      <c r="J949" s="39" t="s">
        <v>91</v>
      </c>
      <c r="K949" s="39" t="s">
        <v>92</v>
      </c>
    </row>
    <row r="950" spans="1:16" x14ac:dyDescent="0.25">
      <c r="A950" s="63" t="s">
        <v>231</v>
      </c>
      <c r="B950" s="66">
        <v>1</v>
      </c>
      <c r="C950" s="2" t="s">
        <v>93</v>
      </c>
      <c r="D950" s="13" t="s">
        <v>97</v>
      </c>
      <c r="E950" s="62" t="s">
        <v>95</v>
      </c>
      <c r="F950" s="2">
        <v>15.97</v>
      </c>
      <c r="G950" s="62">
        <f>AVERAGE(F950:F952)</f>
        <v>16.083333333333332</v>
      </c>
      <c r="H950" s="2"/>
      <c r="I950" s="2"/>
      <c r="J950" s="2"/>
      <c r="K950" s="14"/>
      <c r="M950" s="39" t="s">
        <v>232</v>
      </c>
      <c r="N950" s="39"/>
      <c r="O950" s="39"/>
      <c r="P950" s="39"/>
    </row>
    <row r="951" spans="1:16" x14ac:dyDescent="0.25">
      <c r="A951" s="64"/>
      <c r="B951" s="67"/>
      <c r="C951" s="3" t="s">
        <v>96</v>
      </c>
      <c r="D951" s="23" t="s">
        <v>97</v>
      </c>
      <c r="E951" s="60"/>
      <c r="F951" s="3">
        <v>16.190000000000001</v>
      </c>
      <c r="G951" s="60"/>
      <c r="H951" s="3"/>
      <c r="I951" s="3"/>
      <c r="J951" s="3"/>
      <c r="K951" s="16"/>
      <c r="L951" s="27"/>
      <c r="M951" s="39"/>
      <c r="N951" s="39" t="s">
        <v>95</v>
      </c>
      <c r="O951" s="39" t="s">
        <v>129</v>
      </c>
      <c r="P951" s="39" t="s">
        <v>92</v>
      </c>
    </row>
    <row r="952" spans="1:16" x14ac:dyDescent="0.25">
      <c r="A952" s="64"/>
      <c r="B952" s="67"/>
      <c r="C952" s="3" t="s">
        <v>98</v>
      </c>
      <c r="D952" s="23" t="s">
        <v>97</v>
      </c>
      <c r="E952" s="60"/>
      <c r="F952" s="3">
        <v>16.09</v>
      </c>
      <c r="G952" s="60"/>
      <c r="H952" s="3"/>
      <c r="I952" s="3"/>
      <c r="J952" s="3"/>
      <c r="K952" s="16"/>
      <c r="L952" s="27"/>
      <c r="M952" s="39" t="s">
        <v>130</v>
      </c>
      <c r="N952" s="39">
        <v>1.3079269275155438</v>
      </c>
      <c r="O952" s="39">
        <v>0.67854803614979364</v>
      </c>
      <c r="P952" s="21">
        <f>O952/N952</f>
        <v>0.51879659472927975</v>
      </c>
    </row>
    <row r="953" spans="1:16" x14ac:dyDescent="0.25">
      <c r="A953" s="64"/>
      <c r="B953" s="67"/>
      <c r="C953" s="3" t="s">
        <v>99</v>
      </c>
      <c r="D953" s="23" t="s">
        <v>97</v>
      </c>
      <c r="E953" s="60" t="s">
        <v>100</v>
      </c>
      <c r="F953" s="3">
        <v>15.88</v>
      </c>
      <c r="G953" s="60">
        <f>AVERAGE(F953:F955)</f>
        <v>15.916666666666666</v>
      </c>
      <c r="H953" s="3"/>
      <c r="I953" s="3"/>
      <c r="J953" s="3"/>
      <c r="K953" s="16"/>
      <c r="L953" s="27"/>
      <c r="M953" s="39" t="s">
        <v>131</v>
      </c>
      <c r="N953">
        <v>1.5445531568013993</v>
      </c>
      <c r="O953">
        <v>0.68011762757509731</v>
      </c>
      <c r="P953" s="21">
        <f t="shared" ref="P953:P960" si="179">O953/N953</f>
        <v>0.44033293679807473</v>
      </c>
    </row>
    <row r="954" spans="1:16" x14ac:dyDescent="0.25">
      <c r="A954" s="64"/>
      <c r="B954" s="67"/>
      <c r="C954" s="3" t="s">
        <v>101</v>
      </c>
      <c r="D954" s="23" t="s">
        <v>97</v>
      </c>
      <c r="E954" s="60"/>
      <c r="F954" s="3">
        <v>15.85</v>
      </c>
      <c r="G954" s="60"/>
      <c r="H954" s="3"/>
      <c r="I954" s="3"/>
      <c r="J954" s="3"/>
      <c r="K954" s="16"/>
      <c r="L954" s="27"/>
      <c r="M954" s="39" t="s">
        <v>132</v>
      </c>
      <c r="N954">
        <v>1.2090351512049939</v>
      </c>
      <c r="O954">
        <v>0.80136025112032505</v>
      </c>
      <c r="P954" s="21">
        <f t="shared" si="179"/>
        <v>0.66280972089326218</v>
      </c>
    </row>
    <row r="955" spans="1:16" x14ac:dyDescent="0.25">
      <c r="A955" s="64"/>
      <c r="B955" s="67"/>
      <c r="C955" s="3" t="s">
        <v>103</v>
      </c>
      <c r="D955" s="23" t="s">
        <v>97</v>
      </c>
      <c r="E955" s="60"/>
      <c r="F955" s="3">
        <v>16.02</v>
      </c>
      <c r="G955" s="60"/>
      <c r="H955" s="3"/>
      <c r="I955" s="3"/>
      <c r="J955" s="3"/>
      <c r="K955" s="16"/>
      <c r="L955" s="27"/>
      <c r="M955" s="39" t="s">
        <v>133</v>
      </c>
      <c r="N955">
        <v>1.1597840395539458</v>
      </c>
      <c r="O955">
        <v>0.66920626482066992</v>
      </c>
      <c r="P955" s="21">
        <f t="shared" si="179"/>
        <v>0.57700937588177825</v>
      </c>
    </row>
    <row r="956" spans="1:16" x14ac:dyDescent="0.25">
      <c r="A956" s="64"/>
      <c r="B956" s="67"/>
      <c r="C956" s="3" t="s">
        <v>218</v>
      </c>
      <c r="D956" s="23" t="s">
        <v>224</v>
      </c>
      <c r="E956" s="60" t="s">
        <v>95</v>
      </c>
      <c r="F956" s="3">
        <v>22.34</v>
      </c>
      <c r="G956" s="3"/>
      <c r="H956" s="3">
        <f>F956-$G$950</f>
        <v>6.2566666666666677</v>
      </c>
      <c r="I956" s="3">
        <f t="shared" ref="I956:I961" si="180">2^(-H956)*100</f>
        <v>1.3078431452163282</v>
      </c>
      <c r="J956" s="3">
        <f>AVERAGE(I956:I958)</f>
        <v>1.3079269275155438</v>
      </c>
      <c r="K956" s="9">
        <f>J959/J956</f>
        <v>0.51879659472927975</v>
      </c>
      <c r="L956" s="27"/>
      <c r="M956" s="39" t="s">
        <v>134</v>
      </c>
      <c r="N956">
        <v>0.4167313449005296</v>
      </c>
      <c r="O956">
        <v>0.42352612121149225</v>
      </c>
      <c r="P956" s="21">
        <f t="shared" si="179"/>
        <v>1.0163049321681923</v>
      </c>
    </row>
    <row r="957" spans="1:16" x14ac:dyDescent="0.25">
      <c r="A957" s="64"/>
      <c r="B957" s="67"/>
      <c r="C957" s="3" t="s">
        <v>219</v>
      </c>
      <c r="D957" s="23" t="s">
        <v>224</v>
      </c>
      <c r="E957" s="60"/>
      <c r="F957" s="3">
        <v>22.32</v>
      </c>
      <c r="G957" s="3"/>
      <c r="H957" s="3">
        <f t="shared" ref="H957:H958" si="181">F957-$G$950</f>
        <v>6.2366666666666681</v>
      </c>
      <c r="I957" s="3">
        <f t="shared" si="180"/>
        <v>1.3260999551705031</v>
      </c>
      <c r="J957" s="3"/>
      <c r="K957" s="16"/>
      <c r="L957" s="27"/>
      <c r="M957" s="39" t="s">
        <v>135</v>
      </c>
      <c r="N957">
        <v>1.6804599850896584</v>
      </c>
      <c r="O957">
        <v>1.2230834629673455</v>
      </c>
      <c r="P957" s="21">
        <f t="shared" si="179"/>
        <v>0.72782659142109218</v>
      </c>
    </row>
    <row r="958" spans="1:16" x14ac:dyDescent="0.25">
      <c r="A958" s="64"/>
      <c r="B958" s="67"/>
      <c r="C958" s="3" t="s">
        <v>220</v>
      </c>
      <c r="D958" s="23" t="s">
        <v>224</v>
      </c>
      <c r="E958" s="60"/>
      <c r="F958" s="3">
        <v>22.36</v>
      </c>
      <c r="G958" s="3"/>
      <c r="H958" s="3">
        <f t="shared" si="181"/>
        <v>6.2766666666666673</v>
      </c>
      <c r="I958" s="3">
        <f t="shared" si="180"/>
        <v>1.2898376821598008</v>
      </c>
      <c r="J958" s="3"/>
      <c r="K958" s="16"/>
      <c r="L958" s="27"/>
      <c r="M958" s="39" t="s">
        <v>136</v>
      </c>
      <c r="N958">
        <v>1.3368672276290663</v>
      </c>
      <c r="O958">
        <v>1.6477791086187719</v>
      </c>
      <c r="P958" s="21">
        <f t="shared" si="179"/>
        <v>1.2325675089972157</v>
      </c>
    </row>
    <row r="959" spans="1:16" x14ac:dyDescent="0.25">
      <c r="A959" s="64"/>
      <c r="B959" s="67"/>
      <c r="C959" s="3" t="s">
        <v>221</v>
      </c>
      <c r="D959" s="23" t="s">
        <v>224</v>
      </c>
      <c r="E959" s="60" t="s">
        <v>100</v>
      </c>
      <c r="F959" s="3">
        <v>23.14</v>
      </c>
      <c r="G959" s="3"/>
      <c r="H959" s="3">
        <f>F959-$G$953</f>
        <v>7.2233333333333345</v>
      </c>
      <c r="I959" s="3">
        <f t="shared" si="180"/>
        <v>0.66920626482066825</v>
      </c>
      <c r="J959" s="3">
        <f>GEOMEAN(I959:I961)</f>
        <v>0.67854803614979364</v>
      </c>
      <c r="K959" s="16"/>
      <c r="L959" s="27"/>
      <c r="M959" s="39" t="s">
        <v>140</v>
      </c>
      <c r="N959">
        <v>0.71228319418610775</v>
      </c>
      <c r="O959">
        <v>0.60731750418300734</v>
      </c>
      <c r="P959" s="21">
        <f t="shared" si="179"/>
        <v>0.85263489176795793</v>
      </c>
    </row>
    <row r="960" spans="1:16" x14ac:dyDescent="0.25">
      <c r="A960" s="64"/>
      <c r="B960" s="67"/>
      <c r="C960" s="3" t="s">
        <v>222</v>
      </c>
      <c r="D960" s="23" t="s">
        <v>224</v>
      </c>
      <c r="E960" s="60"/>
      <c r="F960" s="3">
        <v>23.14</v>
      </c>
      <c r="G960" s="3"/>
      <c r="H960" s="3">
        <f t="shared" ref="H960:H961" si="182">F960-$G$953</f>
        <v>7.2233333333333345</v>
      </c>
      <c r="I960" s="3">
        <f t="shared" si="180"/>
        <v>0.66920626482066825</v>
      </c>
      <c r="J960" s="3"/>
      <c r="K960" s="16"/>
      <c r="L960" s="27"/>
      <c r="M960" s="39" t="s">
        <v>142</v>
      </c>
      <c r="N960">
        <v>1.082116771961662</v>
      </c>
      <c r="O960">
        <v>0.88302296036965122</v>
      </c>
      <c r="P960" s="21">
        <f t="shared" si="179"/>
        <v>0.8160144849884422</v>
      </c>
    </row>
    <row r="961" spans="1:13" x14ac:dyDescent="0.25">
      <c r="A961" s="64"/>
      <c r="B961" s="68"/>
      <c r="C961" s="4" t="s">
        <v>223</v>
      </c>
      <c r="D961" s="17" t="s">
        <v>224</v>
      </c>
      <c r="E961" s="61"/>
      <c r="F961" s="4">
        <v>23.08</v>
      </c>
      <c r="G961" s="4"/>
      <c r="H961" s="4">
        <f t="shared" si="182"/>
        <v>7.1633333333333322</v>
      </c>
      <c r="I961" s="4">
        <f t="shared" si="180"/>
        <v>0.69762461801592401</v>
      </c>
      <c r="J961" s="4"/>
      <c r="K961" s="18"/>
      <c r="L961" s="27"/>
      <c r="M961" s="39"/>
    </row>
    <row r="962" spans="1:13" x14ac:dyDescent="0.25">
      <c r="A962" s="64"/>
      <c r="L962" s="27"/>
      <c r="M962" s="27"/>
    </row>
    <row r="963" spans="1:13" x14ac:dyDescent="0.25">
      <c r="A963" s="64"/>
      <c r="B963" s="66">
        <v>2</v>
      </c>
      <c r="C963" s="2" t="s">
        <v>117</v>
      </c>
      <c r="D963" s="13" t="s">
        <v>97</v>
      </c>
      <c r="E963" s="62" t="s">
        <v>95</v>
      </c>
      <c r="F963" s="2">
        <v>16.309999999999999</v>
      </c>
      <c r="G963" s="62">
        <f>AVERAGE(F963:F965)</f>
        <v>16.239999999999998</v>
      </c>
      <c r="H963" s="2"/>
      <c r="I963" s="2"/>
      <c r="J963" s="2"/>
      <c r="K963" s="14"/>
      <c r="L963" s="27"/>
      <c r="M963" s="27"/>
    </row>
    <row r="964" spans="1:13" x14ac:dyDescent="0.25">
      <c r="A964" s="64"/>
      <c r="B964" s="67"/>
      <c r="C964" s="3" t="s">
        <v>118</v>
      </c>
      <c r="D964" s="23" t="s">
        <v>97</v>
      </c>
      <c r="E964" s="60"/>
      <c r="F964" s="3">
        <v>16.190000000000001</v>
      </c>
      <c r="G964" s="60"/>
      <c r="H964" s="3"/>
      <c r="I964" s="3"/>
      <c r="J964" s="3"/>
      <c r="K964" s="16"/>
    </row>
    <row r="965" spans="1:13" x14ac:dyDescent="0.25">
      <c r="A965" s="64"/>
      <c r="B965" s="67"/>
      <c r="C965" s="3" t="s">
        <v>119</v>
      </c>
      <c r="D965" s="23" t="s">
        <v>97</v>
      </c>
      <c r="E965" s="60"/>
      <c r="F965" s="3">
        <v>16.22</v>
      </c>
      <c r="G965" s="60"/>
      <c r="H965" s="3"/>
      <c r="I965" s="3"/>
      <c r="J965" s="3"/>
      <c r="K965" s="16"/>
    </row>
    <row r="966" spans="1:13" x14ac:dyDescent="0.25">
      <c r="A966" s="64"/>
      <c r="B966" s="67"/>
      <c r="C966" s="3" t="s">
        <v>120</v>
      </c>
      <c r="D966" s="23" t="s">
        <v>97</v>
      </c>
      <c r="E966" s="60" t="s">
        <v>100</v>
      </c>
      <c r="F966" s="3">
        <v>15.84</v>
      </c>
      <c r="G966" s="60">
        <f>AVERAGE(F966:F968)</f>
        <v>15.866666666666667</v>
      </c>
      <c r="H966" s="3"/>
      <c r="I966" s="3"/>
      <c r="J966" s="3"/>
      <c r="K966" s="16"/>
    </row>
    <row r="967" spans="1:13" x14ac:dyDescent="0.25">
      <c r="A967" s="64"/>
      <c r="B967" s="67"/>
      <c r="C967" s="3" t="s">
        <v>121</v>
      </c>
      <c r="D967" s="23" t="s">
        <v>97</v>
      </c>
      <c r="E967" s="60"/>
      <c r="F967" s="3">
        <v>15.88</v>
      </c>
      <c r="G967" s="60"/>
      <c r="H967" s="3"/>
      <c r="I967" s="3"/>
      <c r="J967" s="3"/>
      <c r="K967" s="16"/>
    </row>
    <row r="968" spans="1:13" x14ac:dyDescent="0.25">
      <c r="A968" s="64"/>
      <c r="B968" s="67"/>
      <c r="C968" s="3" t="s">
        <v>122</v>
      </c>
      <c r="D968" s="23" t="s">
        <v>97</v>
      </c>
      <c r="E968" s="60"/>
      <c r="F968" s="3">
        <v>15.88</v>
      </c>
      <c r="G968" s="60"/>
      <c r="H968" s="3"/>
      <c r="I968" s="3"/>
      <c r="J968" s="3"/>
      <c r="K968" s="16"/>
    </row>
    <row r="969" spans="1:13" x14ac:dyDescent="0.25">
      <c r="A969" s="64"/>
      <c r="B969" s="67"/>
      <c r="C969" s="3" t="s">
        <v>179</v>
      </c>
      <c r="D969" s="23" t="s">
        <v>224</v>
      </c>
      <c r="E969" s="60" t="s">
        <v>95</v>
      </c>
      <c r="F969" s="3">
        <v>22.26</v>
      </c>
      <c r="G969" s="3"/>
      <c r="H969" s="3">
        <f>F969-$G$963</f>
        <v>6.0200000000000031</v>
      </c>
      <c r="I969" s="3">
        <f t="shared" ref="I969:I974" si="183">2^(-H969)*100</f>
        <v>1.5409886007708709</v>
      </c>
      <c r="J969" s="3">
        <f>GEOMEAN(I969:I971)</f>
        <v>1.5445531568013993</v>
      </c>
      <c r="K969" s="9">
        <f>J972/J969</f>
        <v>0.44033293679807473</v>
      </c>
    </row>
    <row r="970" spans="1:13" x14ac:dyDescent="0.25">
      <c r="A970" s="64"/>
      <c r="B970" s="67"/>
      <c r="C970" s="3" t="s">
        <v>180</v>
      </c>
      <c r="D970" s="23" t="s">
        <v>224</v>
      </c>
      <c r="E970" s="60"/>
      <c r="F970" s="3">
        <v>22.29</v>
      </c>
      <c r="G970" s="3"/>
      <c r="H970" s="3">
        <f t="shared" ref="H970:H971" si="184">F970-$G$963</f>
        <v>6.0500000000000007</v>
      </c>
      <c r="I970" s="3">
        <f t="shared" si="183"/>
        <v>1.5092755139450711</v>
      </c>
      <c r="J970" s="3"/>
      <c r="K970" s="16"/>
    </row>
    <row r="971" spans="1:13" x14ac:dyDescent="0.25">
      <c r="A971" s="64"/>
      <c r="B971" s="67"/>
      <c r="C971" s="3" t="s">
        <v>181</v>
      </c>
      <c r="D971" s="23" t="s">
        <v>224</v>
      </c>
      <c r="E971" s="60"/>
      <c r="F971" s="3">
        <v>22.22</v>
      </c>
      <c r="G971" s="3"/>
      <c r="H971" s="3">
        <f t="shared" si="184"/>
        <v>5.98</v>
      </c>
      <c r="I971" s="3">
        <f t="shared" si="183"/>
        <v>1.5843116871719205</v>
      </c>
      <c r="J971" s="3"/>
      <c r="K971" s="16"/>
    </row>
    <row r="972" spans="1:13" x14ac:dyDescent="0.25">
      <c r="A972" s="64"/>
      <c r="B972" s="67"/>
      <c r="C972" s="3" t="s">
        <v>182</v>
      </c>
      <c r="D972" s="23" t="s">
        <v>224</v>
      </c>
      <c r="E972" s="60" t="s">
        <v>100</v>
      </c>
      <c r="F972" s="3">
        <v>22.85</v>
      </c>
      <c r="G972" s="3"/>
      <c r="H972" s="3">
        <f>F972-$G$966</f>
        <v>6.9833333333333343</v>
      </c>
      <c r="I972" s="3">
        <f t="shared" si="183"/>
        <v>0.79032768773587625</v>
      </c>
      <c r="J972" s="3">
        <f>GEOMEAN(I972:I974)</f>
        <v>0.68011762757509731</v>
      </c>
      <c r="K972" s="16"/>
    </row>
    <row r="973" spans="1:13" x14ac:dyDescent="0.25">
      <c r="A973" s="64"/>
      <c r="B973" s="67"/>
      <c r="C973" s="3" t="s">
        <v>183</v>
      </c>
      <c r="D973" s="23" t="s">
        <v>224</v>
      </c>
      <c r="E973" s="60"/>
      <c r="F973" s="3">
        <v>22.95</v>
      </c>
      <c r="G973" s="3"/>
      <c r="H973" s="3">
        <f t="shared" ref="H973:H974" si="185">F973-$G$966</f>
        <v>7.0833333333333321</v>
      </c>
      <c r="I973" s="3">
        <f t="shared" si="183"/>
        <v>0.73740180678257372</v>
      </c>
      <c r="J973" s="3"/>
      <c r="K973" s="16"/>
    </row>
    <row r="974" spans="1:13" x14ac:dyDescent="0.25">
      <c r="A974" s="64"/>
      <c r="B974" s="68"/>
      <c r="C974" s="4" t="s">
        <v>184</v>
      </c>
      <c r="D974" s="17" t="s">
        <v>224</v>
      </c>
      <c r="E974" s="61"/>
      <c r="F974" s="4">
        <v>23.4</v>
      </c>
      <c r="G974" s="4"/>
      <c r="H974" s="4">
        <f t="shared" si="185"/>
        <v>7.5333333333333314</v>
      </c>
      <c r="I974" s="4">
        <f t="shared" si="183"/>
        <v>0.53980971873741324</v>
      </c>
      <c r="J974" s="4"/>
      <c r="K974" s="18"/>
    </row>
    <row r="975" spans="1:13" x14ac:dyDescent="0.25">
      <c r="A975" s="64"/>
    </row>
    <row r="976" spans="1:13" x14ac:dyDescent="0.25">
      <c r="A976" s="64"/>
      <c r="B976" s="66">
        <v>3</v>
      </c>
      <c r="C976" s="2" t="s">
        <v>93</v>
      </c>
      <c r="D976" s="13" t="s">
        <v>97</v>
      </c>
      <c r="E976" s="62" t="s">
        <v>95</v>
      </c>
      <c r="F976" s="2">
        <v>16.55</v>
      </c>
      <c r="G976" s="62">
        <v>16.463333333333335</v>
      </c>
      <c r="H976" s="2"/>
      <c r="I976" s="2"/>
      <c r="J976" s="2"/>
      <c r="K976" s="14"/>
    </row>
    <row r="977" spans="1:11" x14ac:dyDescent="0.25">
      <c r="A977" s="64"/>
      <c r="B977" s="67"/>
      <c r="C977" s="3" t="s">
        <v>96</v>
      </c>
      <c r="D977" s="23" t="s">
        <v>97</v>
      </c>
      <c r="E977" s="60"/>
      <c r="F977" s="3">
        <v>16.420000000000002</v>
      </c>
      <c r="G977" s="60"/>
      <c r="H977" s="3"/>
      <c r="I977" s="3"/>
      <c r="J977" s="3"/>
      <c r="K977" s="16"/>
    </row>
    <row r="978" spans="1:11" x14ac:dyDescent="0.25">
      <c r="A978" s="64"/>
      <c r="B978" s="67"/>
      <c r="C978" s="3" t="s">
        <v>98</v>
      </c>
      <c r="D978" s="23" t="s">
        <v>97</v>
      </c>
      <c r="E978" s="60"/>
      <c r="F978" s="3">
        <v>16.420000000000002</v>
      </c>
      <c r="G978" s="60"/>
      <c r="H978" s="3"/>
      <c r="I978" s="3"/>
      <c r="J978" s="3"/>
      <c r="K978" s="16"/>
    </row>
    <row r="979" spans="1:11" x14ac:dyDescent="0.25">
      <c r="A979" s="64"/>
      <c r="B979" s="67"/>
      <c r="C979" s="3" t="s">
        <v>99</v>
      </c>
      <c r="D979" s="23" t="s">
        <v>97</v>
      </c>
      <c r="E979" s="60" t="s">
        <v>100</v>
      </c>
      <c r="F979" s="3">
        <v>16.329999999999998</v>
      </c>
      <c r="G979" s="60">
        <v>16.099999999999998</v>
      </c>
      <c r="H979" s="3"/>
      <c r="I979" s="3"/>
      <c r="J979" s="3"/>
      <c r="K979" s="16"/>
    </row>
    <row r="980" spans="1:11" x14ac:dyDescent="0.25">
      <c r="A980" s="64"/>
      <c r="B980" s="67"/>
      <c r="C980" s="3" t="s">
        <v>101</v>
      </c>
      <c r="D980" s="23" t="s">
        <v>97</v>
      </c>
      <c r="E980" s="60"/>
      <c r="F980" s="3">
        <v>15.99</v>
      </c>
      <c r="G980" s="60"/>
      <c r="H980" s="3"/>
      <c r="I980" s="3"/>
      <c r="J980" s="3"/>
      <c r="K980" s="16"/>
    </row>
    <row r="981" spans="1:11" x14ac:dyDescent="0.25">
      <c r="A981" s="64"/>
      <c r="B981" s="67"/>
      <c r="C981" s="3" t="s">
        <v>103</v>
      </c>
      <c r="D981" s="23" t="s">
        <v>97</v>
      </c>
      <c r="E981" s="60"/>
      <c r="F981" s="3">
        <v>15.98</v>
      </c>
      <c r="G981" s="60"/>
      <c r="H981" s="3"/>
      <c r="I981" s="3"/>
      <c r="J981" s="3"/>
      <c r="K981" s="16"/>
    </row>
    <row r="982" spans="1:11" x14ac:dyDescent="0.25">
      <c r="A982" s="64"/>
      <c r="B982" s="67"/>
      <c r="C982" s="3" t="s">
        <v>218</v>
      </c>
      <c r="D982" s="23" t="s">
        <v>224</v>
      </c>
      <c r="E982" s="60" t="s">
        <v>95</v>
      </c>
      <c r="F982" s="3">
        <v>22.85</v>
      </c>
      <c r="G982" s="28"/>
      <c r="H982" s="3">
        <v>6.3866666666666667</v>
      </c>
      <c r="I982" s="3">
        <v>1.1951481980656189</v>
      </c>
      <c r="J982" s="3">
        <v>1.2090351512049939</v>
      </c>
      <c r="K982" s="9">
        <f>J985/J982</f>
        <v>0.66280972089326218</v>
      </c>
    </row>
    <row r="983" spans="1:11" x14ac:dyDescent="0.25">
      <c r="A983" s="64"/>
      <c r="B983" s="67"/>
      <c r="C983" s="3" t="s">
        <v>219</v>
      </c>
      <c r="D983" s="23" t="s">
        <v>224</v>
      </c>
      <c r="E983" s="60"/>
      <c r="F983" s="3">
        <v>22.86</v>
      </c>
      <c r="G983" s="28"/>
      <c r="H983" s="3">
        <v>6.3966666666666647</v>
      </c>
      <c r="I983" s="3">
        <v>1.1868927064340642</v>
      </c>
      <c r="J983" s="3"/>
      <c r="K983" s="16"/>
    </row>
    <row r="984" spans="1:11" x14ac:dyDescent="0.25">
      <c r="A984" s="64"/>
      <c r="B984" s="67"/>
      <c r="C984" s="3" t="s">
        <v>220</v>
      </c>
      <c r="D984" s="23" t="s">
        <v>224</v>
      </c>
      <c r="E984" s="60"/>
      <c r="F984" s="3">
        <v>22.79</v>
      </c>
      <c r="G984" s="28"/>
      <c r="H984" s="3">
        <v>6.3266666666666644</v>
      </c>
      <c r="I984" s="3">
        <v>1.2459010756143727</v>
      </c>
      <c r="J984" s="3"/>
      <c r="K984" s="16"/>
    </row>
    <row r="985" spans="1:11" x14ac:dyDescent="0.25">
      <c r="A985" s="64"/>
      <c r="B985" s="67"/>
      <c r="C985" s="3" t="s">
        <v>221</v>
      </c>
      <c r="D985" s="23" t="s">
        <v>224</v>
      </c>
      <c r="E985" s="60" t="s">
        <v>100</v>
      </c>
      <c r="F985" s="3">
        <v>23.17</v>
      </c>
      <c r="G985" s="28"/>
      <c r="H985" s="3">
        <v>7.0700000000000038</v>
      </c>
      <c r="I985" s="3">
        <v>0.74424843597182433</v>
      </c>
      <c r="J985" s="3">
        <v>0.80136025112032505</v>
      </c>
      <c r="K985" s="16"/>
    </row>
    <row r="986" spans="1:11" x14ac:dyDescent="0.25">
      <c r="A986" s="64"/>
      <c r="B986" s="67"/>
      <c r="C986" s="3" t="s">
        <v>222</v>
      </c>
      <c r="D986" s="23" t="s">
        <v>224</v>
      </c>
      <c r="E986" s="60"/>
      <c r="F986" s="3">
        <v>22.94</v>
      </c>
      <c r="G986" s="28"/>
      <c r="H986" s="3">
        <v>6.8400000000000034</v>
      </c>
      <c r="I986" s="3">
        <v>0.8728805766189196</v>
      </c>
      <c r="J986" s="3"/>
      <c r="K986" s="16"/>
    </row>
    <row r="987" spans="1:11" x14ac:dyDescent="0.25">
      <c r="A987" s="64"/>
      <c r="B987" s="68"/>
      <c r="C987" s="4" t="s">
        <v>223</v>
      </c>
      <c r="D987" s="17" t="s">
        <v>224</v>
      </c>
      <c r="E987" s="61"/>
      <c r="F987" s="4">
        <v>23.08</v>
      </c>
      <c r="G987" s="29"/>
      <c r="H987" s="4">
        <v>6.98</v>
      </c>
      <c r="I987" s="4">
        <v>0.79215584358596025</v>
      </c>
      <c r="J987" s="4"/>
      <c r="K987" s="18"/>
    </row>
    <row r="988" spans="1:11" x14ac:dyDescent="0.25">
      <c r="A988" s="64"/>
      <c r="G988" s="26"/>
    </row>
    <row r="989" spans="1:11" x14ac:dyDescent="0.25">
      <c r="A989" s="64"/>
      <c r="B989" s="66">
        <v>4</v>
      </c>
      <c r="C989" s="2" t="s">
        <v>117</v>
      </c>
      <c r="D989" s="13" t="s">
        <v>97</v>
      </c>
      <c r="E989" s="62" t="s">
        <v>95</v>
      </c>
      <c r="F989" s="2">
        <v>16.600000000000001</v>
      </c>
      <c r="G989" s="62">
        <f>AVERAGE(F989:F991)</f>
        <v>16.443333333333335</v>
      </c>
      <c r="H989" s="2"/>
      <c r="I989" s="2"/>
      <c r="J989" s="2"/>
      <c r="K989" s="14"/>
    </row>
    <row r="990" spans="1:11" x14ac:dyDescent="0.25">
      <c r="A990" s="64"/>
      <c r="B990" s="67"/>
      <c r="C990" s="3" t="s">
        <v>118</v>
      </c>
      <c r="D990" s="23" t="s">
        <v>97</v>
      </c>
      <c r="E990" s="60"/>
      <c r="F990" s="3">
        <v>16.440000000000001</v>
      </c>
      <c r="G990" s="60"/>
      <c r="H990" s="3"/>
      <c r="I990" s="3"/>
      <c r="J990" s="3"/>
      <c r="K990" s="16"/>
    </row>
    <row r="991" spans="1:11" x14ac:dyDescent="0.25">
      <c r="A991" s="64"/>
      <c r="B991" s="67"/>
      <c r="C991" s="3" t="s">
        <v>119</v>
      </c>
      <c r="D991" s="23" t="s">
        <v>97</v>
      </c>
      <c r="E991" s="60"/>
      <c r="F991" s="3">
        <v>16.29</v>
      </c>
      <c r="G991" s="60"/>
      <c r="H991" s="3"/>
      <c r="I991" s="3"/>
      <c r="J991" s="3"/>
      <c r="K991" s="16"/>
    </row>
    <row r="992" spans="1:11" x14ac:dyDescent="0.25">
      <c r="A992" s="64"/>
      <c r="B992" s="67"/>
      <c r="C992" s="3" t="s">
        <v>120</v>
      </c>
      <c r="D992" s="23" t="s">
        <v>97</v>
      </c>
      <c r="E992" s="60" t="s">
        <v>100</v>
      </c>
      <c r="F992" s="3">
        <v>16.329999999999998</v>
      </c>
      <c r="G992" s="60">
        <f>AVERAGE(F992:F994)</f>
        <v>16.356666666666669</v>
      </c>
      <c r="H992" s="3"/>
      <c r="I992" s="3"/>
      <c r="J992" s="3"/>
      <c r="K992" s="16"/>
    </row>
    <row r="993" spans="1:11" x14ac:dyDescent="0.25">
      <c r="A993" s="64"/>
      <c r="B993" s="67"/>
      <c r="C993" s="3" t="s">
        <v>121</v>
      </c>
      <c r="D993" s="23" t="s">
        <v>97</v>
      </c>
      <c r="E993" s="60"/>
      <c r="F993" s="3">
        <v>16.37</v>
      </c>
      <c r="G993" s="60"/>
      <c r="H993" s="3"/>
      <c r="I993" s="3"/>
      <c r="J993" s="3"/>
      <c r="K993" s="16"/>
    </row>
    <row r="994" spans="1:11" x14ac:dyDescent="0.25">
      <c r="A994" s="64"/>
      <c r="B994" s="67"/>
      <c r="C994" s="3" t="s">
        <v>122</v>
      </c>
      <c r="D994" s="23" t="s">
        <v>97</v>
      </c>
      <c r="E994" s="60"/>
      <c r="F994" s="3">
        <v>16.37</v>
      </c>
      <c r="G994" s="60"/>
      <c r="H994" s="3"/>
      <c r="I994" s="3"/>
      <c r="J994" s="3"/>
      <c r="K994" s="16"/>
    </row>
    <row r="995" spans="1:11" x14ac:dyDescent="0.25">
      <c r="A995" s="64"/>
      <c r="B995" s="67"/>
      <c r="C995" s="3" t="s">
        <v>179</v>
      </c>
      <c r="D995" s="23" t="s">
        <v>224</v>
      </c>
      <c r="E995" s="60" t="s">
        <v>95</v>
      </c>
      <c r="F995" s="3">
        <v>22.88</v>
      </c>
      <c r="G995" s="3"/>
      <c r="H995" s="3">
        <f>F995-$G$989</f>
        <v>6.4366666666666639</v>
      </c>
      <c r="I995" s="3">
        <f t="shared" ref="I995:I1000" si="186">2^(-H995)*100</f>
        <v>1.1544370629606497</v>
      </c>
      <c r="J995" s="3">
        <f>GEOMEAN(I995:I997)</f>
        <v>1.1597840395539458</v>
      </c>
      <c r="K995" s="9">
        <f>J998/J995</f>
        <v>0.57700937588177825</v>
      </c>
    </row>
    <row r="996" spans="1:11" x14ac:dyDescent="0.25">
      <c r="A996" s="64"/>
      <c r="B996" s="67"/>
      <c r="C996" s="3" t="s">
        <v>180</v>
      </c>
      <c r="D996" s="23" t="s">
        <v>224</v>
      </c>
      <c r="E996" s="60"/>
      <c r="F996" s="3">
        <v>22.94</v>
      </c>
      <c r="G996" s="3"/>
      <c r="H996" s="3">
        <f t="shared" ref="H996:H997" si="187">F996-$G$989</f>
        <v>6.4966666666666661</v>
      </c>
      <c r="I996" s="3">
        <f t="shared" si="186"/>
        <v>1.1074100525173907</v>
      </c>
      <c r="J996" s="3"/>
      <c r="K996" s="16"/>
    </row>
    <row r="997" spans="1:11" x14ac:dyDescent="0.25">
      <c r="A997" s="64"/>
      <c r="B997" s="67"/>
      <c r="C997" s="3" t="s">
        <v>181</v>
      </c>
      <c r="D997" s="23" t="s">
        <v>224</v>
      </c>
      <c r="E997" s="60"/>
      <c r="F997" s="3">
        <v>22.8</v>
      </c>
      <c r="G997" s="3"/>
      <c r="H997" s="3">
        <f t="shared" si="187"/>
        <v>6.3566666666666656</v>
      </c>
      <c r="I997" s="3">
        <f t="shared" si="186"/>
        <v>1.2202608022421002</v>
      </c>
      <c r="J997" s="3"/>
      <c r="K997" s="16"/>
    </row>
    <row r="998" spans="1:11" x14ac:dyDescent="0.25">
      <c r="A998" s="64"/>
      <c r="B998" s="67"/>
      <c r="C998" s="3" t="s">
        <v>182</v>
      </c>
      <c r="D998" s="23" t="s">
        <v>224</v>
      </c>
      <c r="E998" s="60" t="s">
        <v>100</v>
      </c>
      <c r="F998" s="3">
        <v>23.48</v>
      </c>
      <c r="G998" s="3"/>
      <c r="H998" s="3">
        <f>F998-$G$992</f>
        <v>7.1233333333333313</v>
      </c>
      <c r="I998" s="3">
        <f t="shared" si="186"/>
        <v>0.71723751559782911</v>
      </c>
      <c r="J998" s="3">
        <f>GEOMEAN(I998:I1000)</f>
        <v>0.66920626482066992</v>
      </c>
      <c r="K998" s="16"/>
    </row>
    <row r="999" spans="1:11" x14ac:dyDescent="0.25">
      <c r="A999" s="64"/>
      <c r="B999" s="67"/>
      <c r="C999" s="3" t="s">
        <v>183</v>
      </c>
      <c r="D999" s="23" t="s">
        <v>224</v>
      </c>
      <c r="E999" s="60"/>
      <c r="F999" s="3">
        <v>23.53</v>
      </c>
      <c r="G999" s="3"/>
      <c r="H999" s="3">
        <f t="shared" ref="H999:H1000" si="188">F999-$G$992</f>
        <v>7.173333333333332</v>
      </c>
      <c r="I999" s="3">
        <f t="shared" si="186"/>
        <v>0.69280577278374345</v>
      </c>
      <c r="J999" s="3"/>
      <c r="K999" s="16"/>
    </row>
    <row r="1000" spans="1:11" x14ac:dyDescent="0.25">
      <c r="A1000" s="64"/>
      <c r="B1000" s="68"/>
      <c r="C1000" s="4" t="s">
        <v>184</v>
      </c>
      <c r="D1000" s="17" t="s">
        <v>224</v>
      </c>
      <c r="E1000" s="61"/>
      <c r="F1000" s="4">
        <v>23.73</v>
      </c>
      <c r="G1000" s="4"/>
      <c r="H1000" s="4">
        <f t="shared" si="188"/>
        <v>7.3733333333333313</v>
      </c>
      <c r="I1000" s="4">
        <f t="shared" si="186"/>
        <v>0.60312245575169443</v>
      </c>
      <c r="J1000" s="4"/>
      <c r="K1000" s="18"/>
    </row>
    <row r="1001" spans="1:11" x14ac:dyDescent="0.25">
      <c r="A1001" s="64"/>
      <c r="D1001" s="39"/>
      <c r="E1001" s="39"/>
      <c r="F1001" s="39"/>
      <c r="G1001" s="39"/>
    </row>
    <row r="1002" spans="1:11" x14ac:dyDescent="0.25">
      <c r="A1002" s="64"/>
      <c r="B1002" s="66">
        <v>5</v>
      </c>
      <c r="C1002" s="2" t="s">
        <v>93</v>
      </c>
      <c r="D1002" s="13" t="s">
        <v>97</v>
      </c>
      <c r="E1002" s="62" t="s">
        <v>95</v>
      </c>
      <c r="F1002" s="2">
        <v>16.41</v>
      </c>
      <c r="G1002" s="62">
        <f>AVERAGE(F1002:F1004)</f>
        <v>16.233333333333331</v>
      </c>
      <c r="H1002" s="2"/>
      <c r="I1002" s="2"/>
      <c r="J1002" s="2"/>
      <c r="K1002" s="14"/>
    </row>
    <row r="1003" spans="1:11" x14ac:dyDescent="0.25">
      <c r="A1003" s="64"/>
      <c r="B1003" s="67"/>
      <c r="C1003" s="3" t="s">
        <v>96</v>
      </c>
      <c r="D1003" s="23" t="s">
        <v>97</v>
      </c>
      <c r="E1003" s="60"/>
      <c r="F1003" s="3">
        <v>16.329999999999998</v>
      </c>
      <c r="G1003" s="60"/>
      <c r="H1003" s="3"/>
      <c r="I1003" s="3"/>
      <c r="J1003" s="3"/>
      <c r="K1003" s="16"/>
    </row>
    <row r="1004" spans="1:11" x14ac:dyDescent="0.25">
      <c r="A1004" s="64"/>
      <c r="B1004" s="67"/>
      <c r="C1004" s="3" t="s">
        <v>98</v>
      </c>
      <c r="D1004" s="23" t="s">
        <v>97</v>
      </c>
      <c r="E1004" s="60"/>
      <c r="F1004" s="3">
        <v>15.96</v>
      </c>
      <c r="G1004" s="60"/>
      <c r="H1004" s="3"/>
      <c r="I1004" s="3"/>
      <c r="J1004" s="3"/>
      <c r="K1004" s="16"/>
    </row>
    <row r="1005" spans="1:11" x14ac:dyDescent="0.25">
      <c r="A1005" s="64"/>
      <c r="B1005" s="67"/>
      <c r="C1005" s="3" t="s">
        <v>117</v>
      </c>
      <c r="D1005" s="23" t="s">
        <v>97</v>
      </c>
      <c r="E1005" s="60" t="s">
        <v>100</v>
      </c>
      <c r="F1005" s="3">
        <v>16.23</v>
      </c>
      <c r="G1005" s="60">
        <f>AVERAGE(F1005:F1007)</f>
        <v>15.983333333333334</v>
      </c>
      <c r="H1005" s="3"/>
      <c r="I1005" s="3"/>
      <c r="J1005" s="3"/>
      <c r="K1005" s="16"/>
    </row>
    <row r="1006" spans="1:11" x14ac:dyDescent="0.25">
      <c r="A1006" s="64"/>
      <c r="B1006" s="67"/>
      <c r="C1006" s="3" t="s">
        <v>118</v>
      </c>
      <c r="D1006" s="23" t="s">
        <v>97</v>
      </c>
      <c r="E1006" s="60"/>
      <c r="F1006" s="3">
        <v>16.079999999999998</v>
      </c>
      <c r="G1006" s="60"/>
      <c r="H1006" s="3"/>
      <c r="I1006" s="3"/>
      <c r="J1006" s="3"/>
      <c r="K1006" s="16"/>
    </row>
    <row r="1007" spans="1:11" x14ac:dyDescent="0.25">
      <c r="A1007" s="64"/>
      <c r="B1007" s="67"/>
      <c r="C1007" s="3" t="s">
        <v>119</v>
      </c>
      <c r="D1007" s="23" t="s">
        <v>97</v>
      </c>
      <c r="E1007" s="60"/>
      <c r="F1007" s="3">
        <v>15.64</v>
      </c>
      <c r="G1007" s="60"/>
      <c r="H1007" s="3"/>
      <c r="I1007" s="3"/>
      <c r="J1007" s="3"/>
      <c r="K1007" s="16"/>
    </row>
    <row r="1008" spans="1:11" x14ac:dyDescent="0.25">
      <c r="A1008" s="64"/>
      <c r="B1008" s="67"/>
      <c r="C1008" s="3" t="s">
        <v>225</v>
      </c>
      <c r="D1008" s="23" t="s">
        <v>224</v>
      </c>
      <c r="E1008" s="60" t="s">
        <v>95</v>
      </c>
      <c r="F1008" s="3">
        <v>24.28</v>
      </c>
      <c r="G1008" s="3"/>
      <c r="H1008" s="3">
        <f>F1008-$G$1002</f>
        <v>8.0466666666666704</v>
      </c>
      <c r="I1008" s="3">
        <f t="shared" ref="I1008:I1013" si="189">2^(-H1008)*100</f>
        <v>0.37819167811831284</v>
      </c>
      <c r="J1008" s="3">
        <f>GEOMEAN(I1008:I1010)</f>
        <v>0.4167313449005296</v>
      </c>
      <c r="K1008" s="9">
        <f>J1011/J1008</f>
        <v>1.0163049321681923</v>
      </c>
    </row>
    <row r="1009" spans="1:11" x14ac:dyDescent="0.25">
      <c r="A1009" s="64"/>
      <c r="B1009" s="67"/>
      <c r="C1009" s="3" t="s">
        <v>226</v>
      </c>
      <c r="D1009" s="23" t="s">
        <v>224</v>
      </c>
      <c r="E1009" s="60"/>
      <c r="F1009" s="3">
        <v>23.87</v>
      </c>
      <c r="G1009" s="3"/>
      <c r="H1009" s="3">
        <f t="shared" ref="H1009:H1010" si="190">F1009-$G$1002</f>
        <v>7.6366666666666703</v>
      </c>
      <c r="I1009" s="3">
        <f t="shared" si="189"/>
        <v>0.50249791772515651</v>
      </c>
      <c r="J1009" s="3"/>
      <c r="K1009" s="16"/>
    </row>
    <row r="1010" spans="1:11" x14ac:dyDescent="0.25">
      <c r="A1010" s="64"/>
      <c r="B1010" s="67"/>
      <c r="C1010" s="3" t="s">
        <v>227</v>
      </c>
      <c r="D1010" s="23" t="s">
        <v>224</v>
      </c>
      <c r="E1010" s="60"/>
      <c r="F1010" s="3">
        <v>24.27</v>
      </c>
      <c r="G1010" s="3"/>
      <c r="H1010" s="3">
        <f t="shared" si="190"/>
        <v>8.0366666666666688</v>
      </c>
      <c r="I1010" s="3">
        <f t="shared" si="189"/>
        <v>0.38082220926649968</v>
      </c>
      <c r="J1010" s="3"/>
      <c r="K1010" s="16"/>
    </row>
    <row r="1011" spans="1:11" x14ac:dyDescent="0.25">
      <c r="A1011" s="64"/>
      <c r="B1011" s="67"/>
      <c r="C1011" s="3" t="s">
        <v>228</v>
      </c>
      <c r="D1011" s="23" t="s">
        <v>224</v>
      </c>
      <c r="E1011" s="60" t="s">
        <v>100</v>
      </c>
      <c r="F1011" s="3">
        <v>23.81</v>
      </c>
      <c r="G1011" s="3"/>
      <c r="H1011" s="3">
        <f>F1011-$G$1005</f>
        <v>7.8266666666666644</v>
      </c>
      <c r="I1011" s="3">
        <f t="shared" si="189"/>
        <v>0.44049254962726814</v>
      </c>
      <c r="J1011" s="3">
        <f>GEOMEAN(I1011:I1013)</f>
        <v>0.42352612121149225</v>
      </c>
      <c r="K1011" s="16"/>
    </row>
    <row r="1012" spans="1:11" x14ac:dyDescent="0.25">
      <c r="A1012" s="64"/>
      <c r="B1012" s="67"/>
      <c r="C1012" s="3" t="s">
        <v>229</v>
      </c>
      <c r="D1012" s="23" t="s">
        <v>224</v>
      </c>
      <c r="E1012" s="60"/>
      <c r="F1012" s="3">
        <v>23.89</v>
      </c>
      <c r="G1012" s="3"/>
      <c r="H1012" s="3">
        <f t="shared" ref="H1012:H1013" si="191">F1012-$G$1005</f>
        <v>7.9066666666666663</v>
      </c>
      <c r="I1012" s="3">
        <f t="shared" si="189"/>
        <v>0.4167313449005306</v>
      </c>
      <c r="J1012" s="3"/>
      <c r="K1012" s="16"/>
    </row>
    <row r="1013" spans="1:11" x14ac:dyDescent="0.25">
      <c r="A1013" s="64"/>
      <c r="B1013" s="68"/>
      <c r="C1013" s="4" t="s">
        <v>230</v>
      </c>
      <c r="D1013" s="17" t="s">
        <v>224</v>
      </c>
      <c r="E1013" s="61"/>
      <c r="F1013" s="4">
        <v>23.9</v>
      </c>
      <c r="G1013" s="4"/>
      <c r="H1013" s="4">
        <f t="shared" si="191"/>
        <v>7.9166666666666643</v>
      </c>
      <c r="I1013" s="4">
        <f t="shared" si="189"/>
        <v>0.41385277123410058</v>
      </c>
      <c r="J1013" s="4"/>
      <c r="K1013" s="18"/>
    </row>
    <row r="1014" spans="1:11" x14ac:dyDescent="0.25">
      <c r="A1014" s="64"/>
      <c r="C1014" s="39"/>
      <c r="D1014" s="39"/>
      <c r="E1014" s="39"/>
      <c r="F1014" s="39"/>
      <c r="G1014" s="39"/>
    </row>
    <row r="1015" spans="1:11" x14ac:dyDescent="0.25">
      <c r="A1015" s="64"/>
      <c r="B1015" s="66">
        <v>6</v>
      </c>
      <c r="C1015" s="2" t="s">
        <v>93</v>
      </c>
      <c r="D1015" s="13" t="s">
        <v>97</v>
      </c>
      <c r="E1015" s="62" t="s">
        <v>95</v>
      </c>
      <c r="F1015" s="2">
        <v>16.8</v>
      </c>
      <c r="G1015" s="62">
        <f>AVERAGE(F1015:F1017)</f>
        <v>16.710000000000004</v>
      </c>
      <c r="H1015" s="2"/>
      <c r="I1015" s="2"/>
      <c r="J1015" s="2"/>
      <c r="K1015" s="14"/>
    </row>
    <row r="1016" spans="1:11" x14ac:dyDescent="0.25">
      <c r="A1016" s="64"/>
      <c r="B1016" s="67"/>
      <c r="C1016" s="3" t="s">
        <v>96</v>
      </c>
      <c r="D1016" s="23" t="s">
        <v>97</v>
      </c>
      <c r="E1016" s="60"/>
      <c r="F1016" s="3">
        <v>16.600000000000001</v>
      </c>
      <c r="G1016" s="60"/>
      <c r="H1016" s="3"/>
      <c r="I1016" s="3"/>
      <c r="J1016" s="3"/>
      <c r="K1016" s="16"/>
    </row>
    <row r="1017" spans="1:11" x14ac:dyDescent="0.25">
      <c r="A1017" s="64"/>
      <c r="B1017" s="67"/>
      <c r="C1017" s="3" t="s">
        <v>98</v>
      </c>
      <c r="D1017" s="23" t="s">
        <v>97</v>
      </c>
      <c r="E1017" s="60"/>
      <c r="F1017" s="3">
        <v>16.73</v>
      </c>
      <c r="G1017" s="60"/>
      <c r="H1017" s="3"/>
      <c r="I1017" s="3"/>
      <c r="J1017" s="3"/>
      <c r="K1017" s="16"/>
    </row>
    <row r="1018" spans="1:11" x14ac:dyDescent="0.25">
      <c r="A1018" s="64"/>
      <c r="B1018" s="67"/>
      <c r="C1018" s="3" t="s">
        <v>117</v>
      </c>
      <c r="D1018" s="23" t="s">
        <v>97</v>
      </c>
      <c r="E1018" s="60" t="s">
        <v>100</v>
      </c>
      <c r="F1018" s="3">
        <v>16.23</v>
      </c>
      <c r="G1018" s="60">
        <f>AVERAGE(F1018:F1020)</f>
        <v>16.146666666666668</v>
      </c>
      <c r="H1018" s="3"/>
      <c r="I1018" s="3"/>
      <c r="J1018" s="3"/>
      <c r="K1018" s="16"/>
    </row>
    <row r="1019" spans="1:11" x14ac:dyDescent="0.25">
      <c r="A1019" s="64"/>
      <c r="B1019" s="67"/>
      <c r="C1019" s="3" t="s">
        <v>118</v>
      </c>
      <c r="D1019" s="23" t="s">
        <v>97</v>
      </c>
      <c r="E1019" s="60"/>
      <c r="F1019" s="3">
        <v>16.170000000000002</v>
      </c>
      <c r="G1019" s="60"/>
      <c r="H1019" s="3"/>
      <c r="I1019" s="3"/>
      <c r="J1019" s="3"/>
      <c r="K1019" s="16"/>
    </row>
    <row r="1020" spans="1:11" x14ac:dyDescent="0.25">
      <c r="A1020" s="64"/>
      <c r="B1020" s="67"/>
      <c r="C1020" s="3" t="s">
        <v>119</v>
      </c>
      <c r="D1020" s="23" t="s">
        <v>97</v>
      </c>
      <c r="E1020" s="60"/>
      <c r="F1020" s="3">
        <v>16.04</v>
      </c>
      <c r="G1020" s="60"/>
      <c r="H1020" s="3"/>
      <c r="I1020" s="3"/>
      <c r="J1020" s="3"/>
      <c r="K1020" s="16"/>
    </row>
    <row r="1021" spans="1:11" x14ac:dyDescent="0.25">
      <c r="A1021" s="64"/>
      <c r="B1021" s="67"/>
      <c r="C1021" s="3" t="s">
        <v>225</v>
      </c>
      <c r="D1021" s="23" t="s">
        <v>224</v>
      </c>
      <c r="E1021" s="60" t="s">
        <v>95</v>
      </c>
      <c r="F1021" s="3">
        <v>22.72</v>
      </c>
      <c r="G1021" s="3"/>
      <c r="H1021" s="3">
        <v>6.0099999999999945</v>
      </c>
      <c r="I1021" s="3">
        <v>1.5517070241203743</v>
      </c>
      <c r="J1021" s="3">
        <v>1.6804599850896584</v>
      </c>
      <c r="K1021" s="9">
        <f>J1024/J1021</f>
        <v>0.72782659142109218</v>
      </c>
    </row>
    <row r="1022" spans="1:11" x14ac:dyDescent="0.25">
      <c r="A1022" s="64"/>
      <c r="B1022" s="67"/>
      <c r="C1022" s="3" t="s">
        <v>226</v>
      </c>
      <c r="D1022" s="23" t="s">
        <v>224</v>
      </c>
      <c r="E1022" s="60"/>
      <c r="F1022" s="3">
        <v>22.57</v>
      </c>
      <c r="G1022" s="3"/>
      <c r="H1022" s="3">
        <v>5.8599999999999959</v>
      </c>
      <c r="I1022" s="3">
        <v>1.7217267435572097</v>
      </c>
      <c r="J1022" s="3"/>
      <c r="K1022" s="16"/>
    </row>
    <row r="1023" spans="1:11" x14ac:dyDescent="0.25">
      <c r="A1023" s="64"/>
      <c r="B1023" s="67"/>
      <c r="C1023" s="3" t="s">
        <v>227</v>
      </c>
      <c r="D1023" s="23" t="s">
        <v>224</v>
      </c>
      <c r="E1023" s="60"/>
      <c r="F1023" s="3">
        <v>22.64</v>
      </c>
      <c r="G1023" s="3"/>
      <c r="H1023" s="3">
        <v>5.9299999999999962</v>
      </c>
      <c r="I1023" s="3">
        <v>1.6401823181610475</v>
      </c>
      <c r="J1023" s="3"/>
      <c r="K1023" s="16"/>
    </row>
    <row r="1024" spans="1:11" x14ac:dyDescent="0.25">
      <c r="A1024" s="64"/>
      <c r="B1024" s="67"/>
      <c r="C1024" s="3" t="s">
        <v>228</v>
      </c>
      <c r="D1024" s="23" t="s">
        <v>224</v>
      </c>
      <c r="E1024" s="60" t="s">
        <v>100</v>
      </c>
      <c r="F1024" s="3">
        <v>22.55</v>
      </c>
      <c r="G1024" s="3"/>
      <c r="H1024" s="3">
        <v>6.4033333333333324</v>
      </c>
      <c r="I1024" s="3">
        <v>1.1814207501873646</v>
      </c>
      <c r="J1024" s="3">
        <v>1.2230834629673455</v>
      </c>
      <c r="K1024" s="16"/>
    </row>
    <row r="1025" spans="1:11" x14ac:dyDescent="0.25">
      <c r="A1025" s="64"/>
      <c r="B1025" s="67"/>
      <c r="C1025" s="3" t="s">
        <v>229</v>
      </c>
      <c r="D1025" s="23" t="s">
        <v>224</v>
      </c>
      <c r="E1025" s="60"/>
      <c r="F1025" s="3">
        <v>22.45</v>
      </c>
      <c r="G1025" s="3"/>
      <c r="H1025" s="3">
        <v>6.303333333333331</v>
      </c>
      <c r="I1025" s="3">
        <v>1.2662154081405377</v>
      </c>
      <c r="J1025" s="3"/>
      <c r="K1025" s="16"/>
    </row>
    <row r="1026" spans="1:11" x14ac:dyDescent="0.25">
      <c r="A1026" s="64"/>
      <c r="B1026" s="68"/>
      <c r="C1026" s="4" t="s">
        <v>230</v>
      </c>
      <c r="D1026" s="17" t="s">
        <v>224</v>
      </c>
      <c r="E1026" s="61"/>
      <c r="F1026" s="4">
        <v>22.28</v>
      </c>
      <c r="G1026" s="4"/>
      <c r="H1026" s="4">
        <v>6.1333333333333329</v>
      </c>
      <c r="I1026" s="4">
        <v>1.4245663883722148</v>
      </c>
      <c r="J1026" s="4"/>
      <c r="K1026" s="18"/>
    </row>
    <row r="1027" spans="1:11" x14ac:dyDescent="0.25">
      <c r="A1027" s="64"/>
      <c r="B1027" s="41"/>
      <c r="C1027" s="2"/>
      <c r="D1027" s="2"/>
      <c r="E1027" s="2"/>
      <c r="F1027" s="2"/>
      <c r="G1027" s="62">
        <v>16.55</v>
      </c>
      <c r="H1027" s="2"/>
      <c r="I1027" s="2"/>
      <c r="J1027" s="2"/>
      <c r="K1027" s="14"/>
    </row>
    <row r="1028" spans="1:11" x14ac:dyDescent="0.25">
      <c r="A1028" s="64"/>
      <c r="B1028" s="67">
        <v>7</v>
      </c>
      <c r="C1028" s="3" t="s">
        <v>93</v>
      </c>
      <c r="D1028" s="23" t="s">
        <v>97</v>
      </c>
      <c r="E1028" s="62" t="s">
        <v>95</v>
      </c>
      <c r="F1028" s="3">
        <v>16.57</v>
      </c>
      <c r="G1028" s="60"/>
      <c r="H1028" s="3"/>
      <c r="I1028" s="3"/>
      <c r="J1028" s="3"/>
      <c r="K1028" s="16"/>
    </row>
    <row r="1029" spans="1:11" x14ac:dyDescent="0.25">
      <c r="A1029" s="64"/>
      <c r="B1029" s="67"/>
      <c r="C1029" s="3" t="s">
        <v>96</v>
      </c>
      <c r="D1029" s="23" t="s">
        <v>97</v>
      </c>
      <c r="E1029" s="60"/>
      <c r="F1029" s="3">
        <v>16.48</v>
      </c>
      <c r="G1029" s="60"/>
      <c r="H1029" s="3"/>
      <c r="I1029" s="3"/>
      <c r="J1029" s="3"/>
      <c r="K1029" s="16"/>
    </row>
    <row r="1030" spans="1:11" x14ac:dyDescent="0.25">
      <c r="A1030" s="64"/>
      <c r="B1030" s="67"/>
      <c r="C1030" s="3" t="s">
        <v>98</v>
      </c>
      <c r="D1030" s="23" t="s">
        <v>97</v>
      </c>
      <c r="E1030" s="60"/>
      <c r="F1030" s="3">
        <v>16.600000000000001</v>
      </c>
      <c r="G1030" s="60"/>
      <c r="H1030" s="3"/>
      <c r="I1030" s="3"/>
      <c r="J1030" s="3"/>
      <c r="K1030" s="16"/>
    </row>
    <row r="1031" spans="1:11" x14ac:dyDescent="0.25">
      <c r="A1031" s="64"/>
      <c r="B1031" s="67"/>
      <c r="C1031" s="3" t="s">
        <v>117</v>
      </c>
      <c r="D1031" s="23" t="s">
        <v>97</v>
      </c>
      <c r="E1031" s="60" t="s">
        <v>100</v>
      </c>
      <c r="F1031" s="3">
        <v>17.059999999999999</v>
      </c>
      <c r="G1031" s="60">
        <v>16.956666666666667</v>
      </c>
      <c r="H1031" s="3"/>
      <c r="I1031" s="3"/>
      <c r="J1031" s="3"/>
      <c r="K1031" s="16"/>
    </row>
    <row r="1032" spans="1:11" x14ac:dyDescent="0.25">
      <c r="A1032" s="64"/>
      <c r="B1032" s="67"/>
      <c r="C1032" s="3" t="s">
        <v>118</v>
      </c>
      <c r="D1032" s="23" t="s">
        <v>97</v>
      </c>
      <c r="E1032" s="60"/>
      <c r="F1032" s="3">
        <v>16.809999999999999</v>
      </c>
      <c r="G1032" s="60"/>
      <c r="H1032" s="3"/>
      <c r="I1032" s="3"/>
      <c r="J1032" s="3"/>
      <c r="K1032" s="16"/>
    </row>
    <row r="1033" spans="1:11" x14ac:dyDescent="0.25">
      <c r="A1033" s="64"/>
      <c r="B1033" s="67"/>
      <c r="C1033" s="3" t="s">
        <v>119</v>
      </c>
      <c r="D1033" s="23" t="s">
        <v>97</v>
      </c>
      <c r="E1033" s="60"/>
      <c r="F1033" s="3">
        <v>17</v>
      </c>
      <c r="G1033" s="60"/>
      <c r="H1033" s="3"/>
      <c r="I1033" s="3"/>
      <c r="J1033" s="3"/>
      <c r="K1033" s="16"/>
    </row>
    <row r="1034" spans="1:11" x14ac:dyDescent="0.25">
      <c r="A1034" s="64"/>
      <c r="B1034" s="67"/>
      <c r="C1034" s="3" t="s">
        <v>225</v>
      </c>
      <c r="D1034" s="23" t="s">
        <v>224</v>
      </c>
      <c r="E1034" s="60" t="s">
        <v>95</v>
      </c>
      <c r="F1034" s="3">
        <v>22.92</v>
      </c>
      <c r="G1034" s="3"/>
      <c r="H1034" s="3">
        <v>6.370000000000001</v>
      </c>
      <c r="I1034" s="3">
        <v>1.2090351512049913</v>
      </c>
      <c r="J1034" s="3">
        <v>1.3368672276290663</v>
      </c>
      <c r="K1034" s="9">
        <f>J1037/J1034</f>
        <v>1.2325675089972157</v>
      </c>
    </row>
    <row r="1035" spans="1:11" x14ac:dyDescent="0.25">
      <c r="A1035" s="64"/>
      <c r="B1035" s="67"/>
      <c r="C1035" s="3" t="s">
        <v>226</v>
      </c>
      <c r="D1035" s="23" t="s">
        <v>224</v>
      </c>
      <c r="E1035" s="60"/>
      <c r="F1035" s="3">
        <v>22.68</v>
      </c>
      <c r="G1035" s="3"/>
      <c r="H1035" s="3">
        <v>6.129999999999999</v>
      </c>
      <c r="I1035" s="3">
        <v>1.427861640983439</v>
      </c>
      <c r="J1035" s="3"/>
      <c r="K1035" s="16"/>
    </row>
    <row r="1036" spans="1:11" x14ac:dyDescent="0.25">
      <c r="A1036" s="64"/>
      <c r="B1036" s="67"/>
      <c r="C1036" s="3" t="s">
        <v>227</v>
      </c>
      <c r="D1036" s="23" t="s">
        <v>224</v>
      </c>
      <c r="E1036" s="60"/>
      <c r="F1036" s="3">
        <v>22.87</v>
      </c>
      <c r="G1036" s="3"/>
      <c r="H1036" s="3">
        <v>6.32</v>
      </c>
      <c r="I1036" s="3">
        <v>1.2516716837337845</v>
      </c>
      <c r="J1036" s="3"/>
      <c r="K1036" s="16"/>
    </row>
    <row r="1037" spans="1:11" x14ac:dyDescent="0.25">
      <c r="A1037" s="64"/>
      <c r="B1037" s="67"/>
      <c r="C1037" s="3" t="s">
        <v>228</v>
      </c>
      <c r="D1037" s="23" t="s">
        <v>224</v>
      </c>
      <c r="E1037" s="60" t="s">
        <v>100</v>
      </c>
      <c r="F1037" s="3">
        <v>22.81</v>
      </c>
      <c r="G1037" s="3"/>
      <c r="H1037" s="3">
        <v>5.8533333333333317</v>
      </c>
      <c r="I1037" s="3">
        <v>1.7297012212426712</v>
      </c>
      <c r="J1037" s="3">
        <v>1.6477791086187719</v>
      </c>
      <c r="K1037" s="16"/>
    </row>
    <row r="1038" spans="1:11" x14ac:dyDescent="0.25">
      <c r="A1038" s="64"/>
      <c r="B1038" s="67"/>
      <c r="C1038" s="3" t="s">
        <v>229</v>
      </c>
      <c r="D1038" s="23" t="s">
        <v>224</v>
      </c>
      <c r="E1038" s="60"/>
      <c r="F1038" s="3">
        <v>22.95</v>
      </c>
      <c r="G1038" s="3"/>
      <c r="H1038" s="3">
        <v>5.9933333333333323</v>
      </c>
      <c r="I1038" s="3">
        <v>1.5697369912532104</v>
      </c>
      <c r="J1038" s="3"/>
      <c r="K1038" s="16"/>
    </row>
    <row r="1039" spans="1:11" x14ac:dyDescent="0.25">
      <c r="A1039" s="64"/>
      <c r="B1039" s="68"/>
      <c r="C1039" s="4" t="s">
        <v>230</v>
      </c>
      <c r="D1039" s="17" t="s">
        <v>224</v>
      </c>
      <c r="E1039" s="61"/>
      <c r="F1039" s="4">
        <v>22.68</v>
      </c>
      <c r="G1039" s="4"/>
      <c r="H1039" s="4">
        <v>5.7233333333333327</v>
      </c>
      <c r="I1039" s="4">
        <v>1.892801151468863</v>
      </c>
      <c r="J1039" s="4"/>
      <c r="K1039" s="18"/>
    </row>
    <row r="1040" spans="1:11" x14ac:dyDescent="0.25">
      <c r="A1040" s="64"/>
    </row>
    <row r="1041" spans="1:11" x14ac:dyDescent="0.25">
      <c r="A1041" s="64"/>
      <c r="B1041" s="66">
        <v>11</v>
      </c>
      <c r="C1041" s="2" t="s">
        <v>93</v>
      </c>
      <c r="D1041" s="13" t="s">
        <v>97</v>
      </c>
      <c r="E1041" s="62" t="s">
        <v>95</v>
      </c>
      <c r="F1041" s="2">
        <v>17.39</v>
      </c>
      <c r="G1041" s="62">
        <f>AVERAGE(F1041:F1043)</f>
        <v>17.330000000000002</v>
      </c>
      <c r="H1041" s="2"/>
      <c r="I1041" s="2"/>
      <c r="J1041" s="2"/>
      <c r="K1041" s="14"/>
    </row>
    <row r="1042" spans="1:11" x14ac:dyDescent="0.25">
      <c r="A1042" s="64"/>
      <c r="B1042" s="67"/>
      <c r="C1042" s="3" t="s">
        <v>96</v>
      </c>
      <c r="D1042" s="23" t="s">
        <v>97</v>
      </c>
      <c r="E1042" s="60"/>
      <c r="F1042" s="3">
        <v>17.39</v>
      </c>
      <c r="G1042" s="60"/>
      <c r="H1042" s="3"/>
      <c r="I1042" s="3"/>
      <c r="J1042" s="3"/>
      <c r="K1042" s="16"/>
    </row>
    <row r="1043" spans="1:11" x14ac:dyDescent="0.25">
      <c r="A1043" s="64"/>
      <c r="B1043" s="67"/>
      <c r="C1043" s="3" t="s">
        <v>98</v>
      </c>
      <c r="D1043" s="23" t="s">
        <v>97</v>
      </c>
      <c r="E1043" s="60"/>
      <c r="F1043" s="3">
        <v>17.21</v>
      </c>
      <c r="G1043" s="60"/>
      <c r="H1043" s="3"/>
      <c r="I1043" s="3"/>
      <c r="J1043" s="3"/>
      <c r="K1043" s="16"/>
    </row>
    <row r="1044" spans="1:11" x14ac:dyDescent="0.25">
      <c r="A1044" s="64"/>
      <c r="B1044" s="67"/>
      <c r="C1044" s="3" t="s">
        <v>99</v>
      </c>
      <c r="D1044" s="23" t="s">
        <v>97</v>
      </c>
      <c r="E1044" s="60" t="s">
        <v>100</v>
      </c>
      <c r="F1044" s="3">
        <v>17.09</v>
      </c>
      <c r="G1044" s="60">
        <f>AVERAGE(F1044:F1046)</f>
        <v>17.040000000000003</v>
      </c>
      <c r="H1044" s="3"/>
      <c r="I1044" s="3"/>
      <c r="J1044" s="3"/>
      <c r="K1044" s="16"/>
    </row>
    <row r="1045" spans="1:11" x14ac:dyDescent="0.25">
      <c r="A1045" s="64"/>
      <c r="B1045" s="67"/>
      <c r="C1045" s="3" t="s">
        <v>101</v>
      </c>
      <c r="D1045" s="23" t="s">
        <v>97</v>
      </c>
      <c r="E1045" s="60"/>
      <c r="F1045" s="3">
        <v>17.03</v>
      </c>
      <c r="G1045" s="60"/>
      <c r="H1045" s="3"/>
      <c r="I1045" s="3"/>
      <c r="J1045" s="3"/>
      <c r="K1045" s="16"/>
    </row>
    <row r="1046" spans="1:11" x14ac:dyDescent="0.25">
      <c r="A1046" s="64"/>
      <c r="B1046" s="67"/>
      <c r="C1046" s="3" t="s">
        <v>103</v>
      </c>
      <c r="D1046" s="23" t="s">
        <v>97</v>
      </c>
      <c r="E1046" s="60"/>
      <c r="F1046" s="3">
        <v>17</v>
      </c>
      <c r="G1046" s="60"/>
      <c r="H1046" s="3"/>
      <c r="I1046" s="3"/>
      <c r="J1046" s="3"/>
      <c r="K1046" s="16"/>
    </row>
    <row r="1047" spans="1:11" x14ac:dyDescent="0.25">
      <c r="A1047" s="64"/>
      <c r="B1047" s="67"/>
      <c r="C1047" s="3" t="s">
        <v>111</v>
      </c>
      <c r="D1047" s="23" t="s">
        <v>224</v>
      </c>
      <c r="E1047" s="60" t="s">
        <v>95</v>
      </c>
      <c r="F1047" s="3">
        <v>24.26</v>
      </c>
      <c r="G1047" s="3"/>
      <c r="H1047" s="3">
        <f>F1047-$G$1041</f>
        <v>6.93</v>
      </c>
      <c r="I1047" s="3">
        <f>2^(-H1047)*100</f>
        <v>0.82009115908052155</v>
      </c>
      <c r="J1047" s="3">
        <f>GEOMEAN(I1047:I1049)</f>
        <v>0.71228319418610775</v>
      </c>
      <c r="K1047" s="9">
        <f>J1050/J1047</f>
        <v>0.85263489176795793</v>
      </c>
    </row>
    <row r="1048" spans="1:11" x14ac:dyDescent="0.25">
      <c r="A1048" s="64"/>
      <c r="B1048" s="67"/>
      <c r="C1048" s="3" t="s">
        <v>112</v>
      </c>
      <c r="D1048" s="23" t="s">
        <v>224</v>
      </c>
      <c r="E1048" s="60"/>
      <c r="F1048" s="3">
        <v>24.54</v>
      </c>
      <c r="G1048" s="3"/>
      <c r="H1048" s="3">
        <f t="shared" ref="H1048:H1049" si="192">F1048-$G$1041</f>
        <v>7.2099999999999973</v>
      </c>
      <c r="I1048" s="3">
        <f t="shared" ref="I1048:I1052" si="193">2^(-H1048)*100</f>
        <v>0.67541971195927086</v>
      </c>
      <c r="J1048" s="3"/>
      <c r="K1048" s="16"/>
    </row>
    <row r="1049" spans="1:11" x14ac:dyDescent="0.25">
      <c r="A1049" s="64"/>
      <c r="B1049" s="67"/>
      <c r="C1049" s="3" t="s">
        <v>113</v>
      </c>
      <c r="D1049" s="23" t="s">
        <v>224</v>
      </c>
      <c r="E1049" s="60"/>
      <c r="F1049" s="3">
        <v>24.59</v>
      </c>
      <c r="G1049" s="3"/>
      <c r="H1049" s="3">
        <f t="shared" si="192"/>
        <v>7.259999999999998</v>
      </c>
      <c r="I1049" s="3">
        <f t="shared" si="193"/>
        <v>0.65241243705341445</v>
      </c>
      <c r="J1049" s="3"/>
      <c r="K1049" s="16"/>
    </row>
    <row r="1050" spans="1:11" x14ac:dyDescent="0.25">
      <c r="A1050" s="64"/>
      <c r="B1050" s="67"/>
      <c r="C1050" s="3" t="s">
        <v>114</v>
      </c>
      <c r="D1050" s="23" t="s">
        <v>224</v>
      </c>
      <c r="E1050" s="60" t="s">
        <v>100</v>
      </c>
      <c r="F1050" s="3">
        <v>24.36</v>
      </c>
      <c r="G1050" s="3"/>
      <c r="H1050" s="3">
        <f>F1050-$G$1044</f>
        <v>7.3199999999999967</v>
      </c>
      <c r="I1050" s="3">
        <f t="shared" si="193"/>
        <v>0.62583584186689378</v>
      </c>
      <c r="J1050" s="3">
        <f>GEOMEAN(I1050:I1052)</f>
        <v>0.60731750418300734</v>
      </c>
      <c r="K1050" s="16"/>
    </row>
    <row r="1051" spans="1:11" x14ac:dyDescent="0.25">
      <c r="A1051" s="64"/>
      <c r="B1051" s="67"/>
      <c r="C1051" s="3" t="s">
        <v>115</v>
      </c>
      <c r="D1051" s="23" t="s">
        <v>224</v>
      </c>
      <c r="E1051" s="60"/>
      <c r="F1051" s="3">
        <v>24.38</v>
      </c>
      <c r="G1051" s="3"/>
      <c r="H1051" s="3">
        <f t="shared" ref="H1051:H1052" si="194">F1051-$G$1044</f>
        <v>7.3399999999999963</v>
      </c>
      <c r="I1051" s="3">
        <f t="shared" si="193"/>
        <v>0.61721977489326507</v>
      </c>
      <c r="J1051" s="3"/>
      <c r="K1051" s="16"/>
    </row>
    <row r="1052" spans="1:11" x14ac:dyDescent="0.25">
      <c r="A1052" s="64"/>
      <c r="B1052" s="68"/>
      <c r="C1052" s="4" t="s">
        <v>116</v>
      </c>
      <c r="D1052" s="17" t="s">
        <v>224</v>
      </c>
      <c r="E1052" s="61"/>
      <c r="F1052" s="4">
        <v>24.47</v>
      </c>
      <c r="G1052" s="4"/>
      <c r="H1052" s="4">
        <f t="shared" si="194"/>
        <v>7.4299999999999962</v>
      </c>
      <c r="I1052" s="4">
        <f t="shared" si="193"/>
        <v>0.57989201977697402</v>
      </c>
      <c r="J1052" s="4"/>
      <c r="K1052" s="18"/>
    </row>
    <row r="1053" spans="1:11" x14ac:dyDescent="0.25">
      <c r="A1053" s="64"/>
    </row>
    <row r="1054" spans="1:11" x14ac:dyDescent="0.25">
      <c r="A1054" s="64"/>
      <c r="B1054" s="66">
        <v>13</v>
      </c>
      <c r="C1054" s="2" t="s">
        <v>117</v>
      </c>
      <c r="D1054" s="13" t="s">
        <v>97</v>
      </c>
      <c r="E1054" s="62" t="s">
        <v>95</v>
      </c>
      <c r="F1054" s="2">
        <v>17.14</v>
      </c>
      <c r="G1054" s="62">
        <f>AVERAGE(F1054:F1056)</f>
        <v>17.010000000000002</v>
      </c>
      <c r="H1054" s="2"/>
      <c r="I1054" s="2"/>
      <c r="J1054" s="2"/>
      <c r="K1054" s="14"/>
    </row>
    <row r="1055" spans="1:11" x14ac:dyDescent="0.25">
      <c r="A1055" s="64"/>
      <c r="B1055" s="67"/>
      <c r="C1055" s="3" t="s">
        <v>118</v>
      </c>
      <c r="D1055" s="23" t="s">
        <v>97</v>
      </c>
      <c r="E1055" s="60"/>
      <c r="F1055" s="3">
        <v>17.059999999999999</v>
      </c>
      <c r="G1055" s="60"/>
      <c r="H1055" s="3"/>
      <c r="I1055" s="3"/>
      <c r="J1055" s="3"/>
      <c r="K1055" s="16"/>
    </row>
    <row r="1056" spans="1:11" x14ac:dyDescent="0.25">
      <c r="A1056" s="64"/>
      <c r="B1056" s="67"/>
      <c r="C1056" s="3" t="s">
        <v>119</v>
      </c>
      <c r="D1056" s="23" t="s">
        <v>97</v>
      </c>
      <c r="E1056" s="60"/>
      <c r="F1056" s="3">
        <v>16.829999999999998</v>
      </c>
      <c r="G1056" s="60"/>
      <c r="H1056" s="3"/>
      <c r="I1056" s="3"/>
      <c r="J1056" s="3"/>
      <c r="K1056" s="16"/>
    </row>
    <row r="1057" spans="1:16" x14ac:dyDescent="0.25">
      <c r="A1057" s="64"/>
      <c r="B1057" s="67"/>
      <c r="C1057" s="3" t="s">
        <v>120</v>
      </c>
      <c r="D1057" s="23" t="s">
        <v>97</v>
      </c>
      <c r="E1057" s="60" t="s">
        <v>100</v>
      </c>
      <c r="F1057" s="3">
        <v>17.36</v>
      </c>
      <c r="G1057" s="60">
        <f>AVERAGE(F1057:F1059)</f>
        <v>17.303333333333331</v>
      </c>
      <c r="H1057" s="3"/>
      <c r="I1057" s="3"/>
      <c r="J1057" s="3"/>
      <c r="K1057" s="16"/>
    </row>
    <row r="1058" spans="1:16" x14ac:dyDescent="0.25">
      <c r="A1058" s="64"/>
      <c r="B1058" s="67"/>
      <c r="C1058" s="3" t="s">
        <v>121</v>
      </c>
      <c r="D1058" s="23" t="s">
        <v>97</v>
      </c>
      <c r="E1058" s="60"/>
      <c r="F1058" s="3">
        <v>17.22</v>
      </c>
      <c r="G1058" s="60"/>
      <c r="H1058" s="3"/>
      <c r="I1058" s="3"/>
      <c r="J1058" s="3"/>
      <c r="K1058" s="16"/>
    </row>
    <row r="1059" spans="1:16" x14ac:dyDescent="0.25">
      <c r="A1059" s="64"/>
      <c r="B1059" s="67"/>
      <c r="C1059" s="3" t="s">
        <v>122</v>
      </c>
      <c r="D1059" s="23" t="s">
        <v>97</v>
      </c>
      <c r="E1059" s="60"/>
      <c r="F1059" s="3">
        <v>17.329999999999998</v>
      </c>
      <c r="G1059" s="60"/>
      <c r="H1059" s="3"/>
      <c r="I1059" s="3"/>
      <c r="J1059" s="3"/>
      <c r="K1059" s="16"/>
    </row>
    <row r="1060" spans="1:16" x14ac:dyDescent="0.25">
      <c r="A1060" s="64"/>
      <c r="B1060" s="67"/>
      <c r="C1060" s="3" t="s">
        <v>123</v>
      </c>
      <c r="D1060" s="23" t="s">
        <v>224</v>
      </c>
      <c r="E1060" s="60" t="s">
        <v>95</v>
      </c>
      <c r="F1060" s="3">
        <v>23.61</v>
      </c>
      <c r="G1060" s="3"/>
      <c r="H1060" s="3">
        <f>F1060-$G$1054</f>
        <v>6.5999999999999979</v>
      </c>
      <c r="I1060" s="3">
        <f t="shared" ref="I1060:I1065" si="195">2^(-H1060)*100</f>
        <v>1.0308655552913251</v>
      </c>
      <c r="J1060" s="3">
        <f>GEOMEAN(I1060:I1062)</f>
        <v>1.082116771961662</v>
      </c>
      <c r="K1060" s="9">
        <f>J1063/J1060</f>
        <v>0.8160144849884422</v>
      </c>
    </row>
    <row r="1061" spans="1:16" x14ac:dyDescent="0.25">
      <c r="A1061" s="64"/>
      <c r="B1061" s="67"/>
      <c r="C1061" s="3" t="s">
        <v>124</v>
      </c>
      <c r="D1061" s="23" t="s">
        <v>224</v>
      </c>
      <c r="E1061" s="60"/>
      <c r="F1061" s="3">
        <v>23.49</v>
      </c>
      <c r="G1061" s="3"/>
      <c r="H1061" s="3">
        <f t="shared" ref="H1061:H1062" si="196">F1061-$G$1054</f>
        <v>6.4799999999999969</v>
      </c>
      <c r="I1061" s="3">
        <f t="shared" si="195"/>
        <v>1.1202775375123681</v>
      </c>
      <c r="J1061" s="3"/>
      <c r="K1061" s="16"/>
    </row>
    <row r="1062" spans="1:16" x14ac:dyDescent="0.25">
      <c r="A1062" s="64"/>
      <c r="B1062" s="67"/>
      <c r="C1062" s="3" t="s">
        <v>125</v>
      </c>
      <c r="D1062" s="23" t="s">
        <v>224</v>
      </c>
      <c r="E1062" s="60"/>
      <c r="F1062" s="3">
        <v>23.52</v>
      </c>
      <c r="G1062" s="3"/>
      <c r="H1062" s="3">
        <f t="shared" si="196"/>
        <v>6.509999999999998</v>
      </c>
      <c r="I1062" s="3">
        <f t="shared" si="195"/>
        <v>1.0972225591703122</v>
      </c>
      <c r="J1062" s="3"/>
      <c r="K1062" s="16"/>
    </row>
    <row r="1063" spans="1:16" x14ac:dyDescent="0.25">
      <c r="A1063" s="64"/>
      <c r="B1063" s="67"/>
      <c r="C1063" s="3" t="s">
        <v>126</v>
      </c>
      <c r="D1063" s="23" t="s">
        <v>224</v>
      </c>
      <c r="E1063" s="60" t="s">
        <v>100</v>
      </c>
      <c r="F1063" s="3">
        <v>24.17</v>
      </c>
      <c r="G1063" s="3"/>
      <c r="H1063" s="3">
        <f>F1063-$G$1057</f>
        <v>6.8666666666666707</v>
      </c>
      <c r="I1063" s="3">
        <f t="shared" si="195"/>
        <v>0.85689451538642425</v>
      </c>
      <c r="J1063" s="3">
        <f>GEOMEAN(I1063:I1065)</f>
        <v>0.88302296036965122</v>
      </c>
      <c r="K1063" s="16"/>
    </row>
    <row r="1064" spans="1:16" x14ac:dyDescent="0.25">
      <c r="A1064" s="64"/>
      <c r="B1064" s="67"/>
      <c r="C1064" s="3" t="s">
        <v>127</v>
      </c>
      <c r="D1064" s="23" t="s">
        <v>224</v>
      </c>
      <c r="E1064" s="60"/>
      <c r="F1064" s="3">
        <v>24.05</v>
      </c>
      <c r="G1064" s="3"/>
      <c r="H1064" s="3">
        <f t="shared" ref="H1064:H1065" si="197">F1064-$G$1057</f>
        <v>6.7466666666666697</v>
      </c>
      <c r="I1064" s="3">
        <f t="shared" si="195"/>
        <v>0.93121714337779937</v>
      </c>
      <c r="J1064" s="3"/>
      <c r="K1064" s="16"/>
    </row>
    <row r="1065" spans="1:16" x14ac:dyDescent="0.25">
      <c r="A1065" s="65"/>
      <c r="B1065" s="68"/>
      <c r="C1065" s="4" t="s">
        <v>128</v>
      </c>
      <c r="D1065" s="17" t="s">
        <v>224</v>
      </c>
      <c r="E1065" s="61"/>
      <c r="F1065" s="4">
        <v>24.16</v>
      </c>
      <c r="G1065" s="4"/>
      <c r="H1065" s="4">
        <f t="shared" si="197"/>
        <v>6.8566666666666691</v>
      </c>
      <c r="I1065" s="4">
        <f t="shared" si="195"/>
        <v>0.86285468808152321</v>
      </c>
      <c r="J1065" s="4"/>
      <c r="K1065" s="18"/>
    </row>
    <row r="1068" spans="1:16" x14ac:dyDescent="0.25">
      <c r="B1068" s="39"/>
      <c r="C1068" s="39"/>
      <c r="D1068" s="39"/>
      <c r="E1068" s="39"/>
      <c r="F1068" s="39"/>
      <c r="G1068" s="39"/>
      <c r="H1068" s="39"/>
      <c r="I1068" s="39"/>
      <c r="J1068" s="39"/>
      <c r="K1068" s="37" t="s">
        <v>195</v>
      </c>
    </row>
    <row r="1069" spans="1:16" x14ac:dyDescent="0.25">
      <c r="B1069" s="39" t="s">
        <v>178</v>
      </c>
      <c r="C1069" s="39" t="s">
        <v>84</v>
      </c>
      <c r="D1069" s="39" t="s">
        <v>85</v>
      </c>
      <c r="E1069" s="39" t="s">
        <v>86</v>
      </c>
      <c r="F1069" s="39" t="s">
        <v>87</v>
      </c>
      <c r="G1069" s="39" t="s">
        <v>88</v>
      </c>
      <c r="H1069" s="39" t="s">
        <v>89</v>
      </c>
      <c r="I1069" s="39" t="s">
        <v>90</v>
      </c>
      <c r="J1069" s="39" t="s">
        <v>91</v>
      </c>
      <c r="K1069" s="39" t="s">
        <v>92</v>
      </c>
    </row>
    <row r="1070" spans="1:16" x14ac:dyDescent="0.25">
      <c r="A1070" s="63" t="s">
        <v>234</v>
      </c>
      <c r="B1070" s="66">
        <v>1</v>
      </c>
      <c r="C1070" s="2" t="s">
        <v>93</v>
      </c>
      <c r="D1070" s="13" t="s">
        <v>97</v>
      </c>
      <c r="E1070" s="62" t="s">
        <v>95</v>
      </c>
      <c r="F1070" s="2">
        <v>15.97</v>
      </c>
      <c r="G1070" s="62">
        <f>AVERAGE(F1070:F1072)</f>
        <v>16.083333333333332</v>
      </c>
      <c r="H1070" s="2"/>
      <c r="I1070" s="2"/>
      <c r="J1070" s="2"/>
      <c r="K1070" s="14"/>
      <c r="M1070" s="39" t="s">
        <v>235</v>
      </c>
      <c r="N1070" s="39"/>
      <c r="O1070" s="39"/>
      <c r="P1070" s="39"/>
    </row>
    <row r="1071" spans="1:16" x14ac:dyDescent="0.25">
      <c r="A1071" s="64"/>
      <c r="B1071" s="67"/>
      <c r="C1071" s="3" t="s">
        <v>96</v>
      </c>
      <c r="D1071" s="23" t="s">
        <v>97</v>
      </c>
      <c r="E1071" s="60"/>
      <c r="F1071" s="3">
        <v>16.190000000000001</v>
      </c>
      <c r="G1071" s="60"/>
      <c r="H1071" s="3"/>
      <c r="I1071" s="3"/>
      <c r="J1071" s="3"/>
      <c r="K1071" s="16"/>
      <c r="M1071" s="39"/>
      <c r="N1071" s="39" t="s">
        <v>95</v>
      </c>
      <c r="O1071" s="39" t="s">
        <v>129</v>
      </c>
      <c r="P1071" s="39" t="s">
        <v>92</v>
      </c>
    </row>
    <row r="1072" spans="1:16" x14ac:dyDescent="0.25">
      <c r="A1072" s="64"/>
      <c r="B1072" s="67"/>
      <c r="C1072" s="3" t="s">
        <v>98</v>
      </c>
      <c r="D1072" s="23" t="s">
        <v>97</v>
      </c>
      <c r="E1072" s="60"/>
      <c r="F1072" s="3">
        <v>16.09</v>
      </c>
      <c r="G1072" s="60"/>
      <c r="H1072" s="3"/>
      <c r="I1072" s="3"/>
      <c r="J1072" s="3"/>
      <c r="K1072" s="16"/>
      <c r="M1072" s="39" t="s">
        <v>130</v>
      </c>
      <c r="N1072" s="39">
        <v>0.10686461926374397</v>
      </c>
      <c r="O1072" s="39">
        <v>6.8894033550685907E-2</v>
      </c>
      <c r="P1072" s="21">
        <f>O1072/N1072</f>
        <v>0.64468515421978989</v>
      </c>
    </row>
    <row r="1073" spans="1:16" x14ac:dyDescent="0.25">
      <c r="A1073" s="64"/>
      <c r="B1073" s="67"/>
      <c r="C1073" s="3" t="s">
        <v>99</v>
      </c>
      <c r="D1073" s="23" t="s">
        <v>97</v>
      </c>
      <c r="E1073" s="60" t="s">
        <v>100</v>
      </c>
      <c r="F1073" s="3">
        <v>15.88</v>
      </c>
      <c r="G1073" s="60">
        <f>AVERAGE(F1073:F1075)</f>
        <v>15.916666666666666</v>
      </c>
      <c r="H1073" s="3"/>
      <c r="I1073" s="3"/>
      <c r="J1073" s="3"/>
      <c r="K1073" s="16"/>
      <c r="M1073" s="39" t="s">
        <v>131</v>
      </c>
      <c r="N1073" s="39">
        <v>0.13035545450879224</v>
      </c>
      <c r="O1073" s="39">
        <v>6.8576409948144457E-2</v>
      </c>
      <c r="P1073" s="21">
        <f t="shared" ref="P1073:P1080" si="198">O1073/N1073</f>
        <v>0.52607242410035937</v>
      </c>
    </row>
    <row r="1074" spans="1:16" x14ac:dyDescent="0.25">
      <c r="A1074" s="64"/>
      <c r="B1074" s="67"/>
      <c r="C1074" s="3" t="s">
        <v>101</v>
      </c>
      <c r="D1074" s="23" t="s">
        <v>97</v>
      </c>
      <c r="E1074" s="60"/>
      <c r="F1074" s="3">
        <v>15.85</v>
      </c>
      <c r="G1074" s="60"/>
      <c r="H1074" s="3"/>
      <c r="I1074" s="3"/>
      <c r="J1074" s="3"/>
      <c r="K1074" s="16"/>
      <c r="M1074" s="39" t="s">
        <v>132</v>
      </c>
      <c r="N1074" s="39">
        <v>0.15112939390062419</v>
      </c>
      <c r="O1074" s="39">
        <v>7.1985801625541912E-2</v>
      </c>
      <c r="P1074" s="21">
        <f t="shared" si="198"/>
        <v>0.47631899902196723</v>
      </c>
    </row>
    <row r="1075" spans="1:16" x14ac:dyDescent="0.25">
      <c r="A1075" s="64"/>
      <c r="B1075" s="67"/>
      <c r="C1075" s="3" t="s">
        <v>103</v>
      </c>
      <c r="D1075" s="23" t="s">
        <v>97</v>
      </c>
      <c r="E1075" s="60"/>
      <c r="F1075" s="3">
        <v>16.02</v>
      </c>
      <c r="G1075" s="60"/>
      <c r="H1075" s="3"/>
      <c r="I1075" s="3"/>
      <c r="J1075" s="3"/>
      <c r="K1075" s="16"/>
      <c r="M1075" s="39" t="s">
        <v>133</v>
      </c>
      <c r="N1075">
        <v>9.542577816740698E-2</v>
      </c>
      <c r="O1075" s="39">
        <v>8.2118790552120721E-2</v>
      </c>
      <c r="P1075" s="21">
        <f t="shared" si="198"/>
        <v>0.86055143724433036</v>
      </c>
    </row>
    <row r="1076" spans="1:16" x14ac:dyDescent="0.25">
      <c r="A1076" s="64"/>
      <c r="B1076" s="67"/>
      <c r="C1076" s="3" t="s">
        <v>225</v>
      </c>
      <c r="D1076" s="23" t="s">
        <v>233</v>
      </c>
      <c r="E1076" s="60" t="s">
        <v>95</v>
      </c>
      <c r="F1076" s="3">
        <v>25.75</v>
      </c>
      <c r="G1076" s="3"/>
      <c r="H1076" s="3">
        <f>F1076-$G$1070</f>
        <v>9.6666666666666679</v>
      </c>
      <c r="I1076" s="3">
        <f t="shared" ref="I1076:I1081" si="199">2^(-H1076)*100</f>
        <v>0.12303916502879619</v>
      </c>
      <c r="J1076" s="3">
        <f>GEOMEAN(I1076:I1078)</f>
        <v>0.10686461926374397</v>
      </c>
      <c r="K1076" s="9">
        <f>J1079/J1076</f>
        <v>0.64468515421978989</v>
      </c>
      <c r="M1076" s="39" t="s">
        <v>134</v>
      </c>
      <c r="N1076">
        <v>7.7330938015597483E-2</v>
      </c>
      <c r="O1076">
        <v>7.5914688022875793E-2</v>
      </c>
      <c r="P1076" s="21">
        <f t="shared" si="198"/>
        <v>0.98168585524675733</v>
      </c>
    </row>
    <row r="1077" spans="1:16" x14ac:dyDescent="0.25">
      <c r="A1077" s="64"/>
      <c r="B1077" s="67"/>
      <c r="C1077" s="3" t="s">
        <v>226</v>
      </c>
      <c r="D1077" s="23" t="s">
        <v>233</v>
      </c>
      <c r="E1077" s="60"/>
      <c r="F1077" s="3">
        <v>26.1</v>
      </c>
      <c r="G1077" s="3"/>
      <c r="H1077" s="3">
        <f t="shared" ref="H1077:H1078" si="200">F1077-$G$1070</f>
        <v>10.016666666666669</v>
      </c>
      <c r="I1077" s="3">
        <f t="shared" si="199"/>
        <v>9.6534572300087357E-2</v>
      </c>
      <c r="J1077" s="3"/>
      <c r="K1077" s="16"/>
      <c r="M1077" s="39" t="s">
        <v>135</v>
      </c>
      <c r="N1077">
        <v>0.20407756891813938</v>
      </c>
      <c r="O1077">
        <v>0.13874645889931425</v>
      </c>
      <c r="P1077" s="21">
        <f t="shared" si="198"/>
        <v>0.6798711864064243</v>
      </c>
    </row>
    <row r="1078" spans="1:16" x14ac:dyDescent="0.25">
      <c r="A1078" s="64"/>
      <c r="B1078" s="67"/>
      <c r="C1078" s="3" t="s">
        <v>227</v>
      </c>
      <c r="D1078" s="23" t="s">
        <v>233</v>
      </c>
      <c r="E1078" s="60"/>
      <c r="F1078" s="3">
        <v>26.01</v>
      </c>
      <c r="G1078" s="3"/>
      <c r="H1078" s="3">
        <f t="shared" si="200"/>
        <v>9.9266666666666694</v>
      </c>
      <c r="I1078" s="3">
        <f t="shared" si="199"/>
        <v>0.10274852033210102</v>
      </c>
      <c r="J1078" s="3"/>
      <c r="K1078" s="16"/>
      <c r="M1078" s="39" t="s">
        <v>136</v>
      </c>
      <c r="N1078">
        <v>0.28496491098440963</v>
      </c>
      <c r="O1078">
        <v>0.22487411722655876</v>
      </c>
      <c r="P1078" s="21">
        <f t="shared" si="198"/>
        <v>0.78912914733864048</v>
      </c>
    </row>
    <row r="1079" spans="1:16" x14ac:dyDescent="0.25">
      <c r="A1079" s="64"/>
      <c r="B1079" s="67"/>
      <c r="C1079" s="3" t="s">
        <v>172</v>
      </c>
      <c r="D1079" s="23" t="s">
        <v>233</v>
      </c>
      <c r="E1079" s="60" t="s">
        <v>100</v>
      </c>
      <c r="F1079" s="3">
        <v>26.37</v>
      </c>
      <c r="G1079" s="3"/>
      <c r="H1079" s="3">
        <f>F1079-$G$1073</f>
        <v>10.453333333333335</v>
      </c>
      <c r="I1079" s="3">
        <f t="shared" si="199"/>
        <v>7.1323576396976132E-2</v>
      </c>
      <c r="J1079" s="3">
        <f>GEOMEAN(I1079:I1081)</f>
        <v>6.8894033550685907E-2</v>
      </c>
      <c r="K1079" s="16"/>
      <c r="M1079" s="39" t="s">
        <v>140</v>
      </c>
      <c r="N1079">
        <v>0.10156835291879679</v>
      </c>
      <c r="O1079">
        <v>5.0433384528778769E-2</v>
      </c>
      <c r="P1079" s="21">
        <f t="shared" si="198"/>
        <v>0.49654624771851835</v>
      </c>
    </row>
    <row r="1080" spans="1:16" x14ac:dyDescent="0.25">
      <c r="A1080" s="64"/>
      <c r="B1080" s="67"/>
      <c r="C1080" s="3" t="s">
        <v>173</v>
      </c>
      <c r="D1080" s="23" t="s">
        <v>233</v>
      </c>
      <c r="E1080" s="60"/>
      <c r="F1080" s="3">
        <v>26.46</v>
      </c>
      <c r="G1080" s="3"/>
      <c r="H1080" s="3">
        <f t="shared" ref="H1080:H1081" si="201">F1080-$G$1073</f>
        <v>10.543333333333335</v>
      </c>
      <c r="I1080" s="3">
        <f t="shared" si="199"/>
        <v>6.7010122580262621E-2</v>
      </c>
      <c r="J1080" s="3"/>
      <c r="K1080" s="16"/>
      <c r="M1080" s="39" t="s">
        <v>142</v>
      </c>
      <c r="N1080">
        <v>0.10612645141856052</v>
      </c>
      <c r="O1080">
        <v>9.0696426761576854E-2</v>
      </c>
      <c r="P1080" s="21">
        <f t="shared" si="198"/>
        <v>0.85460717426489685</v>
      </c>
    </row>
    <row r="1081" spans="1:16" x14ac:dyDescent="0.25">
      <c r="A1081" s="64"/>
      <c r="B1081" s="68"/>
      <c r="C1081" s="4" t="s">
        <v>174</v>
      </c>
      <c r="D1081" s="17" t="s">
        <v>233</v>
      </c>
      <c r="E1081" s="61"/>
      <c r="F1081" s="4">
        <v>26.43</v>
      </c>
      <c r="G1081" s="4"/>
      <c r="H1081" s="4">
        <f t="shared" si="201"/>
        <v>10.513333333333334</v>
      </c>
      <c r="I1081" s="4">
        <f t="shared" si="199"/>
        <v>6.8418147699573578E-2</v>
      </c>
      <c r="J1081" s="4"/>
      <c r="K1081" s="18"/>
      <c r="M1081" s="27"/>
      <c r="O1081" s="27"/>
    </row>
    <row r="1082" spans="1:16" x14ac:dyDescent="0.25">
      <c r="A1082" s="64"/>
      <c r="M1082" s="27"/>
      <c r="O1082" s="27"/>
    </row>
    <row r="1083" spans="1:16" x14ac:dyDescent="0.25">
      <c r="A1083" s="64"/>
      <c r="B1083" s="66">
        <v>2</v>
      </c>
      <c r="C1083" s="2" t="s">
        <v>117</v>
      </c>
      <c r="D1083" s="13" t="s">
        <v>97</v>
      </c>
      <c r="E1083" s="62" t="s">
        <v>95</v>
      </c>
      <c r="F1083" s="2">
        <v>16.309999999999999</v>
      </c>
      <c r="G1083" s="62">
        <f>AVERAGE(F1083:F1085)</f>
        <v>16.239999999999998</v>
      </c>
      <c r="H1083" s="2"/>
      <c r="I1083" s="2"/>
      <c r="J1083" s="2"/>
      <c r="K1083" s="14"/>
    </row>
    <row r="1084" spans="1:16" x14ac:dyDescent="0.25">
      <c r="A1084" s="64"/>
      <c r="B1084" s="67"/>
      <c r="C1084" s="3" t="s">
        <v>118</v>
      </c>
      <c r="D1084" s="23" t="s">
        <v>97</v>
      </c>
      <c r="E1084" s="60"/>
      <c r="F1084" s="3">
        <v>16.190000000000001</v>
      </c>
      <c r="G1084" s="60"/>
      <c r="H1084" s="3"/>
      <c r="I1084" s="3"/>
      <c r="J1084" s="3"/>
      <c r="K1084" s="16"/>
    </row>
    <row r="1085" spans="1:16" x14ac:dyDescent="0.25">
      <c r="A1085" s="64"/>
      <c r="B1085" s="67"/>
      <c r="C1085" s="3" t="s">
        <v>119</v>
      </c>
      <c r="D1085" s="23" t="s">
        <v>97</v>
      </c>
      <c r="E1085" s="60"/>
      <c r="F1085" s="3">
        <v>16.22</v>
      </c>
      <c r="G1085" s="60"/>
      <c r="H1085" s="3"/>
      <c r="I1085" s="3"/>
      <c r="J1085" s="3"/>
      <c r="K1085" s="16"/>
    </row>
    <row r="1086" spans="1:16" x14ac:dyDescent="0.25">
      <c r="A1086" s="64"/>
      <c r="B1086" s="67"/>
      <c r="C1086" s="3" t="s">
        <v>120</v>
      </c>
      <c r="D1086" s="23" t="s">
        <v>97</v>
      </c>
      <c r="E1086" s="60" t="s">
        <v>100</v>
      </c>
      <c r="F1086" s="3">
        <v>15.84</v>
      </c>
      <c r="G1086" s="60">
        <f>AVERAGE(F1086:F1088)</f>
        <v>15.866666666666667</v>
      </c>
      <c r="H1086" s="3"/>
      <c r="I1086" s="3"/>
      <c r="J1086" s="3"/>
      <c r="K1086" s="16"/>
    </row>
    <row r="1087" spans="1:16" x14ac:dyDescent="0.25">
      <c r="A1087" s="64"/>
      <c r="B1087" s="67"/>
      <c r="C1087" s="3" t="s">
        <v>121</v>
      </c>
      <c r="D1087" s="23" t="s">
        <v>97</v>
      </c>
      <c r="E1087" s="60"/>
      <c r="F1087" s="3">
        <v>15.88</v>
      </c>
      <c r="G1087" s="60"/>
      <c r="H1087" s="3"/>
      <c r="I1087" s="3"/>
      <c r="J1087" s="3"/>
      <c r="K1087" s="16"/>
    </row>
    <row r="1088" spans="1:16" x14ac:dyDescent="0.25">
      <c r="A1088" s="64"/>
      <c r="B1088" s="67"/>
      <c r="C1088" s="3" t="s">
        <v>122</v>
      </c>
      <c r="D1088" s="23" t="s">
        <v>97</v>
      </c>
      <c r="E1088" s="60"/>
      <c r="F1088" s="3">
        <v>15.88</v>
      </c>
      <c r="G1088" s="60"/>
      <c r="H1088" s="3"/>
      <c r="I1088" s="3"/>
      <c r="J1088" s="3"/>
      <c r="K1088" s="16"/>
    </row>
    <row r="1089" spans="1:11" x14ac:dyDescent="0.25">
      <c r="A1089" s="64"/>
      <c r="B1089" s="67"/>
      <c r="C1089" s="3" t="s">
        <v>228</v>
      </c>
      <c r="D1089" s="23" t="s">
        <v>233</v>
      </c>
      <c r="E1089" s="60" t="s">
        <v>95</v>
      </c>
      <c r="F1089" s="3">
        <v>25.67</v>
      </c>
      <c r="G1089" s="3"/>
      <c r="H1089" s="3">
        <f>F1089-$G$1083</f>
        <v>9.4300000000000033</v>
      </c>
      <c r="I1089" s="3">
        <f t="shared" ref="I1089:I1094" si="202">2^(-H1089)*100</f>
        <v>0.14497300494424284</v>
      </c>
      <c r="J1089" s="3">
        <f>GEOMEAN(I1089:I1091)</f>
        <v>0.13035545450879224</v>
      </c>
      <c r="K1089" s="9">
        <f>J1092/J1089</f>
        <v>0.52607242410035937</v>
      </c>
    </row>
    <row r="1090" spans="1:11" x14ac:dyDescent="0.25">
      <c r="A1090" s="64"/>
      <c r="B1090" s="67"/>
      <c r="C1090" s="3" t="s">
        <v>229</v>
      </c>
      <c r="D1090" s="23" t="s">
        <v>233</v>
      </c>
      <c r="E1090" s="60"/>
      <c r="F1090" s="3">
        <v>26.03</v>
      </c>
      <c r="G1090" s="3"/>
      <c r="H1090" s="3">
        <f t="shared" ref="H1090:H1091" si="203">F1090-$G$1083</f>
        <v>9.7900000000000027</v>
      </c>
      <c r="I1090" s="3">
        <f t="shared" si="202"/>
        <v>0.11295783045950054</v>
      </c>
      <c r="J1090" s="3"/>
      <c r="K1090" s="16"/>
    </row>
    <row r="1091" spans="1:11" x14ac:dyDescent="0.25">
      <c r="A1091" s="64"/>
      <c r="B1091" s="67"/>
      <c r="C1091" s="3" t="s">
        <v>230</v>
      </c>
      <c r="D1091" s="23" t="s">
        <v>233</v>
      </c>
      <c r="E1091" s="60"/>
      <c r="F1091" s="3">
        <v>25.77</v>
      </c>
      <c r="G1091" s="3"/>
      <c r="H1091" s="3">
        <f t="shared" si="203"/>
        <v>9.5300000000000011</v>
      </c>
      <c r="I1091" s="3">
        <f t="shared" si="202"/>
        <v>0.13526459649520739</v>
      </c>
      <c r="J1091" s="3"/>
      <c r="K1091" s="16"/>
    </row>
    <row r="1092" spans="1:11" x14ac:dyDescent="0.25">
      <c r="A1092" s="64"/>
      <c r="B1092" s="67"/>
      <c r="C1092" s="3" t="s">
        <v>175</v>
      </c>
      <c r="D1092" s="23" t="s">
        <v>233</v>
      </c>
      <c r="E1092" s="60" t="s">
        <v>100</v>
      </c>
      <c r="F1092" s="3">
        <v>26.18</v>
      </c>
      <c r="G1092" s="3"/>
      <c r="H1092" s="3">
        <f>F1092-$G$1086</f>
        <v>10.313333333333333</v>
      </c>
      <c r="I1092" s="3">
        <f t="shared" si="202"/>
        <v>7.8591813714444431E-2</v>
      </c>
      <c r="J1092" s="3">
        <f>GEOMEAN(I1092:I1094)</f>
        <v>6.8576409948144457E-2</v>
      </c>
      <c r="K1092" s="16"/>
    </row>
    <row r="1093" spans="1:11" x14ac:dyDescent="0.25">
      <c r="A1093" s="64"/>
      <c r="B1093" s="67"/>
      <c r="C1093" s="3" t="s">
        <v>176</v>
      </c>
      <c r="D1093" s="23" t="s">
        <v>233</v>
      </c>
      <c r="E1093" s="60"/>
      <c r="F1093" s="3">
        <v>26.37</v>
      </c>
      <c r="G1093" s="3"/>
      <c r="H1093" s="3">
        <f t="shared" ref="H1093:H1094" si="204">F1093-$G$1086</f>
        <v>10.503333333333334</v>
      </c>
      <c r="I1093" s="3">
        <f t="shared" si="202"/>
        <v>6.8894033550685962E-2</v>
      </c>
      <c r="J1093" s="3"/>
      <c r="K1093" s="16"/>
    </row>
    <row r="1094" spans="1:11" x14ac:dyDescent="0.25">
      <c r="A1094" s="64"/>
      <c r="B1094" s="68"/>
      <c r="C1094" s="4" t="s">
        <v>177</v>
      </c>
      <c r="D1094" s="17" t="s">
        <v>233</v>
      </c>
      <c r="E1094" s="61"/>
      <c r="F1094" s="4">
        <v>26.58</v>
      </c>
      <c r="G1094" s="4"/>
      <c r="H1094" s="4">
        <f t="shared" si="204"/>
        <v>10.713333333333331</v>
      </c>
      <c r="I1094" s="4">
        <f t="shared" si="202"/>
        <v>5.9561457019541311E-2</v>
      </c>
      <c r="J1094" s="4"/>
      <c r="K1094" s="18"/>
    </row>
    <row r="1095" spans="1:11" x14ac:dyDescent="0.25">
      <c r="A1095" s="64"/>
    </row>
    <row r="1096" spans="1:11" x14ac:dyDescent="0.25">
      <c r="A1096" s="64"/>
      <c r="B1096" s="66">
        <v>3</v>
      </c>
      <c r="C1096" s="2" t="s">
        <v>93</v>
      </c>
      <c r="D1096" s="13" t="s">
        <v>97</v>
      </c>
      <c r="E1096" s="62" t="s">
        <v>95</v>
      </c>
      <c r="F1096" s="2">
        <v>16.55</v>
      </c>
      <c r="G1096" s="62">
        <v>16.463333333333335</v>
      </c>
      <c r="H1096" s="2"/>
      <c r="I1096" s="2"/>
      <c r="J1096" s="2"/>
      <c r="K1096" s="14"/>
    </row>
    <row r="1097" spans="1:11" x14ac:dyDescent="0.25">
      <c r="A1097" s="64"/>
      <c r="B1097" s="67"/>
      <c r="C1097" s="3" t="s">
        <v>96</v>
      </c>
      <c r="D1097" s="23" t="s">
        <v>97</v>
      </c>
      <c r="E1097" s="60"/>
      <c r="F1097" s="3">
        <v>16.420000000000002</v>
      </c>
      <c r="G1097" s="60"/>
      <c r="H1097" s="3"/>
      <c r="I1097" s="3"/>
      <c r="J1097" s="3"/>
      <c r="K1097" s="16"/>
    </row>
    <row r="1098" spans="1:11" x14ac:dyDescent="0.25">
      <c r="A1098" s="64"/>
      <c r="B1098" s="67"/>
      <c r="C1098" s="3" t="s">
        <v>98</v>
      </c>
      <c r="D1098" s="23" t="s">
        <v>97</v>
      </c>
      <c r="E1098" s="60"/>
      <c r="F1098" s="3">
        <v>16.420000000000002</v>
      </c>
      <c r="G1098" s="60"/>
      <c r="H1098" s="3"/>
      <c r="I1098" s="3"/>
      <c r="J1098" s="3"/>
      <c r="K1098" s="16"/>
    </row>
    <row r="1099" spans="1:11" x14ac:dyDescent="0.25">
      <c r="A1099" s="64"/>
      <c r="B1099" s="67"/>
      <c r="C1099" s="3" t="s">
        <v>99</v>
      </c>
      <c r="D1099" s="23" t="s">
        <v>97</v>
      </c>
      <c r="E1099" s="60" t="s">
        <v>100</v>
      </c>
      <c r="F1099" s="3">
        <v>16.329999999999998</v>
      </c>
      <c r="G1099" s="60">
        <v>16.099999999999998</v>
      </c>
      <c r="H1099" s="3"/>
      <c r="I1099" s="3"/>
      <c r="J1099" s="3"/>
      <c r="K1099" s="16"/>
    </row>
    <row r="1100" spans="1:11" x14ac:dyDescent="0.25">
      <c r="A1100" s="64"/>
      <c r="B1100" s="67"/>
      <c r="C1100" s="3" t="s">
        <v>101</v>
      </c>
      <c r="D1100" s="23" t="s">
        <v>97</v>
      </c>
      <c r="E1100" s="60"/>
      <c r="F1100" s="3">
        <v>15.99</v>
      </c>
      <c r="G1100" s="60"/>
      <c r="H1100" s="3"/>
      <c r="I1100" s="3"/>
      <c r="J1100" s="3"/>
      <c r="K1100" s="16"/>
    </row>
    <row r="1101" spans="1:11" x14ac:dyDescent="0.25">
      <c r="A1101" s="64"/>
      <c r="B1101" s="67"/>
      <c r="C1101" s="3" t="s">
        <v>103</v>
      </c>
      <c r="D1101" s="23" t="s">
        <v>97</v>
      </c>
      <c r="E1101" s="60"/>
      <c r="F1101" s="3">
        <v>15.98</v>
      </c>
      <c r="G1101" s="60"/>
      <c r="H1101" s="3"/>
      <c r="I1101" s="3"/>
      <c r="J1101" s="3"/>
      <c r="K1101" s="16"/>
    </row>
    <row r="1102" spans="1:11" x14ac:dyDescent="0.25">
      <c r="A1102" s="64"/>
      <c r="B1102" s="67"/>
      <c r="C1102" s="3" t="s">
        <v>225</v>
      </c>
      <c r="D1102" s="23" t="s">
        <v>233</v>
      </c>
      <c r="E1102" s="60" t="s">
        <v>95</v>
      </c>
      <c r="F1102" s="3">
        <v>25.86</v>
      </c>
      <c r="G1102" s="3"/>
      <c r="H1102" s="3">
        <f>F1102-$G$1096</f>
        <v>9.3966666666666647</v>
      </c>
      <c r="I1102" s="3">
        <v>0.14836158830425797</v>
      </c>
      <c r="J1102" s="3">
        <v>0.15112939390062419</v>
      </c>
      <c r="K1102" s="9">
        <f>J1105/J1102</f>
        <v>0.47631899902196723</v>
      </c>
    </row>
    <row r="1103" spans="1:11" x14ac:dyDescent="0.25">
      <c r="A1103" s="64"/>
      <c r="B1103" s="67"/>
      <c r="C1103" s="3" t="s">
        <v>226</v>
      </c>
      <c r="D1103" s="23" t="s">
        <v>233</v>
      </c>
      <c r="E1103" s="60"/>
      <c r="F1103" s="3">
        <v>25.75</v>
      </c>
      <c r="G1103" s="3"/>
      <c r="H1103" s="3">
        <f t="shared" ref="H1103:H1104" si="205">F1103-$G$1096</f>
        <v>9.2866666666666653</v>
      </c>
      <c r="I1103" s="3">
        <v>0.16011601531060007</v>
      </c>
      <c r="J1103" s="3"/>
      <c r="K1103" s="16"/>
    </row>
    <row r="1104" spans="1:11" x14ac:dyDescent="0.25">
      <c r="A1104" s="64"/>
      <c r="B1104" s="67"/>
      <c r="C1104" s="3" t="s">
        <v>227</v>
      </c>
      <c r="D1104" s="23" t="s">
        <v>233</v>
      </c>
      <c r="E1104" s="60"/>
      <c r="F1104" s="3">
        <v>25.89</v>
      </c>
      <c r="G1104" s="3"/>
      <c r="H1104" s="3">
        <f t="shared" si="205"/>
        <v>9.4266666666666659</v>
      </c>
      <c r="I1104" s="3">
        <v>0.14530835096742536</v>
      </c>
      <c r="J1104" s="3"/>
      <c r="K1104" s="16"/>
    </row>
    <row r="1105" spans="1:11" x14ac:dyDescent="0.25">
      <c r="A1105" s="64"/>
      <c r="B1105" s="67"/>
      <c r="C1105" s="3" t="s">
        <v>172</v>
      </c>
      <c r="D1105" s="23" t="s">
        <v>233</v>
      </c>
      <c r="E1105" s="60" t="s">
        <v>100</v>
      </c>
      <c r="F1105" s="3">
        <v>26.42</v>
      </c>
      <c r="G1105" s="3"/>
      <c r="H1105" s="3">
        <f>F1105-$G$1099</f>
        <v>10.320000000000004</v>
      </c>
      <c r="I1105" s="3">
        <v>7.8229480233361348E-2</v>
      </c>
      <c r="J1105" s="3">
        <v>7.1985801625541912E-2</v>
      </c>
      <c r="K1105" s="16"/>
    </row>
    <row r="1106" spans="1:11" x14ac:dyDescent="0.25">
      <c r="A1106" s="64"/>
      <c r="B1106" s="67"/>
      <c r="C1106" s="3" t="s">
        <v>173</v>
      </c>
      <c r="D1106" s="23" t="s">
        <v>233</v>
      </c>
      <c r="E1106" s="60"/>
      <c r="F1106" s="3">
        <v>26.66</v>
      </c>
      <c r="G1106" s="3"/>
      <c r="H1106" s="3">
        <f>F1106-$G$1099</f>
        <v>10.560000000000002</v>
      </c>
      <c r="I1106" s="3">
        <v>6.6240445676155751E-2</v>
      </c>
      <c r="J1106" s="3"/>
      <c r="K1106" s="16"/>
    </row>
    <row r="1107" spans="1:11" x14ac:dyDescent="0.25">
      <c r="A1107" s="64"/>
      <c r="B1107" s="68"/>
      <c r="C1107" s="4" t="s">
        <v>174</v>
      </c>
      <c r="D1107" s="17" t="s">
        <v>233</v>
      </c>
      <c r="E1107" s="61"/>
      <c r="F1107" s="42" t="s">
        <v>188</v>
      </c>
      <c r="G1107" s="4"/>
      <c r="H1107" s="4" t="e">
        <v>#VALUE!</v>
      </c>
      <c r="I1107" s="4" t="e">
        <v>#VALUE!</v>
      </c>
      <c r="J1107" s="4"/>
      <c r="K1107" s="18"/>
    </row>
    <row r="1108" spans="1:11" x14ac:dyDescent="0.25">
      <c r="A1108" s="64"/>
    </row>
    <row r="1109" spans="1:11" x14ac:dyDescent="0.25">
      <c r="A1109" s="64"/>
      <c r="B1109" s="66">
        <v>4</v>
      </c>
      <c r="C1109" s="2" t="s">
        <v>117</v>
      </c>
      <c r="D1109" s="13" t="s">
        <v>97</v>
      </c>
      <c r="E1109" s="62" t="s">
        <v>95</v>
      </c>
      <c r="F1109" s="2">
        <v>16.600000000000001</v>
      </c>
      <c r="G1109" s="62">
        <f>AVERAGE(F1109:F1111)</f>
        <v>16.443333333333335</v>
      </c>
      <c r="H1109" s="2"/>
      <c r="I1109" s="2"/>
      <c r="J1109" s="2"/>
      <c r="K1109" s="14"/>
    </row>
    <row r="1110" spans="1:11" x14ac:dyDescent="0.25">
      <c r="A1110" s="64"/>
      <c r="B1110" s="67"/>
      <c r="C1110" s="3" t="s">
        <v>118</v>
      </c>
      <c r="D1110" s="23" t="s">
        <v>97</v>
      </c>
      <c r="E1110" s="60"/>
      <c r="F1110" s="3">
        <v>16.440000000000001</v>
      </c>
      <c r="G1110" s="60"/>
      <c r="H1110" s="3"/>
      <c r="I1110" s="3"/>
      <c r="J1110" s="3"/>
      <c r="K1110" s="16"/>
    </row>
    <row r="1111" spans="1:11" x14ac:dyDescent="0.25">
      <c r="A1111" s="64"/>
      <c r="B1111" s="67"/>
      <c r="C1111" s="3" t="s">
        <v>119</v>
      </c>
      <c r="D1111" s="23" t="s">
        <v>97</v>
      </c>
      <c r="E1111" s="60"/>
      <c r="F1111" s="3">
        <v>16.29</v>
      </c>
      <c r="G1111" s="60"/>
      <c r="H1111" s="3"/>
      <c r="I1111" s="3"/>
      <c r="J1111" s="3"/>
      <c r="K1111" s="16"/>
    </row>
    <row r="1112" spans="1:11" x14ac:dyDescent="0.25">
      <c r="A1112" s="64"/>
      <c r="B1112" s="67"/>
      <c r="C1112" s="3" t="s">
        <v>120</v>
      </c>
      <c r="D1112" s="23" t="s">
        <v>97</v>
      </c>
      <c r="E1112" s="60" t="s">
        <v>100</v>
      </c>
      <c r="F1112" s="3">
        <v>16.329999999999998</v>
      </c>
      <c r="G1112" s="60">
        <f>AVERAGE(F1112:F1114)</f>
        <v>16.356666666666669</v>
      </c>
      <c r="H1112" s="3"/>
      <c r="I1112" s="3"/>
      <c r="J1112" s="3"/>
      <c r="K1112" s="16"/>
    </row>
    <row r="1113" spans="1:11" x14ac:dyDescent="0.25">
      <c r="A1113" s="64"/>
      <c r="B1113" s="67"/>
      <c r="C1113" s="3" t="s">
        <v>121</v>
      </c>
      <c r="D1113" s="23" t="s">
        <v>97</v>
      </c>
      <c r="E1113" s="60"/>
      <c r="F1113" s="3">
        <v>16.37</v>
      </c>
      <c r="G1113" s="60"/>
      <c r="H1113" s="3"/>
      <c r="I1113" s="3"/>
      <c r="J1113" s="3"/>
      <c r="K1113" s="16"/>
    </row>
    <row r="1114" spans="1:11" x14ac:dyDescent="0.25">
      <c r="A1114" s="64"/>
      <c r="B1114" s="67"/>
      <c r="C1114" s="3" t="s">
        <v>122</v>
      </c>
      <c r="D1114" s="23" t="s">
        <v>97</v>
      </c>
      <c r="E1114" s="60"/>
      <c r="F1114" s="3">
        <v>16.37</v>
      </c>
      <c r="G1114" s="60"/>
      <c r="H1114" s="3"/>
      <c r="I1114" s="3"/>
      <c r="J1114" s="3"/>
      <c r="K1114" s="16"/>
    </row>
    <row r="1115" spans="1:11" x14ac:dyDescent="0.25">
      <c r="A1115" s="64"/>
      <c r="B1115" s="67"/>
      <c r="C1115" s="3" t="s">
        <v>228</v>
      </c>
      <c r="D1115" s="23" t="s">
        <v>233</v>
      </c>
      <c r="E1115" s="60" t="s">
        <v>95</v>
      </c>
      <c r="F1115" s="3">
        <v>25.6</v>
      </c>
      <c r="G1115" s="3"/>
      <c r="H1115" s="3">
        <f>F1115-$G$1109</f>
        <v>9.1566666666666663</v>
      </c>
      <c r="I1115" s="3">
        <f t="shared" ref="I1115:I1120" si="206">2^(-H1115)*100</f>
        <v>0.17521394702535764</v>
      </c>
      <c r="J1115" s="3">
        <f>GEOMEAN(I1115:I1117)</f>
        <v>9.542577816740698E-2</v>
      </c>
      <c r="K1115" s="9">
        <f>J1118/J1115</f>
        <v>0.86055143724433036</v>
      </c>
    </row>
    <row r="1116" spans="1:11" x14ac:dyDescent="0.25">
      <c r="A1116" s="64"/>
      <c r="B1116" s="67"/>
      <c r="C1116" s="3" t="s">
        <v>229</v>
      </c>
      <c r="D1116" s="23" t="s">
        <v>233</v>
      </c>
      <c r="E1116" s="60"/>
      <c r="F1116" s="3">
        <v>26.38</v>
      </c>
      <c r="G1116" s="3"/>
      <c r="H1116" s="3">
        <f t="shared" ref="H1116:H1117" si="207">F1116-$G$1109</f>
        <v>9.9366666666666639</v>
      </c>
      <c r="I1116" s="3">
        <f t="shared" si="206"/>
        <v>0.10203878445906964</v>
      </c>
      <c r="J1116" s="3"/>
      <c r="K1116" s="16"/>
    </row>
    <row r="1117" spans="1:11" x14ac:dyDescent="0.25">
      <c r="A1117" s="64"/>
      <c r="B1117" s="67"/>
      <c r="C1117" s="3" t="s">
        <v>230</v>
      </c>
      <c r="D1117" s="23" t="s">
        <v>233</v>
      </c>
      <c r="E1117" s="60"/>
      <c r="F1117" s="3">
        <v>27.45</v>
      </c>
      <c r="G1117" s="3"/>
      <c r="H1117" s="3">
        <f t="shared" si="207"/>
        <v>11.006666666666664</v>
      </c>
      <c r="I1117" s="3">
        <f t="shared" si="206"/>
        <v>4.8603011674962462E-2</v>
      </c>
      <c r="J1117" s="3"/>
      <c r="K1117" s="16"/>
    </row>
    <row r="1118" spans="1:11" x14ac:dyDescent="0.25">
      <c r="A1118" s="64"/>
      <c r="B1118" s="67"/>
      <c r="C1118" s="3" t="s">
        <v>175</v>
      </c>
      <c r="D1118" s="23" t="s">
        <v>233</v>
      </c>
      <c r="E1118" s="60" t="s">
        <v>100</v>
      </c>
      <c r="F1118" s="3">
        <v>26.75</v>
      </c>
      <c r="G1118" s="3"/>
      <c r="H1118" s="3">
        <f>F1118-$G$1112</f>
        <v>10.393333333333331</v>
      </c>
      <c r="I1118" s="3">
        <f t="shared" si="206"/>
        <v>7.4352386334583812E-2</v>
      </c>
      <c r="J1118" s="3">
        <f>GEOMEAN(I1118:I1120)</f>
        <v>8.2118790552120721E-2</v>
      </c>
      <c r="K1118" s="16"/>
    </row>
    <row r="1119" spans="1:11" x14ac:dyDescent="0.25">
      <c r="A1119" s="64"/>
      <c r="B1119" s="67"/>
      <c r="C1119" s="3" t="s">
        <v>176</v>
      </c>
      <c r="D1119" s="23" t="s">
        <v>233</v>
      </c>
      <c r="E1119" s="60"/>
      <c r="F1119" s="3">
        <v>26.7</v>
      </c>
      <c r="G1119" s="3"/>
      <c r="H1119" s="3">
        <f t="shared" ref="H1119:H1120" si="208">F1119-$G$1112</f>
        <v>10.34333333333333</v>
      </c>
      <c r="I1119" s="3">
        <f t="shared" si="206"/>
        <v>7.6974417576097631E-2</v>
      </c>
      <c r="J1119" s="3"/>
      <c r="K1119" s="16"/>
    </row>
    <row r="1120" spans="1:11" x14ac:dyDescent="0.25">
      <c r="A1120" s="64"/>
      <c r="B1120" s="68"/>
      <c r="C1120" s="4" t="s">
        <v>177</v>
      </c>
      <c r="D1120" s="17" t="s">
        <v>233</v>
      </c>
      <c r="E1120" s="61"/>
      <c r="F1120" s="4">
        <v>26.37</v>
      </c>
      <c r="G1120" s="4"/>
      <c r="H1120" s="4">
        <f t="shared" si="208"/>
        <v>10.013333333333332</v>
      </c>
      <c r="I1120" s="4">
        <f t="shared" si="206"/>
        <v>9.6757872389182639E-2</v>
      </c>
      <c r="J1120" s="4"/>
      <c r="K1120" s="18"/>
    </row>
    <row r="1121" spans="1:11" x14ac:dyDescent="0.25">
      <c r="A1121" s="64"/>
      <c r="B1121" s="39"/>
      <c r="C1121" s="39"/>
      <c r="D1121" s="39"/>
      <c r="E1121" s="39"/>
      <c r="F1121" s="39"/>
      <c r="G1121" s="39"/>
    </row>
    <row r="1122" spans="1:11" x14ac:dyDescent="0.25">
      <c r="A1122" s="64"/>
      <c r="B1122" s="66">
        <v>5</v>
      </c>
      <c r="C1122" s="2" t="s">
        <v>93</v>
      </c>
      <c r="D1122" s="13" t="s">
        <v>97</v>
      </c>
      <c r="E1122" s="62" t="s">
        <v>95</v>
      </c>
      <c r="F1122" s="2">
        <v>16.41</v>
      </c>
      <c r="G1122" s="62">
        <f>AVERAGE(F1122:F1124)</f>
        <v>16.233333333333331</v>
      </c>
      <c r="H1122" s="2"/>
      <c r="I1122" s="2"/>
      <c r="J1122" s="2"/>
      <c r="K1122" s="14"/>
    </row>
    <row r="1123" spans="1:11" x14ac:dyDescent="0.25">
      <c r="A1123" s="64"/>
      <c r="B1123" s="67"/>
      <c r="C1123" s="3" t="s">
        <v>96</v>
      </c>
      <c r="D1123" s="23" t="s">
        <v>97</v>
      </c>
      <c r="E1123" s="60"/>
      <c r="F1123" s="3">
        <v>16.329999999999998</v>
      </c>
      <c r="G1123" s="60"/>
      <c r="H1123" s="3"/>
      <c r="I1123" s="3"/>
      <c r="J1123" s="3"/>
      <c r="K1123" s="16"/>
    </row>
    <row r="1124" spans="1:11" x14ac:dyDescent="0.25">
      <c r="A1124" s="64"/>
      <c r="B1124" s="67"/>
      <c r="C1124" s="3" t="s">
        <v>98</v>
      </c>
      <c r="D1124" s="23" t="s">
        <v>97</v>
      </c>
      <c r="E1124" s="60"/>
      <c r="F1124" s="3">
        <v>15.96</v>
      </c>
      <c r="G1124" s="60"/>
      <c r="H1124" s="3"/>
      <c r="I1124" s="3"/>
      <c r="J1124" s="3"/>
      <c r="K1124" s="16"/>
    </row>
    <row r="1125" spans="1:11" x14ac:dyDescent="0.25">
      <c r="A1125" s="64"/>
      <c r="B1125" s="67"/>
      <c r="C1125" s="3" t="s">
        <v>117</v>
      </c>
      <c r="D1125" s="23" t="s">
        <v>97</v>
      </c>
      <c r="E1125" s="60" t="s">
        <v>100</v>
      </c>
      <c r="F1125" s="3">
        <v>16.23</v>
      </c>
      <c r="G1125" s="60">
        <f>AVERAGE(F1125:F1127)</f>
        <v>15.983333333333334</v>
      </c>
      <c r="H1125" s="3"/>
      <c r="I1125" s="3"/>
      <c r="J1125" s="3"/>
      <c r="K1125" s="16"/>
    </row>
    <row r="1126" spans="1:11" x14ac:dyDescent="0.25">
      <c r="A1126" s="64"/>
      <c r="B1126" s="67"/>
      <c r="C1126" s="3" t="s">
        <v>118</v>
      </c>
      <c r="D1126" s="23" t="s">
        <v>97</v>
      </c>
      <c r="E1126" s="60"/>
      <c r="F1126" s="3">
        <v>16.079999999999998</v>
      </c>
      <c r="G1126" s="60"/>
      <c r="H1126" s="3"/>
      <c r="I1126" s="3"/>
      <c r="J1126" s="3"/>
      <c r="K1126" s="16"/>
    </row>
    <row r="1127" spans="1:11" x14ac:dyDescent="0.25">
      <c r="A1127" s="64"/>
      <c r="B1127" s="67"/>
      <c r="C1127" s="3" t="s">
        <v>119</v>
      </c>
      <c r="D1127" s="23" t="s">
        <v>97</v>
      </c>
      <c r="E1127" s="60"/>
      <c r="F1127" s="3">
        <v>15.64</v>
      </c>
      <c r="G1127" s="60"/>
      <c r="H1127" s="3"/>
      <c r="I1127" s="3"/>
      <c r="J1127" s="3"/>
      <c r="K1127" s="16"/>
    </row>
    <row r="1128" spans="1:11" x14ac:dyDescent="0.25">
      <c r="A1128" s="64"/>
      <c r="B1128" s="67"/>
      <c r="C1128" s="3" t="s">
        <v>99</v>
      </c>
      <c r="D1128" s="23" t="s">
        <v>233</v>
      </c>
      <c r="E1128" s="60" t="s">
        <v>95</v>
      </c>
      <c r="F1128" s="3">
        <v>26.43</v>
      </c>
      <c r="G1128" s="3"/>
      <c r="H1128" s="3">
        <f>F1128-G1122</f>
        <v>10.196666666666669</v>
      </c>
      <c r="I1128" s="3">
        <f>2^(-H1128)*100</f>
        <v>8.5211356214924011E-2</v>
      </c>
      <c r="J1128" s="3">
        <f>GEOMEAN(I1128:I1130)</f>
        <v>7.7330938015597483E-2</v>
      </c>
      <c r="K1128" s="9">
        <f>J1131/J1128</f>
        <v>0.98168585524675733</v>
      </c>
    </row>
    <row r="1129" spans="1:11" x14ac:dyDescent="0.25">
      <c r="A1129" s="64"/>
      <c r="B1129" s="67"/>
      <c r="C1129" s="3" t="s">
        <v>101</v>
      </c>
      <c r="D1129" s="23" t="s">
        <v>233</v>
      </c>
      <c r="E1129" s="60"/>
      <c r="F1129" s="3">
        <v>26.64</v>
      </c>
      <c r="G1129" s="3"/>
      <c r="H1129" s="3">
        <f>F1129-G1122</f>
        <v>10.40666666666667</v>
      </c>
      <c r="I1129" s="3">
        <f>2^(-H1129)*100</f>
        <v>7.3668389978038568E-2</v>
      </c>
      <c r="J1129" s="3"/>
      <c r="K1129" s="16"/>
    </row>
    <row r="1130" spans="1:11" x14ac:dyDescent="0.25">
      <c r="A1130" s="64"/>
      <c r="B1130" s="67"/>
      <c r="C1130" s="3" t="s">
        <v>103</v>
      </c>
      <c r="D1130" s="23" t="s">
        <v>233</v>
      </c>
      <c r="E1130" s="60"/>
      <c r="F1130" s="3">
        <v>26.64</v>
      </c>
      <c r="G1130" s="3"/>
      <c r="H1130" s="3">
        <f>F1130-G1122</f>
        <v>10.40666666666667</v>
      </c>
      <c r="I1130" s="3">
        <f>2^(-H1130)*100</f>
        <v>7.3668389978038568E-2</v>
      </c>
      <c r="J1130" s="3"/>
      <c r="K1130" s="16"/>
    </row>
    <row r="1131" spans="1:11" x14ac:dyDescent="0.25">
      <c r="A1131" s="64"/>
      <c r="B1131" s="67"/>
      <c r="C1131" s="3" t="s">
        <v>120</v>
      </c>
      <c r="D1131" s="23" t="s">
        <v>233</v>
      </c>
      <c r="E1131" s="60" t="s">
        <v>100</v>
      </c>
      <c r="F1131" s="3">
        <v>26.29</v>
      </c>
      <c r="G1131" s="3"/>
      <c r="H1131" s="3">
        <f>F1131-G1125</f>
        <v>10.306666666666665</v>
      </c>
      <c r="I1131" s="3">
        <f t="shared" ref="I1131:I1133" si="209">2^(-H1131)*100</f>
        <v>7.8955825406236635E-2</v>
      </c>
      <c r="J1131" s="3">
        <f>GEOMEAN(I1131:I1133)</f>
        <v>7.5914688022875793E-2</v>
      </c>
      <c r="K1131" s="16"/>
    </row>
    <row r="1132" spans="1:11" x14ac:dyDescent="0.25">
      <c r="A1132" s="64"/>
      <c r="B1132" s="67"/>
      <c r="C1132" s="3" t="s">
        <v>121</v>
      </c>
      <c r="D1132" s="23" t="s">
        <v>233</v>
      </c>
      <c r="E1132" s="60"/>
      <c r="F1132" s="3">
        <v>26.37</v>
      </c>
      <c r="G1132" s="3"/>
      <c r="H1132" s="3">
        <f>F1132-G1125</f>
        <v>10.386666666666667</v>
      </c>
      <c r="I1132" s="3">
        <f t="shared" si="209"/>
        <v>7.4696762379101153E-2</v>
      </c>
      <c r="J1132" s="3"/>
      <c r="K1132" s="16"/>
    </row>
    <row r="1133" spans="1:11" x14ac:dyDescent="0.25">
      <c r="A1133" s="64"/>
      <c r="B1133" s="68"/>
      <c r="C1133" s="4" t="s">
        <v>122</v>
      </c>
      <c r="D1133" s="17" t="s">
        <v>233</v>
      </c>
      <c r="E1133" s="61"/>
      <c r="F1133" s="4">
        <v>26.38</v>
      </c>
      <c r="G1133" s="4"/>
      <c r="H1133" s="4">
        <f>F1133-G1125</f>
        <v>10.396666666666665</v>
      </c>
      <c r="I1133" s="4">
        <f t="shared" si="209"/>
        <v>7.4180794152128984E-2</v>
      </c>
      <c r="J1133" s="4"/>
      <c r="K1133" s="18"/>
    </row>
    <row r="1134" spans="1:11" x14ac:dyDescent="0.25">
      <c r="A1134" s="64"/>
      <c r="B1134" s="39"/>
      <c r="C1134" s="39"/>
      <c r="D1134" s="39"/>
      <c r="E1134" s="39"/>
      <c r="F1134" s="39"/>
      <c r="G1134" s="39"/>
    </row>
    <row r="1135" spans="1:11" x14ac:dyDescent="0.25">
      <c r="A1135" s="64"/>
      <c r="B1135" s="66">
        <v>6</v>
      </c>
      <c r="C1135" s="2" t="s">
        <v>93</v>
      </c>
      <c r="D1135" s="13" t="s">
        <v>97</v>
      </c>
      <c r="E1135" s="62" t="s">
        <v>95</v>
      </c>
      <c r="F1135" s="2">
        <v>16.8</v>
      </c>
      <c r="G1135" s="62">
        <f>AVERAGE(F1135:F1137)</f>
        <v>16.710000000000004</v>
      </c>
      <c r="H1135" s="2"/>
      <c r="I1135" s="2"/>
      <c r="J1135" s="2"/>
      <c r="K1135" s="14"/>
    </row>
    <row r="1136" spans="1:11" x14ac:dyDescent="0.25">
      <c r="A1136" s="64"/>
      <c r="B1136" s="67"/>
      <c r="C1136" s="3" t="s">
        <v>96</v>
      </c>
      <c r="D1136" s="23" t="s">
        <v>97</v>
      </c>
      <c r="E1136" s="60"/>
      <c r="F1136" s="3">
        <v>16.600000000000001</v>
      </c>
      <c r="G1136" s="60"/>
      <c r="H1136" s="3"/>
      <c r="I1136" s="3"/>
      <c r="J1136" s="3"/>
      <c r="K1136" s="16"/>
    </row>
    <row r="1137" spans="1:11" x14ac:dyDescent="0.25">
      <c r="A1137" s="64"/>
      <c r="B1137" s="67"/>
      <c r="C1137" s="3" t="s">
        <v>98</v>
      </c>
      <c r="D1137" s="23" t="s">
        <v>97</v>
      </c>
      <c r="E1137" s="60"/>
      <c r="F1137" s="3">
        <v>16.73</v>
      </c>
      <c r="G1137" s="60"/>
      <c r="H1137" s="3"/>
      <c r="I1137" s="3"/>
      <c r="J1137" s="3"/>
      <c r="K1137" s="16"/>
    </row>
    <row r="1138" spans="1:11" x14ac:dyDescent="0.25">
      <c r="A1138" s="64"/>
      <c r="B1138" s="67"/>
      <c r="C1138" s="3" t="s">
        <v>117</v>
      </c>
      <c r="D1138" s="23" t="s">
        <v>97</v>
      </c>
      <c r="E1138" s="60" t="s">
        <v>100</v>
      </c>
      <c r="F1138" s="3">
        <v>16.23</v>
      </c>
      <c r="G1138" s="60">
        <f>AVERAGE(F1138:F1140)</f>
        <v>16.146666666666668</v>
      </c>
      <c r="H1138" s="3"/>
      <c r="I1138" s="3"/>
      <c r="J1138" s="3"/>
      <c r="K1138" s="16"/>
    </row>
    <row r="1139" spans="1:11" x14ac:dyDescent="0.25">
      <c r="A1139" s="64"/>
      <c r="B1139" s="67"/>
      <c r="C1139" s="3" t="s">
        <v>118</v>
      </c>
      <c r="D1139" s="23" t="s">
        <v>97</v>
      </c>
      <c r="E1139" s="60"/>
      <c r="F1139" s="3">
        <v>16.170000000000002</v>
      </c>
      <c r="G1139" s="60"/>
      <c r="H1139" s="3"/>
      <c r="I1139" s="3"/>
      <c r="J1139" s="3"/>
      <c r="K1139" s="16"/>
    </row>
    <row r="1140" spans="1:11" x14ac:dyDescent="0.25">
      <c r="A1140" s="64"/>
      <c r="B1140" s="67"/>
      <c r="C1140" s="3" t="s">
        <v>119</v>
      </c>
      <c r="D1140" s="23" t="s">
        <v>97</v>
      </c>
      <c r="E1140" s="60"/>
      <c r="F1140" s="3">
        <v>16.04</v>
      </c>
      <c r="G1140" s="60"/>
      <c r="H1140" s="3"/>
      <c r="I1140" s="3"/>
      <c r="J1140" s="3"/>
      <c r="K1140" s="16"/>
    </row>
    <row r="1141" spans="1:11" x14ac:dyDescent="0.25">
      <c r="A1141" s="64"/>
      <c r="B1141" s="67"/>
      <c r="C1141" s="3" t="s">
        <v>99</v>
      </c>
      <c r="D1141" s="23" t="s">
        <v>233</v>
      </c>
      <c r="E1141" s="60" t="s">
        <v>95</v>
      </c>
      <c r="F1141" s="3">
        <v>25.66</v>
      </c>
      <c r="G1141" s="3"/>
      <c r="H1141" s="3">
        <f>F1141-$G$1135</f>
        <v>8.9499999999999957</v>
      </c>
      <c r="I1141" s="3">
        <f>2^(-H1141)*100</f>
        <v>0.20220018043776966</v>
      </c>
      <c r="J1141" s="3">
        <f>GEOMEAN(I1141:I1143)</f>
        <v>0.20407756891813938</v>
      </c>
      <c r="K1141" s="9">
        <f>J1144/J1141</f>
        <v>0.6798711864064243</v>
      </c>
    </row>
    <row r="1142" spans="1:11" x14ac:dyDescent="0.25">
      <c r="A1142" s="64"/>
      <c r="B1142" s="67"/>
      <c r="C1142" s="3" t="s">
        <v>101</v>
      </c>
      <c r="D1142" s="23" t="s">
        <v>233</v>
      </c>
      <c r="E1142" s="60"/>
      <c r="F1142" s="3">
        <v>25.66</v>
      </c>
      <c r="G1142" s="3"/>
      <c r="H1142" s="3">
        <f t="shared" ref="H1142:H1143" si="210">F1142-$G$1135</f>
        <v>8.9499999999999957</v>
      </c>
      <c r="I1142" s="3">
        <f>2^(-H1142)*100</f>
        <v>0.20220018043776966</v>
      </c>
      <c r="J1142" s="3"/>
      <c r="K1142" s="16"/>
    </row>
    <row r="1143" spans="1:11" x14ac:dyDescent="0.25">
      <c r="A1143" s="64"/>
      <c r="B1143" s="67"/>
      <c r="C1143" s="3" t="s">
        <v>103</v>
      </c>
      <c r="D1143" s="23" t="s">
        <v>233</v>
      </c>
      <c r="E1143" s="60"/>
      <c r="F1143" s="3">
        <v>25.62</v>
      </c>
      <c r="G1143" s="3"/>
      <c r="H1143" s="3">
        <f t="shared" si="210"/>
        <v>8.9099999999999966</v>
      </c>
      <c r="I1143" s="3">
        <f>2^(-H1143)*100</f>
        <v>0.20788480126042236</v>
      </c>
      <c r="J1143" s="3"/>
      <c r="K1143" s="16"/>
    </row>
    <row r="1144" spans="1:11" x14ac:dyDescent="0.25">
      <c r="A1144" s="64"/>
      <c r="B1144" s="67"/>
      <c r="C1144" s="3" t="s">
        <v>120</v>
      </c>
      <c r="D1144" s="23" t="s">
        <v>233</v>
      </c>
      <c r="E1144" s="60" t="s">
        <v>100</v>
      </c>
      <c r="F1144" s="3">
        <v>25.58</v>
      </c>
      <c r="G1144" s="3"/>
      <c r="H1144" s="3">
        <f>F1144-$G$1138</f>
        <v>9.43333333333333</v>
      </c>
      <c r="I1144" s="3">
        <f t="shared" ref="I1144:I1146" si="211">2^(-H1144)*100</f>
        <v>0.14463843284048511</v>
      </c>
      <c r="J1144" s="3">
        <f>GEOMEAN(I1144:I1146)</f>
        <v>0.13874645889931425</v>
      </c>
      <c r="K1144" s="16"/>
    </row>
    <row r="1145" spans="1:11" x14ac:dyDescent="0.25">
      <c r="A1145" s="64"/>
      <c r="B1145" s="67"/>
      <c r="C1145" s="3" t="s">
        <v>121</v>
      </c>
      <c r="D1145" s="23" t="s">
        <v>233</v>
      </c>
      <c r="E1145" s="60"/>
      <c r="F1145" s="3">
        <v>25.71</v>
      </c>
      <c r="G1145" s="3"/>
      <c r="H1145" s="3">
        <f t="shared" ref="H1145:H1146" si="212">F1145-$G$1138</f>
        <v>9.5633333333333326</v>
      </c>
      <c r="I1145" s="3">
        <f t="shared" si="211"/>
        <v>0.13217514884152803</v>
      </c>
      <c r="J1145" s="3"/>
      <c r="K1145" s="16"/>
    </row>
    <row r="1146" spans="1:11" x14ac:dyDescent="0.25">
      <c r="A1146" s="64"/>
      <c r="B1146" s="68"/>
      <c r="C1146" s="4" t="s">
        <v>122</v>
      </c>
      <c r="D1146" s="17" t="s">
        <v>233</v>
      </c>
      <c r="E1146" s="61"/>
      <c r="F1146" s="4">
        <v>25.63</v>
      </c>
      <c r="G1146" s="4"/>
      <c r="H1146" s="4">
        <f t="shared" si="212"/>
        <v>9.4833333333333307</v>
      </c>
      <c r="I1146" s="4">
        <f t="shared" si="211"/>
        <v>0.13971151683938093</v>
      </c>
      <c r="J1146" s="4"/>
      <c r="K1146" s="18"/>
    </row>
    <row r="1147" spans="1:11" x14ac:dyDescent="0.25">
      <c r="A1147" s="64"/>
      <c r="B1147" s="39"/>
      <c r="C1147" s="39"/>
      <c r="D1147" s="39"/>
      <c r="E1147" s="39"/>
      <c r="F1147" s="39"/>
      <c r="G1147" s="39"/>
    </row>
    <row r="1148" spans="1:11" x14ac:dyDescent="0.25">
      <c r="A1148" s="64"/>
      <c r="B1148" s="66">
        <v>7</v>
      </c>
      <c r="C1148" s="2" t="s">
        <v>93</v>
      </c>
      <c r="D1148" s="13" t="s">
        <v>97</v>
      </c>
      <c r="E1148" s="62" t="s">
        <v>95</v>
      </c>
      <c r="F1148" s="2">
        <v>16.57</v>
      </c>
      <c r="G1148" s="62">
        <f>AVERAGE(F1148:F1150)</f>
        <v>16.55</v>
      </c>
      <c r="H1148" s="2"/>
      <c r="I1148" s="2"/>
      <c r="J1148" s="2"/>
      <c r="K1148" s="14"/>
    </row>
    <row r="1149" spans="1:11" x14ac:dyDescent="0.25">
      <c r="A1149" s="64"/>
      <c r="B1149" s="67"/>
      <c r="C1149" s="3" t="s">
        <v>96</v>
      </c>
      <c r="D1149" s="23" t="s">
        <v>97</v>
      </c>
      <c r="E1149" s="60"/>
      <c r="F1149" s="3">
        <v>16.48</v>
      </c>
      <c r="G1149" s="60"/>
      <c r="H1149" s="3"/>
      <c r="I1149" s="3"/>
      <c r="J1149" s="3"/>
      <c r="K1149" s="16"/>
    </row>
    <row r="1150" spans="1:11" x14ac:dyDescent="0.25">
      <c r="A1150" s="64"/>
      <c r="B1150" s="67"/>
      <c r="C1150" s="3" t="s">
        <v>98</v>
      </c>
      <c r="D1150" s="23" t="s">
        <v>97</v>
      </c>
      <c r="E1150" s="60"/>
      <c r="F1150" s="3">
        <v>16.600000000000001</v>
      </c>
      <c r="G1150" s="60"/>
      <c r="H1150" s="3"/>
      <c r="I1150" s="3"/>
      <c r="J1150" s="3"/>
      <c r="K1150" s="16"/>
    </row>
    <row r="1151" spans="1:11" x14ac:dyDescent="0.25">
      <c r="A1151" s="64"/>
      <c r="B1151" s="67"/>
      <c r="C1151" s="3" t="s">
        <v>117</v>
      </c>
      <c r="D1151" s="23" t="s">
        <v>97</v>
      </c>
      <c r="E1151" s="60" t="s">
        <v>100</v>
      </c>
      <c r="F1151" s="3">
        <v>17.059999999999999</v>
      </c>
      <c r="G1151" s="60">
        <f>AVERAGE(F1151:F1153)</f>
        <v>16.956666666666667</v>
      </c>
      <c r="H1151" s="3"/>
      <c r="I1151" s="3"/>
      <c r="J1151" s="3"/>
      <c r="K1151" s="16"/>
    </row>
    <row r="1152" spans="1:11" x14ac:dyDescent="0.25">
      <c r="A1152" s="64"/>
      <c r="B1152" s="67"/>
      <c r="C1152" s="3" t="s">
        <v>118</v>
      </c>
      <c r="D1152" s="23" t="s">
        <v>97</v>
      </c>
      <c r="E1152" s="60"/>
      <c r="F1152" s="3">
        <v>16.809999999999999</v>
      </c>
      <c r="G1152" s="60"/>
      <c r="H1152" s="3"/>
      <c r="I1152" s="3"/>
      <c r="J1152" s="3"/>
      <c r="K1152" s="16"/>
    </row>
    <row r="1153" spans="1:11" x14ac:dyDescent="0.25">
      <c r="A1153" s="64"/>
      <c r="B1153" s="67"/>
      <c r="C1153" s="3" t="s">
        <v>119</v>
      </c>
      <c r="D1153" s="23" t="s">
        <v>97</v>
      </c>
      <c r="E1153" s="60"/>
      <c r="F1153" s="3">
        <v>17</v>
      </c>
      <c r="G1153" s="60"/>
      <c r="H1153" s="3"/>
      <c r="I1153" s="3"/>
      <c r="J1153" s="3"/>
      <c r="K1153" s="16"/>
    </row>
    <row r="1154" spans="1:11" x14ac:dyDescent="0.25">
      <c r="A1154" s="64"/>
      <c r="B1154" s="67"/>
      <c r="C1154" s="3" t="s">
        <v>99</v>
      </c>
      <c r="D1154" s="23" t="s">
        <v>233</v>
      </c>
      <c r="E1154" s="60" t="s">
        <v>95</v>
      </c>
      <c r="F1154" s="3">
        <v>25.02</v>
      </c>
      <c r="G1154" s="3"/>
      <c r="H1154" s="3">
        <f>F1154-$G$1148</f>
        <v>8.4699999999999989</v>
      </c>
      <c r="I1154" s="3">
        <f>2^(-H1154)*100</f>
        <v>0.28201742100048777</v>
      </c>
      <c r="J1154" s="3">
        <f>GEOMEAN(I1154:I1155)</f>
        <v>0.28496491098440963</v>
      </c>
      <c r="K1154" s="9">
        <f>J1157/J1154</f>
        <v>0.78912914733864048</v>
      </c>
    </row>
    <row r="1155" spans="1:11" x14ac:dyDescent="0.25">
      <c r="A1155" s="64"/>
      <c r="B1155" s="67"/>
      <c r="C1155" s="3" t="s">
        <v>101</v>
      </c>
      <c r="D1155" s="23" t="s">
        <v>233</v>
      </c>
      <c r="E1155" s="60"/>
      <c r="F1155" s="3">
        <v>24.99</v>
      </c>
      <c r="G1155" s="3"/>
      <c r="H1155" s="3">
        <f t="shared" ref="H1155:H1156" si="213">F1155-$G$1148</f>
        <v>8.4399999999999977</v>
      </c>
      <c r="I1155" s="3">
        <f t="shared" ref="I1155:I1159" si="214">2^(-H1155)*100</f>
        <v>0.2879432065021687</v>
      </c>
      <c r="J1155" s="3"/>
      <c r="K1155" s="16"/>
    </row>
    <row r="1156" spans="1:11" x14ac:dyDescent="0.25">
      <c r="A1156" s="64"/>
      <c r="B1156" s="67"/>
      <c r="C1156" s="3" t="s">
        <v>103</v>
      </c>
      <c r="D1156" s="23" t="s">
        <v>233</v>
      </c>
      <c r="E1156" s="60"/>
      <c r="F1156" s="3">
        <v>25.17</v>
      </c>
      <c r="G1156" s="3"/>
      <c r="H1156" s="3">
        <f t="shared" si="213"/>
        <v>8.620000000000001</v>
      </c>
      <c r="I1156" s="3">
        <f t="shared" si="214"/>
        <v>0.25416833114100251</v>
      </c>
      <c r="J1156" s="3"/>
      <c r="K1156" s="16"/>
    </row>
    <row r="1157" spans="1:11" x14ac:dyDescent="0.25">
      <c r="A1157" s="64"/>
      <c r="B1157" s="67"/>
      <c r="C1157" s="3" t="s">
        <v>120</v>
      </c>
      <c r="D1157" s="23" t="s">
        <v>233</v>
      </c>
      <c r="E1157" s="60" t="s">
        <v>100</v>
      </c>
      <c r="F1157" s="3">
        <v>25.73</v>
      </c>
      <c r="G1157" s="3"/>
      <c r="H1157" s="3">
        <f>F1157-$G$1151</f>
        <v>8.7733333333333334</v>
      </c>
      <c r="I1157" s="3">
        <f t="shared" si="214"/>
        <v>0.22854067445431922</v>
      </c>
      <c r="J1157" s="3">
        <f>GEOMEAN(I1157:I1159)</f>
        <v>0.22487411722655876</v>
      </c>
      <c r="K1157" s="16"/>
    </row>
    <row r="1158" spans="1:11" x14ac:dyDescent="0.25">
      <c r="A1158" s="64"/>
      <c r="B1158" s="67"/>
      <c r="C1158" s="3" t="s">
        <v>121</v>
      </c>
      <c r="D1158" s="23" t="s">
        <v>233</v>
      </c>
      <c r="E1158" s="60"/>
      <c r="F1158" s="3">
        <v>25.6</v>
      </c>
      <c r="G1158" s="3"/>
      <c r="H1158" s="3">
        <f t="shared" ref="H1158:H1159" si="215">F1158-$G$1151</f>
        <v>8.6433333333333344</v>
      </c>
      <c r="I1158" s="3">
        <f t="shared" si="214"/>
        <v>0.25009062053724246</v>
      </c>
      <c r="J1158" s="3"/>
      <c r="K1158" s="16"/>
    </row>
    <row r="1159" spans="1:11" x14ac:dyDescent="0.25">
      <c r="A1159" s="64"/>
      <c r="B1159" s="68"/>
      <c r="C1159" s="4" t="s">
        <v>122</v>
      </c>
      <c r="D1159" s="17" t="s">
        <v>233</v>
      </c>
      <c r="E1159" s="61"/>
      <c r="F1159" s="4">
        <v>25.93</v>
      </c>
      <c r="G1159" s="4"/>
      <c r="H1159" s="4">
        <f t="shared" si="215"/>
        <v>8.9733333333333327</v>
      </c>
      <c r="I1159" s="4">
        <f t="shared" si="214"/>
        <v>0.19895621288228371</v>
      </c>
      <c r="J1159" s="4"/>
      <c r="K1159" s="18"/>
    </row>
    <row r="1160" spans="1:11" x14ac:dyDescent="0.25">
      <c r="A1160" s="64"/>
    </row>
    <row r="1161" spans="1:11" x14ac:dyDescent="0.25">
      <c r="A1161" s="64"/>
      <c r="B1161" s="66">
        <v>11</v>
      </c>
      <c r="C1161" s="2" t="s">
        <v>93</v>
      </c>
      <c r="D1161" s="13" t="s">
        <v>97</v>
      </c>
      <c r="E1161" s="62" t="s">
        <v>95</v>
      </c>
      <c r="F1161" s="2">
        <v>17.39</v>
      </c>
      <c r="G1161" s="62">
        <f>AVERAGE(F1161:F1163)</f>
        <v>17.330000000000002</v>
      </c>
      <c r="H1161" s="2"/>
      <c r="I1161" s="2"/>
      <c r="J1161" s="2"/>
      <c r="K1161" s="14"/>
    </row>
    <row r="1162" spans="1:11" x14ac:dyDescent="0.25">
      <c r="A1162" s="64"/>
      <c r="B1162" s="67"/>
      <c r="C1162" s="3" t="s">
        <v>96</v>
      </c>
      <c r="D1162" s="23" t="s">
        <v>97</v>
      </c>
      <c r="E1162" s="60"/>
      <c r="F1162" s="3">
        <v>17.39</v>
      </c>
      <c r="G1162" s="60"/>
      <c r="H1162" s="3"/>
      <c r="I1162" s="3"/>
      <c r="J1162" s="3"/>
      <c r="K1162" s="16"/>
    </row>
    <row r="1163" spans="1:11" x14ac:dyDescent="0.25">
      <c r="A1163" s="64"/>
      <c r="B1163" s="67"/>
      <c r="C1163" s="3" t="s">
        <v>98</v>
      </c>
      <c r="D1163" s="23" t="s">
        <v>97</v>
      </c>
      <c r="E1163" s="60"/>
      <c r="F1163" s="3">
        <v>17.21</v>
      </c>
      <c r="G1163" s="60"/>
      <c r="H1163" s="3"/>
      <c r="I1163" s="3"/>
      <c r="J1163" s="3"/>
      <c r="K1163" s="16"/>
    </row>
    <row r="1164" spans="1:11" x14ac:dyDescent="0.25">
      <c r="A1164" s="64"/>
      <c r="B1164" s="67"/>
      <c r="C1164" s="3" t="s">
        <v>99</v>
      </c>
      <c r="D1164" s="23" t="s">
        <v>97</v>
      </c>
      <c r="E1164" s="60" t="s">
        <v>100</v>
      </c>
      <c r="F1164" s="3">
        <v>17.09</v>
      </c>
      <c r="G1164" s="60">
        <f>AVERAGE(F1164:F1166)</f>
        <v>17.040000000000003</v>
      </c>
      <c r="H1164" s="3"/>
      <c r="I1164" s="3"/>
      <c r="J1164" s="3"/>
      <c r="K1164" s="16"/>
    </row>
    <row r="1165" spans="1:11" x14ac:dyDescent="0.25">
      <c r="A1165" s="64"/>
      <c r="B1165" s="67"/>
      <c r="C1165" s="3" t="s">
        <v>101</v>
      </c>
      <c r="D1165" s="23" t="s">
        <v>97</v>
      </c>
      <c r="E1165" s="60"/>
      <c r="F1165" s="3">
        <v>17.03</v>
      </c>
      <c r="G1165" s="60"/>
      <c r="H1165" s="3"/>
      <c r="I1165" s="3"/>
      <c r="J1165" s="3"/>
      <c r="K1165" s="16"/>
    </row>
    <row r="1166" spans="1:11" x14ac:dyDescent="0.25">
      <c r="A1166" s="64"/>
      <c r="B1166" s="67"/>
      <c r="C1166" s="3" t="s">
        <v>103</v>
      </c>
      <c r="D1166" s="23" t="s">
        <v>97</v>
      </c>
      <c r="E1166" s="60"/>
      <c r="F1166" s="3">
        <v>17</v>
      </c>
      <c r="G1166" s="60"/>
      <c r="H1166" s="3"/>
      <c r="I1166" s="3"/>
      <c r="J1166" s="3"/>
      <c r="K1166" s="16"/>
    </row>
    <row r="1167" spans="1:11" x14ac:dyDescent="0.25">
      <c r="A1167" s="64"/>
      <c r="B1167" s="67"/>
      <c r="C1167" s="3" t="s">
        <v>200</v>
      </c>
      <c r="D1167" s="23" t="s">
        <v>233</v>
      </c>
      <c r="E1167" s="60" t="s">
        <v>95</v>
      </c>
      <c r="F1167" s="3">
        <v>27.18</v>
      </c>
      <c r="G1167" s="3"/>
      <c r="H1167" s="3">
        <f>F1167-$G$1161</f>
        <v>9.8499999999999979</v>
      </c>
      <c r="I1167" s="3">
        <f>2^(-H1167)*100</f>
        <v>0.10835639375662565</v>
      </c>
      <c r="J1167" s="3">
        <f>GEOMEAN(I1167:I1169)</f>
        <v>0.10156835291879679</v>
      </c>
      <c r="K1167" s="9">
        <f>J1170/J1167</f>
        <v>0.49654624771851835</v>
      </c>
    </row>
    <row r="1168" spans="1:11" x14ac:dyDescent="0.25">
      <c r="A1168" s="64"/>
      <c r="B1168" s="67"/>
      <c r="C1168" s="3" t="s">
        <v>202</v>
      </c>
      <c r="D1168" s="23" t="s">
        <v>233</v>
      </c>
      <c r="E1168" s="60"/>
      <c r="F1168" s="3">
        <v>27.16</v>
      </c>
      <c r="G1168" s="3"/>
      <c r="H1168" s="3">
        <f t="shared" ref="H1168:H1169" si="216">F1168-$G$1161</f>
        <v>9.8299999999999983</v>
      </c>
      <c r="I1168" s="3">
        <f t="shared" ref="I1168:I1172" si="217">2^(-H1168)*100</f>
        <v>0.10986899264539166</v>
      </c>
      <c r="J1168" s="3"/>
      <c r="K1168" s="16"/>
    </row>
    <row r="1169" spans="1:11" x14ac:dyDescent="0.25">
      <c r="A1169" s="64"/>
      <c r="B1169" s="67"/>
      <c r="C1169" s="3" t="s">
        <v>203</v>
      </c>
      <c r="D1169" s="23" t="s">
        <v>233</v>
      </c>
      <c r="E1169" s="60"/>
      <c r="F1169" s="3">
        <v>27.48</v>
      </c>
      <c r="G1169" s="3"/>
      <c r="H1169" s="3">
        <f t="shared" si="216"/>
        <v>10.149999999999999</v>
      </c>
      <c r="I1169" s="3">
        <f t="shared" si="217"/>
        <v>8.8012740489339006E-2</v>
      </c>
      <c r="J1169" s="3"/>
      <c r="K1169" s="16"/>
    </row>
    <row r="1170" spans="1:11" x14ac:dyDescent="0.25">
      <c r="A1170" s="64"/>
      <c r="B1170" s="67"/>
      <c r="C1170" s="3" t="s">
        <v>204</v>
      </c>
      <c r="D1170" s="23" t="s">
        <v>233</v>
      </c>
      <c r="E1170" s="60" t="s">
        <v>100</v>
      </c>
      <c r="F1170" s="3">
        <v>27.8</v>
      </c>
      <c r="G1170" s="3"/>
      <c r="H1170" s="3">
        <f>F1170-$G$1164</f>
        <v>10.759999999999998</v>
      </c>
      <c r="I1170" s="3">
        <f t="shared" si="217"/>
        <v>5.7665657296363894E-2</v>
      </c>
      <c r="J1170" s="3">
        <f>GEOMEAN(I1170:I1172)</f>
        <v>5.0433384528778769E-2</v>
      </c>
      <c r="K1170" s="16"/>
    </row>
    <row r="1171" spans="1:11" x14ac:dyDescent="0.25">
      <c r="A1171" s="64"/>
      <c r="B1171" s="67"/>
      <c r="C1171" s="3" t="s">
        <v>205</v>
      </c>
      <c r="D1171" s="23" t="s">
        <v>233</v>
      </c>
      <c r="E1171" s="60"/>
      <c r="F1171" s="3">
        <v>27.68</v>
      </c>
      <c r="G1171" s="3"/>
      <c r="H1171" s="3">
        <f t="shared" ref="H1171:H1172" si="218">F1171-$G$1164</f>
        <v>10.639999999999997</v>
      </c>
      <c r="I1171" s="3">
        <f t="shared" si="217"/>
        <v>6.2667280154438842E-2</v>
      </c>
      <c r="J1171" s="3"/>
      <c r="K1171" s="16"/>
    </row>
    <row r="1172" spans="1:11" x14ac:dyDescent="0.25">
      <c r="A1172" s="64"/>
      <c r="B1172" s="68"/>
      <c r="C1172" s="4" t="s">
        <v>206</v>
      </c>
      <c r="D1172" s="17" t="s">
        <v>233</v>
      </c>
      <c r="E1172" s="61"/>
      <c r="F1172" s="4">
        <v>28.5</v>
      </c>
      <c r="G1172" s="4"/>
      <c r="H1172" s="4">
        <f t="shared" si="218"/>
        <v>11.459999999999997</v>
      </c>
      <c r="I1172" s="4">
        <f t="shared" si="217"/>
        <v>3.5497375911140459E-2</v>
      </c>
      <c r="J1172" s="4"/>
      <c r="K1172" s="18"/>
    </row>
    <row r="1173" spans="1:11" x14ac:dyDescent="0.25">
      <c r="A1173" s="64"/>
    </row>
    <row r="1174" spans="1:11" x14ac:dyDescent="0.25">
      <c r="A1174" s="64"/>
      <c r="B1174" s="66">
        <v>13</v>
      </c>
      <c r="C1174" s="2" t="s">
        <v>117</v>
      </c>
      <c r="D1174" s="13" t="s">
        <v>97</v>
      </c>
      <c r="E1174" s="62" t="s">
        <v>95</v>
      </c>
      <c r="F1174" s="2">
        <v>17.14</v>
      </c>
      <c r="G1174" s="62">
        <f>AVERAGE(F1174:F1176)</f>
        <v>17.010000000000002</v>
      </c>
      <c r="H1174" s="2"/>
      <c r="I1174" s="2"/>
      <c r="J1174" s="2"/>
      <c r="K1174" s="14"/>
    </row>
    <row r="1175" spans="1:11" x14ac:dyDescent="0.25">
      <c r="A1175" s="64"/>
      <c r="B1175" s="67"/>
      <c r="C1175" s="3" t="s">
        <v>118</v>
      </c>
      <c r="D1175" s="23" t="s">
        <v>97</v>
      </c>
      <c r="E1175" s="60"/>
      <c r="F1175" s="3">
        <v>17.059999999999999</v>
      </c>
      <c r="G1175" s="60"/>
      <c r="H1175" s="3"/>
      <c r="I1175" s="3"/>
      <c r="J1175" s="3"/>
      <c r="K1175" s="16"/>
    </row>
    <row r="1176" spans="1:11" x14ac:dyDescent="0.25">
      <c r="A1176" s="64"/>
      <c r="B1176" s="67"/>
      <c r="C1176" s="3" t="s">
        <v>119</v>
      </c>
      <c r="D1176" s="23" t="s">
        <v>97</v>
      </c>
      <c r="E1176" s="60"/>
      <c r="F1176" s="3">
        <v>16.829999999999998</v>
      </c>
      <c r="G1176" s="60"/>
      <c r="H1176" s="3"/>
      <c r="I1176" s="3"/>
      <c r="J1176" s="3"/>
      <c r="K1176" s="16"/>
    </row>
    <row r="1177" spans="1:11" x14ac:dyDescent="0.25">
      <c r="A1177" s="64"/>
      <c r="B1177" s="67"/>
      <c r="C1177" s="3" t="s">
        <v>120</v>
      </c>
      <c r="D1177" s="23" t="s">
        <v>97</v>
      </c>
      <c r="E1177" s="60" t="s">
        <v>100</v>
      </c>
      <c r="F1177" s="3">
        <v>17.36</v>
      </c>
      <c r="G1177" s="60">
        <f>AVERAGE(F1177:F1179)</f>
        <v>17.303333333333331</v>
      </c>
      <c r="H1177" s="3"/>
      <c r="I1177" s="3"/>
      <c r="J1177" s="3"/>
      <c r="K1177" s="16"/>
    </row>
    <row r="1178" spans="1:11" x14ac:dyDescent="0.25">
      <c r="A1178" s="64"/>
      <c r="B1178" s="67"/>
      <c r="C1178" s="3" t="s">
        <v>121</v>
      </c>
      <c r="D1178" s="23" t="s">
        <v>97</v>
      </c>
      <c r="E1178" s="60"/>
      <c r="F1178" s="3">
        <v>17.22</v>
      </c>
      <c r="G1178" s="60"/>
      <c r="H1178" s="3"/>
      <c r="I1178" s="3"/>
      <c r="J1178" s="3"/>
      <c r="K1178" s="16"/>
    </row>
    <row r="1179" spans="1:11" x14ac:dyDescent="0.25">
      <c r="A1179" s="64"/>
      <c r="B1179" s="67"/>
      <c r="C1179" s="3" t="s">
        <v>122</v>
      </c>
      <c r="D1179" s="23" t="s">
        <v>97</v>
      </c>
      <c r="E1179" s="60"/>
      <c r="F1179" s="3">
        <v>17.329999999999998</v>
      </c>
      <c r="G1179" s="60"/>
      <c r="H1179" s="3"/>
      <c r="I1179" s="3"/>
      <c r="J1179" s="3"/>
      <c r="K1179" s="16"/>
    </row>
    <row r="1180" spans="1:11" x14ac:dyDescent="0.25">
      <c r="A1180" s="64"/>
      <c r="B1180" s="67"/>
      <c r="C1180" s="3" t="s">
        <v>207</v>
      </c>
      <c r="D1180" s="23" t="s">
        <v>233</v>
      </c>
      <c r="E1180" s="60" t="s">
        <v>95</v>
      </c>
      <c r="F1180" s="3">
        <v>26.9</v>
      </c>
      <c r="G1180" s="3"/>
      <c r="H1180" s="3">
        <f>F1180-$G$1174</f>
        <v>9.889999999999997</v>
      </c>
      <c r="I1180" s="3">
        <f>2^(-H1180)*100</f>
        <v>0.10539338247113569</v>
      </c>
      <c r="J1180" s="3">
        <f>GEOMEAN(I1180:I1182)</f>
        <v>0.10612645141856052</v>
      </c>
      <c r="K1180" s="9">
        <f>J1183/J1180</f>
        <v>0.85460717426489685</v>
      </c>
    </row>
    <row r="1181" spans="1:11" x14ac:dyDescent="0.25">
      <c r="A1181" s="64"/>
      <c r="B1181" s="67"/>
      <c r="C1181" s="3" t="s">
        <v>208</v>
      </c>
      <c r="D1181" s="23" t="s">
        <v>233</v>
      </c>
      <c r="E1181" s="60"/>
      <c r="F1181" s="3">
        <v>26.9</v>
      </c>
      <c r="G1181" s="3"/>
      <c r="H1181" s="3">
        <f t="shared" ref="H1181:H1182" si="219">F1181-$G$1174</f>
        <v>9.889999999999997</v>
      </c>
      <c r="I1181" s="3">
        <f t="shared" ref="I1181:I1185" si="220">2^(-H1181)*100</f>
        <v>0.10539338247113569</v>
      </c>
      <c r="J1181" s="3"/>
      <c r="K1181" s="16"/>
    </row>
    <row r="1182" spans="1:11" x14ac:dyDescent="0.25">
      <c r="A1182" s="64"/>
      <c r="B1182" s="67"/>
      <c r="C1182" s="3" t="s">
        <v>209</v>
      </c>
      <c r="D1182" s="23" t="s">
        <v>233</v>
      </c>
      <c r="E1182" s="60"/>
      <c r="F1182" s="3">
        <v>26.87</v>
      </c>
      <c r="G1182" s="3"/>
      <c r="H1182" s="3">
        <f t="shared" si="219"/>
        <v>9.86</v>
      </c>
      <c r="I1182" s="3">
        <f t="shared" si="220"/>
        <v>0.10760792147232529</v>
      </c>
      <c r="J1182" s="3"/>
      <c r="K1182" s="16"/>
    </row>
    <row r="1183" spans="1:11" x14ac:dyDescent="0.25">
      <c r="A1183" s="64"/>
      <c r="B1183" s="67"/>
      <c r="C1183" s="3" t="s">
        <v>210</v>
      </c>
      <c r="D1183" s="23" t="s">
        <v>233</v>
      </c>
      <c r="E1183" s="60" t="s">
        <v>100</v>
      </c>
      <c r="F1183" s="3">
        <v>27.58</v>
      </c>
      <c r="G1183" s="3"/>
      <c r="H1183" s="3">
        <f>F1183-$G$1177</f>
        <v>10.276666666666667</v>
      </c>
      <c r="I1183" s="3">
        <f t="shared" si="220"/>
        <v>8.0614855134987534E-2</v>
      </c>
      <c r="J1183" s="3">
        <f>GEOMEAN(I1183:I1185)</f>
        <v>9.0696426761576854E-2</v>
      </c>
      <c r="K1183" s="16"/>
    </row>
    <row r="1184" spans="1:11" x14ac:dyDescent="0.25">
      <c r="A1184" s="64"/>
      <c r="B1184" s="67"/>
      <c r="C1184" s="3" t="s">
        <v>211</v>
      </c>
      <c r="D1184" s="23" t="s">
        <v>233</v>
      </c>
      <c r="E1184" s="60"/>
      <c r="F1184" s="3">
        <v>27.39</v>
      </c>
      <c r="G1184" s="3"/>
      <c r="H1184" s="3">
        <f t="shared" ref="H1184:H1185" si="221">F1184-$G$1177</f>
        <v>10.08666666666667</v>
      </c>
      <c r="I1184" s="3">
        <f t="shared" si="220"/>
        <v>9.1962501697982924E-2</v>
      </c>
      <c r="J1184" s="3"/>
      <c r="K1184" s="16"/>
    </row>
    <row r="1185" spans="1:11" x14ac:dyDescent="0.25">
      <c r="A1185" s="65"/>
      <c r="B1185" s="68"/>
      <c r="C1185" s="4" t="s">
        <v>212</v>
      </c>
      <c r="D1185" s="17" t="s">
        <v>233</v>
      </c>
      <c r="E1185" s="61"/>
      <c r="F1185" s="4">
        <v>27.26</v>
      </c>
      <c r="G1185" s="4"/>
      <c r="H1185" s="4">
        <f t="shared" si="221"/>
        <v>9.9566666666666706</v>
      </c>
      <c r="I1185" s="4">
        <f t="shared" si="220"/>
        <v>0.1006339863602827</v>
      </c>
      <c r="J1185" s="4"/>
      <c r="K1185" s="18"/>
    </row>
  </sheetData>
  <mergeCells count="630">
    <mergeCell ref="E824:E826"/>
    <mergeCell ref="B789:B800"/>
    <mergeCell ref="B802:B813"/>
    <mergeCell ref="B815:B826"/>
    <mergeCell ref="E805:E807"/>
    <mergeCell ref="E808:E810"/>
    <mergeCell ref="E811:E813"/>
    <mergeCell ref="E815:E817"/>
    <mergeCell ref="E818:E820"/>
    <mergeCell ref="E789:E791"/>
    <mergeCell ref="E792:E794"/>
    <mergeCell ref="E795:E797"/>
    <mergeCell ref="E798:E800"/>
    <mergeCell ref="E802:E804"/>
    <mergeCell ref="G792:G794"/>
    <mergeCell ref="B776:B787"/>
    <mergeCell ref="B763:B774"/>
    <mergeCell ref="B750:B761"/>
    <mergeCell ref="B698:B709"/>
    <mergeCell ref="B711:B722"/>
    <mergeCell ref="B724:B735"/>
    <mergeCell ref="B737:B748"/>
    <mergeCell ref="E821:E823"/>
    <mergeCell ref="E772:E774"/>
    <mergeCell ref="E776:E778"/>
    <mergeCell ref="G815:G817"/>
    <mergeCell ref="G818:G820"/>
    <mergeCell ref="A698:A826"/>
    <mergeCell ref="E698:E700"/>
    <mergeCell ref="E701:E703"/>
    <mergeCell ref="E704:E706"/>
    <mergeCell ref="E707:E709"/>
    <mergeCell ref="E711:E713"/>
    <mergeCell ref="E714:E716"/>
    <mergeCell ref="E717:E719"/>
    <mergeCell ref="E720:E722"/>
    <mergeCell ref="E724:E726"/>
    <mergeCell ref="E727:E729"/>
    <mergeCell ref="E730:E732"/>
    <mergeCell ref="E733:E735"/>
    <mergeCell ref="G779:G781"/>
    <mergeCell ref="G789:G791"/>
    <mergeCell ref="G750:G752"/>
    <mergeCell ref="G753:G755"/>
    <mergeCell ref="G763:G765"/>
    <mergeCell ref="G766:G768"/>
    <mergeCell ref="G776:G778"/>
    <mergeCell ref="G727:G729"/>
    <mergeCell ref="G711:G713"/>
    <mergeCell ref="G714:G716"/>
    <mergeCell ref="G737:G739"/>
    <mergeCell ref="G740:G742"/>
    <mergeCell ref="G698:G700"/>
    <mergeCell ref="G701:G703"/>
    <mergeCell ref="G724:G726"/>
    <mergeCell ref="G17:G19"/>
    <mergeCell ref="G20:G22"/>
    <mergeCell ref="B17:B28"/>
    <mergeCell ref="E17:E19"/>
    <mergeCell ref="E20:E22"/>
    <mergeCell ref="E23:E25"/>
    <mergeCell ref="E26:E28"/>
    <mergeCell ref="G111:G113"/>
    <mergeCell ref="G56:G58"/>
    <mergeCell ref="G59:G61"/>
    <mergeCell ref="G69:G71"/>
    <mergeCell ref="G72:G74"/>
    <mergeCell ref="G82:G84"/>
    <mergeCell ref="E75:E77"/>
    <mergeCell ref="E78:E80"/>
    <mergeCell ref="E82:E84"/>
    <mergeCell ref="E85:E87"/>
    <mergeCell ref="G121:G123"/>
    <mergeCell ref="B4:B15"/>
    <mergeCell ref="E4:E6"/>
    <mergeCell ref="G4:G6"/>
    <mergeCell ref="E7:E9"/>
    <mergeCell ref="G7:G9"/>
    <mergeCell ref="E10:E12"/>
    <mergeCell ref="E13:E15"/>
    <mergeCell ref="B30:B41"/>
    <mergeCell ref="B43:B54"/>
    <mergeCell ref="E30:E32"/>
    <mergeCell ref="E33:E35"/>
    <mergeCell ref="E36:E38"/>
    <mergeCell ref="E39:E41"/>
    <mergeCell ref="E43:E45"/>
    <mergeCell ref="E46:E48"/>
    <mergeCell ref="E49:E51"/>
    <mergeCell ref="E52:E54"/>
    <mergeCell ref="G30:G32"/>
    <mergeCell ref="G33:G35"/>
    <mergeCell ref="G43:G45"/>
    <mergeCell ref="G46:G48"/>
    <mergeCell ref="G124:G126"/>
    <mergeCell ref="G134:G136"/>
    <mergeCell ref="G137:G139"/>
    <mergeCell ref="B56:B67"/>
    <mergeCell ref="B69:B80"/>
    <mergeCell ref="B82:B93"/>
    <mergeCell ref="B95:B106"/>
    <mergeCell ref="B108:B119"/>
    <mergeCell ref="B121:B132"/>
    <mergeCell ref="B134:B145"/>
    <mergeCell ref="E56:E58"/>
    <mergeCell ref="E59:E61"/>
    <mergeCell ref="E62:E64"/>
    <mergeCell ref="E65:E67"/>
    <mergeCell ref="E69:E71"/>
    <mergeCell ref="G85:G87"/>
    <mergeCell ref="G95:G97"/>
    <mergeCell ref="G98:G100"/>
    <mergeCell ref="G108:G110"/>
    <mergeCell ref="G166:G168"/>
    <mergeCell ref="G176:G178"/>
    <mergeCell ref="G179:G181"/>
    <mergeCell ref="E137:E139"/>
    <mergeCell ref="E140:E142"/>
    <mergeCell ref="E143:E145"/>
    <mergeCell ref="A4:A145"/>
    <mergeCell ref="G150:G152"/>
    <mergeCell ref="E121:E123"/>
    <mergeCell ref="E124:E126"/>
    <mergeCell ref="E127:E129"/>
    <mergeCell ref="E130:E132"/>
    <mergeCell ref="E134:E136"/>
    <mergeCell ref="E104:E106"/>
    <mergeCell ref="E108:E110"/>
    <mergeCell ref="E111:E113"/>
    <mergeCell ref="E114:E116"/>
    <mergeCell ref="E117:E119"/>
    <mergeCell ref="E88:E90"/>
    <mergeCell ref="E91:E93"/>
    <mergeCell ref="E95:E97"/>
    <mergeCell ref="E98:E100"/>
    <mergeCell ref="E101:E103"/>
    <mergeCell ref="E72:E74"/>
    <mergeCell ref="B267:B278"/>
    <mergeCell ref="B254:B265"/>
    <mergeCell ref="E267:E269"/>
    <mergeCell ref="E270:E272"/>
    <mergeCell ref="E273:E275"/>
    <mergeCell ref="E276:E278"/>
    <mergeCell ref="G218:G220"/>
    <mergeCell ref="G228:G230"/>
    <mergeCell ref="G231:G233"/>
    <mergeCell ref="G241:G243"/>
    <mergeCell ref="G244:G246"/>
    <mergeCell ref="B176:B187"/>
    <mergeCell ref="B163:B174"/>
    <mergeCell ref="B150:B161"/>
    <mergeCell ref="A150:A278"/>
    <mergeCell ref="G400:G402"/>
    <mergeCell ref="E198:E200"/>
    <mergeCell ref="E202:E204"/>
    <mergeCell ref="E205:E207"/>
    <mergeCell ref="E208:E210"/>
    <mergeCell ref="E211:E213"/>
    <mergeCell ref="E215:E217"/>
    <mergeCell ref="E218:E220"/>
    <mergeCell ref="E221:E223"/>
    <mergeCell ref="E224:E226"/>
    <mergeCell ref="E228:E230"/>
    <mergeCell ref="E231:E233"/>
    <mergeCell ref="B241:B252"/>
    <mergeCell ref="B228:B239"/>
    <mergeCell ref="B215:B226"/>
    <mergeCell ref="B202:B213"/>
    <mergeCell ref="B189:B200"/>
    <mergeCell ref="G254:G256"/>
    <mergeCell ref="G257:G259"/>
    <mergeCell ref="G267:G269"/>
    <mergeCell ref="G403:G405"/>
    <mergeCell ref="E150:E152"/>
    <mergeCell ref="E153:E155"/>
    <mergeCell ref="E156:E158"/>
    <mergeCell ref="E159:E161"/>
    <mergeCell ref="E163:E165"/>
    <mergeCell ref="E166:E168"/>
    <mergeCell ref="E169:E171"/>
    <mergeCell ref="E172:E174"/>
    <mergeCell ref="E176:E178"/>
    <mergeCell ref="E179:E181"/>
    <mergeCell ref="E182:E184"/>
    <mergeCell ref="E185:E187"/>
    <mergeCell ref="E189:E191"/>
    <mergeCell ref="E192:E194"/>
    <mergeCell ref="E195:E197"/>
    <mergeCell ref="G270:G272"/>
    <mergeCell ref="G189:G191"/>
    <mergeCell ref="G192:G194"/>
    <mergeCell ref="G202:G204"/>
    <mergeCell ref="G205:G207"/>
    <mergeCell ref="G215:G217"/>
    <mergeCell ref="G153:G155"/>
    <mergeCell ref="G163:G165"/>
    <mergeCell ref="G364:G366"/>
    <mergeCell ref="E250:E252"/>
    <mergeCell ref="E254:E256"/>
    <mergeCell ref="E257:E259"/>
    <mergeCell ref="E260:E262"/>
    <mergeCell ref="E263:E265"/>
    <mergeCell ref="E234:E236"/>
    <mergeCell ref="E237:E239"/>
    <mergeCell ref="E241:E243"/>
    <mergeCell ref="E244:E246"/>
    <mergeCell ref="E247:E249"/>
    <mergeCell ref="G309:G311"/>
    <mergeCell ref="G312:G314"/>
    <mergeCell ref="G322:G324"/>
    <mergeCell ref="G325:G327"/>
    <mergeCell ref="G335:G337"/>
    <mergeCell ref="G338:G340"/>
    <mergeCell ref="G348:G350"/>
    <mergeCell ref="G351:G353"/>
    <mergeCell ref="G361:G363"/>
    <mergeCell ref="E312:E314"/>
    <mergeCell ref="E315:E317"/>
    <mergeCell ref="E318:E320"/>
    <mergeCell ref="E322:E324"/>
    <mergeCell ref="A283:A411"/>
    <mergeCell ref="G416:G418"/>
    <mergeCell ref="G419:G421"/>
    <mergeCell ref="B416:B427"/>
    <mergeCell ref="A416:A544"/>
    <mergeCell ref="E283:E285"/>
    <mergeCell ref="E286:E288"/>
    <mergeCell ref="E289:E291"/>
    <mergeCell ref="E292:E294"/>
    <mergeCell ref="E296:E298"/>
    <mergeCell ref="E299:E301"/>
    <mergeCell ref="E302:E304"/>
    <mergeCell ref="E305:E307"/>
    <mergeCell ref="E309:E311"/>
    <mergeCell ref="B361:B372"/>
    <mergeCell ref="B348:B359"/>
    <mergeCell ref="B335:B346"/>
    <mergeCell ref="B322:B333"/>
    <mergeCell ref="B309:B320"/>
    <mergeCell ref="G374:G376"/>
    <mergeCell ref="G377:G379"/>
    <mergeCell ref="G387:G389"/>
    <mergeCell ref="G390:G392"/>
    <mergeCell ref="B400:B411"/>
    <mergeCell ref="G481:G483"/>
    <mergeCell ref="G484:G486"/>
    <mergeCell ref="G429:G431"/>
    <mergeCell ref="G432:G434"/>
    <mergeCell ref="G442:G444"/>
    <mergeCell ref="G445:G447"/>
    <mergeCell ref="G455:G457"/>
    <mergeCell ref="B296:B307"/>
    <mergeCell ref="B283:B294"/>
    <mergeCell ref="B387:B398"/>
    <mergeCell ref="B374:B385"/>
    <mergeCell ref="E377:E379"/>
    <mergeCell ref="E380:E382"/>
    <mergeCell ref="E383:E385"/>
    <mergeCell ref="E387:E389"/>
    <mergeCell ref="E390:E392"/>
    <mergeCell ref="E393:E395"/>
    <mergeCell ref="E396:E398"/>
    <mergeCell ref="E400:E402"/>
    <mergeCell ref="E403:E405"/>
    <mergeCell ref="G283:G285"/>
    <mergeCell ref="G286:G288"/>
    <mergeCell ref="G296:G298"/>
    <mergeCell ref="G299:G301"/>
    <mergeCell ref="B507:B518"/>
    <mergeCell ref="G523:G525"/>
    <mergeCell ref="G533:G535"/>
    <mergeCell ref="G536:G538"/>
    <mergeCell ref="B442:B453"/>
    <mergeCell ref="B455:B466"/>
    <mergeCell ref="B533:B544"/>
    <mergeCell ref="B520:B531"/>
    <mergeCell ref="E442:E444"/>
    <mergeCell ref="E445:E447"/>
    <mergeCell ref="E448:E450"/>
    <mergeCell ref="E451:E453"/>
    <mergeCell ref="E455:E457"/>
    <mergeCell ref="E458:E460"/>
    <mergeCell ref="E461:E463"/>
    <mergeCell ref="E464:E466"/>
    <mergeCell ref="G494:G496"/>
    <mergeCell ref="G497:G499"/>
    <mergeCell ref="G507:G509"/>
    <mergeCell ref="G510:G512"/>
    <mergeCell ref="G520:G522"/>
    <mergeCell ref="G458:G460"/>
    <mergeCell ref="G468:G470"/>
    <mergeCell ref="G471:G473"/>
    <mergeCell ref="E325:E327"/>
    <mergeCell ref="B429:B440"/>
    <mergeCell ref="B468:B479"/>
    <mergeCell ref="B481:B491"/>
    <mergeCell ref="B494:B505"/>
    <mergeCell ref="E344:E346"/>
    <mergeCell ref="E348:E350"/>
    <mergeCell ref="E351:E353"/>
    <mergeCell ref="E354:E356"/>
    <mergeCell ref="E357:E359"/>
    <mergeCell ref="E328:E330"/>
    <mergeCell ref="E331:E333"/>
    <mergeCell ref="E335:E337"/>
    <mergeCell ref="E338:E340"/>
    <mergeCell ref="E341:E343"/>
    <mergeCell ref="E406:E408"/>
    <mergeCell ref="E409:E411"/>
    <mergeCell ref="E416:E418"/>
    <mergeCell ref="E419:E421"/>
    <mergeCell ref="E422:E424"/>
    <mergeCell ref="E361:E363"/>
    <mergeCell ref="E364:E366"/>
    <mergeCell ref="E367:E369"/>
    <mergeCell ref="E370:E372"/>
    <mergeCell ref="E374:E376"/>
    <mergeCell ref="E468:E470"/>
    <mergeCell ref="E471:E473"/>
    <mergeCell ref="E474:E476"/>
    <mergeCell ref="E477:E479"/>
    <mergeCell ref="E481:E483"/>
    <mergeCell ref="E425:E427"/>
    <mergeCell ref="E429:E431"/>
    <mergeCell ref="E432:E434"/>
    <mergeCell ref="E435:E437"/>
    <mergeCell ref="E438:E440"/>
    <mergeCell ref="E500:E502"/>
    <mergeCell ref="E503:E505"/>
    <mergeCell ref="E507:E509"/>
    <mergeCell ref="E510:E512"/>
    <mergeCell ref="E513:E515"/>
    <mergeCell ref="E484:E486"/>
    <mergeCell ref="E487:E489"/>
    <mergeCell ref="E490:E492"/>
    <mergeCell ref="E494:E496"/>
    <mergeCell ref="E497:E499"/>
    <mergeCell ref="E533:E535"/>
    <mergeCell ref="E536:E538"/>
    <mergeCell ref="E539:E541"/>
    <mergeCell ref="E542:E544"/>
    <mergeCell ref="E516:E518"/>
    <mergeCell ref="E520:E522"/>
    <mergeCell ref="E523:E525"/>
    <mergeCell ref="E526:E528"/>
    <mergeCell ref="E529:E531"/>
    <mergeCell ref="B601:B612"/>
    <mergeCell ref="G682:G684"/>
    <mergeCell ref="G549:G551"/>
    <mergeCell ref="G552:G554"/>
    <mergeCell ref="G562:G564"/>
    <mergeCell ref="G565:G567"/>
    <mergeCell ref="G653:G655"/>
    <mergeCell ref="G656:G658"/>
    <mergeCell ref="G666:G668"/>
    <mergeCell ref="G669:G671"/>
    <mergeCell ref="G679:G681"/>
    <mergeCell ref="G617:G619"/>
    <mergeCell ref="G627:G629"/>
    <mergeCell ref="G630:G632"/>
    <mergeCell ref="G640:G642"/>
    <mergeCell ref="G643:G645"/>
    <mergeCell ref="G588:G590"/>
    <mergeCell ref="G591:G593"/>
    <mergeCell ref="G601:G603"/>
    <mergeCell ref="G604:G606"/>
    <mergeCell ref="G614:G616"/>
    <mergeCell ref="G575:G577"/>
    <mergeCell ref="G578:G580"/>
    <mergeCell ref="E591:E593"/>
    <mergeCell ref="G830:G832"/>
    <mergeCell ref="B679:B690"/>
    <mergeCell ref="A549:A690"/>
    <mergeCell ref="G843:G845"/>
    <mergeCell ref="G846:G848"/>
    <mergeCell ref="B830:B841"/>
    <mergeCell ref="A830:A945"/>
    <mergeCell ref="E549:E551"/>
    <mergeCell ref="E552:E554"/>
    <mergeCell ref="E555:E557"/>
    <mergeCell ref="E558:E560"/>
    <mergeCell ref="E562:E564"/>
    <mergeCell ref="E565:E567"/>
    <mergeCell ref="E568:E570"/>
    <mergeCell ref="E571:E573"/>
    <mergeCell ref="B614:B625"/>
    <mergeCell ref="B627:B638"/>
    <mergeCell ref="B640:B651"/>
    <mergeCell ref="B653:B664"/>
    <mergeCell ref="B666:B677"/>
    <mergeCell ref="B549:B560"/>
    <mergeCell ref="B562:B573"/>
    <mergeCell ref="B575:B586"/>
    <mergeCell ref="B588:B599"/>
    <mergeCell ref="G833:G835"/>
    <mergeCell ref="G882:G884"/>
    <mergeCell ref="G885:G887"/>
    <mergeCell ref="G895:G897"/>
    <mergeCell ref="G898:G900"/>
    <mergeCell ref="G856:G858"/>
    <mergeCell ref="G859:G861"/>
    <mergeCell ref="G869:G871"/>
    <mergeCell ref="G872:G874"/>
    <mergeCell ref="B934:B945"/>
    <mergeCell ref="B921:B932"/>
    <mergeCell ref="B908:B919"/>
    <mergeCell ref="E908:E910"/>
    <mergeCell ref="E911:E913"/>
    <mergeCell ref="E914:E916"/>
    <mergeCell ref="E917:E919"/>
    <mergeCell ref="E921:E923"/>
    <mergeCell ref="E924:E926"/>
    <mergeCell ref="E927:E929"/>
    <mergeCell ref="E930:E932"/>
    <mergeCell ref="E934:E936"/>
    <mergeCell ref="B895:B906"/>
    <mergeCell ref="B882:B893"/>
    <mergeCell ref="B869:B880"/>
    <mergeCell ref="B856:B867"/>
    <mergeCell ref="B843:B854"/>
    <mergeCell ref="G908:G910"/>
    <mergeCell ref="G911:G913"/>
    <mergeCell ref="G921:G923"/>
    <mergeCell ref="G924:G926"/>
    <mergeCell ref="E859:E861"/>
    <mergeCell ref="E862:E864"/>
    <mergeCell ref="E865:E867"/>
    <mergeCell ref="E869:E871"/>
    <mergeCell ref="E872:E874"/>
    <mergeCell ref="E843:E845"/>
    <mergeCell ref="E846:E848"/>
    <mergeCell ref="E849:E851"/>
    <mergeCell ref="E852:E854"/>
    <mergeCell ref="E856:E858"/>
    <mergeCell ref="E891:E893"/>
    <mergeCell ref="E895:E897"/>
    <mergeCell ref="E898:E900"/>
    <mergeCell ref="E901:E903"/>
    <mergeCell ref="E904:E906"/>
    <mergeCell ref="E594:E596"/>
    <mergeCell ref="E597:E599"/>
    <mergeCell ref="E601:E603"/>
    <mergeCell ref="E604:E606"/>
    <mergeCell ref="E575:E577"/>
    <mergeCell ref="E578:E580"/>
    <mergeCell ref="E581:E583"/>
    <mergeCell ref="E584:E586"/>
    <mergeCell ref="E588:E590"/>
    <mergeCell ref="E623:E625"/>
    <mergeCell ref="E627:E629"/>
    <mergeCell ref="E630:E632"/>
    <mergeCell ref="E633:E635"/>
    <mergeCell ref="E636:E638"/>
    <mergeCell ref="E607:E609"/>
    <mergeCell ref="E610:E612"/>
    <mergeCell ref="E614:E616"/>
    <mergeCell ref="E617:E619"/>
    <mergeCell ref="E620:E622"/>
    <mergeCell ref="E656:E658"/>
    <mergeCell ref="E659:E661"/>
    <mergeCell ref="E662:E664"/>
    <mergeCell ref="E666:E668"/>
    <mergeCell ref="E669:E671"/>
    <mergeCell ref="E640:E642"/>
    <mergeCell ref="E643:E645"/>
    <mergeCell ref="E646:E648"/>
    <mergeCell ref="E649:E651"/>
    <mergeCell ref="E653:E655"/>
    <mergeCell ref="E688:E690"/>
    <mergeCell ref="E830:E832"/>
    <mergeCell ref="E833:E835"/>
    <mergeCell ref="E836:E838"/>
    <mergeCell ref="E839:E841"/>
    <mergeCell ref="E672:E674"/>
    <mergeCell ref="E675:E677"/>
    <mergeCell ref="E679:E681"/>
    <mergeCell ref="E682:E684"/>
    <mergeCell ref="E685:E687"/>
    <mergeCell ref="E737:E739"/>
    <mergeCell ref="E740:E742"/>
    <mergeCell ref="E743:E745"/>
    <mergeCell ref="E746:E748"/>
    <mergeCell ref="E750:E752"/>
    <mergeCell ref="E753:E755"/>
    <mergeCell ref="E779:E781"/>
    <mergeCell ref="E782:E784"/>
    <mergeCell ref="E785:E787"/>
    <mergeCell ref="E756:E758"/>
    <mergeCell ref="E759:E761"/>
    <mergeCell ref="E763:E765"/>
    <mergeCell ref="E766:E768"/>
    <mergeCell ref="E769:E771"/>
    <mergeCell ref="E875:E877"/>
    <mergeCell ref="E878:E880"/>
    <mergeCell ref="E882:E884"/>
    <mergeCell ref="E885:E887"/>
    <mergeCell ref="E888:E890"/>
    <mergeCell ref="G963:G965"/>
    <mergeCell ref="G966:G968"/>
    <mergeCell ref="G989:G991"/>
    <mergeCell ref="G976:G978"/>
    <mergeCell ref="G979:G981"/>
    <mergeCell ref="E937:E939"/>
    <mergeCell ref="E940:E942"/>
    <mergeCell ref="E943:E945"/>
    <mergeCell ref="G950:G952"/>
    <mergeCell ref="G953:G955"/>
    <mergeCell ref="B1002:B1013"/>
    <mergeCell ref="G1041:G1043"/>
    <mergeCell ref="G1044:G1046"/>
    <mergeCell ref="G1054:G1056"/>
    <mergeCell ref="G1057:G1059"/>
    <mergeCell ref="G1027:G1030"/>
    <mergeCell ref="G1031:G1033"/>
    <mergeCell ref="G992:G994"/>
    <mergeCell ref="G1002:G1004"/>
    <mergeCell ref="G1005:G1007"/>
    <mergeCell ref="G1015:G1017"/>
    <mergeCell ref="G1018:G1020"/>
    <mergeCell ref="E1015:E1017"/>
    <mergeCell ref="E1018:E1020"/>
    <mergeCell ref="E1021:E1023"/>
    <mergeCell ref="E1024:E1026"/>
    <mergeCell ref="E1028:E1030"/>
    <mergeCell ref="E998:E1000"/>
    <mergeCell ref="E1002:E1004"/>
    <mergeCell ref="E1005:E1007"/>
    <mergeCell ref="E1008:E1010"/>
    <mergeCell ref="E1011:E1013"/>
    <mergeCell ref="E1047:E1049"/>
    <mergeCell ref="E1050:E1052"/>
    <mergeCell ref="A950:A1065"/>
    <mergeCell ref="E950:E952"/>
    <mergeCell ref="E953:E955"/>
    <mergeCell ref="E956:E958"/>
    <mergeCell ref="E959:E961"/>
    <mergeCell ref="E963:E965"/>
    <mergeCell ref="E966:E968"/>
    <mergeCell ref="E969:E971"/>
    <mergeCell ref="E972:E974"/>
    <mergeCell ref="E976:E978"/>
    <mergeCell ref="E979:E981"/>
    <mergeCell ref="E982:E984"/>
    <mergeCell ref="E985:E987"/>
    <mergeCell ref="E989:E991"/>
    <mergeCell ref="E992:E994"/>
    <mergeCell ref="E995:E997"/>
    <mergeCell ref="B950:B961"/>
    <mergeCell ref="B963:B974"/>
    <mergeCell ref="B989:B1000"/>
    <mergeCell ref="B976:B987"/>
    <mergeCell ref="B1054:B1065"/>
    <mergeCell ref="B1041:B1052"/>
    <mergeCell ref="B1028:B1039"/>
    <mergeCell ref="B1015:B1026"/>
    <mergeCell ref="E1054:E1056"/>
    <mergeCell ref="E1057:E1059"/>
    <mergeCell ref="E1060:E1062"/>
    <mergeCell ref="E1031:E1033"/>
    <mergeCell ref="E1034:E1036"/>
    <mergeCell ref="E1037:E1039"/>
    <mergeCell ref="E1041:E1043"/>
    <mergeCell ref="E1044:E1046"/>
    <mergeCell ref="E1063:E1065"/>
    <mergeCell ref="G1070:G1072"/>
    <mergeCell ref="G1073:G1075"/>
    <mergeCell ref="G1083:G1085"/>
    <mergeCell ref="G1086:G1088"/>
    <mergeCell ref="E1070:E1072"/>
    <mergeCell ref="E1073:E1075"/>
    <mergeCell ref="E1076:E1078"/>
    <mergeCell ref="E1079:E1081"/>
    <mergeCell ref="G1135:G1137"/>
    <mergeCell ref="E1135:E1137"/>
    <mergeCell ref="G1099:G1101"/>
    <mergeCell ref="G1109:G1111"/>
    <mergeCell ref="G1112:G1114"/>
    <mergeCell ref="G1122:G1124"/>
    <mergeCell ref="G1125:G1127"/>
    <mergeCell ref="E1096:E1098"/>
    <mergeCell ref="E1099:E1101"/>
    <mergeCell ref="E1102:E1104"/>
    <mergeCell ref="E1105:E1107"/>
    <mergeCell ref="E1083:E1085"/>
    <mergeCell ref="E1086:E1088"/>
    <mergeCell ref="E1089:E1091"/>
    <mergeCell ref="E1092:E1094"/>
    <mergeCell ref="E1122:E1124"/>
    <mergeCell ref="E1118:E1120"/>
    <mergeCell ref="G1096:G1098"/>
    <mergeCell ref="G1138:G1140"/>
    <mergeCell ref="E1174:E1176"/>
    <mergeCell ref="G1174:G1176"/>
    <mergeCell ref="G1148:G1150"/>
    <mergeCell ref="G1151:G1153"/>
    <mergeCell ref="E1148:E1150"/>
    <mergeCell ref="E1151:E1153"/>
    <mergeCell ref="E1154:E1156"/>
    <mergeCell ref="E1157:E1159"/>
    <mergeCell ref="E1138:E1140"/>
    <mergeCell ref="E1141:E1143"/>
    <mergeCell ref="E1144:E1146"/>
    <mergeCell ref="E1161:E1163"/>
    <mergeCell ref="E1164:E1166"/>
    <mergeCell ref="E1167:E1169"/>
    <mergeCell ref="E1170:E1172"/>
    <mergeCell ref="G802:G804"/>
    <mergeCell ref="G805:G807"/>
    <mergeCell ref="E1177:E1179"/>
    <mergeCell ref="G1177:G1179"/>
    <mergeCell ref="E1180:E1182"/>
    <mergeCell ref="E1183:E1185"/>
    <mergeCell ref="G1161:G1163"/>
    <mergeCell ref="G1164:G1166"/>
    <mergeCell ref="A1070:A1185"/>
    <mergeCell ref="B1109:B1120"/>
    <mergeCell ref="B1096:B1107"/>
    <mergeCell ref="B1083:B1094"/>
    <mergeCell ref="B1070:B1081"/>
    <mergeCell ref="B1174:B1185"/>
    <mergeCell ref="B1161:B1172"/>
    <mergeCell ref="B1148:B1159"/>
    <mergeCell ref="B1135:B1146"/>
    <mergeCell ref="B1122:B1133"/>
    <mergeCell ref="E1125:E1127"/>
    <mergeCell ref="E1128:E1130"/>
    <mergeCell ref="E1131:E1133"/>
    <mergeCell ref="E1109:E1111"/>
    <mergeCell ref="E1112:E1114"/>
    <mergeCell ref="E1115:E111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C42D-37C1-40EE-8A49-FBC2C828399A}">
  <dimension ref="A2:J221"/>
  <sheetViews>
    <sheetView tabSelected="1" topLeftCell="E1" workbookViewId="0">
      <selection activeCell="L207" sqref="L207"/>
    </sheetView>
  </sheetViews>
  <sheetFormatPr defaultRowHeight="15" x14ac:dyDescent="0.25"/>
  <cols>
    <col min="1" max="1" width="31.42578125" bestFit="1" customWidth="1"/>
    <col min="2" max="2" width="60.85546875" bestFit="1" customWidth="1"/>
    <col min="3" max="3" width="10" bestFit="1" customWidth="1"/>
    <col min="4" max="4" width="23" bestFit="1" customWidth="1"/>
    <col min="5" max="5" width="22.7109375" bestFit="1" customWidth="1"/>
    <col min="6" max="6" width="34.28515625" bestFit="1" customWidth="1"/>
    <col min="7" max="10" width="38.140625" bestFit="1" customWidth="1"/>
  </cols>
  <sheetData>
    <row r="2" spans="1:10" ht="18.75" x14ac:dyDescent="0.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G3" s="12" t="s">
        <v>78</v>
      </c>
      <c r="H3" s="12" t="s">
        <v>79</v>
      </c>
      <c r="I3" s="12" t="s">
        <v>80</v>
      </c>
      <c r="J3" s="12" t="s">
        <v>80</v>
      </c>
    </row>
    <row r="4" spans="1:10" x14ac:dyDescent="0.25">
      <c r="A4" t="s">
        <v>0</v>
      </c>
      <c r="B4" t="s">
        <v>1</v>
      </c>
      <c r="C4" t="s">
        <v>2</v>
      </c>
      <c r="D4" t="s">
        <v>4</v>
      </c>
      <c r="E4" t="s">
        <v>5</v>
      </c>
      <c r="F4" t="s">
        <v>3</v>
      </c>
      <c r="G4" t="s">
        <v>6</v>
      </c>
      <c r="H4" t="s">
        <v>7</v>
      </c>
      <c r="I4" t="s">
        <v>8</v>
      </c>
      <c r="J4" t="s">
        <v>9</v>
      </c>
    </row>
    <row r="6" spans="1:10" x14ac:dyDescent="0.25">
      <c r="A6" s="66" t="s">
        <v>57</v>
      </c>
      <c r="B6" s="2" t="s">
        <v>10</v>
      </c>
      <c r="C6" s="2">
        <v>45850.773000000001</v>
      </c>
      <c r="D6" s="2">
        <f>F6-E6</f>
        <v>51</v>
      </c>
      <c r="E6" s="2">
        <v>31</v>
      </c>
      <c r="F6" s="2">
        <v>82</v>
      </c>
      <c r="G6" s="6">
        <f t="shared" ref="G6:G16" si="0">(D6/C6)*10000</f>
        <v>11.123040390180554</v>
      </c>
      <c r="H6" s="6">
        <f t="shared" ref="H6:H16" si="1">(E6/C6)*10000</f>
        <v>6.7610637665803361</v>
      </c>
      <c r="I6" s="6">
        <f>(D6/F6)*100</f>
        <v>62.195121951219512</v>
      </c>
      <c r="J6" s="7">
        <f>(E6/F6)*100</f>
        <v>37.804878048780488</v>
      </c>
    </row>
    <row r="7" spans="1:10" x14ac:dyDescent="0.25">
      <c r="A7" s="67"/>
      <c r="B7" s="3" t="s">
        <v>11</v>
      </c>
      <c r="C7" s="3">
        <v>43886.629000000001</v>
      </c>
      <c r="D7" s="3">
        <f>F7-E7</f>
        <v>40</v>
      </c>
      <c r="E7" s="3">
        <v>21</v>
      </c>
      <c r="F7" s="3">
        <v>61</v>
      </c>
      <c r="G7" s="8">
        <f t="shared" si="0"/>
        <v>9.1143933611305616</v>
      </c>
      <c r="H7" s="8">
        <f t="shared" si="1"/>
        <v>4.7850565145935446</v>
      </c>
      <c r="I7" s="8">
        <f>(D7/F7)*100</f>
        <v>65.573770491803273</v>
      </c>
      <c r="J7" s="9">
        <f>(E7/F7)*100</f>
        <v>34.42622950819672</v>
      </c>
    </row>
    <row r="8" spans="1:10" x14ac:dyDescent="0.25">
      <c r="A8" s="67"/>
      <c r="B8" s="3" t="s">
        <v>12</v>
      </c>
      <c r="C8" s="3">
        <v>44042.567999999999</v>
      </c>
      <c r="D8" s="3">
        <v>33</v>
      </c>
      <c r="E8" s="3">
        <f>F8-D8</f>
        <v>37</v>
      </c>
      <c r="F8" s="3">
        <v>70</v>
      </c>
      <c r="G8" s="8">
        <f t="shared" si="0"/>
        <v>7.4927511038865857</v>
      </c>
      <c r="H8" s="8">
        <f t="shared" si="1"/>
        <v>8.4009633589031409</v>
      </c>
      <c r="I8" s="8">
        <f>(D8/F8)*100</f>
        <v>47.142857142857139</v>
      </c>
      <c r="J8" s="9">
        <f>(E8/F8)*100</f>
        <v>52.857142857142861</v>
      </c>
    </row>
    <row r="9" spans="1:10" x14ac:dyDescent="0.25">
      <c r="A9" s="67"/>
      <c r="B9" s="3" t="s">
        <v>13</v>
      </c>
      <c r="C9" s="3">
        <v>36839.909</v>
      </c>
      <c r="D9" s="3">
        <v>28</v>
      </c>
      <c r="E9" s="3">
        <f>F9-D9</f>
        <v>36</v>
      </c>
      <c r="F9" s="3">
        <v>64</v>
      </c>
      <c r="G9" s="8">
        <f t="shared" si="0"/>
        <v>7.6004530847239602</v>
      </c>
      <c r="H9" s="8">
        <f t="shared" si="1"/>
        <v>9.7720111089308084</v>
      </c>
      <c r="I9" s="8">
        <f>(D9/F9)*100</f>
        <v>43.75</v>
      </c>
      <c r="J9" s="9">
        <f>(E9/F9)*100</f>
        <v>56.25</v>
      </c>
    </row>
    <row r="10" spans="1:10" x14ac:dyDescent="0.25">
      <c r="A10" s="67"/>
      <c r="B10" s="3" t="s">
        <v>14</v>
      </c>
      <c r="C10" s="3">
        <v>47716.900999999998</v>
      </c>
      <c r="D10" s="3">
        <f>F10-E10</f>
        <v>43</v>
      </c>
      <c r="E10" s="3">
        <v>22</v>
      </c>
      <c r="F10" s="3">
        <v>65</v>
      </c>
      <c r="G10" s="8">
        <f t="shared" si="0"/>
        <v>9.0114821161583816</v>
      </c>
      <c r="H10" s="8">
        <f t="shared" si="1"/>
        <v>4.6105257338484744</v>
      </c>
      <c r="I10" s="8">
        <f>(D10/F10)*100</f>
        <v>66.153846153846146</v>
      </c>
      <c r="J10" s="9">
        <f>(E10/F10)*100</f>
        <v>33.846153846153847</v>
      </c>
    </row>
    <row r="11" spans="1:10" x14ac:dyDescent="0.25">
      <c r="A11" s="67" t="s">
        <v>56</v>
      </c>
      <c r="B11" s="3" t="s">
        <v>30</v>
      </c>
      <c r="C11" s="3">
        <v>40303.728999999999</v>
      </c>
      <c r="D11" s="3">
        <v>20</v>
      </c>
      <c r="E11" s="3">
        <v>30</v>
      </c>
      <c r="F11" s="3">
        <f>E11+D11</f>
        <v>50</v>
      </c>
      <c r="G11" s="8">
        <f t="shared" si="0"/>
        <v>4.9623199878105577</v>
      </c>
      <c r="H11" s="8">
        <f t="shared" si="1"/>
        <v>7.4434799817158357</v>
      </c>
      <c r="I11" s="8">
        <f t="shared" ref="I11:I16" si="2">(D11/F11)*100</f>
        <v>40</v>
      </c>
      <c r="J11" s="9">
        <f t="shared" ref="J11:J16" si="3">(E11/F11)*100</f>
        <v>60</v>
      </c>
    </row>
    <row r="12" spans="1:10" x14ac:dyDescent="0.25">
      <c r="A12" s="67"/>
      <c r="B12" s="3" t="s">
        <v>31</v>
      </c>
      <c r="C12" s="3">
        <v>44679.73</v>
      </c>
      <c r="D12" s="3">
        <v>28</v>
      </c>
      <c r="E12" s="3">
        <v>44</v>
      </c>
      <c r="F12" s="3">
        <f t="shared" ref="F12:F16" si="4">E12+D12</f>
        <v>72</v>
      </c>
      <c r="G12" s="8">
        <f t="shared" si="0"/>
        <v>6.2668239042626261</v>
      </c>
      <c r="H12" s="8">
        <f t="shared" si="1"/>
        <v>9.8478661352698413</v>
      </c>
      <c r="I12" s="8">
        <f t="shared" si="2"/>
        <v>38.888888888888893</v>
      </c>
      <c r="J12" s="9">
        <f t="shared" si="3"/>
        <v>61.111111111111114</v>
      </c>
    </row>
    <row r="13" spans="1:10" x14ac:dyDescent="0.25">
      <c r="A13" s="67"/>
      <c r="B13" s="3" t="s">
        <v>32</v>
      </c>
      <c r="C13" s="3">
        <v>42072.44</v>
      </c>
      <c r="D13" s="3">
        <v>23</v>
      </c>
      <c r="E13" s="3">
        <v>33</v>
      </c>
      <c r="F13" s="3">
        <f t="shared" si="4"/>
        <v>56</v>
      </c>
      <c r="G13" s="8">
        <f t="shared" si="0"/>
        <v>5.4667616140162067</v>
      </c>
      <c r="H13" s="8">
        <f t="shared" si="1"/>
        <v>7.8436144896754261</v>
      </c>
      <c r="I13" s="8">
        <f t="shared" si="2"/>
        <v>41.071428571428569</v>
      </c>
      <c r="J13" s="9">
        <f t="shared" si="3"/>
        <v>58.928571428571431</v>
      </c>
    </row>
    <row r="14" spans="1:10" x14ac:dyDescent="0.25">
      <c r="A14" s="67"/>
      <c r="B14" s="3" t="s">
        <v>33</v>
      </c>
      <c r="C14" s="3">
        <v>41579.489000000001</v>
      </c>
      <c r="D14" s="3">
        <v>20</v>
      </c>
      <c r="E14" s="3">
        <v>37</v>
      </c>
      <c r="F14" s="3">
        <f t="shared" si="4"/>
        <v>57</v>
      </c>
      <c r="G14" s="8">
        <f t="shared" si="0"/>
        <v>4.810063923585016</v>
      </c>
      <c r="H14" s="8">
        <f t="shared" si="1"/>
        <v>8.8986182586322791</v>
      </c>
      <c r="I14" s="8">
        <f t="shared" si="2"/>
        <v>35.087719298245609</v>
      </c>
      <c r="J14" s="9">
        <f t="shared" si="3"/>
        <v>64.912280701754383</v>
      </c>
    </row>
    <row r="15" spans="1:10" x14ac:dyDescent="0.25">
      <c r="A15" s="67"/>
      <c r="B15" s="3" t="s">
        <v>34</v>
      </c>
      <c r="C15" s="3">
        <v>45651.868999999999</v>
      </c>
      <c r="D15" s="3">
        <v>15</v>
      </c>
      <c r="E15" s="3">
        <v>41</v>
      </c>
      <c r="F15" s="3">
        <f t="shared" si="4"/>
        <v>56</v>
      </c>
      <c r="G15" s="8">
        <f t="shared" si="0"/>
        <v>3.2857362313030385</v>
      </c>
      <c r="H15" s="8">
        <f t="shared" si="1"/>
        <v>8.9810123655616376</v>
      </c>
      <c r="I15" s="8">
        <f t="shared" si="2"/>
        <v>26.785714285714285</v>
      </c>
      <c r="J15" s="9">
        <f t="shared" si="3"/>
        <v>73.214285714285708</v>
      </c>
    </row>
    <row r="16" spans="1:10" x14ac:dyDescent="0.25">
      <c r="A16" s="68"/>
      <c r="B16" s="4" t="s">
        <v>35</v>
      </c>
      <c r="C16" s="4">
        <v>40986.249000000003</v>
      </c>
      <c r="D16" s="4">
        <v>20</v>
      </c>
      <c r="E16" s="4">
        <v>30</v>
      </c>
      <c r="F16" s="4">
        <f t="shared" si="4"/>
        <v>50</v>
      </c>
      <c r="G16" s="10">
        <f t="shared" si="0"/>
        <v>4.8796853793573547</v>
      </c>
      <c r="H16" s="10">
        <f t="shared" si="1"/>
        <v>7.319528069036032</v>
      </c>
      <c r="I16" s="10">
        <f t="shared" si="2"/>
        <v>40</v>
      </c>
      <c r="J16" s="11">
        <f t="shared" si="3"/>
        <v>60</v>
      </c>
    </row>
    <row r="19" spans="1:10" x14ac:dyDescent="0.25">
      <c r="A19" s="66" t="s">
        <v>58</v>
      </c>
      <c r="B19" s="2" t="s">
        <v>10</v>
      </c>
      <c r="C19" s="2">
        <v>33826.074999999997</v>
      </c>
      <c r="D19" s="2">
        <f>F19-E19</f>
        <v>34</v>
      </c>
      <c r="E19" s="2">
        <v>13</v>
      </c>
      <c r="F19" s="2">
        <v>47</v>
      </c>
      <c r="G19" s="6">
        <f t="shared" ref="G19:G26" si="5">(D19/C19)*10000</f>
        <v>10.051417434626988</v>
      </c>
      <c r="H19" s="6">
        <f t="shared" ref="H19:H26" si="6">(E19/C19)*10000</f>
        <v>3.8431890191220832</v>
      </c>
      <c r="I19" s="6">
        <f>(D19/F19)*100</f>
        <v>72.340425531914903</v>
      </c>
      <c r="J19" s="7">
        <f>(E19/F19)*100</f>
        <v>27.659574468085108</v>
      </c>
    </row>
    <row r="20" spans="1:10" x14ac:dyDescent="0.25">
      <c r="A20" s="67"/>
      <c r="B20" s="3" t="s">
        <v>11</v>
      </c>
      <c r="C20" s="3">
        <v>34628.99</v>
      </c>
      <c r="D20" s="3">
        <f>F20-E20</f>
        <v>45</v>
      </c>
      <c r="E20" s="3">
        <v>21</v>
      </c>
      <c r="F20" s="3">
        <v>66</v>
      </c>
      <c r="G20" s="8">
        <f t="shared" si="5"/>
        <v>12.994892429724345</v>
      </c>
      <c r="H20" s="8">
        <f t="shared" si="6"/>
        <v>6.0642831338713616</v>
      </c>
      <c r="I20" s="8">
        <f>(D20/F20)*100</f>
        <v>68.181818181818173</v>
      </c>
      <c r="J20" s="9">
        <f>(E20/F20)*100</f>
        <v>31.818181818181817</v>
      </c>
    </row>
    <row r="21" spans="1:10" x14ac:dyDescent="0.25">
      <c r="A21" s="67"/>
      <c r="B21" s="3" t="s">
        <v>12</v>
      </c>
      <c r="C21" s="3">
        <v>40459.31</v>
      </c>
      <c r="D21" s="3">
        <f>F21-E21</f>
        <v>36</v>
      </c>
      <c r="E21" s="3">
        <v>19</v>
      </c>
      <c r="F21" s="3">
        <v>55</v>
      </c>
      <c r="G21" s="8">
        <f t="shared" si="5"/>
        <v>8.8978284602480873</v>
      </c>
      <c r="H21" s="8">
        <f t="shared" si="6"/>
        <v>4.6960761317976019</v>
      </c>
      <c r="I21" s="8">
        <f>(D21/F21)*100</f>
        <v>65.454545454545453</v>
      </c>
      <c r="J21" s="9">
        <f>(E21/F21)*100</f>
        <v>34.545454545454547</v>
      </c>
    </row>
    <row r="22" spans="1:10" x14ac:dyDescent="0.25">
      <c r="A22" s="67" t="s">
        <v>59</v>
      </c>
      <c r="B22" s="3" t="s">
        <v>31</v>
      </c>
      <c r="C22" s="3">
        <v>42415.196000000004</v>
      </c>
      <c r="D22" s="3">
        <v>31</v>
      </c>
      <c r="E22" s="3">
        <v>36</v>
      </c>
      <c r="F22" s="3">
        <f>E22+D22</f>
        <v>67</v>
      </c>
      <c r="G22" s="8">
        <f t="shared" si="5"/>
        <v>7.3087013437353914</v>
      </c>
      <c r="H22" s="8">
        <f t="shared" si="6"/>
        <v>8.4875241411120665</v>
      </c>
      <c r="I22" s="8">
        <f t="shared" ref="I22:I26" si="7">(D22/F22)*100</f>
        <v>46.268656716417908</v>
      </c>
      <c r="J22" s="9">
        <f t="shared" ref="J22:J26" si="8">(E22/F22)*100</f>
        <v>53.731343283582092</v>
      </c>
    </row>
    <row r="23" spans="1:10" x14ac:dyDescent="0.25">
      <c r="A23" s="67"/>
      <c r="B23" s="3" t="s">
        <v>32</v>
      </c>
      <c r="C23" s="3">
        <v>48262.031000000003</v>
      </c>
      <c r="D23" s="3">
        <v>21</v>
      </c>
      <c r="E23" s="3">
        <v>73</v>
      </c>
      <c r="F23" s="3">
        <f t="shared" ref="F23:F26" si="9">E23+D23</f>
        <v>94</v>
      </c>
      <c r="G23" s="8">
        <f t="shared" si="5"/>
        <v>4.351246635269038</v>
      </c>
      <c r="H23" s="8">
        <f t="shared" si="6"/>
        <v>15.125762113078084</v>
      </c>
      <c r="I23" s="8">
        <f t="shared" si="7"/>
        <v>22.340425531914892</v>
      </c>
      <c r="J23" s="9">
        <f t="shared" si="8"/>
        <v>77.659574468085097</v>
      </c>
    </row>
    <row r="24" spans="1:10" x14ac:dyDescent="0.25">
      <c r="A24" s="67"/>
      <c r="B24" s="3" t="s">
        <v>34</v>
      </c>
      <c r="C24" s="3">
        <v>51851.752</v>
      </c>
      <c r="D24" s="3">
        <v>25</v>
      </c>
      <c r="E24" s="3">
        <v>52</v>
      </c>
      <c r="F24" s="3">
        <f t="shared" si="9"/>
        <v>77</v>
      </c>
      <c r="G24" s="8">
        <f t="shared" si="5"/>
        <v>4.8214378561403288</v>
      </c>
      <c r="H24" s="8">
        <f t="shared" si="6"/>
        <v>10.028590740771884</v>
      </c>
      <c r="I24" s="8">
        <f t="shared" si="7"/>
        <v>32.467532467532465</v>
      </c>
      <c r="J24" s="9">
        <f t="shared" si="8"/>
        <v>67.532467532467535</v>
      </c>
    </row>
    <row r="25" spans="1:10" x14ac:dyDescent="0.25">
      <c r="A25" s="67"/>
      <c r="B25" s="3" t="s">
        <v>36</v>
      </c>
      <c r="C25" s="3">
        <v>52989.404999999999</v>
      </c>
      <c r="D25" s="3">
        <v>20</v>
      </c>
      <c r="E25" s="3">
        <v>53</v>
      </c>
      <c r="F25" s="3">
        <f t="shared" si="9"/>
        <v>73</v>
      </c>
      <c r="G25" s="8">
        <f t="shared" si="5"/>
        <v>3.7743394174741161</v>
      </c>
      <c r="H25" s="8">
        <f t="shared" si="6"/>
        <v>10.001999456306406</v>
      </c>
      <c r="I25" s="8">
        <f t="shared" si="7"/>
        <v>27.397260273972602</v>
      </c>
      <c r="J25" s="9">
        <f t="shared" si="8"/>
        <v>72.602739726027394</v>
      </c>
    </row>
    <row r="26" spans="1:10" x14ac:dyDescent="0.25">
      <c r="A26" s="68"/>
      <c r="B26" s="4" t="s">
        <v>35</v>
      </c>
      <c r="C26" s="4">
        <v>46833.324000000001</v>
      </c>
      <c r="D26" s="4">
        <v>21</v>
      </c>
      <c r="E26" s="4">
        <v>42</v>
      </c>
      <c r="F26" s="4">
        <f t="shared" si="9"/>
        <v>63</v>
      </c>
      <c r="G26" s="10">
        <f t="shared" si="5"/>
        <v>4.4839866587304371</v>
      </c>
      <c r="H26" s="10">
        <f t="shared" si="6"/>
        <v>8.9679733174608742</v>
      </c>
      <c r="I26" s="10">
        <f t="shared" si="7"/>
        <v>33.333333333333329</v>
      </c>
      <c r="J26" s="11">
        <f t="shared" si="8"/>
        <v>66.666666666666657</v>
      </c>
    </row>
    <row r="29" spans="1:10" x14ac:dyDescent="0.25">
      <c r="A29" s="66" t="s">
        <v>60</v>
      </c>
      <c r="B29" s="2" t="s">
        <v>10</v>
      </c>
      <c r="C29" s="2">
        <v>49348.582000000002</v>
      </c>
      <c r="D29" s="2">
        <f t="shared" ref="D29:D35" si="10">F29-E29</f>
        <v>35</v>
      </c>
      <c r="E29" s="2">
        <v>16</v>
      </c>
      <c r="F29" s="2">
        <v>51</v>
      </c>
      <c r="G29" s="6">
        <f t="shared" ref="G29:G40" si="11">(D29/C29)*10000</f>
        <v>7.0924023713589177</v>
      </c>
      <c r="H29" s="6">
        <f t="shared" ref="H29:H40" si="12">(E29/C29)*10000</f>
        <v>3.2422410840497906</v>
      </c>
      <c r="I29" s="6">
        <f t="shared" ref="I29:I35" si="13">(D29/F29)*100</f>
        <v>68.627450980392155</v>
      </c>
      <c r="J29" s="7">
        <f t="shared" ref="J29:J35" si="14">(E29/F29)*100</f>
        <v>31.372549019607842</v>
      </c>
    </row>
    <row r="30" spans="1:10" x14ac:dyDescent="0.25">
      <c r="A30" s="67"/>
      <c r="B30" s="3" t="s">
        <v>11</v>
      </c>
      <c r="C30" s="3">
        <v>48349.036999999997</v>
      </c>
      <c r="D30" s="3">
        <f t="shared" si="10"/>
        <v>27</v>
      </c>
      <c r="E30" s="3">
        <v>22</v>
      </c>
      <c r="F30" s="3">
        <v>49</v>
      </c>
      <c r="G30" s="8">
        <f t="shared" si="11"/>
        <v>5.5843925081692953</v>
      </c>
      <c r="H30" s="8">
        <f t="shared" si="12"/>
        <v>4.5502457473972031</v>
      </c>
      <c r="I30" s="8">
        <f t="shared" si="13"/>
        <v>55.102040816326522</v>
      </c>
      <c r="J30" s="9">
        <f t="shared" si="14"/>
        <v>44.897959183673471</v>
      </c>
    </row>
    <row r="31" spans="1:10" x14ac:dyDescent="0.25">
      <c r="A31" s="67"/>
      <c r="B31" s="3" t="s">
        <v>15</v>
      </c>
      <c r="C31" s="3">
        <v>50177.826000000001</v>
      </c>
      <c r="D31" s="3">
        <f t="shared" si="10"/>
        <v>45</v>
      </c>
      <c r="E31" s="3">
        <v>35</v>
      </c>
      <c r="F31" s="3">
        <v>80</v>
      </c>
      <c r="G31" s="8">
        <f t="shared" si="11"/>
        <v>8.9681047560729326</v>
      </c>
      <c r="H31" s="8">
        <f t="shared" si="12"/>
        <v>6.9751925880567249</v>
      </c>
      <c r="I31" s="8">
        <f t="shared" si="13"/>
        <v>56.25</v>
      </c>
      <c r="J31" s="9">
        <f t="shared" si="14"/>
        <v>43.75</v>
      </c>
    </row>
    <row r="32" spans="1:10" x14ac:dyDescent="0.25">
      <c r="A32" s="67"/>
      <c r="B32" s="3" t="s">
        <v>13</v>
      </c>
      <c r="C32" s="3">
        <v>48673.601999999999</v>
      </c>
      <c r="D32" s="3">
        <f t="shared" si="10"/>
        <v>41</v>
      </c>
      <c r="E32" s="3">
        <v>18</v>
      </c>
      <c r="F32" s="3">
        <v>59</v>
      </c>
      <c r="G32" s="8">
        <f t="shared" si="11"/>
        <v>8.4234571339100821</v>
      </c>
      <c r="H32" s="8">
        <f t="shared" si="12"/>
        <v>3.6981031319605235</v>
      </c>
      <c r="I32" s="8">
        <f t="shared" si="13"/>
        <v>69.491525423728817</v>
      </c>
      <c r="J32" s="9">
        <f t="shared" si="14"/>
        <v>30.508474576271187</v>
      </c>
    </row>
    <row r="33" spans="1:10" x14ac:dyDescent="0.25">
      <c r="A33" s="67"/>
      <c r="B33" s="3" t="s">
        <v>14</v>
      </c>
      <c r="C33" s="3">
        <v>53746.843000000001</v>
      </c>
      <c r="D33" s="3">
        <f t="shared" si="10"/>
        <v>40</v>
      </c>
      <c r="E33" s="3">
        <v>22</v>
      </c>
      <c r="F33" s="3">
        <v>62</v>
      </c>
      <c r="G33" s="8">
        <f t="shared" si="11"/>
        <v>7.4422975875997031</v>
      </c>
      <c r="H33" s="8">
        <f t="shared" si="12"/>
        <v>4.0932636731798366</v>
      </c>
      <c r="I33" s="8">
        <f t="shared" si="13"/>
        <v>64.516129032258064</v>
      </c>
      <c r="J33" s="9">
        <f t="shared" si="14"/>
        <v>35.483870967741936</v>
      </c>
    </row>
    <row r="34" spans="1:10" x14ac:dyDescent="0.25">
      <c r="A34" s="67"/>
      <c r="B34" s="3" t="s">
        <v>16</v>
      </c>
      <c r="C34" s="3">
        <v>52853.571000000004</v>
      </c>
      <c r="D34" s="3">
        <f t="shared" si="10"/>
        <v>45</v>
      </c>
      <c r="E34" s="3">
        <v>32</v>
      </c>
      <c r="F34" s="3">
        <v>77</v>
      </c>
      <c r="G34" s="8">
        <f t="shared" si="11"/>
        <v>8.5140888588209105</v>
      </c>
      <c r="H34" s="8">
        <f t="shared" si="12"/>
        <v>6.0544631884948696</v>
      </c>
      <c r="I34" s="8">
        <f t="shared" si="13"/>
        <v>58.441558441558442</v>
      </c>
      <c r="J34" s="9">
        <f t="shared" si="14"/>
        <v>41.558441558441558</v>
      </c>
    </row>
    <row r="35" spans="1:10" x14ac:dyDescent="0.25">
      <c r="A35" s="67"/>
      <c r="B35" s="3" t="s">
        <v>17</v>
      </c>
      <c r="C35" s="3">
        <v>48898.356</v>
      </c>
      <c r="D35" s="3">
        <f t="shared" si="10"/>
        <v>52</v>
      </c>
      <c r="E35" s="3">
        <v>21</v>
      </c>
      <c r="F35" s="3">
        <v>73</v>
      </c>
      <c r="G35" s="8">
        <f t="shared" si="11"/>
        <v>10.634304351663683</v>
      </c>
      <c r="H35" s="8">
        <f t="shared" si="12"/>
        <v>4.2946229112487959</v>
      </c>
      <c r="I35" s="8">
        <f t="shared" si="13"/>
        <v>71.232876712328761</v>
      </c>
      <c r="J35" s="9">
        <f t="shared" si="14"/>
        <v>28.767123287671232</v>
      </c>
    </row>
    <row r="36" spans="1:10" x14ac:dyDescent="0.25">
      <c r="A36" s="67" t="s">
        <v>61</v>
      </c>
      <c r="B36" s="3" t="s">
        <v>30</v>
      </c>
      <c r="C36" s="3">
        <v>55688.368000000002</v>
      </c>
      <c r="D36" s="3">
        <v>38</v>
      </c>
      <c r="E36" s="3">
        <v>38</v>
      </c>
      <c r="F36" s="3">
        <f>E36+D36</f>
        <v>76</v>
      </c>
      <c r="G36" s="8">
        <f t="shared" si="11"/>
        <v>6.8236871297790591</v>
      </c>
      <c r="H36" s="8">
        <f t="shared" si="12"/>
        <v>6.8236871297790591</v>
      </c>
      <c r="I36" s="8">
        <f t="shared" ref="I36:I40" si="15">(D36/F36)*100</f>
        <v>50</v>
      </c>
      <c r="J36" s="9">
        <f t="shared" ref="J36:J40" si="16">(E36/F36)*100</f>
        <v>50</v>
      </c>
    </row>
    <row r="37" spans="1:10" x14ac:dyDescent="0.25">
      <c r="A37" s="67"/>
      <c r="B37" s="3" t="s">
        <v>31</v>
      </c>
      <c r="C37" s="3">
        <v>57430.989000000001</v>
      </c>
      <c r="D37" s="3">
        <v>32</v>
      </c>
      <c r="E37" s="3">
        <v>44</v>
      </c>
      <c r="F37" s="3">
        <f t="shared" ref="F37:F40" si="17">E37+D37</f>
        <v>76</v>
      </c>
      <c r="G37" s="8">
        <f t="shared" si="11"/>
        <v>5.5719047429254616</v>
      </c>
      <c r="H37" s="8">
        <f t="shared" si="12"/>
        <v>7.6613690215225096</v>
      </c>
      <c r="I37" s="8">
        <f t="shared" si="15"/>
        <v>42.105263157894733</v>
      </c>
      <c r="J37" s="9">
        <f t="shared" si="16"/>
        <v>57.894736842105267</v>
      </c>
    </row>
    <row r="38" spans="1:10" x14ac:dyDescent="0.25">
      <c r="A38" s="67"/>
      <c r="B38" s="3" t="s">
        <v>37</v>
      </c>
      <c r="C38" s="3">
        <v>54778.94</v>
      </c>
      <c r="D38" s="3">
        <v>26</v>
      </c>
      <c r="E38" s="3">
        <v>30</v>
      </c>
      <c r="F38" s="3">
        <f t="shared" si="17"/>
        <v>56</v>
      </c>
      <c r="G38" s="8">
        <f t="shared" si="11"/>
        <v>4.7463496007772328</v>
      </c>
      <c r="H38" s="8">
        <f t="shared" si="12"/>
        <v>5.476557231666038</v>
      </c>
      <c r="I38" s="8">
        <f t="shared" si="15"/>
        <v>46.428571428571431</v>
      </c>
      <c r="J38" s="9">
        <f t="shared" si="16"/>
        <v>53.571428571428569</v>
      </c>
    </row>
    <row r="39" spans="1:10" x14ac:dyDescent="0.25">
      <c r="A39" s="67"/>
      <c r="B39" s="3" t="s">
        <v>38</v>
      </c>
      <c r="C39" s="3">
        <v>53250.182000000001</v>
      </c>
      <c r="D39" s="3">
        <v>24</v>
      </c>
      <c r="E39" s="3">
        <v>25</v>
      </c>
      <c r="F39" s="3">
        <f t="shared" si="17"/>
        <v>49</v>
      </c>
      <c r="G39" s="8">
        <f t="shared" si="11"/>
        <v>4.5070268492227878</v>
      </c>
      <c r="H39" s="8">
        <f t="shared" si="12"/>
        <v>4.6948196346070707</v>
      </c>
      <c r="I39" s="8">
        <f t="shared" si="15"/>
        <v>48.979591836734691</v>
      </c>
      <c r="J39" s="9">
        <f t="shared" si="16"/>
        <v>51.020408163265309</v>
      </c>
    </row>
    <row r="40" spans="1:10" x14ac:dyDescent="0.25">
      <c r="A40" s="68"/>
      <c r="B40" s="4" t="s">
        <v>39</v>
      </c>
      <c r="C40" s="4">
        <v>48287.523000000001</v>
      </c>
      <c r="D40" s="4">
        <v>29</v>
      </c>
      <c r="E40" s="4">
        <v>30</v>
      </c>
      <c r="F40" s="4">
        <f t="shared" si="17"/>
        <v>59</v>
      </c>
      <c r="G40" s="10">
        <f t="shared" si="11"/>
        <v>6.0056921950624806</v>
      </c>
      <c r="H40" s="10">
        <f t="shared" si="12"/>
        <v>6.2127850293749791</v>
      </c>
      <c r="I40" s="10">
        <f t="shared" si="15"/>
        <v>49.152542372881356</v>
      </c>
      <c r="J40" s="11">
        <f t="shared" si="16"/>
        <v>50.847457627118644</v>
      </c>
    </row>
    <row r="43" spans="1:10" x14ac:dyDescent="0.25">
      <c r="A43" s="66" t="s">
        <v>62</v>
      </c>
      <c r="B43" s="2" t="s">
        <v>10</v>
      </c>
      <c r="C43" s="2">
        <v>47409.091</v>
      </c>
      <c r="D43" s="2">
        <v>31</v>
      </c>
      <c r="E43" s="2">
        <f>F43-D43</f>
        <v>43</v>
      </c>
      <c r="F43" s="2">
        <v>74</v>
      </c>
      <c r="G43" s="6">
        <f t="shared" ref="G43:G54" si="18">(D43/C43)*10000</f>
        <v>6.5388302846810546</v>
      </c>
      <c r="H43" s="6">
        <f t="shared" ref="H43:H54" si="19">(E43/C43)*10000</f>
        <v>9.0699903948801719</v>
      </c>
      <c r="I43" s="6">
        <f t="shared" ref="I43:I49" si="20">(D43/F43)*100</f>
        <v>41.891891891891895</v>
      </c>
      <c r="J43" s="7">
        <f t="shared" ref="J43:J49" si="21">(E43/F43)*100</f>
        <v>58.108108108108105</v>
      </c>
    </row>
    <row r="44" spans="1:10" x14ac:dyDescent="0.25">
      <c r="A44" s="67"/>
      <c r="B44" s="3" t="s">
        <v>11</v>
      </c>
      <c r="C44" s="3">
        <v>45641.097999999998</v>
      </c>
      <c r="D44" s="3">
        <f t="shared" ref="D44:D49" si="22">F44-E44</f>
        <v>50</v>
      </c>
      <c r="E44" s="3">
        <v>35</v>
      </c>
      <c r="F44" s="3">
        <v>85</v>
      </c>
      <c r="G44" s="8">
        <f t="shared" si="18"/>
        <v>10.955038811730603</v>
      </c>
      <c r="H44" s="8">
        <f t="shared" si="19"/>
        <v>7.6685271682114218</v>
      </c>
      <c r="I44" s="8">
        <f t="shared" si="20"/>
        <v>58.82352941176471</v>
      </c>
      <c r="J44" s="9">
        <f t="shared" si="21"/>
        <v>41.17647058823529</v>
      </c>
    </row>
    <row r="45" spans="1:10" x14ac:dyDescent="0.25">
      <c r="A45" s="67"/>
      <c r="B45" s="3" t="s">
        <v>12</v>
      </c>
      <c r="C45" s="3">
        <v>42455.167999999998</v>
      </c>
      <c r="D45" s="3">
        <f t="shared" si="22"/>
        <v>40</v>
      </c>
      <c r="E45" s="3">
        <v>27</v>
      </c>
      <c r="F45" s="3">
        <v>67</v>
      </c>
      <c r="G45" s="8">
        <f t="shared" si="18"/>
        <v>9.4217033836728667</v>
      </c>
      <c r="H45" s="8">
        <f t="shared" si="19"/>
        <v>6.3596497839791848</v>
      </c>
      <c r="I45" s="8">
        <f t="shared" si="20"/>
        <v>59.701492537313428</v>
      </c>
      <c r="J45" s="9">
        <f t="shared" si="21"/>
        <v>40.298507462686565</v>
      </c>
    </row>
    <row r="46" spans="1:10" x14ac:dyDescent="0.25">
      <c r="A46" s="67"/>
      <c r="B46" s="3" t="s">
        <v>13</v>
      </c>
      <c r="C46" s="3">
        <v>50556.605000000003</v>
      </c>
      <c r="D46" s="3">
        <f t="shared" si="22"/>
        <v>37</v>
      </c>
      <c r="E46" s="3">
        <v>43</v>
      </c>
      <c r="F46" s="3">
        <v>80</v>
      </c>
      <c r="G46" s="8">
        <f t="shared" si="18"/>
        <v>7.3185293988787423</v>
      </c>
      <c r="H46" s="8">
        <f t="shared" si="19"/>
        <v>8.5053179500482674</v>
      </c>
      <c r="I46" s="8">
        <f t="shared" si="20"/>
        <v>46.25</v>
      </c>
      <c r="J46" s="9">
        <f t="shared" si="21"/>
        <v>53.75</v>
      </c>
    </row>
    <row r="47" spans="1:10" x14ac:dyDescent="0.25">
      <c r="A47" s="67"/>
      <c r="B47" s="3" t="s">
        <v>14</v>
      </c>
      <c r="C47" s="3">
        <v>51688.872000000003</v>
      </c>
      <c r="D47" s="3">
        <f t="shared" si="22"/>
        <v>37</v>
      </c>
      <c r="E47" s="3">
        <v>33</v>
      </c>
      <c r="F47" s="3">
        <v>70</v>
      </c>
      <c r="G47" s="8">
        <f t="shared" si="18"/>
        <v>7.1582138608093429</v>
      </c>
      <c r="H47" s="8">
        <f t="shared" si="19"/>
        <v>6.3843529028840091</v>
      </c>
      <c r="I47" s="8">
        <f t="shared" si="20"/>
        <v>52.857142857142861</v>
      </c>
      <c r="J47" s="9">
        <f t="shared" si="21"/>
        <v>47.142857142857139</v>
      </c>
    </row>
    <row r="48" spans="1:10" x14ac:dyDescent="0.25">
      <c r="A48" s="67"/>
      <c r="B48" s="3" t="s">
        <v>16</v>
      </c>
      <c r="C48" s="3">
        <v>50495.807999999997</v>
      </c>
      <c r="D48" s="3">
        <f t="shared" si="22"/>
        <v>47</v>
      </c>
      <c r="E48" s="3">
        <v>31</v>
      </c>
      <c r="F48" s="3">
        <v>78</v>
      </c>
      <c r="G48" s="8">
        <f t="shared" si="18"/>
        <v>9.3077033246007268</v>
      </c>
      <c r="H48" s="8">
        <f t="shared" si="19"/>
        <v>6.1391234694175019</v>
      </c>
      <c r="I48" s="8">
        <f t="shared" si="20"/>
        <v>60.256410256410255</v>
      </c>
      <c r="J48" s="9">
        <f t="shared" si="21"/>
        <v>39.743589743589745</v>
      </c>
    </row>
    <row r="49" spans="1:10" x14ac:dyDescent="0.25">
      <c r="A49" s="67"/>
      <c r="B49" s="3" t="s">
        <v>17</v>
      </c>
      <c r="C49" s="3">
        <v>49520.678</v>
      </c>
      <c r="D49" s="3">
        <f t="shared" si="22"/>
        <v>43</v>
      </c>
      <c r="E49" s="3">
        <v>28</v>
      </c>
      <c r="F49" s="3">
        <v>71</v>
      </c>
      <c r="G49" s="8">
        <f t="shared" si="18"/>
        <v>8.683241372422243</v>
      </c>
      <c r="H49" s="8">
        <f t="shared" si="19"/>
        <v>5.6542036843679719</v>
      </c>
      <c r="I49" s="8">
        <f t="shared" si="20"/>
        <v>60.563380281690137</v>
      </c>
      <c r="J49" s="9">
        <f t="shared" si="21"/>
        <v>39.436619718309856</v>
      </c>
    </row>
    <row r="50" spans="1:10" x14ac:dyDescent="0.25">
      <c r="A50" s="67" t="s">
        <v>63</v>
      </c>
      <c r="B50" s="3" t="s">
        <v>30</v>
      </c>
      <c r="C50" s="3">
        <v>43368.186999999998</v>
      </c>
      <c r="D50" s="3">
        <v>18</v>
      </c>
      <c r="E50" s="3">
        <v>27</v>
      </c>
      <c r="F50" s="3">
        <f>E50+D50</f>
        <v>45</v>
      </c>
      <c r="G50" s="8">
        <f t="shared" si="18"/>
        <v>4.1505078365392585</v>
      </c>
      <c r="H50" s="8">
        <f t="shared" si="19"/>
        <v>6.2257617548088886</v>
      </c>
      <c r="I50" s="8">
        <f t="shared" ref="I50:I54" si="23">(D50/F50)*100</f>
        <v>40</v>
      </c>
      <c r="J50" s="9">
        <f t="shared" ref="J50:J54" si="24">(E50/F50)*100</f>
        <v>60</v>
      </c>
    </row>
    <row r="51" spans="1:10" x14ac:dyDescent="0.25">
      <c r="A51" s="67"/>
      <c r="B51" s="3" t="s">
        <v>32</v>
      </c>
      <c r="C51" s="3">
        <v>48894.167000000001</v>
      </c>
      <c r="D51" s="3">
        <v>20</v>
      </c>
      <c r="E51" s="3">
        <v>46</v>
      </c>
      <c r="F51" s="3">
        <f t="shared" ref="F51:F54" si="25">E51+D51</f>
        <v>66</v>
      </c>
      <c r="G51" s="8">
        <f t="shared" si="18"/>
        <v>4.0904674784622062</v>
      </c>
      <c r="H51" s="8">
        <f t="shared" si="19"/>
        <v>9.4080752004630739</v>
      </c>
      <c r="I51" s="8">
        <f t="shared" si="23"/>
        <v>30.303030303030305</v>
      </c>
      <c r="J51" s="9">
        <f t="shared" si="24"/>
        <v>69.696969696969703</v>
      </c>
    </row>
    <row r="52" spans="1:10" x14ac:dyDescent="0.25">
      <c r="A52" s="67"/>
      <c r="B52" s="3" t="s">
        <v>38</v>
      </c>
      <c r="C52" s="3">
        <v>56336.66</v>
      </c>
      <c r="D52" s="3">
        <v>20</v>
      </c>
      <c r="E52" s="3">
        <v>45</v>
      </c>
      <c r="F52" s="3">
        <f t="shared" si="25"/>
        <v>65</v>
      </c>
      <c r="G52" s="8">
        <f t="shared" si="18"/>
        <v>3.550086213843703</v>
      </c>
      <c r="H52" s="8">
        <f t="shared" si="19"/>
        <v>7.9876939811483316</v>
      </c>
      <c r="I52" s="8">
        <f t="shared" si="23"/>
        <v>30.76923076923077</v>
      </c>
      <c r="J52" s="9">
        <f t="shared" si="24"/>
        <v>69.230769230769226</v>
      </c>
    </row>
    <row r="53" spans="1:10" x14ac:dyDescent="0.25">
      <c r="A53" s="67"/>
      <c r="B53" s="3" t="s">
        <v>36</v>
      </c>
      <c r="C53" s="3">
        <v>51374.718999999997</v>
      </c>
      <c r="D53" s="3">
        <v>20</v>
      </c>
      <c r="E53" s="3">
        <v>54</v>
      </c>
      <c r="F53" s="3">
        <f t="shared" si="25"/>
        <v>74</v>
      </c>
      <c r="G53" s="8">
        <f t="shared" si="18"/>
        <v>3.8929653318395769</v>
      </c>
      <c r="H53" s="8">
        <f t="shared" si="19"/>
        <v>10.511006395966856</v>
      </c>
      <c r="I53" s="8">
        <f t="shared" si="23"/>
        <v>27.027027027027028</v>
      </c>
      <c r="J53" s="9">
        <f t="shared" si="24"/>
        <v>72.972972972972968</v>
      </c>
    </row>
    <row r="54" spans="1:10" x14ac:dyDescent="0.25">
      <c r="A54" s="68"/>
      <c r="B54" s="4" t="s">
        <v>35</v>
      </c>
      <c r="C54" s="4">
        <v>53773.65</v>
      </c>
      <c r="D54" s="4">
        <v>28</v>
      </c>
      <c r="E54" s="4">
        <v>53</v>
      </c>
      <c r="F54" s="4">
        <f t="shared" si="25"/>
        <v>81</v>
      </c>
      <c r="G54" s="10">
        <f t="shared" si="18"/>
        <v>5.2070112406355156</v>
      </c>
      <c r="H54" s="10">
        <f t="shared" si="19"/>
        <v>9.8561284197743682</v>
      </c>
      <c r="I54" s="10">
        <f t="shared" si="23"/>
        <v>34.567901234567898</v>
      </c>
      <c r="J54" s="11">
        <f t="shared" si="24"/>
        <v>65.432098765432102</v>
      </c>
    </row>
    <row r="57" spans="1:10" x14ac:dyDescent="0.25">
      <c r="A57" s="5" t="s">
        <v>41</v>
      </c>
      <c r="B57" s="2" t="s">
        <v>10</v>
      </c>
      <c r="C57" s="2">
        <v>31965.571</v>
      </c>
      <c r="D57" s="2">
        <f>F57-E57</f>
        <v>36</v>
      </c>
      <c r="E57" s="2">
        <v>27</v>
      </c>
      <c r="F57" s="2">
        <v>63</v>
      </c>
      <c r="G57" s="6">
        <f t="shared" ref="G57:G63" si="26">(D57/C57)*10000</f>
        <v>11.262116982049218</v>
      </c>
      <c r="H57" s="6">
        <f t="shared" ref="H57:H63" si="27">(E57/C57)*10000</f>
        <v>8.4465877365369124</v>
      </c>
      <c r="I57" s="6">
        <f>(D57/F57)*100</f>
        <v>57.142857142857139</v>
      </c>
      <c r="J57" s="7">
        <f>(E57/F57)*100</f>
        <v>42.857142857142854</v>
      </c>
    </row>
    <row r="58" spans="1:10" x14ac:dyDescent="0.25">
      <c r="A58" s="67" t="s">
        <v>64</v>
      </c>
      <c r="B58" s="3" t="s">
        <v>30</v>
      </c>
      <c r="C58" s="3">
        <v>45819.057999999997</v>
      </c>
      <c r="D58" s="3">
        <v>35</v>
      </c>
      <c r="E58" s="3">
        <v>37</v>
      </c>
      <c r="F58" s="3">
        <f>E58+D58</f>
        <v>72</v>
      </c>
      <c r="G58" s="8">
        <f t="shared" si="26"/>
        <v>7.6387428130888244</v>
      </c>
      <c r="H58" s="8">
        <f t="shared" si="27"/>
        <v>8.0752424024081861</v>
      </c>
      <c r="I58" s="8">
        <f t="shared" ref="I58:I63" si="28">(D58/F58)*100</f>
        <v>48.611111111111107</v>
      </c>
      <c r="J58" s="9">
        <f t="shared" ref="J58:J63" si="29">(E58/F58)*100</f>
        <v>51.388888888888886</v>
      </c>
    </row>
    <row r="59" spans="1:10" x14ac:dyDescent="0.25">
      <c r="A59" s="67"/>
      <c r="B59" s="3" t="s">
        <v>31</v>
      </c>
      <c r="C59" s="3">
        <v>44330.152999999998</v>
      </c>
      <c r="D59" s="3">
        <v>33</v>
      </c>
      <c r="E59" s="3">
        <v>40</v>
      </c>
      <c r="F59" s="3">
        <f t="shared" ref="F59:F63" si="30">E59+D59</f>
        <v>73</v>
      </c>
      <c r="G59" s="8">
        <f t="shared" si="26"/>
        <v>7.4441430418703947</v>
      </c>
      <c r="H59" s="8">
        <f t="shared" si="27"/>
        <v>9.0232036871156307</v>
      </c>
      <c r="I59" s="8">
        <f t="shared" si="28"/>
        <v>45.205479452054789</v>
      </c>
      <c r="J59" s="9">
        <f t="shared" si="29"/>
        <v>54.794520547945204</v>
      </c>
    </row>
    <row r="60" spans="1:10" x14ac:dyDescent="0.25">
      <c r="A60" s="67"/>
      <c r="B60" s="3" t="s">
        <v>32</v>
      </c>
      <c r="C60" s="3">
        <v>43031.055999999997</v>
      </c>
      <c r="D60" s="3">
        <v>28</v>
      </c>
      <c r="E60" s="3">
        <v>42</v>
      </c>
      <c r="F60" s="3">
        <f t="shared" si="30"/>
        <v>70</v>
      </c>
      <c r="G60" s="8">
        <f t="shared" si="26"/>
        <v>6.5069283914389651</v>
      </c>
      <c r="H60" s="8">
        <f t="shared" si="27"/>
        <v>9.7603925871584476</v>
      </c>
      <c r="I60" s="8">
        <f t="shared" si="28"/>
        <v>40</v>
      </c>
      <c r="J60" s="9">
        <f t="shared" si="29"/>
        <v>60</v>
      </c>
    </row>
    <row r="61" spans="1:10" x14ac:dyDescent="0.25">
      <c r="A61" s="67"/>
      <c r="B61" s="3" t="s">
        <v>38</v>
      </c>
      <c r="C61" s="3">
        <v>45395.519999999997</v>
      </c>
      <c r="D61" s="3">
        <v>16</v>
      </c>
      <c r="E61" s="3">
        <v>43</v>
      </c>
      <c r="F61" s="3">
        <f t="shared" si="30"/>
        <v>59</v>
      </c>
      <c r="G61" s="8">
        <f t="shared" si="26"/>
        <v>3.5245768745462107</v>
      </c>
      <c r="H61" s="8">
        <f t="shared" si="27"/>
        <v>9.4723003503429428</v>
      </c>
      <c r="I61" s="8">
        <f t="shared" si="28"/>
        <v>27.118644067796609</v>
      </c>
      <c r="J61" s="9">
        <f t="shared" si="29"/>
        <v>72.881355932203391</v>
      </c>
    </row>
    <row r="62" spans="1:10" x14ac:dyDescent="0.25">
      <c r="A62" s="67"/>
      <c r="B62" s="3" t="s">
        <v>36</v>
      </c>
      <c r="C62" s="3">
        <v>37192.837</v>
      </c>
      <c r="D62" s="3">
        <v>25</v>
      </c>
      <c r="E62" s="3">
        <v>31</v>
      </c>
      <c r="F62" s="3">
        <f t="shared" si="30"/>
        <v>56</v>
      </c>
      <c r="G62" s="8">
        <f t="shared" si="26"/>
        <v>6.72172440085708</v>
      </c>
      <c r="H62" s="8">
        <f t="shared" si="27"/>
        <v>8.3349382570627775</v>
      </c>
      <c r="I62" s="8">
        <f t="shared" si="28"/>
        <v>44.642857142857146</v>
      </c>
      <c r="J62" s="9">
        <f t="shared" si="29"/>
        <v>55.357142857142861</v>
      </c>
    </row>
    <row r="63" spans="1:10" x14ac:dyDescent="0.25">
      <c r="A63" s="68"/>
      <c r="B63" s="4" t="s">
        <v>35</v>
      </c>
      <c r="C63" s="4">
        <v>41803.644999999997</v>
      </c>
      <c r="D63" s="4">
        <v>18</v>
      </c>
      <c r="E63" s="4">
        <v>35</v>
      </c>
      <c r="F63" s="4">
        <f t="shared" si="30"/>
        <v>53</v>
      </c>
      <c r="G63" s="10">
        <f t="shared" si="26"/>
        <v>4.305844621922323</v>
      </c>
      <c r="H63" s="10">
        <f t="shared" si="27"/>
        <v>8.3724756537378511</v>
      </c>
      <c r="I63" s="10">
        <f t="shared" si="28"/>
        <v>33.962264150943398</v>
      </c>
      <c r="J63" s="11">
        <f t="shared" si="29"/>
        <v>66.037735849056602</v>
      </c>
    </row>
    <row r="64" spans="1:10" s="48" customFormat="1" x14ac:dyDescent="0.25">
      <c r="A64" s="56"/>
      <c r="B64" s="57"/>
      <c r="C64" s="57"/>
      <c r="D64" s="57"/>
      <c r="E64" s="57"/>
      <c r="F64" s="57"/>
      <c r="G64" s="8"/>
      <c r="H64" s="8"/>
      <c r="I64" s="8"/>
      <c r="J64" s="8"/>
    </row>
    <row r="66" spans="1:10" s="48" customFormat="1" x14ac:dyDescent="0.25">
      <c r="A66" s="66" t="s">
        <v>247</v>
      </c>
      <c r="B66" s="58" t="s">
        <v>239</v>
      </c>
      <c r="C66" s="58">
        <v>61938.557999999997</v>
      </c>
      <c r="D66" s="58">
        <f>F66-E66</f>
        <v>50</v>
      </c>
      <c r="E66" s="58">
        <v>69</v>
      </c>
      <c r="F66" s="58">
        <v>119</v>
      </c>
      <c r="G66" s="6">
        <f>(D66/C66)*10000</f>
        <v>8.0725159923807084</v>
      </c>
      <c r="H66" s="6">
        <f>(E66/C66)*10000</f>
        <v>11.140072069485377</v>
      </c>
      <c r="I66" s="6">
        <f>(D66/F66)*100</f>
        <v>42.016806722689076</v>
      </c>
      <c r="J66" s="7">
        <f>(E66/F66)*100</f>
        <v>57.983193277310932</v>
      </c>
    </row>
    <row r="67" spans="1:10" s="48" customFormat="1" x14ac:dyDescent="0.25">
      <c r="A67" s="67"/>
      <c r="B67" s="57" t="s">
        <v>240</v>
      </c>
      <c r="C67" s="57">
        <v>62102.114000000001</v>
      </c>
      <c r="D67" s="57">
        <f>F67-E67</f>
        <v>52</v>
      </c>
      <c r="E67" s="57">
        <v>48</v>
      </c>
      <c r="F67" s="57">
        <v>100</v>
      </c>
      <c r="G67" s="8">
        <f>(D67/C67)*10000</f>
        <v>8.3733059393115017</v>
      </c>
      <c r="H67" s="8">
        <f>(E67/C67)*10000</f>
        <v>7.7292054824413867</v>
      </c>
      <c r="I67" s="8">
        <f>(D67/F67)*100</f>
        <v>52</v>
      </c>
      <c r="J67" s="9">
        <f>(E67/F67)*100</f>
        <v>48</v>
      </c>
    </row>
    <row r="68" spans="1:10" s="48" customFormat="1" x14ac:dyDescent="0.25">
      <c r="A68" s="67"/>
      <c r="B68" s="57" t="s">
        <v>241</v>
      </c>
      <c r="C68" s="57">
        <v>63792.866000000002</v>
      </c>
      <c r="D68" s="57">
        <f>F68-E68</f>
        <v>47</v>
      </c>
      <c r="E68" s="57">
        <v>48</v>
      </c>
      <c r="F68" s="57">
        <v>95</v>
      </c>
      <c r="G68" s="8">
        <f>(D68/C68)*10000</f>
        <v>7.3675949909508693</v>
      </c>
      <c r="H68" s="8">
        <f>(E68/C68)*10000</f>
        <v>7.5243523311838656</v>
      </c>
      <c r="I68" s="8">
        <f>(D68/F68)*100</f>
        <v>49.473684210526315</v>
      </c>
      <c r="J68" s="9">
        <f>(E68/F68)*100</f>
        <v>50.526315789473685</v>
      </c>
    </row>
    <row r="69" spans="1:10" s="48" customFormat="1" x14ac:dyDescent="0.25">
      <c r="A69" s="67"/>
      <c r="B69" s="57" t="s">
        <v>242</v>
      </c>
      <c r="C69" s="57">
        <v>64033.192999999999</v>
      </c>
      <c r="D69" s="57">
        <f>F69-E69</f>
        <v>54</v>
      </c>
      <c r="E69" s="57">
        <v>45</v>
      </c>
      <c r="F69" s="57">
        <v>99</v>
      </c>
      <c r="G69" s="8">
        <f>(D69/C69)*10000</f>
        <v>8.4331262381371488</v>
      </c>
      <c r="H69" s="8">
        <f>(E69/C69)*10000</f>
        <v>7.027605198447624</v>
      </c>
      <c r="I69" s="8">
        <f>(D69/F69)*100</f>
        <v>54.54545454545454</v>
      </c>
      <c r="J69" s="9">
        <f>(E69/F69)*100</f>
        <v>45.454545454545453</v>
      </c>
    </row>
    <row r="70" spans="1:10" s="48" customFormat="1" x14ac:dyDescent="0.25">
      <c r="A70" s="67"/>
      <c r="B70" s="57" t="s">
        <v>243</v>
      </c>
      <c r="C70" s="57">
        <v>58291.095000000001</v>
      </c>
      <c r="D70" s="57">
        <f>F70-E70</f>
        <v>41</v>
      </c>
      <c r="E70" s="57">
        <v>45</v>
      </c>
      <c r="F70" s="57">
        <v>86</v>
      </c>
      <c r="G70" s="8">
        <f>(D70/C70)*10000</f>
        <v>7.0336644044857959</v>
      </c>
      <c r="H70" s="8">
        <f>(E70/C70)*10000</f>
        <v>7.719875565899045</v>
      </c>
      <c r="I70" s="8">
        <f>(D70/F70)*100</f>
        <v>47.674418604651166</v>
      </c>
      <c r="J70" s="9">
        <f>(E70/F70)*100</f>
        <v>52.325581395348841</v>
      </c>
    </row>
    <row r="71" spans="1:10" s="48" customFormat="1" x14ac:dyDescent="0.25">
      <c r="A71" s="67"/>
      <c r="B71" s="57" t="s">
        <v>244</v>
      </c>
      <c r="C71" s="57">
        <v>56963.216999999997</v>
      </c>
      <c r="D71" s="57">
        <f>F71-E71</f>
        <v>33</v>
      </c>
      <c r="E71" s="57">
        <v>33</v>
      </c>
      <c r="F71" s="57">
        <v>66</v>
      </c>
      <c r="G71" s="8">
        <f>(D71/C71)*10000</f>
        <v>5.7932121354733175</v>
      </c>
      <c r="H71" s="8">
        <f>(E71/C71)*10000</f>
        <v>5.7932121354733175</v>
      </c>
      <c r="I71" s="8">
        <f>(D71/F71)*100</f>
        <v>50</v>
      </c>
      <c r="J71" s="9">
        <f>(E71/F71)*100</f>
        <v>50</v>
      </c>
    </row>
    <row r="72" spans="1:10" s="48" customFormat="1" x14ac:dyDescent="0.25">
      <c r="A72" s="67"/>
      <c r="B72" s="57" t="s">
        <v>245</v>
      </c>
      <c r="C72" s="57">
        <v>57849.423000000003</v>
      </c>
      <c r="D72" s="57">
        <f>F72-E72</f>
        <v>27</v>
      </c>
      <c r="E72" s="57">
        <v>49</v>
      </c>
      <c r="F72" s="57">
        <v>76</v>
      </c>
      <c r="G72" s="8">
        <f>(D72/C72)*10000</f>
        <v>4.6672894213655338</v>
      </c>
      <c r="H72" s="8">
        <f>(E72/C72)*10000</f>
        <v>8.4702659869226355</v>
      </c>
      <c r="I72" s="8">
        <f>(D72/F72)*100</f>
        <v>35.526315789473685</v>
      </c>
      <c r="J72" s="9">
        <f>(E72/F72)*100</f>
        <v>64.473684210526315</v>
      </c>
    </row>
    <row r="73" spans="1:10" s="48" customFormat="1" x14ac:dyDescent="0.25">
      <c r="A73" s="67"/>
      <c r="B73" s="57" t="s">
        <v>246</v>
      </c>
      <c r="C73" s="57">
        <v>54202.317999999999</v>
      </c>
      <c r="D73" s="57">
        <f>F73-E73</f>
        <v>35</v>
      </c>
      <c r="E73" s="57">
        <v>32</v>
      </c>
      <c r="F73" s="57">
        <v>67</v>
      </c>
      <c r="G73" s="8">
        <f>(D73/C73)*10000</f>
        <v>6.4572884133848296</v>
      </c>
      <c r="H73" s="8">
        <f>(E73/C73)*10000</f>
        <v>5.9038065493804153</v>
      </c>
      <c r="I73" s="8">
        <f>(D73/F73)*100</f>
        <v>52.238805970149251</v>
      </c>
      <c r="J73" s="9">
        <f>(E73/F73)*100</f>
        <v>47.761194029850742</v>
      </c>
    </row>
    <row r="74" spans="1:10" s="48" customFormat="1" x14ac:dyDescent="0.25">
      <c r="A74" s="68"/>
      <c r="B74" s="4" t="s">
        <v>249</v>
      </c>
      <c r="C74" s="4">
        <v>55301.79</v>
      </c>
      <c r="D74" s="4">
        <f>F74-E74</f>
        <v>38</v>
      </c>
      <c r="E74" s="4">
        <v>34</v>
      </c>
      <c r="F74" s="4">
        <v>72</v>
      </c>
      <c r="G74" s="10">
        <f>(D74/C74)*10000</f>
        <v>6.8713869840379491</v>
      </c>
      <c r="H74" s="10">
        <f>(E74/C74)*10000</f>
        <v>6.1480830909813227</v>
      </c>
      <c r="I74" s="10">
        <f>(D74/F74)*100</f>
        <v>52.777777777777779</v>
      </c>
      <c r="J74" s="11">
        <f>(E74/F74)*100</f>
        <v>47.222222222222221</v>
      </c>
    </row>
    <row r="75" spans="1:10" s="48" customFormat="1" x14ac:dyDescent="0.25"/>
    <row r="76" spans="1:10" s="48" customFormat="1" x14ac:dyDescent="0.25">
      <c r="A76" s="66" t="s">
        <v>253</v>
      </c>
      <c r="B76" s="58" t="s">
        <v>239</v>
      </c>
      <c r="C76" s="58">
        <v>60239.699000000001</v>
      </c>
      <c r="D76" s="58">
        <f>F76-E76</f>
        <v>35</v>
      </c>
      <c r="E76" s="58">
        <v>44</v>
      </c>
      <c r="F76" s="58">
        <v>79</v>
      </c>
      <c r="G76" s="6">
        <f>(D76/C76)*10000</f>
        <v>5.8101219928074341</v>
      </c>
      <c r="H76" s="6">
        <f>(E76/C76)*10000</f>
        <v>7.3041533623864892</v>
      </c>
      <c r="I76" s="6">
        <f>(D76/F76)*100</f>
        <v>44.303797468354425</v>
      </c>
      <c r="J76" s="7">
        <f>(E76/F76)*100</f>
        <v>55.696202531645568</v>
      </c>
    </row>
    <row r="77" spans="1:10" s="48" customFormat="1" x14ac:dyDescent="0.25">
      <c r="A77" s="67"/>
      <c r="B77" s="57" t="s">
        <v>240</v>
      </c>
      <c r="C77" s="57">
        <v>60187.722999999998</v>
      </c>
      <c r="D77" s="57">
        <f>F77-E77</f>
        <v>45</v>
      </c>
      <c r="E77" s="57">
        <v>39</v>
      </c>
      <c r="F77" s="57">
        <v>84</v>
      </c>
      <c r="G77" s="8">
        <f>(D77/C77)*10000</f>
        <v>7.4766078125268169</v>
      </c>
      <c r="H77" s="8">
        <f>(E77/C77)*10000</f>
        <v>6.4797267708565753</v>
      </c>
      <c r="I77" s="8">
        <f>(D77/F77)*100</f>
        <v>53.571428571428569</v>
      </c>
      <c r="J77" s="9">
        <f>(E77/F77)*100</f>
        <v>46.428571428571431</v>
      </c>
    </row>
    <row r="78" spans="1:10" s="48" customFormat="1" x14ac:dyDescent="0.25">
      <c r="A78" s="67"/>
      <c r="B78" s="57" t="s">
        <v>248</v>
      </c>
      <c r="C78" s="57">
        <v>67853.509999999995</v>
      </c>
      <c r="D78" s="57">
        <f>F78-E78</f>
        <v>46</v>
      </c>
      <c r="E78" s="57">
        <v>53</v>
      </c>
      <c r="F78" s="57">
        <v>99</v>
      </c>
      <c r="G78" s="8">
        <f>(D78/C78)*10000</f>
        <v>6.7793103112867712</v>
      </c>
      <c r="H78" s="8">
        <f>(E78/C78)*10000</f>
        <v>7.8109444890912796</v>
      </c>
      <c r="I78" s="8">
        <f>(D78/F78)*100</f>
        <v>46.464646464646464</v>
      </c>
      <c r="J78" s="9">
        <f>(E78/F78)*100</f>
        <v>53.535353535353536</v>
      </c>
    </row>
    <row r="79" spans="1:10" s="48" customFormat="1" x14ac:dyDescent="0.25">
      <c r="A79" s="68"/>
      <c r="B79" s="4" t="s">
        <v>242</v>
      </c>
      <c r="C79" s="4">
        <v>63461.224999999999</v>
      </c>
      <c r="D79" s="4">
        <f>F79-E79</f>
        <v>35</v>
      </c>
      <c r="E79" s="4">
        <v>40</v>
      </c>
      <c r="F79" s="4">
        <v>75</v>
      </c>
      <c r="G79" s="10">
        <f>(D79/C79)*10000</f>
        <v>5.5151787567920412</v>
      </c>
      <c r="H79" s="10">
        <f>(E79/C79)*10000</f>
        <v>6.3030614363337607</v>
      </c>
      <c r="I79" s="10">
        <f>(D79/F79)*100</f>
        <v>46.666666666666664</v>
      </c>
      <c r="J79" s="11">
        <f>(E79/F79)*100</f>
        <v>53.333333333333336</v>
      </c>
    </row>
    <row r="80" spans="1:10" s="48" customFormat="1" x14ac:dyDescent="0.25"/>
    <row r="81" spans="1:10" s="48" customFormat="1" x14ac:dyDescent="0.25">
      <c r="A81" s="66" t="s">
        <v>254</v>
      </c>
      <c r="B81" s="58" t="s">
        <v>239</v>
      </c>
      <c r="C81" s="58">
        <v>37800.716</v>
      </c>
      <c r="D81" s="58">
        <f>F81-E81</f>
        <v>36</v>
      </c>
      <c r="E81" s="58">
        <v>52</v>
      </c>
      <c r="F81" s="58">
        <v>88</v>
      </c>
      <c r="G81" s="6">
        <f>(D81/C81)*10000</f>
        <v>9.5236291291413639</v>
      </c>
      <c r="H81" s="6">
        <f>(E81/C81)*10000</f>
        <v>13.756353186537526</v>
      </c>
      <c r="I81" s="6">
        <f>(D81/F81)*100</f>
        <v>40.909090909090914</v>
      </c>
      <c r="J81" s="7">
        <f>(E81/F81)*100</f>
        <v>59.090909090909093</v>
      </c>
    </row>
    <row r="82" spans="1:10" s="48" customFormat="1" x14ac:dyDescent="0.25">
      <c r="A82" s="67"/>
      <c r="B82" s="57" t="s">
        <v>240</v>
      </c>
      <c r="C82" s="57">
        <v>37153.048999999999</v>
      </c>
      <c r="D82" s="57">
        <f>F82-E82</f>
        <v>37</v>
      </c>
      <c r="E82" s="57">
        <v>56</v>
      </c>
      <c r="F82" s="57">
        <v>93</v>
      </c>
      <c r="G82" s="8">
        <f>(D82/C82)*10000</f>
        <v>9.9588058035290725</v>
      </c>
      <c r="H82" s="8">
        <f>(E82/C82)*10000</f>
        <v>15.072787162098056</v>
      </c>
      <c r="I82" s="8">
        <f>(D82/F82)*100</f>
        <v>39.784946236559136</v>
      </c>
      <c r="J82" s="9">
        <f>(E82/F82)*100</f>
        <v>60.215053763440864</v>
      </c>
    </row>
    <row r="83" spans="1:10" s="48" customFormat="1" x14ac:dyDescent="0.25">
      <c r="A83" s="67"/>
      <c r="B83" s="57" t="s">
        <v>248</v>
      </c>
      <c r="C83" s="57">
        <v>35460.627999999997</v>
      </c>
      <c r="D83" s="57">
        <f>F83-E83</f>
        <v>32</v>
      </c>
      <c r="E83" s="57">
        <v>49</v>
      </c>
      <c r="F83" s="57">
        <v>81</v>
      </c>
      <c r="G83" s="8">
        <f>(D83/C83)*10000</f>
        <v>9.0240928615251832</v>
      </c>
      <c r="H83" s="8">
        <f>(E83/C83)*10000</f>
        <v>13.818142194210438</v>
      </c>
      <c r="I83" s="8">
        <f>(D83/F83)*100</f>
        <v>39.506172839506171</v>
      </c>
      <c r="J83" s="9">
        <f>(E83/F83)*100</f>
        <v>60.493827160493829</v>
      </c>
    </row>
    <row r="84" spans="1:10" s="48" customFormat="1" x14ac:dyDescent="0.25">
      <c r="A84" s="68"/>
      <c r="B84" s="4" t="s">
        <v>242</v>
      </c>
      <c r="C84" s="4">
        <v>29364.118999999999</v>
      </c>
      <c r="D84" s="4">
        <f>F84-E84</f>
        <v>34</v>
      </c>
      <c r="E84" s="4">
        <v>25</v>
      </c>
      <c r="F84" s="4">
        <v>59</v>
      </c>
      <c r="G84" s="10">
        <f>(D84/C84)*10000</f>
        <v>11.578757053804338</v>
      </c>
      <c r="H84" s="10">
        <f>(E84/C84)*10000</f>
        <v>8.51379195132672</v>
      </c>
      <c r="I84" s="10">
        <f>(D84/F84)*100</f>
        <v>57.627118644067799</v>
      </c>
      <c r="J84" s="11">
        <f>(E84/F84)*100</f>
        <v>42.372881355932201</v>
      </c>
    </row>
    <row r="85" spans="1:10" s="48" customFormat="1" x14ac:dyDescent="0.25"/>
    <row r="86" spans="1:10" s="48" customFormat="1" x14ac:dyDescent="0.25">
      <c r="A86" s="66" t="s">
        <v>255</v>
      </c>
      <c r="B86" s="58" t="s">
        <v>239</v>
      </c>
      <c r="C86" s="58">
        <v>57533.635999999999</v>
      </c>
      <c r="D86" s="58">
        <f>F86-E86</f>
        <v>28</v>
      </c>
      <c r="E86" s="58">
        <v>39</v>
      </c>
      <c r="F86" s="58">
        <v>67</v>
      </c>
      <c r="G86" s="6">
        <f>(D86/C86)*10000</f>
        <v>4.8667183141354045</v>
      </c>
      <c r="H86" s="6">
        <f>(E86/C86)*10000</f>
        <v>6.7786433661171701</v>
      </c>
      <c r="I86" s="6">
        <f>(D86/F86)*100</f>
        <v>41.791044776119399</v>
      </c>
      <c r="J86" s="7">
        <f>(E86/F86)*100</f>
        <v>58.208955223880601</v>
      </c>
    </row>
    <row r="87" spans="1:10" s="48" customFormat="1" x14ac:dyDescent="0.25">
      <c r="A87" s="67"/>
      <c r="B87" s="57" t="s">
        <v>240</v>
      </c>
      <c r="C87" s="57">
        <v>53587.434000000001</v>
      </c>
      <c r="D87" s="57">
        <f>F87-E87</f>
        <v>31</v>
      </c>
      <c r="E87" s="57">
        <v>46</v>
      </c>
      <c r="F87" s="57">
        <v>77</v>
      </c>
      <c r="G87" s="8">
        <f>(D87/C87)*10000</f>
        <v>5.7849383122170019</v>
      </c>
      <c r="H87" s="8">
        <f>(E87/C87)*10000</f>
        <v>8.5841020116768423</v>
      </c>
      <c r="I87" s="8">
        <f>(D87/F87)*100</f>
        <v>40.259740259740262</v>
      </c>
      <c r="J87" s="9">
        <f>(E87/F87)*100</f>
        <v>59.740259740259738</v>
      </c>
    </row>
    <row r="88" spans="1:10" s="48" customFormat="1" x14ac:dyDescent="0.25">
      <c r="A88" s="67"/>
      <c r="B88" s="57" t="s">
        <v>241</v>
      </c>
      <c r="C88" s="57">
        <v>54783.703999999998</v>
      </c>
      <c r="D88" s="57">
        <f>F88-E88</f>
        <v>28</v>
      </c>
      <c r="E88" s="57">
        <v>42</v>
      </c>
      <c r="F88" s="57">
        <v>70</v>
      </c>
      <c r="G88" s="8">
        <f>(D88/C88)*10000</f>
        <v>5.1110089233834941</v>
      </c>
      <c r="H88" s="8">
        <f>(E88/C88)*10000</f>
        <v>7.6665133850752412</v>
      </c>
      <c r="I88" s="8">
        <f>(D88/F88)*100</f>
        <v>40</v>
      </c>
      <c r="J88" s="9">
        <f>(E88/F88)*100</f>
        <v>60</v>
      </c>
    </row>
    <row r="89" spans="1:10" s="48" customFormat="1" x14ac:dyDescent="0.25">
      <c r="A89" s="67"/>
      <c r="B89" s="57" t="s">
        <v>242</v>
      </c>
      <c r="C89" s="57">
        <v>56931.387999999999</v>
      </c>
      <c r="D89" s="57">
        <f>F89-E89</f>
        <v>17</v>
      </c>
      <c r="E89" s="57">
        <v>70</v>
      </c>
      <c r="F89" s="57">
        <v>87</v>
      </c>
      <c r="G89" s="8">
        <f>(D89/C89)*10000</f>
        <v>2.986050506971655</v>
      </c>
      <c r="H89" s="8">
        <f>(E89/C89)*10000</f>
        <v>12.295502087530345</v>
      </c>
      <c r="I89" s="8">
        <f>(D89/F89)*100</f>
        <v>19.540229885057471</v>
      </c>
      <c r="J89" s="9">
        <f>(E89/F89)*100</f>
        <v>80.459770114942529</v>
      </c>
    </row>
    <row r="90" spans="1:10" s="48" customFormat="1" x14ac:dyDescent="0.25">
      <c r="A90" s="67"/>
      <c r="B90" s="57" t="s">
        <v>243</v>
      </c>
      <c r="C90" s="57">
        <v>51731.574999999997</v>
      </c>
      <c r="D90" s="57">
        <f>F90-E90</f>
        <v>29</v>
      </c>
      <c r="E90" s="57">
        <v>51</v>
      </c>
      <c r="F90" s="57">
        <v>80</v>
      </c>
      <c r="G90" s="8">
        <f>(D90/C90)*10000</f>
        <v>5.6058606373380284</v>
      </c>
      <c r="H90" s="8">
        <f>(E90/C90)*10000</f>
        <v>9.8585825001461878</v>
      </c>
      <c r="I90" s="8">
        <f>(D90/F90)*100</f>
        <v>36.25</v>
      </c>
      <c r="J90" s="9">
        <f>(E90/F90)*100</f>
        <v>63.749999999999993</v>
      </c>
    </row>
    <row r="91" spans="1:10" s="48" customFormat="1" x14ac:dyDescent="0.25">
      <c r="A91" s="68"/>
      <c r="B91" s="4" t="s">
        <v>244</v>
      </c>
      <c r="C91" s="4">
        <v>50039.392</v>
      </c>
      <c r="D91" s="4">
        <f>F91-E91</f>
        <v>40</v>
      </c>
      <c r="E91" s="4">
        <v>43</v>
      </c>
      <c r="F91" s="4">
        <v>83</v>
      </c>
      <c r="G91" s="10">
        <f>(D91/C91)*10000</f>
        <v>7.9937022416259573</v>
      </c>
      <c r="H91" s="10">
        <f>(E91/C91)*10000</f>
        <v>8.5932299097479046</v>
      </c>
      <c r="I91" s="10">
        <f>(D91/F91)*100</f>
        <v>48.192771084337352</v>
      </c>
      <c r="J91" s="11">
        <f>(E91/F91)*100</f>
        <v>51.807228915662648</v>
      </c>
    </row>
    <row r="92" spans="1:10" s="48" customFormat="1" x14ac:dyDescent="0.25"/>
    <row r="93" spans="1:10" s="48" customFormat="1" x14ac:dyDescent="0.25">
      <c r="A93" s="66" t="s">
        <v>256</v>
      </c>
      <c r="B93" s="58" t="s">
        <v>239</v>
      </c>
      <c r="C93" s="58">
        <v>58678.885000000002</v>
      </c>
      <c r="D93" s="58">
        <f>F93-E93</f>
        <v>38</v>
      </c>
      <c r="E93" s="58">
        <v>55</v>
      </c>
      <c r="F93" s="58">
        <v>93</v>
      </c>
      <c r="G93" s="6">
        <f>(D93/C93)*10000</f>
        <v>6.4759240057134697</v>
      </c>
      <c r="H93" s="6">
        <f>(E93/C93)*10000</f>
        <v>9.3730479030063361</v>
      </c>
      <c r="I93" s="6">
        <f>(D93/F93)*100</f>
        <v>40.86021505376344</v>
      </c>
      <c r="J93" s="7">
        <f>(E93/F93)*100</f>
        <v>59.13978494623656</v>
      </c>
    </row>
    <row r="94" spans="1:10" s="48" customFormat="1" x14ac:dyDescent="0.25">
      <c r="A94" s="67"/>
      <c r="B94" s="57" t="s">
        <v>250</v>
      </c>
      <c r="C94" s="57">
        <v>50422.771000000001</v>
      </c>
      <c r="D94" s="57">
        <f>F94-E94</f>
        <v>50</v>
      </c>
      <c r="E94" s="57">
        <v>43</v>
      </c>
      <c r="F94" s="57">
        <v>93</v>
      </c>
      <c r="G94" s="8">
        <f>(D94/C94)*10000</f>
        <v>9.9161547468305535</v>
      </c>
      <c r="H94" s="8">
        <f>(E94/C94)*10000</f>
        <v>8.5278930822742751</v>
      </c>
      <c r="I94" s="8">
        <f>(D94/F94)*100</f>
        <v>53.763440860215049</v>
      </c>
      <c r="J94" s="9">
        <f>(E94/F94)*100</f>
        <v>46.236559139784944</v>
      </c>
    </row>
    <row r="95" spans="1:10" s="48" customFormat="1" x14ac:dyDescent="0.25">
      <c r="A95" s="67"/>
      <c r="B95" s="57" t="s">
        <v>248</v>
      </c>
      <c r="C95" s="57">
        <v>56646</v>
      </c>
      <c r="D95" s="57">
        <f>F95-E95</f>
        <v>27</v>
      </c>
      <c r="E95" s="57">
        <v>39</v>
      </c>
      <c r="F95" s="57">
        <v>66</v>
      </c>
      <c r="G95" s="8">
        <f>(D95/C95)*10000</f>
        <v>4.7664442326024785</v>
      </c>
      <c r="H95" s="8">
        <f>(E95/C95)*10000</f>
        <v>6.8848638915369138</v>
      </c>
      <c r="I95" s="8">
        <f>(D95/F95)*100</f>
        <v>40.909090909090914</v>
      </c>
      <c r="J95" s="9">
        <f>(E95/F95)*100</f>
        <v>59.090909090909093</v>
      </c>
    </row>
    <row r="96" spans="1:10" s="48" customFormat="1" x14ac:dyDescent="0.25">
      <c r="A96" s="67"/>
      <c r="B96" s="57" t="s">
        <v>251</v>
      </c>
      <c r="C96" s="57">
        <v>55182.58</v>
      </c>
      <c r="D96" s="57">
        <f>F96-E96</f>
        <v>46</v>
      </c>
      <c r="E96" s="57">
        <v>44</v>
      </c>
      <c r="F96" s="57">
        <v>90</v>
      </c>
      <c r="G96" s="8">
        <f>(D96/C96)*10000</f>
        <v>8.3359639944344757</v>
      </c>
      <c r="H96" s="8">
        <f>(E96/C96)*10000</f>
        <v>7.9735307772851503</v>
      </c>
      <c r="I96" s="8">
        <f>(D96/F96)*100</f>
        <v>51.111111111111107</v>
      </c>
      <c r="J96" s="9">
        <f>(E96/F96)*100</f>
        <v>48.888888888888886</v>
      </c>
    </row>
    <row r="97" spans="1:10" s="48" customFormat="1" x14ac:dyDescent="0.25">
      <c r="A97" s="67"/>
      <c r="B97" s="57" t="s">
        <v>252</v>
      </c>
      <c r="C97" s="57">
        <v>53936.480000000003</v>
      </c>
      <c r="D97" s="57">
        <f>F97-E97</f>
        <v>34</v>
      </c>
      <c r="E97" s="57">
        <v>48</v>
      </c>
      <c r="F97" s="57">
        <v>82</v>
      </c>
      <c r="G97" s="8">
        <f>(D97/C97)*10000</f>
        <v>6.3037113285850319</v>
      </c>
      <c r="H97" s="8">
        <f>(E97/C97)*10000</f>
        <v>8.8993571697671037</v>
      </c>
      <c r="I97" s="8">
        <f>(D97/F97)*100</f>
        <v>41.463414634146339</v>
      </c>
      <c r="J97" s="9">
        <f>(E97/F97)*100</f>
        <v>58.536585365853654</v>
      </c>
    </row>
    <row r="98" spans="1:10" s="48" customFormat="1" x14ac:dyDescent="0.25">
      <c r="A98" s="67"/>
      <c r="B98" s="57" t="s">
        <v>244</v>
      </c>
      <c r="C98" s="57">
        <v>55667.525999999998</v>
      </c>
      <c r="D98" s="57">
        <f>F98-E98</f>
        <v>20</v>
      </c>
      <c r="E98" s="57">
        <v>63</v>
      </c>
      <c r="F98" s="57">
        <v>83</v>
      </c>
      <c r="G98" s="8">
        <f>(D98/C98)*10000</f>
        <v>3.5927589093864172</v>
      </c>
      <c r="H98" s="8">
        <f>(E98/C98)*10000</f>
        <v>11.317190564567213</v>
      </c>
      <c r="I98" s="8">
        <f>(D98/F98)*100</f>
        <v>24.096385542168676</v>
      </c>
      <c r="J98" s="9">
        <f>(E98/F98)*100</f>
        <v>75.903614457831324</v>
      </c>
    </row>
    <row r="99" spans="1:10" s="48" customFormat="1" x14ac:dyDescent="0.25">
      <c r="A99" s="68"/>
      <c r="B99" s="4" t="s">
        <v>245</v>
      </c>
      <c r="C99" s="4">
        <v>56872.379000000001</v>
      </c>
      <c r="D99" s="4">
        <f>F99-E99</f>
        <v>30</v>
      </c>
      <c r="E99" s="4">
        <v>42</v>
      </c>
      <c r="F99" s="4">
        <v>72</v>
      </c>
      <c r="G99" s="10">
        <f>(D99/C99)*10000</f>
        <v>5.2749683638168179</v>
      </c>
      <c r="H99" s="10">
        <f>(E99/C99)*10000</f>
        <v>7.3849557093435463</v>
      </c>
      <c r="I99" s="10">
        <f>(D99/F99)*100</f>
        <v>41.666666666666671</v>
      </c>
      <c r="J99" s="11">
        <f>(E99/F99)*100</f>
        <v>58.333333333333336</v>
      </c>
    </row>
    <row r="100" spans="1:10" s="48" customFormat="1" x14ac:dyDescent="0.25"/>
    <row r="101" spans="1:10" x14ac:dyDescent="0.25">
      <c r="C101" s="57"/>
    </row>
    <row r="103" spans="1:10" ht="18.75" x14ac:dyDescent="0.3">
      <c r="A103" s="1" t="s">
        <v>55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G104" s="12" t="s">
        <v>81</v>
      </c>
      <c r="H104" s="12" t="s">
        <v>82</v>
      </c>
      <c r="I104" s="12" t="s">
        <v>83</v>
      </c>
      <c r="J104" s="12" t="s">
        <v>83</v>
      </c>
    </row>
    <row r="105" spans="1:10" x14ac:dyDescent="0.25">
      <c r="A105" t="s">
        <v>0</v>
      </c>
      <c r="B105" t="s">
        <v>1</v>
      </c>
      <c r="C105" t="s">
        <v>2</v>
      </c>
      <c r="D105" t="s">
        <v>4</v>
      </c>
      <c r="E105" t="s">
        <v>5</v>
      </c>
      <c r="F105" t="s">
        <v>3</v>
      </c>
      <c r="G105" t="s">
        <v>6</v>
      </c>
      <c r="H105" t="s">
        <v>7</v>
      </c>
      <c r="I105" t="s">
        <v>8</v>
      </c>
      <c r="J105" t="s">
        <v>9</v>
      </c>
    </row>
    <row r="107" spans="1:10" x14ac:dyDescent="0.25">
      <c r="A107" s="66" t="s">
        <v>65</v>
      </c>
      <c r="B107" s="2" t="s">
        <v>18</v>
      </c>
      <c r="C107" s="2">
        <v>48323.186999999998</v>
      </c>
      <c r="D107" s="2">
        <f t="shared" ref="D107:D113" si="31">F107-E107</f>
        <v>44</v>
      </c>
      <c r="E107" s="2">
        <v>19</v>
      </c>
      <c r="F107" s="2">
        <v>63</v>
      </c>
      <c r="G107" s="6">
        <f t="shared" ref="G107:G119" si="32">(D107/C107)*10000</f>
        <v>9.1053597106498803</v>
      </c>
      <c r="H107" s="6">
        <f t="shared" ref="H107:H119" si="33">(E107/C107)*10000</f>
        <v>3.9318598750533571</v>
      </c>
      <c r="I107" s="6">
        <f t="shared" ref="I107:I113" si="34">(D107/F107)*100</f>
        <v>69.841269841269835</v>
      </c>
      <c r="J107" s="7">
        <f t="shared" ref="J107:J113" si="35">(E107/F107)*100</f>
        <v>30.158730158730158</v>
      </c>
    </row>
    <row r="108" spans="1:10" x14ac:dyDescent="0.25">
      <c r="A108" s="67"/>
      <c r="B108" s="3" t="s">
        <v>19</v>
      </c>
      <c r="C108" s="3">
        <v>51177.131000000001</v>
      </c>
      <c r="D108" s="3">
        <f t="shared" si="31"/>
        <v>36</v>
      </c>
      <c r="E108" s="3">
        <v>24</v>
      </c>
      <c r="F108" s="3">
        <v>60</v>
      </c>
      <c r="G108" s="8">
        <f t="shared" si="32"/>
        <v>7.0343919826220809</v>
      </c>
      <c r="H108" s="8">
        <f t="shared" si="33"/>
        <v>4.6895946550813878</v>
      </c>
      <c r="I108" s="8">
        <f t="shared" si="34"/>
        <v>60</v>
      </c>
      <c r="J108" s="9">
        <f t="shared" si="35"/>
        <v>40</v>
      </c>
    </row>
    <row r="109" spans="1:10" x14ac:dyDescent="0.25">
      <c r="A109" s="67"/>
      <c r="B109" s="3" t="s">
        <v>20</v>
      </c>
      <c r="C109" s="3">
        <v>52103.553999999996</v>
      </c>
      <c r="D109" s="3">
        <f t="shared" si="31"/>
        <v>37</v>
      </c>
      <c r="E109" s="3">
        <v>21</v>
      </c>
      <c r="F109" s="3">
        <v>58</v>
      </c>
      <c r="G109" s="8">
        <f t="shared" si="32"/>
        <v>7.1012430361276317</v>
      </c>
      <c r="H109" s="8">
        <f t="shared" si="33"/>
        <v>4.0304352367210887</v>
      </c>
      <c r="I109" s="8">
        <f t="shared" si="34"/>
        <v>63.793103448275865</v>
      </c>
      <c r="J109" s="9">
        <f t="shared" si="35"/>
        <v>36.206896551724135</v>
      </c>
    </row>
    <row r="110" spans="1:10" x14ac:dyDescent="0.25">
      <c r="A110" s="67"/>
      <c r="B110" s="3" t="s">
        <v>21</v>
      </c>
      <c r="C110" s="3">
        <v>52109.536999999997</v>
      </c>
      <c r="D110" s="3">
        <f t="shared" si="31"/>
        <v>33</v>
      </c>
      <c r="E110" s="3">
        <v>6</v>
      </c>
      <c r="F110" s="3">
        <v>39</v>
      </c>
      <c r="G110" s="8">
        <f t="shared" si="32"/>
        <v>6.3328138954679254</v>
      </c>
      <c r="H110" s="8">
        <f t="shared" si="33"/>
        <v>1.1514207082668957</v>
      </c>
      <c r="I110" s="8">
        <f t="shared" si="34"/>
        <v>84.615384615384613</v>
      </c>
      <c r="J110" s="9">
        <f t="shared" si="35"/>
        <v>15.384615384615385</v>
      </c>
    </row>
    <row r="111" spans="1:10" x14ac:dyDescent="0.25">
      <c r="A111" s="67"/>
      <c r="B111" s="3" t="s">
        <v>22</v>
      </c>
      <c r="C111" s="3">
        <v>48516.705000000002</v>
      </c>
      <c r="D111" s="3">
        <f t="shared" si="31"/>
        <v>33</v>
      </c>
      <c r="E111" s="3">
        <v>15</v>
      </c>
      <c r="F111" s="3">
        <v>48</v>
      </c>
      <c r="G111" s="8">
        <f t="shared" si="32"/>
        <v>6.8017809535911384</v>
      </c>
      <c r="H111" s="8">
        <f t="shared" si="33"/>
        <v>3.0917186152686997</v>
      </c>
      <c r="I111" s="8">
        <f t="shared" si="34"/>
        <v>68.75</v>
      </c>
      <c r="J111" s="9">
        <f t="shared" si="35"/>
        <v>31.25</v>
      </c>
    </row>
    <row r="112" spans="1:10" x14ac:dyDescent="0.25">
      <c r="A112" s="67"/>
      <c r="B112" s="3" t="s">
        <v>23</v>
      </c>
      <c r="C112" s="3">
        <v>51148.648000000001</v>
      </c>
      <c r="D112" s="3">
        <f t="shared" si="31"/>
        <v>45</v>
      </c>
      <c r="E112" s="3">
        <v>22</v>
      </c>
      <c r="F112" s="3">
        <v>67</v>
      </c>
      <c r="G112" s="8">
        <f t="shared" si="32"/>
        <v>8.7978865052307924</v>
      </c>
      <c r="H112" s="8">
        <f t="shared" si="33"/>
        <v>4.3011889581128324</v>
      </c>
      <c r="I112" s="8">
        <f t="shared" si="34"/>
        <v>67.164179104477611</v>
      </c>
      <c r="J112" s="9">
        <f t="shared" si="35"/>
        <v>32.835820895522389</v>
      </c>
    </row>
    <row r="113" spans="1:10" x14ac:dyDescent="0.25">
      <c r="A113" s="67"/>
      <c r="B113" s="3" t="s">
        <v>24</v>
      </c>
      <c r="C113" s="3">
        <v>46640.284</v>
      </c>
      <c r="D113" s="3">
        <f t="shared" si="31"/>
        <v>25</v>
      </c>
      <c r="E113" s="3">
        <v>14</v>
      </c>
      <c r="F113" s="3">
        <v>39</v>
      </c>
      <c r="G113" s="8">
        <f t="shared" si="32"/>
        <v>5.3601731927704392</v>
      </c>
      <c r="H113" s="8">
        <f t="shared" si="33"/>
        <v>3.0016969879514455</v>
      </c>
      <c r="I113" s="8">
        <f t="shared" si="34"/>
        <v>64.102564102564102</v>
      </c>
      <c r="J113" s="9">
        <f t="shared" si="35"/>
        <v>35.897435897435898</v>
      </c>
    </row>
    <row r="114" spans="1:10" x14ac:dyDescent="0.25">
      <c r="A114" s="67" t="s">
        <v>66</v>
      </c>
      <c r="B114" s="3" t="s">
        <v>53</v>
      </c>
      <c r="C114" s="3">
        <v>43243.004000000001</v>
      </c>
      <c r="D114" s="3">
        <v>30</v>
      </c>
      <c r="E114" s="3">
        <v>28</v>
      </c>
      <c r="F114" s="3">
        <f>E114+D114</f>
        <v>58</v>
      </c>
      <c r="G114" s="8">
        <f t="shared" si="32"/>
        <v>6.9375383819310983</v>
      </c>
      <c r="H114" s="8">
        <f t="shared" si="33"/>
        <v>6.4750358231356913</v>
      </c>
      <c r="I114" s="8">
        <f t="shared" ref="I114:I119" si="36">(D114/F114)*100</f>
        <v>51.724137931034484</v>
      </c>
      <c r="J114" s="9">
        <f t="shared" ref="J114:J119" si="37">(E114/F114)*100</f>
        <v>48.275862068965516</v>
      </c>
    </row>
    <row r="115" spans="1:10" x14ac:dyDescent="0.25">
      <c r="A115" s="67"/>
      <c r="B115" s="3" t="s">
        <v>52</v>
      </c>
      <c r="C115" s="3">
        <v>43059.538999999997</v>
      </c>
      <c r="D115" s="3">
        <v>27</v>
      </c>
      <c r="E115" s="3">
        <v>19</v>
      </c>
      <c r="F115" s="3">
        <f t="shared" ref="F115:F119" si="38">E115+D115</f>
        <v>46</v>
      </c>
      <c r="G115" s="8">
        <f t="shared" si="32"/>
        <v>6.2703876137642816</v>
      </c>
      <c r="H115" s="8">
        <f t="shared" si="33"/>
        <v>4.412494987463754</v>
      </c>
      <c r="I115" s="8">
        <f t="shared" si="36"/>
        <v>58.695652173913047</v>
      </c>
      <c r="J115" s="9">
        <f t="shared" si="37"/>
        <v>41.304347826086953</v>
      </c>
    </row>
    <row r="116" spans="1:10" x14ac:dyDescent="0.25">
      <c r="A116" s="67"/>
      <c r="B116" s="3" t="s">
        <v>54</v>
      </c>
      <c r="C116" s="3">
        <v>46593.849000000002</v>
      </c>
      <c r="D116" s="3">
        <v>28</v>
      </c>
      <c r="E116" s="3">
        <v>14</v>
      </c>
      <c r="F116" s="3">
        <f t="shared" si="38"/>
        <v>42</v>
      </c>
      <c r="G116" s="8">
        <f t="shared" si="32"/>
        <v>6.0093769029469959</v>
      </c>
      <c r="H116" s="8">
        <f t="shared" si="33"/>
        <v>3.0046884514734979</v>
      </c>
      <c r="I116" s="8">
        <f t="shared" si="36"/>
        <v>66.666666666666657</v>
      </c>
      <c r="J116" s="9">
        <f t="shared" si="37"/>
        <v>33.333333333333329</v>
      </c>
    </row>
    <row r="117" spans="1:10" x14ac:dyDescent="0.25">
      <c r="A117" s="67"/>
      <c r="B117" s="3" t="s">
        <v>51</v>
      </c>
      <c r="C117" s="3">
        <v>42021.218000000001</v>
      </c>
      <c r="D117" s="3">
        <v>25</v>
      </c>
      <c r="E117" s="3">
        <v>15</v>
      </c>
      <c r="F117" s="3">
        <f t="shared" si="38"/>
        <v>40</v>
      </c>
      <c r="G117" s="8">
        <f t="shared" si="32"/>
        <v>5.9493753845973707</v>
      </c>
      <c r="H117" s="8">
        <f t="shared" si="33"/>
        <v>3.5696252307584229</v>
      </c>
      <c r="I117" s="8">
        <f t="shared" si="36"/>
        <v>62.5</v>
      </c>
      <c r="J117" s="9">
        <f t="shared" si="37"/>
        <v>37.5</v>
      </c>
    </row>
    <row r="118" spans="1:10" x14ac:dyDescent="0.25">
      <c r="A118" s="67"/>
      <c r="B118" s="3" t="s">
        <v>50</v>
      </c>
      <c r="C118" s="3">
        <v>42324.959000000003</v>
      </c>
      <c r="D118" s="3">
        <v>24</v>
      </c>
      <c r="E118" s="3">
        <v>19</v>
      </c>
      <c r="F118" s="3">
        <f t="shared" si="38"/>
        <v>43</v>
      </c>
      <c r="G118" s="8">
        <f t="shared" si="32"/>
        <v>5.6704130534420596</v>
      </c>
      <c r="H118" s="8">
        <f t="shared" si="33"/>
        <v>4.4890770006416307</v>
      </c>
      <c r="I118" s="8">
        <f t="shared" si="36"/>
        <v>55.813953488372093</v>
      </c>
      <c r="J118" s="9">
        <f t="shared" si="37"/>
        <v>44.186046511627907</v>
      </c>
    </row>
    <row r="119" spans="1:10" x14ac:dyDescent="0.25">
      <c r="A119" s="68"/>
      <c r="B119" s="4" t="s">
        <v>49</v>
      </c>
      <c r="C119" s="4">
        <v>46429.531999999999</v>
      </c>
      <c r="D119" s="4">
        <v>29</v>
      </c>
      <c r="E119" s="4">
        <v>28</v>
      </c>
      <c r="F119" s="4">
        <f t="shared" si="38"/>
        <v>57</v>
      </c>
      <c r="G119" s="10">
        <f t="shared" si="32"/>
        <v>6.2460246207090782</v>
      </c>
      <c r="H119" s="10">
        <f t="shared" si="33"/>
        <v>6.0306444613742825</v>
      </c>
      <c r="I119" s="10">
        <f t="shared" si="36"/>
        <v>50.877192982456144</v>
      </c>
      <c r="J119" s="11">
        <f t="shared" si="37"/>
        <v>49.122807017543856</v>
      </c>
    </row>
    <row r="122" spans="1:10" x14ac:dyDescent="0.25">
      <c r="A122" s="66" t="s">
        <v>67</v>
      </c>
      <c r="B122" s="2" t="s">
        <v>25</v>
      </c>
      <c r="C122" s="2">
        <v>47621.637999999999</v>
      </c>
      <c r="D122" s="2">
        <v>46</v>
      </c>
      <c r="E122" s="2">
        <v>20</v>
      </c>
      <c r="F122" s="2">
        <v>66</v>
      </c>
      <c r="G122" s="6">
        <f t="shared" ref="G122:G132" si="39">(D122/C122)*10000</f>
        <v>9.6594745439037606</v>
      </c>
      <c r="H122" s="6">
        <f t="shared" ref="H122:H132" si="40">(E122/C122)*10000</f>
        <v>4.1997715408277223</v>
      </c>
      <c r="I122" s="6">
        <f t="shared" ref="I122:I127" si="41">(D122/F122)*100</f>
        <v>69.696969696969703</v>
      </c>
      <c r="J122" s="7">
        <f t="shared" ref="J122:J127" si="42">(E122/F122)*100</f>
        <v>30.303030303030305</v>
      </c>
    </row>
    <row r="123" spans="1:10" x14ac:dyDescent="0.25">
      <c r="A123" s="67"/>
      <c r="B123" s="3" t="s">
        <v>26</v>
      </c>
      <c r="C123" s="3">
        <v>51338.815000000002</v>
      </c>
      <c r="D123" s="3">
        <f>F123-E123</f>
        <v>44</v>
      </c>
      <c r="E123" s="3">
        <v>19</v>
      </c>
      <c r="F123" s="3">
        <v>63</v>
      </c>
      <c r="G123" s="8">
        <f t="shared" si="39"/>
        <v>8.5705133630373034</v>
      </c>
      <c r="H123" s="8">
        <f t="shared" si="40"/>
        <v>3.7009034976751995</v>
      </c>
      <c r="I123" s="8">
        <f t="shared" si="41"/>
        <v>69.841269841269835</v>
      </c>
      <c r="J123" s="9">
        <f t="shared" si="42"/>
        <v>30.158730158730158</v>
      </c>
    </row>
    <row r="124" spans="1:10" x14ac:dyDescent="0.25">
      <c r="A124" s="67"/>
      <c r="B124" s="3" t="s">
        <v>27</v>
      </c>
      <c r="C124" s="3">
        <v>50243.288999999997</v>
      </c>
      <c r="D124" s="3">
        <f>F124-E124</f>
        <v>42</v>
      </c>
      <c r="E124" s="3">
        <v>19</v>
      </c>
      <c r="F124" s="3">
        <v>61</v>
      </c>
      <c r="G124" s="8">
        <f t="shared" si="39"/>
        <v>8.3593253618408632</v>
      </c>
      <c r="H124" s="8">
        <f t="shared" si="40"/>
        <v>3.7815995684518189</v>
      </c>
      <c r="I124" s="8">
        <f t="shared" si="41"/>
        <v>68.852459016393439</v>
      </c>
      <c r="J124" s="9">
        <f t="shared" si="42"/>
        <v>31.147540983606557</v>
      </c>
    </row>
    <row r="125" spans="1:10" x14ac:dyDescent="0.25">
      <c r="A125" s="67"/>
      <c r="B125" s="3" t="s">
        <v>28</v>
      </c>
      <c r="C125" s="3">
        <v>54375.985999999997</v>
      </c>
      <c r="D125" s="3">
        <f>F125-E125</f>
        <v>46</v>
      </c>
      <c r="E125" s="3">
        <v>25</v>
      </c>
      <c r="F125" s="3">
        <v>71</v>
      </c>
      <c r="G125" s="8">
        <f t="shared" si="39"/>
        <v>8.4596167138927836</v>
      </c>
      <c r="H125" s="8">
        <f t="shared" si="40"/>
        <v>4.5976177792895569</v>
      </c>
      <c r="I125" s="8">
        <f t="shared" si="41"/>
        <v>64.788732394366207</v>
      </c>
      <c r="J125" s="9">
        <f t="shared" si="42"/>
        <v>35.2112676056338</v>
      </c>
    </row>
    <row r="126" spans="1:10" x14ac:dyDescent="0.25">
      <c r="A126" s="67"/>
      <c r="B126" s="3" t="s">
        <v>29</v>
      </c>
      <c r="C126" s="3">
        <v>51430.847000000002</v>
      </c>
      <c r="D126" s="3">
        <f>F126-E126</f>
        <v>48</v>
      </c>
      <c r="E126" s="3">
        <v>11</v>
      </c>
      <c r="F126" s="3">
        <v>59</v>
      </c>
      <c r="G126" s="8">
        <f t="shared" si="39"/>
        <v>9.3329203775314067</v>
      </c>
      <c r="H126" s="8">
        <f t="shared" si="40"/>
        <v>2.1387942531842805</v>
      </c>
      <c r="I126" s="8">
        <f t="shared" si="41"/>
        <v>81.355932203389841</v>
      </c>
      <c r="J126" s="9">
        <f t="shared" si="42"/>
        <v>18.64406779661017</v>
      </c>
    </row>
    <row r="127" spans="1:10" x14ac:dyDescent="0.25">
      <c r="A127" s="67"/>
      <c r="B127" s="3" t="s">
        <v>23</v>
      </c>
      <c r="C127" s="3">
        <v>52113.127999999997</v>
      </c>
      <c r="D127" s="3">
        <f>F127-E127</f>
        <v>37</v>
      </c>
      <c r="E127" s="3">
        <v>15</v>
      </c>
      <c r="F127" s="3">
        <v>52</v>
      </c>
      <c r="G127" s="8">
        <f t="shared" si="39"/>
        <v>7.0999384262637246</v>
      </c>
      <c r="H127" s="8">
        <f t="shared" si="40"/>
        <v>2.8783534160528612</v>
      </c>
      <c r="I127" s="8">
        <f t="shared" si="41"/>
        <v>71.15384615384616</v>
      </c>
      <c r="J127" s="9">
        <f t="shared" si="42"/>
        <v>28.846153846153843</v>
      </c>
    </row>
    <row r="128" spans="1:10" x14ac:dyDescent="0.25">
      <c r="A128" s="67" t="s">
        <v>68</v>
      </c>
      <c r="B128" s="3" t="s">
        <v>47</v>
      </c>
      <c r="C128" s="3">
        <v>52293.122000000003</v>
      </c>
      <c r="D128" s="3">
        <v>23</v>
      </c>
      <c r="E128" s="3">
        <v>32</v>
      </c>
      <c r="F128" s="3">
        <f>E128+D128</f>
        <v>55</v>
      </c>
      <c r="G128" s="8">
        <f t="shared" si="39"/>
        <v>4.3982839655280088</v>
      </c>
      <c r="H128" s="8">
        <f t="shared" si="40"/>
        <v>6.1193516042128824</v>
      </c>
      <c r="I128" s="8">
        <f t="shared" ref="I128:I132" si="43">(D128/F128)*100</f>
        <v>41.818181818181813</v>
      </c>
      <c r="J128" s="9">
        <f t="shared" ref="J128:J132" si="44">(E128/F128)*100</f>
        <v>58.18181818181818</v>
      </c>
    </row>
    <row r="129" spans="1:10" x14ac:dyDescent="0.25">
      <c r="A129" s="67"/>
      <c r="B129" s="3" t="s">
        <v>42</v>
      </c>
      <c r="C129" s="3">
        <v>48818.052000000003</v>
      </c>
      <c r="D129" s="3">
        <v>24</v>
      </c>
      <c r="E129" s="3">
        <v>24</v>
      </c>
      <c r="F129" s="3">
        <f t="shared" ref="F129:F132" si="45">E129+D129</f>
        <v>48</v>
      </c>
      <c r="G129" s="8">
        <f t="shared" si="39"/>
        <v>4.9162141906030996</v>
      </c>
      <c r="H129" s="8">
        <f t="shared" si="40"/>
        <v>4.9162141906030996</v>
      </c>
      <c r="I129" s="8">
        <f t="shared" si="43"/>
        <v>50</v>
      </c>
      <c r="J129" s="9">
        <f t="shared" si="44"/>
        <v>50</v>
      </c>
    </row>
    <row r="130" spans="1:10" x14ac:dyDescent="0.25">
      <c r="A130" s="67"/>
      <c r="B130" s="3" t="s">
        <v>46</v>
      </c>
      <c r="C130" s="3">
        <v>61910.391000000003</v>
      </c>
      <c r="D130" s="3">
        <v>22</v>
      </c>
      <c r="E130" s="3">
        <v>32</v>
      </c>
      <c r="F130" s="3">
        <f t="shared" si="45"/>
        <v>54</v>
      </c>
      <c r="G130" s="8">
        <f t="shared" si="39"/>
        <v>3.5535230265303928</v>
      </c>
      <c r="H130" s="8">
        <f t="shared" si="40"/>
        <v>5.1687607658623893</v>
      </c>
      <c r="I130" s="8">
        <f t="shared" si="43"/>
        <v>40.74074074074074</v>
      </c>
      <c r="J130" s="9">
        <f t="shared" si="44"/>
        <v>59.259259259259252</v>
      </c>
    </row>
    <row r="131" spans="1:10" x14ac:dyDescent="0.25">
      <c r="A131" s="67"/>
      <c r="B131" s="3" t="s">
        <v>43</v>
      </c>
      <c r="C131" s="3">
        <v>52853.93</v>
      </c>
      <c r="D131" s="3">
        <v>26</v>
      </c>
      <c r="E131" s="3">
        <v>26</v>
      </c>
      <c r="F131" s="3">
        <f t="shared" si="45"/>
        <v>52</v>
      </c>
      <c r="G131" s="8">
        <f t="shared" si="39"/>
        <v>4.9192179275978152</v>
      </c>
      <c r="H131" s="8">
        <f t="shared" si="40"/>
        <v>4.9192179275978152</v>
      </c>
      <c r="I131" s="8">
        <f t="shared" si="43"/>
        <v>50</v>
      </c>
      <c r="J131" s="9">
        <f t="shared" si="44"/>
        <v>50</v>
      </c>
    </row>
    <row r="132" spans="1:10" x14ac:dyDescent="0.25">
      <c r="A132" s="68"/>
      <c r="B132" s="4" t="s">
        <v>44</v>
      </c>
      <c r="C132" s="4">
        <v>58404.444000000003</v>
      </c>
      <c r="D132" s="4">
        <v>18</v>
      </c>
      <c r="E132" s="4">
        <v>23</v>
      </c>
      <c r="F132" s="4">
        <f t="shared" si="45"/>
        <v>41</v>
      </c>
      <c r="G132" s="10">
        <f t="shared" si="39"/>
        <v>3.0819572565402726</v>
      </c>
      <c r="H132" s="10">
        <f t="shared" si="40"/>
        <v>3.9380564944681264</v>
      </c>
      <c r="I132" s="10">
        <f t="shared" si="43"/>
        <v>43.902439024390247</v>
      </c>
      <c r="J132" s="11">
        <f t="shared" si="44"/>
        <v>56.09756097560976</v>
      </c>
    </row>
    <row r="135" spans="1:10" x14ac:dyDescent="0.25">
      <c r="A135" s="66" t="s">
        <v>69</v>
      </c>
      <c r="B135" s="2" t="s">
        <v>18</v>
      </c>
      <c r="C135" s="2">
        <v>39500.216</v>
      </c>
      <c r="D135" s="2">
        <f>F135-E135</f>
        <v>39</v>
      </c>
      <c r="E135" s="2">
        <v>11</v>
      </c>
      <c r="F135" s="2">
        <v>50</v>
      </c>
      <c r="G135" s="6">
        <f t="shared" ref="G135:G143" si="46">(D135/C135)*10000</f>
        <v>9.8733637304666892</v>
      </c>
      <c r="H135" s="6">
        <f t="shared" ref="H135:H143" si="47">(E135/C135)*10000</f>
        <v>2.7847948983367585</v>
      </c>
      <c r="I135" s="6">
        <f>(D135/F135)*100</f>
        <v>78</v>
      </c>
      <c r="J135" s="7">
        <f>(E135/F135)*100</f>
        <v>22</v>
      </c>
    </row>
    <row r="136" spans="1:10" x14ac:dyDescent="0.25">
      <c r="A136" s="67"/>
      <c r="B136" s="3" t="s">
        <v>19</v>
      </c>
      <c r="C136" s="3">
        <v>36503.137000000002</v>
      </c>
      <c r="D136" s="3">
        <f>F136-E136</f>
        <v>40</v>
      </c>
      <c r="E136" s="3">
        <v>12</v>
      </c>
      <c r="F136" s="3">
        <v>52</v>
      </c>
      <c r="G136" s="8">
        <f t="shared" si="46"/>
        <v>10.95796232526536</v>
      </c>
      <c r="H136" s="8">
        <f t="shared" si="47"/>
        <v>3.2873886975796078</v>
      </c>
      <c r="I136" s="8">
        <f>(D136/F136)*100</f>
        <v>76.923076923076934</v>
      </c>
      <c r="J136" s="9">
        <f>(E136/F136)*100</f>
        <v>23.076923076923077</v>
      </c>
    </row>
    <row r="137" spans="1:10" x14ac:dyDescent="0.25">
      <c r="A137" s="67"/>
      <c r="B137" s="3" t="s">
        <v>20</v>
      </c>
      <c r="C137" s="3">
        <v>40800.868999999999</v>
      </c>
      <c r="D137" s="3">
        <f>F137-E137</f>
        <v>36</v>
      </c>
      <c r="E137" s="3">
        <v>15</v>
      </c>
      <c r="F137" s="3">
        <v>51</v>
      </c>
      <c r="G137" s="8">
        <f t="shared" si="46"/>
        <v>8.8233414832414478</v>
      </c>
      <c r="H137" s="8">
        <f t="shared" si="47"/>
        <v>3.6763922846839368</v>
      </c>
      <c r="I137" s="8">
        <f>(D137/F137)*100</f>
        <v>70.588235294117652</v>
      </c>
      <c r="J137" s="9">
        <f>(E137/F137)*100</f>
        <v>29.411764705882355</v>
      </c>
    </row>
    <row r="138" spans="1:10" x14ac:dyDescent="0.25">
      <c r="A138" s="67" t="s">
        <v>70</v>
      </c>
      <c r="B138" s="3" t="s">
        <v>47</v>
      </c>
      <c r="C138" s="3">
        <v>52859.675000000003</v>
      </c>
      <c r="D138" s="3">
        <v>21</v>
      </c>
      <c r="E138" s="3">
        <v>35</v>
      </c>
      <c r="F138" s="3">
        <f>E138+D138</f>
        <v>56</v>
      </c>
      <c r="G138" s="8">
        <f t="shared" si="46"/>
        <v>3.9727826552092873</v>
      </c>
      <c r="H138" s="8">
        <f t="shared" si="47"/>
        <v>6.6213044253488125</v>
      </c>
      <c r="I138" s="8">
        <f t="shared" ref="I138:I143" si="48">(D138/F138)*100</f>
        <v>37.5</v>
      </c>
      <c r="J138" s="9">
        <f t="shared" ref="J138:J143" si="49">(E138/F138)*100</f>
        <v>62.5</v>
      </c>
    </row>
    <row r="139" spans="1:10" x14ac:dyDescent="0.25">
      <c r="A139" s="67"/>
      <c r="B139" s="3" t="s">
        <v>46</v>
      </c>
      <c r="C139" s="3">
        <v>54600.86</v>
      </c>
      <c r="D139" s="3">
        <v>35</v>
      </c>
      <c r="E139" s="3">
        <v>53</v>
      </c>
      <c r="F139" s="3">
        <f t="shared" ref="F139:F143" si="50">E139+D139</f>
        <v>88</v>
      </c>
      <c r="G139" s="8">
        <f t="shared" si="46"/>
        <v>6.4101554444380549</v>
      </c>
      <c r="H139" s="8">
        <f t="shared" si="47"/>
        <v>9.7068068158633398</v>
      </c>
      <c r="I139" s="8">
        <f t="shared" si="48"/>
        <v>39.772727272727273</v>
      </c>
      <c r="J139" s="9">
        <f t="shared" si="49"/>
        <v>60.227272727272727</v>
      </c>
    </row>
    <row r="140" spans="1:10" x14ac:dyDescent="0.25">
      <c r="A140" s="67"/>
      <c r="B140" s="3" t="s">
        <v>77</v>
      </c>
      <c r="C140" s="3">
        <v>53178.614999999998</v>
      </c>
      <c r="D140" s="3">
        <v>23</v>
      </c>
      <c r="E140" s="3">
        <v>27</v>
      </c>
      <c r="F140" s="3">
        <f t="shared" si="50"/>
        <v>50</v>
      </c>
      <c r="G140" s="8">
        <f t="shared" si="46"/>
        <v>4.3250468256835948</v>
      </c>
      <c r="H140" s="8">
        <f t="shared" si="47"/>
        <v>5.0772288823242206</v>
      </c>
      <c r="I140" s="8">
        <f t="shared" si="48"/>
        <v>46</v>
      </c>
      <c r="J140" s="9">
        <f t="shared" si="49"/>
        <v>54</v>
      </c>
    </row>
    <row r="141" spans="1:10" x14ac:dyDescent="0.25">
      <c r="A141" s="67"/>
      <c r="B141" s="3" t="s">
        <v>43</v>
      </c>
      <c r="C141" s="3">
        <v>53000.654999999999</v>
      </c>
      <c r="D141" s="3">
        <v>16</v>
      </c>
      <c r="E141" s="3">
        <v>19</v>
      </c>
      <c r="F141" s="3">
        <f t="shared" si="50"/>
        <v>35</v>
      </c>
      <c r="G141" s="8">
        <f t="shared" si="46"/>
        <v>3.0188306163386098</v>
      </c>
      <c r="H141" s="8">
        <f t="shared" si="47"/>
        <v>3.5848613569020986</v>
      </c>
      <c r="I141" s="8">
        <f t="shared" si="48"/>
        <v>45.714285714285715</v>
      </c>
      <c r="J141" s="9">
        <f t="shared" si="49"/>
        <v>54.285714285714285</v>
      </c>
    </row>
    <row r="142" spans="1:10" x14ac:dyDescent="0.25">
      <c r="A142" s="67"/>
      <c r="B142" s="3" t="s">
        <v>44</v>
      </c>
      <c r="C142" s="3">
        <v>56798.614000000001</v>
      </c>
      <c r="D142" s="3">
        <v>24</v>
      </c>
      <c r="E142" s="3">
        <v>21</v>
      </c>
      <c r="F142" s="3">
        <f t="shared" si="50"/>
        <v>45</v>
      </c>
      <c r="G142" s="8">
        <f t="shared" si="46"/>
        <v>4.225455219734763</v>
      </c>
      <c r="H142" s="8">
        <f t="shared" si="47"/>
        <v>3.6972733172679177</v>
      </c>
      <c r="I142" s="8">
        <f t="shared" si="48"/>
        <v>53.333333333333336</v>
      </c>
      <c r="J142" s="9">
        <f t="shared" si="49"/>
        <v>46.666666666666664</v>
      </c>
    </row>
    <row r="143" spans="1:10" x14ac:dyDescent="0.25">
      <c r="A143" s="68"/>
      <c r="B143" s="4" t="s">
        <v>45</v>
      </c>
      <c r="C143" s="4">
        <v>53602.273000000001</v>
      </c>
      <c r="D143" s="4">
        <v>29</v>
      </c>
      <c r="E143" s="4">
        <v>36</v>
      </c>
      <c r="F143" s="4">
        <f t="shared" si="50"/>
        <v>65</v>
      </c>
      <c r="G143" s="10">
        <f t="shared" si="46"/>
        <v>5.4102183315994834</v>
      </c>
      <c r="H143" s="10">
        <f t="shared" si="47"/>
        <v>6.7161331012959087</v>
      </c>
      <c r="I143" s="10">
        <f t="shared" si="48"/>
        <v>44.61538461538462</v>
      </c>
      <c r="J143" s="11">
        <f t="shared" si="49"/>
        <v>55.384615384615387</v>
      </c>
    </row>
    <row r="146" spans="1:10" x14ac:dyDescent="0.25">
      <c r="A146" s="66" t="s">
        <v>71</v>
      </c>
      <c r="B146" s="2" t="s">
        <v>18</v>
      </c>
      <c r="C146" s="2">
        <v>51490.565999999999</v>
      </c>
      <c r="D146" s="2">
        <f t="shared" ref="D146:D151" si="51">F146-E146</f>
        <v>18</v>
      </c>
      <c r="E146" s="2">
        <v>9</v>
      </c>
      <c r="F146" s="2">
        <v>27</v>
      </c>
      <c r="G146" s="6">
        <f t="shared" ref="G146:G156" si="52">(D146/C146)*10000</f>
        <v>3.4957860047605616</v>
      </c>
      <c r="H146" s="6">
        <f t="shared" ref="H146:H156" si="53">(E146/C146)*10000</f>
        <v>1.7478930023802808</v>
      </c>
      <c r="I146" s="6">
        <f t="shared" ref="I146:I151" si="54">(D146/F146)*100</f>
        <v>66.666666666666657</v>
      </c>
      <c r="J146" s="7">
        <f t="shared" ref="J146:J151" si="55">(E146/F146)*100</f>
        <v>33.333333333333329</v>
      </c>
    </row>
    <row r="147" spans="1:10" x14ac:dyDescent="0.25">
      <c r="A147" s="67"/>
      <c r="B147" s="3" t="s">
        <v>19</v>
      </c>
      <c r="C147" s="3">
        <v>51419.837</v>
      </c>
      <c r="D147" s="3">
        <f t="shared" si="51"/>
        <v>41</v>
      </c>
      <c r="E147" s="3">
        <v>16</v>
      </c>
      <c r="F147" s="3">
        <v>57</v>
      </c>
      <c r="G147" s="8">
        <f t="shared" si="52"/>
        <v>7.9735764234336255</v>
      </c>
      <c r="H147" s="8">
        <f t="shared" si="53"/>
        <v>3.1116395798765364</v>
      </c>
      <c r="I147" s="8">
        <f t="shared" si="54"/>
        <v>71.929824561403507</v>
      </c>
      <c r="J147" s="9">
        <f t="shared" si="55"/>
        <v>28.07017543859649</v>
      </c>
    </row>
    <row r="148" spans="1:10" x14ac:dyDescent="0.25">
      <c r="A148" s="67"/>
      <c r="B148" s="3" t="s">
        <v>20</v>
      </c>
      <c r="C148" s="3">
        <v>50525.608</v>
      </c>
      <c r="D148" s="3">
        <f t="shared" si="51"/>
        <v>31</v>
      </c>
      <c r="E148" s="3">
        <v>18</v>
      </c>
      <c r="F148" s="3">
        <v>49</v>
      </c>
      <c r="G148" s="8">
        <f t="shared" si="52"/>
        <v>6.135502614832463</v>
      </c>
      <c r="H148" s="8">
        <f t="shared" si="53"/>
        <v>3.5625499053865917</v>
      </c>
      <c r="I148" s="8">
        <f t="shared" si="54"/>
        <v>63.265306122448983</v>
      </c>
      <c r="J148" s="9">
        <f t="shared" si="55"/>
        <v>36.734693877551024</v>
      </c>
    </row>
    <row r="149" spans="1:10" x14ac:dyDescent="0.25">
      <c r="A149" s="67"/>
      <c r="B149" s="3" t="s">
        <v>21</v>
      </c>
      <c r="C149" s="3">
        <v>52317.896000000001</v>
      </c>
      <c r="D149" s="3">
        <f t="shared" si="51"/>
        <v>31</v>
      </c>
      <c r="E149" s="3">
        <v>18</v>
      </c>
      <c r="F149" s="3">
        <v>49</v>
      </c>
      <c r="G149" s="8">
        <f t="shared" si="52"/>
        <v>5.9253147336047309</v>
      </c>
      <c r="H149" s="8">
        <f t="shared" si="53"/>
        <v>3.4405053291898438</v>
      </c>
      <c r="I149" s="8">
        <f t="shared" si="54"/>
        <v>63.265306122448983</v>
      </c>
      <c r="J149" s="9">
        <f t="shared" si="55"/>
        <v>36.734693877551024</v>
      </c>
    </row>
    <row r="150" spans="1:10" x14ac:dyDescent="0.25">
      <c r="A150" s="67"/>
      <c r="B150" s="3" t="s">
        <v>22</v>
      </c>
      <c r="C150" s="3">
        <v>53571.036999999997</v>
      </c>
      <c r="D150" s="3">
        <f t="shared" si="51"/>
        <v>19</v>
      </c>
      <c r="E150" s="3">
        <v>12</v>
      </c>
      <c r="F150" s="3">
        <v>31</v>
      </c>
      <c r="G150" s="8">
        <f t="shared" si="52"/>
        <v>3.5466925906250424</v>
      </c>
      <c r="H150" s="8">
        <f t="shared" si="53"/>
        <v>2.2400163730263425</v>
      </c>
      <c r="I150" s="8">
        <f t="shared" si="54"/>
        <v>61.29032258064516</v>
      </c>
      <c r="J150" s="9">
        <f t="shared" si="55"/>
        <v>38.70967741935484</v>
      </c>
    </row>
    <row r="151" spans="1:10" x14ac:dyDescent="0.25">
      <c r="A151" s="67"/>
      <c r="B151" s="3" t="s">
        <v>23</v>
      </c>
      <c r="C151" s="3">
        <v>57387.307000000001</v>
      </c>
      <c r="D151" s="3">
        <f t="shared" si="51"/>
        <v>29</v>
      </c>
      <c r="E151" s="3">
        <v>12</v>
      </c>
      <c r="F151" s="3">
        <v>41</v>
      </c>
      <c r="G151" s="8">
        <f t="shared" si="52"/>
        <v>5.053382274934072</v>
      </c>
      <c r="H151" s="8">
        <f t="shared" si="53"/>
        <v>2.091054734455478</v>
      </c>
      <c r="I151" s="8">
        <f t="shared" si="54"/>
        <v>70.731707317073173</v>
      </c>
      <c r="J151" s="9">
        <f t="shared" si="55"/>
        <v>29.268292682926827</v>
      </c>
    </row>
    <row r="152" spans="1:10" x14ac:dyDescent="0.25">
      <c r="A152" s="67" t="s">
        <v>72</v>
      </c>
      <c r="B152" s="3" t="s">
        <v>47</v>
      </c>
      <c r="C152" s="3">
        <v>52163.870999999999</v>
      </c>
      <c r="D152" s="3">
        <v>15</v>
      </c>
      <c r="E152" s="3">
        <v>25</v>
      </c>
      <c r="F152" s="3">
        <f>E152+D152</f>
        <v>40</v>
      </c>
      <c r="G152" s="8">
        <f t="shared" si="52"/>
        <v>2.8755534649642853</v>
      </c>
      <c r="H152" s="8">
        <f t="shared" si="53"/>
        <v>4.792589108273809</v>
      </c>
      <c r="I152" s="8">
        <f t="shared" ref="I152:I156" si="56">(D152/F152)*100</f>
        <v>37.5</v>
      </c>
      <c r="J152" s="9">
        <f t="shared" ref="J152:J156" si="57">(E152/F152)*100</f>
        <v>62.5</v>
      </c>
    </row>
    <row r="153" spans="1:10" x14ac:dyDescent="0.25">
      <c r="A153" s="67"/>
      <c r="B153" s="3" t="s">
        <v>42</v>
      </c>
      <c r="C153" s="3">
        <v>48393.317000000003</v>
      </c>
      <c r="D153" s="3">
        <v>16</v>
      </c>
      <c r="E153" s="3">
        <v>21</v>
      </c>
      <c r="F153" s="3">
        <f t="shared" ref="F153:F156" si="58">E153+D153</f>
        <v>37</v>
      </c>
      <c r="G153" s="8">
        <f t="shared" si="52"/>
        <v>3.306241644894893</v>
      </c>
      <c r="H153" s="8">
        <f t="shared" si="53"/>
        <v>4.3394421589245473</v>
      </c>
      <c r="I153" s="8">
        <f t="shared" si="56"/>
        <v>43.243243243243242</v>
      </c>
      <c r="J153" s="9">
        <f t="shared" si="57"/>
        <v>56.756756756756758</v>
      </c>
    </row>
    <row r="154" spans="1:10" x14ac:dyDescent="0.25">
      <c r="A154" s="67"/>
      <c r="B154" s="3" t="s">
        <v>46</v>
      </c>
      <c r="C154" s="3">
        <v>57339.915000000001</v>
      </c>
      <c r="D154" s="3">
        <v>19</v>
      </c>
      <c r="E154" s="3">
        <v>35</v>
      </c>
      <c r="F154" s="3">
        <f t="shared" si="58"/>
        <v>54</v>
      </c>
      <c r="G154" s="8">
        <f t="shared" si="52"/>
        <v>3.3135731017389896</v>
      </c>
      <c r="H154" s="8">
        <f t="shared" si="53"/>
        <v>6.1039504505718227</v>
      </c>
      <c r="I154" s="8">
        <f t="shared" si="56"/>
        <v>35.185185185185183</v>
      </c>
      <c r="J154" s="9">
        <f t="shared" si="57"/>
        <v>64.81481481481481</v>
      </c>
    </row>
    <row r="155" spans="1:10" x14ac:dyDescent="0.25">
      <c r="A155" s="67"/>
      <c r="B155" s="3" t="s">
        <v>48</v>
      </c>
      <c r="C155" s="3">
        <v>54755.362999999998</v>
      </c>
      <c r="D155" s="3">
        <v>19</v>
      </c>
      <c r="E155" s="3">
        <v>29</v>
      </c>
      <c r="F155" s="3">
        <f t="shared" si="58"/>
        <v>48</v>
      </c>
      <c r="G155" s="8">
        <f t="shared" si="52"/>
        <v>3.4699797351357167</v>
      </c>
      <c r="H155" s="8">
        <f t="shared" si="53"/>
        <v>5.2962848588913563</v>
      </c>
      <c r="I155" s="8">
        <f t="shared" si="56"/>
        <v>39.583333333333329</v>
      </c>
      <c r="J155" s="9">
        <f t="shared" si="57"/>
        <v>60.416666666666664</v>
      </c>
    </row>
    <row r="156" spans="1:10" x14ac:dyDescent="0.25">
      <c r="A156" s="68"/>
      <c r="B156" s="4" t="s">
        <v>43</v>
      </c>
      <c r="C156" s="4">
        <v>49263.012000000002</v>
      </c>
      <c r="D156" s="4">
        <v>18</v>
      </c>
      <c r="E156" s="4">
        <v>16</v>
      </c>
      <c r="F156" s="4">
        <f t="shared" si="58"/>
        <v>34</v>
      </c>
      <c r="G156" s="10">
        <f t="shared" si="52"/>
        <v>3.6538569748841176</v>
      </c>
      <c r="H156" s="10">
        <f t="shared" si="53"/>
        <v>3.24787286656366</v>
      </c>
      <c r="I156" s="10">
        <f t="shared" si="56"/>
        <v>52.941176470588239</v>
      </c>
      <c r="J156" s="11">
        <f t="shared" si="57"/>
        <v>47.058823529411761</v>
      </c>
    </row>
    <row r="159" spans="1:10" x14ac:dyDescent="0.25">
      <c r="A159" s="66" t="s">
        <v>73</v>
      </c>
      <c r="B159" s="2" t="s">
        <v>18</v>
      </c>
      <c r="C159" s="2">
        <v>47691.41</v>
      </c>
      <c r="D159" s="2">
        <f>F159-E159</f>
        <v>49</v>
      </c>
      <c r="E159" s="2">
        <v>14</v>
      </c>
      <c r="F159" s="2">
        <v>63</v>
      </c>
      <c r="G159" s="6">
        <f t="shared" ref="G159:G167" si="59">(D159/C159)*10000</f>
        <v>10.274386938863833</v>
      </c>
      <c r="H159" s="6">
        <f t="shared" ref="H159:H167" si="60">(E159/C159)*10000</f>
        <v>2.9355391253896665</v>
      </c>
      <c r="I159" s="6">
        <f>(D159/F159)*100</f>
        <v>77.777777777777786</v>
      </c>
      <c r="J159" s="7">
        <f>(E159/F159)*100</f>
        <v>22.222222222222221</v>
      </c>
    </row>
    <row r="160" spans="1:10" x14ac:dyDescent="0.25">
      <c r="A160" s="67"/>
      <c r="B160" s="3" t="s">
        <v>19</v>
      </c>
      <c r="C160" s="3">
        <v>47555.815999999999</v>
      </c>
      <c r="D160" s="3">
        <f>F160-E160</f>
        <v>43</v>
      </c>
      <c r="E160" s="3">
        <v>23</v>
      </c>
      <c r="F160" s="3">
        <v>66</v>
      </c>
      <c r="G160" s="8">
        <f t="shared" si="59"/>
        <v>9.0420065549921382</v>
      </c>
      <c r="H160" s="8">
        <f t="shared" si="60"/>
        <v>4.8364221108097487</v>
      </c>
      <c r="I160" s="8">
        <f>(D160/F160)*100</f>
        <v>65.151515151515156</v>
      </c>
      <c r="J160" s="9">
        <f>(E160/F160)*100</f>
        <v>34.848484848484851</v>
      </c>
    </row>
    <row r="161" spans="1:10" x14ac:dyDescent="0.25">
      <c r="A161" s="67"/>
      <c r="B161" s="3" t="s">
        <v>20</v>
      </c>
      <c r="C161" s="3">
        <v>48050.680999999997</v>
      </c>
      <c r="D161" s="3">
        <f>F161-E161</f>
        <v>35</v>
      </c>
      <c r="E161" s="3">
        <v>16</v>
      </c>
      <c r="F161" s="3">
        <v>51</v>
      </c>
      <c r="G161" s="8">
        <f t="shared" si="59"/>
        <v>7.2839758504151071</v>
      </c>
      <c r="H161" s="8">
        <f t="shared" si="60"/>
        <v>3.3298175316183345</v>
      </c>
      <c r="I161" s="8">
        <f>(D161/F161)*100</f>
        <v>68.627450980392155</v>
      </c>
      <c r="J161" s="9">
        <f>(E161/F161)*100</f>
        <v>31.372549019607842</v>
      </c>
    </row>
    <row r="162" spans="1:10" x14ac:dyDescent="0.25">
      <c r="A162" s="67"/>
      <c r="B162" s="3" t="s">
        <v>21</v>
      </c>
      <c r="C162" s="3">
        <v>45059.705999999998</v>
      </c>
      <c r="D162" s="3">
        <f>F162-E162</f>
        <v>39</v>
      </c>
      <c r="E162" s="3">
        <v>13</v>
      </c>
      <c r="F162" s="3">
        <v>52</v>
      </c>
      <c r="G162" s="8">
        <f t="shared" si="59"/>
        <v>8.6551829699022012</v>
      </c>
      <c r="H162" s="8">
        <f t="shared" si="60"/>
        <v>2.8850609899674002</v>
      </c>
      <c r="I162" s="8">
        <f>(D162/F162)*100</f>
        <v>75</v>
      </c>
      <c r="J162" s="9">
        <f>(E162/F162)*100</f>
        <v>25</v>
      </c>
    </row>
    <row r="163" spans="1:10" x14ac:dyDescent="0.25">
      <c r="A163" s="67" t="s">
        <v>74</v>
      </c>
      <c r="B163" s="3" t="s">
        <v>47</v>
      </c>
      <c r="C163" s="3">
        <v>43424.196000000004</v>
      </c>
      <c r="D163" s="3">
        <v>41</v>
      </c>
      <c r="E163" s="3">
        <v>23</v>
      </c>
      <c r="F163" s="3">
        <f>E163+D163</f>
        <v>64</v>
      </c>
      <c r="G163" s="8">
        <f t="shared" si="59"/>
        <v>9.4417407290626638</v>
      </c>
      <c r="H163" s="8">
        <f t="shared" si="60"/>
        <v>5.2965862626449081</v>
      </c>
      <c r="I163" s="8">
        <f t="shared" ref="I163:I167" si="61">(D163/F163)*100</f>
        <v>64.0625</v>
      </c>
      <c r="J163" s="9">
        <f t="shared" ref="J163:J167" si="62">(E163/F163)*100</f>
        <v>35.9375</v>
      </c>
    </row>
    <row r="164" spans="1:10" x14ac:dyDescent="0.25">
      <c r="A164" s="67"/>
      <c r="B164" s="3" t="s">
        <v>42</v>
      </c>
      <c r="C164" s="3">
        <v>41703.595000000001</v>
      </c>
      <c r="D164" s="3">
        <v>28</v>
      </c>
      <c r="E164" s="3">
        <v>25</v>
      </c>
      <c r="F164" s="3">
        <f t="shared" ref="F164:F167" si="63">E164+D164</f>
        <v>53</v>
      </c>
      <c r="G164" s="8">
        <f t="shared" si="59"/>
        <v>6.7140494722337483</v>
      </c>
      <c r="H164" s="8">
        <f t="shared" si="60"/>
        <v>5.9946870287801328</v>
      </c>
      <c r="I164" s="8">
        <f t="shared" si="61"/>
        <v>52.830188679245282</v>
      </c>
      <c r="J164" s="9">
        <f t="shared" si="62"/>
        <v>47.169811320754718</v>
      </c>
    </row>
    <row r="165" spans="1:10" x14ac:dyDescent="0.25">
      <c r="A165" s="67"/>
      <c r="B165" s="3" t="s">
        <v>46</v>
      </c>
      <c r="C165" s="3">
        <v>42891.152999999998</v>
      </c>
      <c r="D165" s="3">
        <v>23</v>
      </c>
      <c r="E165" s="3">
        <v>34</v>
      </c>
      <c r="F165" s="3">
        <f t="shared" si="63"/>
        <v>57</v>
      </c>
      <c r="G165" s="8">
        <f t="shared" si="59"/>
        <v>5.3624112179964012</v>
      </c>
      <c r="H165" s="8">
        <f t="shared" si="60"/>
        <v>7.9270426700816374</v>
      </c>
      <c r="I165" s="8">
        <f t="shared" si="61"/>
        <v>40.350877192982452</v>
      </c>
      <c r="J165" s="9">
        <f t="shared" si="62"/>
        <v>59.649122807017541</v>
      </c>
    </row>
    <row r="166" spans="1:10" x14ac:dyDescent="0.25">
      <c r="A166" s="67"/>
      <c r="B166" s="3" t="s">
        <v>44</v>
      </c>
      <c r="C166" s="3">
        <v>42762.26</v>
      </c>
      <c r="D166" s="3">
        <v>26</v>
      </c>
      <c r="E166" s="3">
        <v>25</v>
      </c>
      <c r="F166" s="3">
        <f t="shared" si="63"/>
        <v>51</v>
      </c>
      <c r="G166" s="8">
        <f t="shared" si="59"/>
        <v>6.0801276639728581</v>
      </c>
      <c r="H166" s="8">
        <f t="shared" si="60"/>
        <v>5.8462765999739021</v>
      </c>
      <c r="I166" s="8">
        <f t="shared" si="61"/>
        <v>50.980392156862742</v>
      </c>
      <c r="J166" s="9">
        <f t="shared" si="62"/>
        <v>49.019607843137251</v>
      </c>
    </row>
    <row r="167" spans="1:10" x14ac:dyDescent="0.25">
      <c r="A167" s="68"/>
      <c r="B167" s="4" t="s">
        <v>45</v>
      </c>
      <c r="C167" s="4">
        <v>43881.124000000003</v>
      </c>
      <c r="D167" s="4">
        <v>29</v>
      </c>
      <c r="E167" s="4">
        <v>35</v>
      </c>
      <c r="F167" s="4">
        <f t="shared" si="63"/>
        <v>64</v>
      </c>
      <c r="G167" s="10">
        <f t="shared" si="59"/>
        <v>6.6087641693043224</v>
      </c>
      <c r="H167" s="10">
        <f t="shared" si="60"/>
        <v>7.9760946870914236</v>
      </c>
      <c r="I167" s="10">
        <f t="shared" si="61"/>
        <v>45.3125</v>
      </c>
      <c r="J167" s="11">
        <f t="shared" si="62"/>
        <v>54.6875</v>
      </c>
    </row>
    <row r="170" spans="1:10" x14ac:dyDescent="0.25">
      <c r="A170" s="66" t="s">
        <v>75</v>
      </c>
      <c r="B170" s="2" t="s">
        <v>18</v>
      </c>
      <c r="C170" s="2">
        <v>42225.866999999998</v>
      </c>
      <c r="D170" s="2">
        <f>F170-E170</f>
        <v>28</v>
      </c>
      <c r="E170" s="2">
        <v>15</v>
      </c>
      <c r="F170" s="2">
        <v>43</v>
      </c>
      <c r="G170" s="6">
        <f t="shared" ref="G170:G178" si="64">(D170/C170)*10000</f>
        <v>6.6310065344543432</v>
      </c>
      <c r="H170" s="6">
        <f t="shared" ref="H170:H178" si="65">(E170/C170)*10000</f>
        <v>3.5523249291719696</v>
      </c>
      <c r="I170" s="6">
        <f>(D170/F170)*100</f>
        <v>65.116279069767444</v>
      </c>
      <c r="J170" s="7">
        <f>(E170/F170)*100</f>
        <v>34.883720930232556</v>
      </c>
    </row>
    <row r="171" spans="1:10" x14ac:dyDescent="0.25">
      <c r="A171" s="67"/>
      <c r="B171" s="3" t="s">
        <v>19</v>
      </c>
      <c r="C171" s="3">
        <v>35111.409</v>
      </c>
      <c r="D171" s="3">
        <f>F171-E171</f>
        <v>33</v>
      </c>
      <c r="E171" s="3">
        <v>5</v>
      </c>
      <c r="F171" s="3">
        <v>38</v>
      </c>
      <c r="G171" s="8">
        <f t="shared" si="64"/>
        <v>9.3986544373653587</v>
      </c>
      <c r="H171" s="8">
        <f t="shared" si="65"/>
        <v>1.4240385511159634</v>
      </c>
      <c r="I171" s="8">
        <f>(D171/F171)*100</f>
        <v>86.842105263157904</v>
      </c>
      <c r="J171" s="9">
        <f>(E171/F171)*100</f>
        <v>13.157894736842104</v>
      </c>
    </row>
    <row r="172" spans="1:10" x14ac:dyDescent="0.25">
      <c r="A172" s="67"/>
      <c r="B172" s="3" t="s">
        <v>20</v>
      </c>
      <c r="C172" s="3">
        <v>33466.923000000003</v>
      </c>
      <c r="D172" s="3">
        <f>F172-E172</f>
        <v>37</v>
      </c>
      <c r="E172" s="3">
        <v>2</v>
      </c>
      <c r="F172" s="3">
        <v>39</v>
      </c>
      <c r="G172" s="8">
        <f t="shared" si="64"/>
        <v>11.05569221287538</v>
      </c>
      <c r="H172" s="8">
        <f t="shared" si="65"/>
        <v>0.5976049844797503</v>
      </c>
      <c r="I172" s="8">
        <f>(D172/F172)*100</f>
        <v>94.871794871794862</v>
      </c>
      <c r="J172" s="9">
        <f>(E172/F172)*100</f>
        <v>5.1282051282051277</v>
      </c>
    </row>
    <row r="173" spans="1:10" x14ac:dyDescent="0.25">
      <c r="A173" s="67"/>
      <c r="B173" s="3" t="s">
        <v>21</v>
      </c>
      <c r="C173" s="3">
        <v>30898.527999999998</v>
      </c>
      <c r="D173" s="3">
        <f>F173-E173</f>
        <v>36</v>
      </c>
      <c r="E173" s="3">
        <v>10</v>
      </c>
      <c r="F173" s="3">
        <v>46</v>
      </c>
      <c r="G173" s="8">
        <f t="shared" si="64"/>
        <v>11.65104046380462</v>
      </c>
      <c r="H173" s="8">
        <f t="shared" si="65"/>
        <v>3.2364001288346165</v>
      </c>
      <c r="I173" s="8">
        <f>(D173/F173)*100</f>
        <v>78.260869565217391</v>
      </c>
      <c r="J173" s="9">
        <f>(E173/F173)*100</f>
        <v>21.739130434782609</v>
      </c>
    </row>
    <row r="174" spans="1:10" x14ac:dyDescent="0.25">
      <c r="A174" s="67" t="s">
        <v>76</v>
      </c>
      <c r="B174" s="3" t="s">
        <v>47</v>
      </c>
      <c r="C174" s="3">
        <v>48727.576000000001</v>
      </c>
      <c r="D174" s="3">
        <v>21</v>
      </c>
      <c r="E174" s="3">
        <v>15</v>
      </c>
      <c r="F174" s="3">
        <f>E174+D174</f>
        <v>36</v>
      </c>
      <c r="G174" s="8">
        <f t="shared" si="64"/>
        <v>4.3096746696367578</v>
      </c>
      <c r="H174" s="8">
        <f t="shared" si="65"/>
        <v>3.0783390497405412</v>
      </c>
      <c r="I174" s="8">
        <f t="shared" ref="I174:I178" si="66">(D174/F174)*100</f>
        <v>58.333333333333336</v>
      </c>
      <c r="J174" s="9">
        <f t="shared" ref="J174:J178" si="67">(E174/F174)*100</f>
        <v>41.666666666666671</v>
      </c>
    </row>
    <row r="175" spans="1:10" x14ac:dyDescent="0.25">
      <c r="A175" s="67"/>
      <c r="B175" s="3" t="s">
        <v>42</v>
      </c>
      <c r="C175" s="3">
        <v>45750.364000000001</v>
      </c>
      <c r="D175" s="3">
        <v>18</v>
      </c>
      <c r="E175" s="3">
        <v>26</v>
      </c>
      <c r="F175" s="3">
        <f t="shared" ref="F175:F178" si="68">E175+D175</f>
        <v>44</v>
      </c>
      <c r="G175" s="8">
        <f t="shared" si="64"/>
        <v>3.9343949263441926</v>
      </c>
      <c r="H175" s="8">
        <f t="shared" si="65"/>
        <v>5.6830148936082781</v>
      </c>
      <c r="I175" s="8">
        <f t="shared" si="66"/>
        <v>40.909090909090914</v>
      </c>
      <c r="J175" s="9">
        <f t="shared" si="67"/>
        <v>59.090909090909093</v>
      </c>
    </row>
    <row r="176" spans="1:10" x14ac:dyDescent="0.25">
      <c r="A176" s="67"/>
      <c r="B176" s="3" t="s">
        <v>48</v>
      </c>
      <c r="C176" s="3">
        <v>50130.194000000003</v>
      </c>
      <c r="D176" s="3">
        <v>15</v>
      </c>
      <c r="E176" s="3">
        <v>27</v>
      </c>
      <c r="F176" s="3">
        <f t="shared" si="68"/>
        <v>42</v>
      </c>
      <c r="G176" s="8">
        <f t="shared" si="64"/>
        <v>2.9922086477463061</v>
      </c>
      <c r="H176" s="8">
        <f t="shared" si="65"/>
        <v>5.385975565943351</v>
      </c>
      <c r="I176" s="8">
        <f t="shared" si="66"/>
        <v>35.714285714285715</v>
      </c>
      <c r="J176" s="9">
        <f t="shared" si="67"/>
        <v>64.285714285714292</v>
      </c>
    </row>
    <row r="177" spans="1:10" x14ac:dyDescent="0.25">
      <c r="A177" s="67"/>
      <c r="B177" s="3" t="s">
        <v>43</v>
      </c>
      <c r="C177" s="3">
        <v>51411.578999999998</v>
      </c>
      <c r="D177" s="3">
        <v>29</v>
      </c>
      <c r="E177" s="3">
        <v>30</v>
      </c>
      <c r="F177" s="3">
        <f t="shared" si="68"/>
        <v>59</v>
      </c>
      <c r="G177" s="8">
        <f t="shared" si="64"/>
        <v>5.6407526405676043</v>
      </c>
      <c r="H177" s="8">
        <f t="shared" si="65"/>
        <v>5.8352613523113153</v>
      </c>
      <c r="I177" s="8">
        <f t="shared" si="66"/>
        <v>49.152542372881356</v>
      </c>
      <c r="J177" s="9">
        <f t="shared" si="67"/>
        <v>50.847457627118644</v>
      </c>
    </row>
    <row r="178" spans="1:10" x14ac:dyDescent="0.25">
      <c r="A178" s="68"/>
      <c r="B178" s="4" t="s">
        <v>44</v>
      </c>
      <c r="C178" s="4">
        <v>54488.962</v>
      </c>
      <c r="D178" s="4">
        <v>19</v>
      </c>
      <c r="E178" s="4">
        <v>51</v>
      </c>
      <c r="F178" s="4">
        <f t="shared" si="68"/>
        <v>70</v>
      </c>
      <c r="G178" s="10">
        <f t="shared" si="64"/>
        <v>3.4869447503881608</v>
      </c>
      <c r="H178" s="10">
        <f t="shared" si="65"/>
        <v>9.3596938036734851</v>
      </c>
      <c r="I178" s="10">
        <f t="shared" si="66"/>
        <v>27.142857142857142</v>
      </c>
      <c r="J178" s="11">
        <f t="shared" si="67"/>
        <v>72.857142857142847</v>
      </c>
    </row>
    <row r="181" spans="1:10" x14ac:dyDescent="0.25">
      <c r="A181" s="66" t="s">
        <v>269</v>
      </c>
      <c r="B181" s="58" t="s">
        <v>257</v>
      </c>
      <c r="C181" s="58">
        <v>50618.036</v>
      </c>
      <c r="D181" s="58">
        <f>F181-E181</f>
        <v>42</v>
      </c>
      <c r="E181" s="58">
        <v>41</v>
      </c>
      <c r="F181" s="58">
        <v>83</v>
      </c>
      <c r="G181" s="6">
        <f>(D181/C181)*10000</f>
        <v>8.2974376959232465</v>
      </c>
      <c r="H181" s="6">
        <f>(E181/C181)*10000</f>
        <v>8.0998796555441217</v>
      </c>
      <c r="I181" s="6">
        <f>(D181/F181)*100</f>
        <v>50.602409638554214</v>
      </c>
      <c r="J181" s="7">
        <f>(E181/F181)*100</f>
        <v>49.397590361445779</v>
      </c>
    </row>
    <row r="182" spans="1:10" x14ac:dyDescent="0.25">
      <c r="A182" s="67"/>
      <c r="B182" s="57" t="s">
        <v>258</v>
      </c>
      <c r="C182" s="57">
        <v>48477.385999999999</v>
      </c>
      <c r="D182" s="57">
        <f>F182-E182</f>
        <v>41</v>
      </c>
      <c r="E182" s="57">
        <v>31</v>
      </c>
      <c r="F182" s="57">
        <v>72</v>
      </c>
      <c r="G182" s="8">
        <f>(D182/C182)*10000</f>
        <v>8.4575517335031236</v>
      </c>
      <c r="H182" s="8">
        <f>(E182/C182)*10000</f>
        <v>6.3947342375267509</v>
      </c>
      <c r="I182" s="8">
        <f t="shared" ref="I182:I221" si="69">(D182/F182)*100</f>
        <v>56.944444444444443</v>
      </c>
      <c r="J182" s="9">
        <f t="shared" ref="J182:J221" si="70">(E182/F182)*100</f>
        <v>43.055555555555557</v>
      </c>
    </row>
    <row r="183" spans="1:10" x14ac:dyDescent="0.25">
      <c r="A183" s="67"/>
      <c r="B183" s="57" t="s">
        <v>263</v>
      </c>
      <c r="C183" s="57">
        <v>51263.915000000001</v>
      </c>
      <c r="D183" s="57">
        <f>F183-E183</f>
        <v>39</v>
      </c>
      <c r="E183" s="57">
        <v>40</v>
      </c>
      <c r="F183" s="57">
        <v>79</v>
      </c>
      <c r="G183" s="8">
        <f>(D183/C183)*10000</f>
        <v>7.6076905168089484</v>
      </c>
      <c r="H183" s="8">
        <f>(E183/C183)*10000</f>
        <v>7.8027595044194342</v>
      </c>
      <c r="I183" s="8">
        <f t="shared" si="69"/>
        <v>49.367088607594937</v>
      </c>
      <c r="J183" s="9">
        <f t="shared" si="70"/>
        <v>50.632911392405063</v>
      </c>
    </row>
    <row r="184" spans="1:10" x14ac:dyDescent="0.25">
      <c r="A184" s="67"/>
      <c r="B184" s="57" t="s">
        <v>259</v>
      </c>
      <c r="C184" s="57">
        <v>49551.347000000002</v>
      </c>
      <c r="D184" s="57">
        <f>F184-E184</f>
        <v>33</v>
      </c>
      <c r="E184" s="57">
        <v>45</v>
      </c>
      <c r="F184" s="57">
        <v>78</v>
      </c>
      <c r="G184" s="8">
        <f>(D184/C184)*10000</f>
        <v>6.6597584118147175</v>
      </c>
      <c r="H184" s="8">
        <f>(E184/C184)*10000</f>
        <v>9.081488743383705</v>
      </c>
      <c r="I184" s="8">
        <f t="shared" si="69"/>
        <v>42.307692307692307</v>
      </c>
      <c r="J184" s="9">
        <f t="shared" si="70"/>
        <v>57.692307692307686</v>
      </c>
    </row>
    <row r="185" spans="1:10" x14ac:dyDescent="0.25">
      <c r="A185" s="67"/>
      <c r="B185" s="57" t="s">
        <v>260</v>
      </c>
      <c r="C185" s="57">
        <v>44712.381999999998</v>
      </c>
      <c r="D185" s="57">
        <f>F185-E185</f>
        <v>44</v>
      </c>
      <c r="E185" s="57">
        <v>20</v>
      </c>
      <c r="F185" s="57">
        <v>64</v>
      </c>
      <c r="G185" s="8">
        <f>(D185/C185)*10000</f>
        <v>9.8406745585596394</v>
      </c>
      <c r="H185" s="8">
        <f>(E185/C185)*10000</f>
        <v>4.4730338902543822</v>
      </c>
      <c r="I185" s="8">
        <f t="shared" si="69"/>
        <v>68.75</v>
      </c>
      <c r="J185" s="9">
        <f t="shared" si="70"/>
        <v>31.25</v>
      </c>
    </row>
    <row r="186" spans="1:10" x14ac:dyDescent="0.25">
      <c r="A186" s="67"/>
      <c r="B186" s="57" t="s">
        <v>261</v>
      </c>
      <c r="C186" s="57">
        <v>47511.428999999996</v>
      </c>
      <c r="D186" s="57">
        <f>F186-E186</f>
        <v>35</v>
      </c>
      <c r="E186" s="57">
        <v>51</v>
      </c>
      <c r="F186" s="57">
        <v>86</v>
      </c>
      <c r="G186" s="8">
        <f>(D186/C186)*10000</f>
        <v>7.3666485594445081</v>
      </c>
      <c r="H186" s="8">
        <f>(E186/C186)*10000</f>
        <v>10.734259329476282</v>
      </c>
      <c r="I186" s="8">
        <f t="shared" si="69"/>
        <v>40.697674418604649</v>
      </c>
      <c r="J186" s="9">
        <f t="shared" si="70"/>
        <v>59.302325581395351</v>
      </c>
    </row>
    <row r="187" spans="1:10" x14ac:dyDescent="0.25">
      <c r="A187" s="68"/>
      <c r="B187" s="4" t="s">
        <v>262</v>
      </c>
      <c r="C187" s="4">
        <v>41939.203999999998</v>
      </c>
      <c r="D187" s="4">
        <f>F187-E187</f>
        <v>37</v>
      </c>
      <c r="E187" s="4">
        <v>28</v>
      </c>
      <c r="F187" s="4">
        <v>65</v>
      </c>
      <c r="G187" s="10">
        <f>(D187/C187)*10000</f>
        <v>8.8222942905640274</v>
      </c>
      <c r="H187" s="10">
        <f>(E187/C187)*10000</f>
        <v>6.6763308144808855</v>
      </c>
      <c r="I187" s="10">
        <f t="shared" si="69"/>
        <v>56.92307692307692</v>
      </c>
      <c r="J187" s="11">
        <f t="shared" si="70"/>
        <v>43.07692307692308</v>
      </c>
    </row>
    <row r="189" spans="1:10" x14ac:dyDescent="0.25">
      <c r="A189" s="66" t="s">
        <v>270</v>
      </c>
      <c r="B189" s="58" t="s">
        <v>264</v>
      </c>
      <c r="C189" s="58">
        <v>53768.512999999999</v>
      </c>
      <c r="D189" s="58">
        <f>F189-E189</f>
        <v>32</v>
      </c>
      <c r="E189" s="58">
        <v>39</v>
      </c>
      <c r="F189" s="58">
        <v>71</v>
      </c>
      <c r="G189" s="6">
        <f>(D189/C189)*10000</f>
        <v>5.9514385305764366</v>
      </c>
      <c r="H189" s="6">
        <f>(E189/C189)*10000</f>
        <v>7.2533157091400318</v>
      </c>
      <c r="I189" s="6">
        <f t="shared" si="69"/>
        <v>45.070422535211272</v>
      </c>
      <c r="J189" s="7">
        <f t="shared" si="70"/>
        <v>54.929577464788736</v>
      </c>
    </row>
    <row r="190" spans="1:10" x14ac:dyDescent="0.25">
      <c r="A190" s="67"/>
      <c r="B190" s="57" t="s">
        <v>258</v>
      </c>
      <c r="C190" s="57">
        <v>47229.497000000003</v>
      </c>
      <c r="D190" s="57">
        <f>F190-E190</f>
        <v>30</v>
      </c>
      <c r="E190" s="57">
        <v>26</v>
      </c>
      <c r="F190" s="57">
        <v>56</v>
      </c>
      <c r="G190" s="8">
        <f>(D190/C190)*10000</f>
        <v>6.3519626304722232</v>
      </c>
      <c r="H190" s="8">
        <f>(E190/C190)*10000</f>
        <v>5.5050342797425937</v>
      </c>
      <c r="I190" s="8">
        <f t="shared" si="69"/>
        <v>53.571428571428569</v>
      </c>
      <c r="J190" s="9">
        <f t="shared" si="70"/>
        <v>46.428571428571431</v>
      </c>
    </row>
    <row r="191" spans="1:10" x14ac:dyDescent="0.25">
      <c r="A191" s="67"/>
      <c r="B191" s="57" t="s">
        <v>263</v>
      </c>
      <c r="C191" s="57">
        <v>53362.485000000001</v>
      </c>
      <c r="D191" s="57">
        <f>F191-E191</f>
        <v>33</v>
      </c>
      <c r="E191" s="57">
        <v>33</v>
      </c>
      <c r="F191" s="57">
        <v>66</v>
      </c>
      <c r="G191" s="8">
        <f>(D191/C191)*10000</f>
        <v>6.1841197987687426</v>
      </c>
      <c r="H191" s="8">
        <f>(E191/C191)*10000</f>
        <v>6.1841197987687426</v>
      </c>
      <c r="I191" s="8">
        <f t="shared" si="69"/>
        <v>50</v>
      </c>
      <c r="J191" s="9">
        <f t="shared" si="70"/>
        <v>50</v>
      </c>
    </row>
    <row r="192" spans="1:10" x14ac:dyDescent="0.25">
      <c r="A192" s="67"/>
      <c r="B192" s="57" t="s">
        <v>259</v>
      </c>
      <c r="C192" s="57">
        <v>50612.790999999997</v>
      </c>
      <c r="D192" s="57">
        <f>F192-E192</f>
        <v>28</v>
      </c>
      <c r="E192" s="57">
        <v>30</v>
      </c>
      <c r="F192" s="57">
        <v>58</v>
      </c>
      <c r="G192" s="8">
        <f>(D192/C192)*10000</f>
        <v>5.5321983725418349</v>
      </c>
      <c r="H192" s="8">
        <f>(E192/C192)*10000</f>
        <v>5.9273553991519661</v>
      </c>
      <c r="I192" s="8">
        <f t="shared" si="69"/>
        <v>48.275862068965516</v>
      </c>
      <c r="J192" s="9">
        <f t="shared" si="70"/>
        <v>51.724137931034484</v>
      </c>
    </row>
    <row r="193" spans="1:10" x14ac:dyDescent="0.25">
      <c r="A193" s="67"/>
      <c r="B193" s="57" t="s">
        <v>260</v>
      </c>
      <c r="C193" s="57">
        <v>45532.069000000003</v>
      </c>
      <c r="D193" s="57">
        <f>F193-E193</f>
        <v>43</v>
      </c>
      <c r="E193" s="57">
        <v>28</v>
      </c>
      <c r="F193" s="57">
        <v>71</v>
      </c>
      <c r="G193" s="8">
        <f>(D193/C193)*10000</f>
        <v>9.4438932700378704</v>
      </c>
      <c r="H193" s="8">
        <f>(E193/C193)*10000</f>
        <v>6.1495118967688462</v>
      </c>
      <c r="I193" s="8">
        <f t="shared" si="69"/>
        <v>60.563380281690137</v>
      </c>
      <c r="J193" s="9">
        <f t="shared" si="70"/>
        <v>39.436619718309856</v>
      </c>
    </row>
    <row r="194" spans="1:10" x14ac:dyDescent="0.25">
      <c r="A194" s="68"/>
      <c r="B194" s="4" t="s">
        <v>261</v>
      </c>
      <c r="C194" s="4">
        <v>47289.936999999998</v>
      </c>
      <c r="D194" s="4">
        <f>F194-E194</f>
        <v>34</v>
      </c>
      <c r="E194" s="4">
        <v>20</v>
      </c>
      <c r="F194" s="4">
        <v>54</v>
      </c>
      <c r="G194" s="10">
        <f>(D194/C194)*10000</f>
        <v>7.1896902717379385</v>
      </c>
      <c r="H194" s="10">
        <f>(E194/C194)*10000</f>
        <v>4.2292295716105519</v>
      </c>
      <c r="I194" s="10">
        <f t="shared" si="69"/>
        <v>62.962962962962962</v>
      </c>
      <c r="J194" s="11">
        <f t="shared" si="70"/>
        <v>37.037037037037038</v>
      </c>
    </row>
    <row r="196" spans="1:10" x14ac:dyDescent="0.25">
      <c r="A196" s="66" t="s">
        <v>271</v>
      </c>
      <c r="B196" s="58" t="s">
        <v>264</v>
      </c>
      <c r="C196" s="58">
        <v>45549.95</v>
      </c>
      <c r="D196" s="58">
        <f>F196-E196</f>
        <v>21</v>
      </c>
      <c r="E196" s="58">
        <v>38</v>
      </c>
      <c r="F196" s="58">
        <v>59</v>
      </c>
      <c r="G196" s="6">
        <f>(D196/C196)*10000</f>
        <v>4.6103233922320443</v>
      </c>
      <c r="H196" s="6">
        <f>(E196/C196)*10000</f>
        <v>8.3424899478484615</v>
      </c>
      <c r="I196" s="6">
        <f t="shared" si="69"/>
        <v>35.593220338983052</v>
      </c>
      <c r="J196" s="7">
        <f t="shared" si="70"/>
        <v>64.406779661016941</v>
      </c>
    </row>
    <row r="197" spans="1:10" x14ac:dyDescent="0.25">
      <c r="A197" s="67"/>
      <c r="B197" s="57" t="s">
        <v>258</v>
      </c>
      <c r="C197" s="57">
        <v>48461.173000000003</v>
      </c>
      <c r="D197" s="57">
        <f>F197-E197</f>
        <v>17</v>
      </c>
      <c r="E197" s="57">
        <v>41</v>
      </c>
      <c r="F197" s="57">
        <v>58</v>
      </c>
      <c r="G197" s="8">
        <f>(D197/C197)*10000</f>
        <v>3.5079629624318005</v>
      </c>
      <c r="H197" s="8">
        <f>(E197/C197)*10000</f>
        <v>8.4603812623355203</v>
      </c>
      <c r="I197" s="8">
        <f t="shared" si="69"/>
        <v>29.310344827586203</v>
      </c>
      <c r="J197" s="9">
        <f t="shared" si="70"/>
        <v>70.689655172413794</v>
      </c>
    </row>
    <row r="198" spans="1:10" x14ac:dyDescent="0.25">
      <c r="A198" s="67"/>
      <c r="B198" s="57" t="s">
        <v>263</v>
      </c>
      <c r="C198" s="57">
        <v>49125.053</v>
      </c>
      <c r="D198" s="57">
        <f>F198-E198</f>
        <v>26</v>
      </c>
      <c r="E198" s="57">
        <v>30</v>
      </c>
      <c r="F198" s="57">
        <v>56</v>
      </c>
      <c r="G198" s="8">
        <f>(D198/C198)*10000</f>
        <v>5.2926151550411555</v>
      </c>
      <c r="H198" s="8">
        <f>(E198/C198)*10000</f>
        <v>6.1068636404321035</v>
      </c>
      <c r="I198" s="8">
        <f t="shared" si="69"/>
        <v>46.428571428571431</v>
      </c>
      <c r="J198" s="9">
        <f t="shared" si="70"/>
        <v>53.571428571428569</v>
      </c>
    </row>
    <row r="199" spans="1:10" x14ac:dyDescent="0.25">
      <c r="A199" s="67"/>
      <c r="B199" s="57" t="s">
        <v>259</v>
      </c>
      <c r="C199" s="57">
        <v>45242.508000000002</v>
      </c>
      <c r="D199" s="57">
        <f>F199-E199</f>
        <v>27</v>
      </c>
      <c r="E199" s="57">
        <v>10</v>
      </c>
      <c r="F199" s="57">
        <v>37</v>
      </c>
      <c r="G199" s="8">
        <f>(D199/C199)*10000</f>
        <v>5.9678389182138174</v>
      </c>
      <c r="H199" s="8">
        <f>(E199/C199)*10000</f>
        <v>2.2103107104495621</v>
      </c>
      <c r="I199" s="8">
        <f t="shared" si="69"/>
        <v>72.972972972972968</v>
      </c>
      <c r="J199" s="9">
        <f t="shared" si="70"/>
        <v>27.027027027027028</v>
      </c>
    </row>
    <row r="200" spans="1:10" x14ac:dyDescent="0.25">
      <c r="A200" s="68"/>
      <c r="B200" s="4" t="s">
        <v>260</v>
      </c>
      <c r="C200" s="4">
        <v>49211.718000000001</v>
      </c>
      <c r="D200" s="4">
        <f>F200-E200</f>
        <v>33</v>
      </c>
      <c r="E200" s="4">
        <v>33</v>
      </c>
      <c r="F200" s="4">
        <v>66</v>
      </c>
      <c r="G200" s="10">
        <f>(D200/C200)*10000</f>
        <v>6.7057199669395819</v>
      </c>
      <c r="H200" s="10">
        <f>(E200/C200)*10000</f>
        <v>6.7057199669395819</v>
      </c>
      <c r="I200" s="10">
        <f t="shared" si="69"/>
        <v>50</v>
      </c>
      <c r="J200" s="11">
        <f t="shared" si="70"/>
        <v>50</v>
      </c>
    </row>
    <row r="202" spans="1:10" x14ac:dyDescent="0.25">
      <c r="A202" s="66" t="s">
        <v>272</v>
      </c>
      <c r="B202" s="58" t="s">
        <v>257</v>
      </c>
      <c r="C202" s="58">
        <v>41322.769999999997</v>
      </c>
      <c r="D202" s="58">
        <f>F202-E202</f>
        <v>27</v>
      </c>
      <c r="E202" s="58">
        <v>51</v>
      </c>
      <c r="F202" s="58">
        <v>78</v>
      </c>
      <c r="G202" s="6">
        <f>(D202/C202)*10000</f>
        <v>6.5339279046395005</v>
      </c>
      <c r="H202" s="6">
        <f>(E202/C202)*10000</f>
        <v>12.341863819874611</v>
      </c>
      <c r="I202" s="6">
        <f t="shared" si="69"/>
        <v>34.615384615384613</v>
      </c>
      <c r="J202" s="7">
        <f t="shared" si="70"/>
        <v>65.384615384615387</v>
      </c>
    </row>
    <row r="203" spans="1:10" x14ac:dyDescent="0.25">
      <c r="A203" s="67"/>
      <c r="B203" s="57" t="s">
        <v>258</v>
      </c>
      <c r="C203" s="57">
        <v>44146.732000000004</v>
      </c>
      <c r="D203" s="57">
        <f>F203-E203</f>
        <v>22</v>
      </c>
      <c r="E203" s="57">
        <v>35</v>
      </c>
      <c r="F203" s="57">
        <v>57</v>
      </c>
      <c r="G203" s="8">
        <f>(D203/C203)*10000</f>
        <v>4.9833813293359963</v>
      </c>
      <c r="H203" s="8">
        <f>(E203/C203)*10000</f>
        <v>7.9281066603072681</v>
      </c>
      <c r="I203" s="8">
        <f t="shared" si="69"/>
        <v>38.596491228070171</v>
      </c>
      <c r="J203" s="9">
        <f t="shared" si="70"/>
        <v>61.403508771929829</v>
      </c>
    </row>
    <row r="204" spans="1:10" x14ac:dyDescent="0.25">
      <c r="A204" s="67"/>
      <c r="B204" s="57" t="s">
        <v>263</v>
      </c>
      <c r="C204" s="57">
        <v>47179.906000000003</v>
      </c>
      <c r="D204" s="57">
        <f>F204-E204</f>
        <v>41</v>
      </c>
      <c r="E204" s="57">
        <v>35</v>
      </c>
      <c r="F204" s="57">
        <v>76</v>
      </c>
      <c r="G204" s="8">
        <f>(D204/C204)*10000</f>
        <v>8.6901402474180411</v>
      </c>
      <c r="H204" s="8">
        <f>(E204/C204)*10000</f>
        <v>7.4184124063324752</v>
      </c>
      <c r="I204" s="8">
        <f t="shared" si="69"/>
        <v>53.94736842105263</v>
      </c>
      <c r="J204" s="9">
        <f t="shared" si="70"/>
        <v>46.05263157894737</v>
      </c>
    </row>
    <row r="205" spans="1:10" x14ac:dyDescent="0.25">
      <c r="A205" s="67"/>
      <c r="B205" s="57" t="s">
        <v>259</v>
      </c>
      <c r="C205" s="57">
        <v>52704.326999999997</v>
      </c>
      <c r="D205" s="57">
        <f>F205-E205</f>
        <v>18</v>
      </c>
      <c r="E205" s="57">
        <v>22</v>
      </c>
      <c r="F205" s="57">
        <v>40</v>
      </c>
      <c r="G205" s="8">
        <f>(D205/C205)*10000</f>
        <v>3.4152793564748487</v>
      </c>
      <c r="H205" s="8">
        <f>(E205/C205)*10000</f>
        <v>4.1742303245803711</v>
      </c>
      <c r="I205" s="8">
        <f t="shared" si="69"/>
        <v>45</v>
      </c>
      <c r="J205" s="9">
        <f t="shared" si="70"/>
        <v>55.000000000000007</v>
      </c>
    </row>
    <row r="206" spans="1:10" x14ac:dyDescent="0.25">
      <c r="A206" s="67"/>
      <c r="B206" s="57" t="s">
        <v>266</v>
      </c>
      <c r="C206" s="57">
        <v>57840.482000000004</v>
      </c>
      <c r="D206" s="57">
        <f>F206-E206</f>
        <v>42</v>
      </c>
      <c r="E206" s="57">
        <v>35</v>
      </c>
      <c r="F206" s="57">
        <v>77</v>
      </c>
      <c r="G206" s="8">
        <f>(D206/C206)*10000</f>
        <v>7.2613502771294334</v>
      </c>
      <c r="H206" s="8">
        <f>(E206/C206)*10000</f>
        <v>6.051125230941194</v>
      </c>
      <c r="I206" s="8">
        <f t="shared" si="69"/>
        <v>54.54545454545454</v>
      </c>
      <c r="J206" s="9">
        <f t="shared" si="70"/>
        <v>45.454545454545453</v>
      </c>
    </row>
    <row r="207" spans="1:10" x14ac:dyDescent="0.25">
      <c r="A207" s="68"/>
      <c r="B207" s="4" t="s">
        <v>261</v>
      </c>
      <c r="C207" s="4">
        <v>54107.665000000001</v>
      </c>
      <c r="D207" s="4">
        <f>F207-E207</f>
        <v>36</v>
      </c>
      <c r="E207" s="4">
        <v>42</v>
      </c>
      <c r="F207" s="4">
        <v>78</v>
      </c>
      <c r="G207" s="10">
        <f>(D207/C207)*10000</f>
        <v>6.6534011401157303</v>
      </c>
      <c r="H207" s="10">
        <f>(E207/C207)*10000</f>
        <v>7.7623013301350188</v>
      </c>
      <c r="I207" s="10">
        <f t="shared" si="69"/>
        <v>46.153846153846153</v>
      </c>
      <c r="J207" s="11">
        <f t="shared" si="70"/>
        <v>53.846153846153847</v>
      </c>
    </row>
    <row r="209" spans="1:10" x14ac:dyDescent="0.25">
      <c r="A209" s="66" t="s">
        <v>273</v>
      </c>
      <c r="B209" s="58" t="s">
        <v>257</v>
      </c>
      <c r="C209" s="58">
        <v>50821.408000000003</v>
      </c>
      <c r="D209" s="58">
        <f>F209-E209</f>
        <v>29</v>
      </c>
      <c r="E209" s="58">
        <v>20</v>
      </c>
      <c r="F209" s="58">
        <v>49</v>
      </c>
      <c r="G209" s="6">
        <f>(D209/C209)*10000</f>
        <v>5.706256701900112</v>
      </c>
      <c r="H209" s="6">
        <f>(E209/C209)*10000</f>
        <v>3.9353494495862846</v>
      </c>
      <c r="I209" s="6">
        <f t="shared" si="69"/>
        <v>59.183673469387756</v>
      </c>
      <c r="J209" s="7">
        <f t="shared" si="70"/>
        <v>40.816326530612244</v>
      </c>
    </row>
    <row r="210" spans="1:10" x14ac:dyDescent="0.25">
      <c r="A210" s="67"/>
      <c r="B210" s="57" t="s">
        <v>258</v>
      </c>
      <c r="C210" s="57">
        <v>52693.002</v>
      </c>
      <c r="D210" s="57">
        <f>F210-E210</f>
        <v>25</v>
      </c>
      <c r="E210" s="57">
        <v>28</v>
      </c>
      <c r="F210" s="57">
        <v>53</v>
      </c>
      <c r="G210" s="8">
        <f>(D210/C210)*10000</f>
        <v>4.744463031352816</v>
      </c>
      <c r="H210" s="8">
        <f>(E210/C210)*10000</f>
        <v>5.3137985951151538</v>
      </c>
      <c r="I210" s="8">
        <f t="shared" si="69"/>
        <v>47.169811320754718</v>
      </c>
      <c r="J210" s="9">
        <f t="shared" si="70"/>
        <v>52.830188679245282</v>
      </c>
    </row>
    <row r="211" spans="1:10" x14ac:dyDescent="0.25">
      <c r="A211" s="67"/>
      <c r="B211" s="57" t="s">
        <v>263</v>
      </c>
      <c r="C211" s="57">
        <v>51223.383999999998</v>
      </c>
      <c r="D211" s="57">
        <f>F211-E211</f>
        <v>37</v>
      </c>
      <c r="E211" s="57">
        <v>21</v>
      </c>
      <c r="F211" s="57">
        <v>58</v>
      </c>
      <c r="G211" s="8">
        <f>(D211/C211)*10000</f>
        <v>7.223263500123303</v>
      </c>
      <c r="H211" s="8">
        <f>(E211/C211)*10000</f>
        <v>4.0996900946645773</v>
      </c>
      <c r="I211" s="8">
        <f t="shared" si="69"/>
        <v>63.793103448275865</v>
      </c>
      <c r="J211" s="9">
        <f t="shared" si="70"/>
        <v>36.206896551724135</v>
      </c>
    </row>
    <row r="212" spans="1:10" x14ac:dyDescent="0.25">
      <c r="A212" s="67"/>
      <c r="B212" s="57" t="s">
        <v>267</v>
      </c>
      <c r="C212" s="57">
        <v>41561.548000000003</v>
      </c>
      <c r="D212" s="57">
        <f>F212-E212</f>
        <v>42</v>
      </c>
      <c r="E212" s="57">
        <v>28</v>
      </c>
      <c r="F212" s="57">
        <v>70</v>
      </c>
      <c r="G212" s="8">
        <f>(D212/C212)*10000</f>
        <v>10.105494626908506</v>
      </c>
      <c r="H212" s="8">
        <f>(E212/C212)*10000</f>
        <v>6.7369964179390038</v>
      </c>
      <c r="I212" s="8">
        <f t="shared" si="69"/>
        <v>60</v>
      </c>
      <c r="J212" s="9">
        <f t="shared" si="70"/>
        <v>40</v>
      </c>
    </row>
    <row r="213" spans="1:10" x14ac:dyDescent="0.25">
      <c r="A213" s="67"/>
      <c r="B213" s="57" t="s">
        <v>261</v>
      </c>
      <c r="C213" s="57">
        <v>48566.197</v>
      </c>
      <c r="D213" s="57">
        <f>F213-E213</f>
        <v>33</v>
      </c>
      <c r="E213" s="57">
        <v>33</v>
      </c>
      <c r="F213" s="57">
        <v>66</v>
      </c>
      <c r="G213" s="8">
        <f>(D213/C213)*10000</f>
        <v>6.7948495123058539</v>
      </c>
      <c r="H213" s="8">
        <f>(E213/C213)*10000</f>
        <v>6.7948495123058539</v>
      </c>
      <c r="I213" s="8">
        <f t="shared" si="69"/>
        <v>50</v>
      </c>
      <c r="J213" s="9">
        <f t="shared" si="70"/>
        <v>50</v>
      </c>
    </row>
    <row r="214" spans="1:10" x14ac:dyDescent="0.25">
      <c r="A214" s="67"/>
      <c r="B214" s="57" t="s">
        <v>262</v>
      </c>
      <c r="C214" s="57">
        <v>47155.587</v>
      </c>
      <c r="D214" s="57">
        <f>F214-E214</f>
        <v>37</v>
      </c>
      <c r="E214" s="57">
        <v>28</v>
      </c>
      <c r="F214" s="57">
        <v>65</v>
      </c>
      <c r="G214" s="8">
        <f>(D214/C214)*10000</f>
        <v>7.8463661156418221</v>
      </c>
      <c r="H214" s="8">
        <f>(E214/C214)*10000</f>
        <v>5.9377905739992167</v>
      </c>
      <c r="I214" s="8">
        <f t="shared" si="69"/>
        <v>56.92307692307692</v>
      </c>
      <c r="J214" s="9">
        <f t="shared" si="70"/>
        <v>43.07692307692308</v>
      </c>
    </row>
    <row r="215" spans="1:10" x14ac:dyDescent="0.25">
      <c r="A215" s="68"/>
      <c r="B215" s="4" t="s">
        <v>265</v>
      </c>
      <c r="C215" s="4">
        <v>48185.917999999998</v>
      </c>
      <c r="D215" s="4">
        <f>F215-E215</f>
        <v>16</v>
      </c>
      <c r="E215" s="4">
        <v>47</v>
      </c>
      <c r="F215" s="4">
        <v>63</v>
      </c>
      <c r="G215" s="10">
        <f>(D215/C215)*10000</f>
        <v>3.3204721761241531</v>
      </c>
      <c r="H215" s="10">
        <f>(E215/C215)*10000</f>
        <v>9.7538870173647005</v>
      </c>
      <c r="I215" s="10">
        <f t="shared" si="69"/>
        <v>25.396825396825395</v>
      </c>
      <c r="J215" s="11">
        <f t="shared" si="70"/>
        <v>74.603174603174608</v>
      </c>
    </row>
    <row r="217" spans="1:10" x14ac:dyDescent="0.25">
      <c r="A217" s="66" t="s">
        <v>274</v>
      </c>
      <c r="B217" s="58" t="s">
        <v>257</v>
      </c>
      <c r="C217" s="58">
        <v>53557.392999999996</v>
      </c>
      <c r="D217" s="58">
        <f>F217-E217</f>
        <v>37</v>
      </c>
      <c r="E217" s="58">
        <v>35</v>
      </c>
      <c r="F217" s="58">
        <v>72</v>
      </c>
      <c r="G217" s="6">
        <f>(D217/C217)*10000</f>
        <v>6.9084766691313755</v>
      </c>
      <c r="H217" s="6">
        <f>(E217/C217)*10000</f>
        <v>6.5350454978269763</v>
      </c>
      <c r="I217" s="6">
        <f t="shared" si="69"/>
        <v>51.388888888888886</v>
      </c>
      <c r="J217" s="7">
        <f t="shared" si="70"/>
        <v>48.611111111111107</v>
      </c>
    </row>
    <row r="218" spans="1:10" x14ac:dyDescent="0.25">
      <c r="A218" s="67"/>
      <c r="B218" s="57" t="s">
        <v>268</v>
      </c>
      <c r="C218" s="57">
        <v>55274.133000000002</v>
      </c>
      <c r="D218" s="57">
        <f>F218-E218</f>
        <v>39</v>
      </c>
      <c r="E218" s="57">
        <v>42</v>
      </c>
      <c r="F218" s="57">
        <v>81</v>
      </c>
      <c r="G218" s="8">
        <f>(D218/C218)*10000</f>
        <v>7.0557416070189651</v>
      </c>
      <c r="H218" s="8">
        <f>(E218/C218)*10000</f>
        <v>7.5984909614050391</v>
      </c>
      <c r="I218" s="8">
        <f t="shared" si="69"/>
        <v>48.148148148148145</v>
      </c>
      <c r="J218" s="9">
        <f t="shared" si="70"/>
        <v>51.851851851851848</v>
      </c>
    </row>
    <row r="219" spans="1:10" x14ac:dyDescent="0.25">
      <c r="A219" s="67"/>
      <c r="B219" s="57" t="s">
        <v>263</v>
      </c>
      <c r="C219" s="57">
        <v>50946.578999999998</v>
      </c>
      <c r="D219" s="57">
        <f>F219-E219</f>
        <v>17</v>
      </c>
      <c r="E219" s="57">
        <v>46</v>
      </c>
      <c r="F219" s="57">
        <v>63</v>
      </c>
      <c r="G219" s="8">
        <f>(D219/C219)*10000</f>
        <v>3.3368285631111756</v>
      </c>
      <c r="H219" s="8">
        <f>(E219/C219)*10000</f>
        <v>9.0290655237125943</v>
      </c>
      <c r="I219" s="8">
        <f t="shared" si="69"/>
        <v>26.984126984126984</v>
      </c>
      <c r="J219" s="9">
        <f t="shared" si="70"/>
        <v>73.015873015873012</v>
      </c>
    </row>
    <row r="220" spans="1:10" x14ac:dyDescent="0.25">
      <c r="A220" s="67"/>
      <c r="B220" s="57" t="s">
        <v>259</v>
      </c>
      <c r="C220" s="57">
        <v>56447.635000000002</v>
      </c>
      <c r="D220" s="57">
        <f>F220-E220</f>
        <v>46</v>
      </c>
      <c r="E220" s="57">
        <v>39</v>
      </c>
      <c r="F220" s="57">
        <v>85</v>
      </c>
      <c r="G220" s="8">
        <f>(D220/C220)*10000</f>
        <v>8.1491456639414555</v>
      </c>
      <c r="H220" s="8">
        <f>(E220/C220)*10000</f>
        <v>6.9090582802981908</v>
      </c>
      <c r="I220" s="8">
        <f t="shared" si="69"/>
        <v>54.117647058823529</v>
      </c>
      <c r="J220" s="9">
        <f t="shared" si="70"/>
        <v>45.882352941176471</v>
      </c>
    </row>
    <row r="221" spans="1:10" x14ac:dyDescent="0.25">
      <c r="A221" s="68"/>
      <c r="B221" s="4" t="s">
        <v>260</v>
      </c>
      <c r="C221" s="4">
        <v>54978.97</v>
      </c>
      <c r="D221" s="4">
        <f>F221-E221</f>
        <v>35</v>
      </c>
      <c r="E221" s="4">
        <v>54</v>
      </c>
      <c r="F221" s="4">
        <v>89</v>
      </c>
      <c r="G221" s="10">
        <f>(D221/C221)*10000</f>
        <v>6.3660705175087848</v>
      </c>
      <c r="H221" s="10">
        <f>(E221/C221)*10000</f>
        <v>9.8219373698706978</v>
      </c>
      <c r="I221" s="10">
        <f t="shared" si="69"/>
        <v>39.325842696629216</v>
      </c>
      <c r="J221" s="11">
        <f t="shared" si="70"/>
        <v>60.674157303370791</v>
      </c>
    </row>
  </sheetData>
  <mergeCells count="32">
    <mergeCell ref="A209:A215"/>
    <mergeCell ref="A217:A221"/>
    <mergeCell ref="A93:A99"/>
    <mergeCell ref="A181:A187"/>
    <mergeCell ref="A189:A194"/>
    <mergeCell ref="A196:A200"/>
    <mergeCell ref="A202:A207"/>
    <mergeCell ref="A163:A167"/>
    <mergeCell ref="A170:A173"/>
    <mergeCell ref="A174:A178"/>
    <mergeCell ref="A128:A132"/>
    <mergeCell ref="A135:A137"/>
    <mergeCell ref="A138:A143"/>
    <mergeCell ref="A146:A151"/>
    <mergeCell ref="A152:A156"/>
    <mergeCell ref="A159:A162"/>
    <mergeCell ref="A122:A127"/>
    <mergeCell ref="A11:A16"/>
    <mergeCell ref="A6:A10"/>
    <mergeCell ref="A19:A21"/>
    <mergeCell ref="A22:A26"/>
    <mergeCell ref="A29:A35"/>
    <mergeCell ref="A36:A40"/>
    <mergeCell ref="A43:A49"/>
    <mergeCell ref="A50:A54"/>
    <mergeCell ref="A58:A63"/>
    <mergeCell ref="A107:A113"/>
    <mergeCell ref="A114:A119"/>
    <mergeCell ref="A66:A74"/>
    <mergeCell ref="A76:A79"/>
    <mergeCell ref="A81:A84"/>
    <mergeCell ref="A86:A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Fig4C</vt:lpstr>
      <vt:lpstr>Fig4F and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Ana Sofia Brandao</cp:lastModifiedBy>
  <dcterms:created xsi:type="dcterms:W3CDTF">2022-02-09T18:46:30Z</dcterms:created>
  <dcterms:modified xsi:type="dcterms:W3CDTF">2022-05-09T11:10:13Z</dcterms:modified>
</cp:coreProperties>
</file>