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cmunlpt-my.sharepoint.com/personal/ana_brandao_fcm_unl_pt/Documents/Paper MetaFinRepair/Paper MetaFinRepair_Elife/After reviews/To submit/Raw data/"/>
    </mc:Choice>
  </mc:AlternateContent>
  <xr:revisionPtr revIDLastSave="1" documentId="8_{3B5643EF-B525-4402-9EF5-AEE74BF5EBB9}" xr6:coauthVersionLast="47" xr6:coauthVersionMax="47" xr10:uidLastSave="{EBCEF55D-C60A-44FC-80A3-8F120FAC1A92}"/>
  <bookViews>
    <workbookView xWindow="-108" yWindow="-108" windowWidth="23256" windowHeight="12456" xr2:uid="{C244D880-65BE-4EFF-9CD3-9C246491E964}"/>
  </bookViews>
  <sheets>
    <sheet name="Fig5 Fig Sup2 I-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O57" i="1"/>
  <c r="M57" i="1"/>
  <c r="L57" i="1"/>
  <c r="P57" i="1"/>
  <c r="K57" i="1"/>
  <c r="I57" i="1"/>
  <c r="C57" i="1"/>
  <c r="O56" i="1"/>
  <c r="M56" i="1"/>
  <c r="L56" i="1"/>
  <c r="P56" i="1"/>
  <c r="K56" i="1"/>
  <c r="I56" i="1"/>
  <c r="C56" i="1"/>
  <c r="O55" i="1"/>
  <c r="M55" i="1"/>
  <c r="L55" i="1"/>
  <c r="P55" i="1"/>
  <c r="K55" i="1"/>
  <c r="I55" i="1"/>
  <c r="N55" i="1" s="1"/>
  <c r="C55" i="1"/>
  <c r="O54" i="1"/>
  <c r="M54" i="1"/>
  <c r="L54" i="1"/>
  <c r="P54" i="1"/>
  <c r="K54" i="1"/>
  <c r="I54" i="1"/>
  <c r="N54" i="1" s="1"/>
  <c r="C54" i="1"/>
  <c r="O53" i="1"/>
  <c r="M53" i="1"/>
  <c r="L53" i="1"/>
  <c r="P53" i="1"/>
  <c r="K53" i="1"/>
  <c r="I53" i="1"/>
  <c r="C53" i="1"/>
  <c r="O52" i="1"/>
  <c r="M52" i="1"/>
  <c r="L52" i="1"/>
  <c r="P52" i="1"/>
  <c r="K52" i="1"/>
  <c r="I52" i="1"/>
  <c r="C52" i="1"/>
  <c r="O51" i="1"/>
  <c r="M51" i="1"/>
  <c r="L51" i="1"/>
  <c r="P51" i="1"/>
  <c r="K51" i="1"/>
  <c r="I51" i="1"/>
  <c r="N51" i="1" s="1"/>
  <c r="C51" i="1"/>
  <c r="O48" i="1"/>
  <c r="M48" i="1"/>
  <c r="L48" i="1"/>
  <c r="P48" i="1"/>
  <c r="K48" i="1"/>
  <c r="I48" i="1"/>
  <c r="N48" i="1" s="1"/>
  <c r="C48" i="1"/>
  <c r="O47" i="1"/>
  <c r="M47" i="1"/>
  <c r="L47" i="1"/>
  <c r="P47" i="1"/>
  <c r="K47" i="1"/>
  <c r="I47" i="1"/>
  <c r="C47" i="1"/>
  <c r="O46" i="1"/>
  <c r="M46" i="1"/>
  <c r="L46" i="1"/>
  <c r="P46" i="1"/>
  <c r="K46" i="1"/>
  <c r="I46" i="1"/>
  <c r="C46" i="1"/>
  <c r="O45" i="1"/>
  <c r="M45" i="1"/>
  <c r="L45" i="1"/>
  <c r="P45" i="1"/>
  <c r="K45" i="1"/>
  <c r="I45" i="1"/>
  <c r="N45" i="1" s="1"/>
  <c r="C45" i="1"/>
  <c r="O44" i="1"/>
  <c r="M44" i="1"/>
  <c r="L44" i="1"/>
  <c r="P44" i="1"/>
  <c r="K44" i="1"/>
  <c r="I44" i="1"/>
  <c r="N44" i="1" s="1"/>
  <c r="C44" i="1"/>
  <c r="O43" i="1"/>
  <c r="M43" i="1"/>
  <c r="L43" i="1"/>
  <c r="P43" i="1"/>
  <c r="K43" i="1"/>
  <c r="I43" i="1"/>
  <c r="C43" i="1"/>
  <c r="M42" i="1"/>
  <c r="L42" i="1"/>
  <c r="P42" i="1"/>
  <c r="K42" i="1"/>
  <c r="I42" i="1"/>
  <c r="C42" i="1"/>
  <c r="O39" i="1"/>
  <c r="M39" i="1"/>
  <c r="L39" i="1"/>
  <c r="P39" i="1"/>
  <c r="K39" i="1"/>
  <c r="I39" i="1"/>
  <c r="N39" i="1" s="1"/>
  <c r="C39" i="1"/>
  <c r="O38" i="1"/>
  <c r="M38" i="1"/>
  <c r="L38" i="1"/>
  <c r="P38" i="1"/>
  <c r="K38" i="1"/>
  <c r="I38" i="1"/>
  <c r="C38" i="1"/>
  <c r="O37" i="1"/>
  <c r="M37" i="1"/>
  <c r="L37" i="1"/>
  <c r="P37" i="1"/>
  <c r="K37" i="1"/>
  <c r="I37" i="1"/>
  <c r="C37" i="1"/>
  <c r="O36" i="1"/>
  <c r="M36" i="1"/>
  <c r="L36" i="1"/>
  <c r="P36" i="1"/>
  <c r="K36" i="1"/>
  <c r="I36" i="1"/>
  <c r="N36" i="1" s="1"/>
  <c r="C36" i="1"/>
  <c r="O29" i="1"/>
  <c r="M29" i="1"/>
  <c r="L29" i="1"/>
  <c r="P29" i="1"/>
  <c r="K29" i="1"/>
  <c r="I29" i="1"/>
  <c r="C29" i="1"/>
  <c r="O28" i="1"/>
  <c r="M28" i="1"/>
  <c r="L28" i="1"/>
  <c r="P28" i="1"/>
  <c r="K28" i="1"/>
  <c r="I28" i="1"/>
  <c r="C28" i="1"/>
  <c r="O27" i="1"/>
  <c r="M27" i="1"/>
  <c r="L27" i="1"/>
  <c r="P27" i="1"/>
  <c r="K27" i="1"/>
  <c r="I27" i="1"/>
  <c r="C27" i="1"/>
  <c r="O26" i="1"/>
  <c r="M26" i="1"/>
  <c r="L26" i="1"/>
  <c r="P26" i="1"/>
  <c r="K26" i="1"/>
  <c r="I26" i="1"/>
  <c r="N26" i="1" s="1"/>
  <c r="C26" i="1"/>
  <c r="O23" i="1"/>
  <c r="M23" i="1"/>
  <c r="L23" i="1"/>
  <c r="P23" i="1"/>
  <c r="K23" i="1"/>
  <c r="I23" i="1"/>
  <c r="C23" i="1"/>
  <c r="O22" i="1"/>
  <c r="M22" i="1"/>
  <c r="L22" i="1"/>
  <c r="P22" i="1"/>
  <c r="K22" i="1"/>
  <c r="I22" i="1"/>
  <c r="C22" i="1"/>
  <c r="O21" i="1"/>
  <c r="M21" i="1"/>
  <c r="L21" i="1"/>
  <c r="P21" i="1"/>
  <c r="K21" i="1"/>
  <c r="I21" i="1"/>
  <c r="C21" i="1"/>
  <c r="O20" i="1"/>
  <c r="M20" i="1"/>
  <c r="L20" i="1"/>
  <c r="P20" i="1"/>
  <c r="K20" i="1"/>
  <c r="I20" i="1"/>
  <c r="C20" i="1"/>
  <c r="O19" i="1"/>
  <c r="M19" i="1"/>
  <c r="L19" i="1"/>
  <c r="P19" i="1"/>
  <c r="K19" i="1"/>
  <c r="I19" i="1"/>
  <c r="N19" i="1" s="1"/>
  <c r="C19" i="1"/>
  <c r="O16" i="1"/>
  <c r="M16" i="1"/>
  <c r="L16" i="1"/>
  <c r="P16" i="1"/>
  <c r="K16" i="1"/>
  <c r="I16" i="1"/>
  <c r="C16" i="1"/>
  <c r="O15" i="1"/>
  <c r="M15" i="1"/>
  <c r="L15" i="1"/>
  <c r="P15" i="1"/>
  <c r="K15" i="1"/>
  <c r="I15" i="1"/>
  <c r="C15" i="1"/>
  <c r="O14" i="1"/>
  <c r="M14" i="1"/>
  <c r="L14" i="1"/>
  <c r="P14" i="1"/>
  <c r="K14" i="1"/>
  <c r="I14" i="1"/>
  <c r="C14" i="1"/>
  <c r="O13" i="1"/>
  <c r="M13" i="1"/>
  <c r="L13" i="1"/>
  <c r="P13" i="1"/>
  <c r="K13" i="1"/>
  <c r="I13" i="1"/>
  <c r="N13" i="1" s="1"/>
  <c r="C13" i="1"/>
  <c r="O10" i="1"/>
  <c r="M10" i="1"/>
  <c r="L10" i="1"/>
  <c r="P10" i="1"/>
  <c r="K10" i="1"/>
  <c r="I10" i="1"/>
  <c r="C10" i="1"/>
  <c r="O9" i="1"/>
  <c r="M9" i="1"/>
  <c r="L9" i="1"/>
  <c r="P9" i="1"/>
  <c r="K9" i="1"/>
  <c r="I9" i="1"/>
  <c r="C9" i="1"/>
  <c r="O8" i="1"/>
  <c r="M8" i="1"/>
  <c r="L8" i="1"/>
  <c r="P8" i="1"/>
  <c r="K8" i="1"/>
  <c r="I8" i="1"/>
  <c r="C8" i="1"/>
  <c r="O7" i="1"/>
  <c r="M7" i="1"/>
  <c r="L7" i="1"/>
  <c r="P7" i="1"/>
  <c r="I7" i="1"/>
  <c r="C7" i="1"/>
  <c r="N10" i="1" l="1"/>
  <c r="N16" i="1"/>
  <c r="N15" i="1"/>
  <c r="N21" i="1"/>
  <c r="N37" i="1"/>
  <c r="N46" i="1"/>
  <c r="N52" i="1"/>
  <c r="N56" i="1"/>
  <c r="N28" i="1"/>
  <c r="N42" i="1"/>
  <c r="N9" i="1"/>
  <c r="N27" i="1"/>
  <c r="N43" i="1"/>
  <c r="N7" i="1"/>
  <c r="N14" i="1"/>
  <c r="N22" i="1"/>
  <c r="N23" i="1"/>
  <c r="N38" i="1"/>
  <c r="N47" i="1"/>
  <c r="N57" i="1"/>
  <c r="N29" i="1"/>
  <c r="N53" i="1"/>
  <c r="N8" i="1"/>
  <c r="N20" i="1"/>
</calcChain>
</file>

<file path=xl/sharedStrings.xml><?xml version="1.0" encoding="utf-8"?>
<sst xmlns="http://schemas.openxmlformats.org/spreadsheetml/2006/main" count="84" uniqueCount="51">
  <si>
    <t>TUNEL epidermal cell + mesenchymal cells</t>
  </si>
  <si>
    <t>HC483_20</t>
  </si>
  <si>
    <t>24hpa Osxmcherry568 Runx2Cy5 TUNEL488 40x 0.6zoom a1</t>
  </si>
  <si>
    <t>24hpa Osxmcherry568 Runx2Cy5 TUNEL488 40x 0.6zoom b1</t>
  </si>
  <si>
    <t>24hpa Osxmcherry568 Runx2Cy5 TUNEL488 40x 0.6zoom c1</t>
  </si>
  <si>
    <t>24hpa Osxmcherry568 Runx2Cy5 TUNEL488 40x 0.6zoom d1</t>
  </si>
  <si>
    <t>HC484_20</t>
  </si>
  <si>
    <t>24hpa Osxmcherry568 Runx2Cy5 TUNEL488 PBS1x control 40x 0.6zoom f1</t>
  </si>
  <si>
    <t>24hpa Osxmcherry568 Runx2Cy5 TUNEL488 PBS1x control 40x 0.6zoom e1</t>
  </si>
  <si>
    <t>24hpa Osxmcherry568 Runx2Cy5 TUNEL488 PBS1x control 40x 0.6zoom c1</t>
  </si>
  <si>
    <t>24hpa Osxmcherry568 Runx2Cy5 TUNEL488 PBS1x control 40x 0.6zoom a1</t>
  </si>
  <si>
    <t>HC485_20</t>
  </si>
  <si>
    <t>24hpa Osxmcherry568 Runx2Cy5 TUNEL488 PBS1x control 40x 0.6zoom d1</t>
  </si>
  <si>
    <t>HC486_20</t>
  </si>
  <si>
    <t>24hpa Osxmcherry568 Runx2Cy5 TUNEL488 PBS1x control 40x 0.6zoom b1</t>
  </si>
  <si>
    <t xml:space="preserve">24hpa Osxmcherry568 Runx2Cy5 TUNEL488 PBS1x control 40x 0.6zoom a1 </t>
  </si>
  <si>
    <t xml:space="preserve">Fin area </t>
  </si>
  <si>
    <t>total runx2+ preOBs</t>
  </si>
  <si>
    <t>Area epidermis</t>
  </si>
  <si>
    <t>HC487_20</t>
  </si>
  <si>
    <t>24hpa Osxmcherry568 Runx2Cy5 TUNEL488 2DG 0.5mg 40x 0.6zoom a1</t>
  </si>
  <si>
    <t>24hpa Osxmcherry568 Runx2Cy5 TUNEL488 2DG 0.5mg 40x 0.6zoom b1</t>
  </si>
  <si>
    <t>24hpa Osxmcherry568 Runx2Cy5 TUNEL488 2DG 0.5mg 40x 0.6zoom c1</t>
  </si>
  <si>
    <t>24hpa Osxmcherry568 Runx2Cy5 TUNEL488 2DG 0.5mg 40x 0.6zoom d1</t>
  </si>
  <si>
    <t>HC488_20</t>
  </si>
  <si>
    <t xml:space="preserve">24hpa Osxmcherry568 Runx2Cy5 TUNEL488 2DG 0.5mg 40x 0.6zoom a1 </t>
  </si>
  <si>
    <t>24hpa Osxmcherry568 Runx2Cy5 TUNEL488 2DG 0.5mg 40x 0.6zoom e1</t>
  </si>
  <si>
    <t>24hpa Osxmcherry568 Runx2Cy5 TUNEL488 2DG 0.5mg 40x 0.6zoom f1</t>
  </si>
  <si>
    <t>24hpa Osxmcherry568 Runx2Cy5 TUNEL488 2DG 0.5mg 40x 0.6zoom g1</t>
  </si>
  <si>
    <t>HC489_20</t>
  </si>
  <si>
    <t xml:space="preserve">24hpa Osxmcherry568 Runx2Cy5 TUNEL488 2DG 0.5mg 40x 0.6zoom c1 </t>
  </si>
  <si>
    <t xml:space="preserve">24hpa Osxmcherry568 Runx2Cy5 TUNEL488 2DG 0.5mg 40x 0.6zoom f1 </t>
  </si>
  <si>
    <t xml:space="preserve">24hpa Osxmcherry568 Runx2Cy5 TUNEL488 2DG 0.5mg 40x 0.6zoom e1 </t>
  </si>
  <si>
    <t xml:space="preserve">24hpa Osxmcherry568 Runx2Cy5 TUNEL488 2DG 0.5mg 40x 0.6zoom b1 </t>
  </si>
  <si>
    <t>Area mesenchyme</t>
  </si>
  <si>
    <t xml:space="preserve">number of TUNEL+ cells epidermis </t>
  </si>
  <si>
    <t xml:space="preserve">number of TUNEL+ cells mesenchyme </t>
  </si>
  <si>
    <t xml:space="preserve">number of TUNEL+ preOBs </t>
  </si>
  <si>
    <t xml:space="preserve">total number of TUNEL+ cells </t>
  </si>
  <si>
    <t>Nº of TUNEL+ epidermal cell per 100um2</t>
  </si>
  <si>
    <t>Nº of TUNEL+ mesenchymal cell per 100um2</t>
  </si>
  <si>
    <t>Nº of TUNEL+ epidermal cells + mesenchymal cell per 100um2</t>
  </si>
  <si>
    <t>Nº of prePBs TUNEL+ cell per 100um2</t>
  </si>
  <si>
    <t>% of preOBS TUNEL+</t>
  </si>
  <si>
    <t>Number of fish</t>
  </si>
  <si>
    <t>Fin Cryosection Internal reference (File name)</t>
  </si>
  <si>
    <t>Control (PBS1x)</t>
  </si>
  <si>
    <t>Supp Fig4I PBS1x 0-12hpa</t>
  </si>
  <si>
    <t>Supp Fig4K PBS1x 0-12hpa</t>
  </si>
  <si>
    <t>Supp Fig4J PBS1x 0-12hpa</t>
  </si>
  <si>
    <t>2DG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</si>
</sst>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19">
    <xf numFmtId="0" fontId="0" fillId="0" borderId="0" xfId="0"/>
    <xf numFmtId="0" fontId="4" fillId="2" borderId="0" xfId="1" applyFont="1"/>
    <xf numFmtId="0" fontId="2" fillId="2" borderId="0" xfId="1"/>
    <xf numFmtId="0" fontId="0" fillId="0" borderId="2" xfId="0" applyBorder="1"/>
    <xf numFmtId="0" fontId="0" fillId="0" borderId="0" xfId="0" applyBorder="1"/>
    <xf numFmtId="0" fontId="0" fillId="0" borderId="7" xfId="0" applyBorder="1"/>
    <xf numFmtId="0" fontId="1" fillId="3" borderId="0" xfId="2"/>
    <xf numFmtId="0" fontId="1" fillId="3" borderId="2" xfId="2" applyBorder="1"/>
    <xf numFmtId="0" fontId="1" fillId="3" borderId="0" xfId="2" applyBorder="1"/>
    <xf numFmtId="0" fontId="1" fillId="3" borderId="7" xfId="2" applyBorder="1"/>
    <xf numFmtId="0" fontId="1" fillId="3" borderId="3" xfId="2" applyBorder="1"/>
    <xf numFmtId="0" fontId="1" fillId="3" borderId="5" xfId="2" applyBorder="1"/>
    <xf numFmtId="0" fontId="1" fillId="3" borderId="8" xfId="2" applyBorder="1"/>
    <xf numFmtId="0" fontId="3" fillId="3" borderId="0" xfId="2" applyFont="1"/>
    <xf numFmtId="0" fontId="3" fillId="0" borderId="0" xfId="0" applyFont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20% - Cor3" xfId="2" builtinId="38"/>
    <cellStyle name="Corret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481D-A506-400A-A738-7D92B09C6691}">
  <dimension ref="A2:P57"/>
  <sheetViews>
    <sheetView tabSelected="1" workbookViewId="0">
      <selection activeCell="B10" sqref="B10"/>
    </sheetView>
  </sheetViews>
  <sheetFormatPr defaultRowHeight="14.4" x14ac:dyDescent="0.3"/>
  <cols>
    <col min="1" max="1" width="18.6640625" bestFit="1" customWidth="1"/>
    <col min="2" max="2" width="71.5546875" bestFit="1" customWidth="1"/>
    <col min="3" max="3" width="18.33203125" bestFit="1" customWidth="1"/>
    <col min="4" max="4" width="14.44140625" bestFit="1" customWidth="1"/>
    <col min="5" max="5" width="35.6640625" bestFit="1" customWidth="1"/>
    <col min="6" max="6" width="18.6640625" bestFit="1" customWidth="1"/>
    <col min="7" max="7" width="32.33203125" bestFit="1" customWidth="1"/>
    <col min="8" max="8" width="35.33203125" bestFit="1" customWidth="1"/>
    <col min="9" max="9" width="39.33203125" bestFit="1" customWidth="1"/>
    <col min="10" max="10" width="25" bestFit="1" customWidth="1"/>
    <col min="11" max="11" width="27.33203125" bestFit="1" customWidth="1"/>
    <col min="12" max="12" width="30.109375" bestFit="1" customWidth="1"/>
    <col min="13" max="13" width="40.5546875" bestFit="1" customWidth="1"/>
    <col min="14" max="14" width="56.5546875" bestFit="1" customWidth="1"/>
    <col min="15" max="15" width="34.33203125" bestFit="1" customWidth="1"/>
    <col min="16" max="16" width="23.33203125" bestFit="1" customWidth="1"/>
    <col min="17" max="17" width="34.33203125" bestFit="1" customWidth="1"/>
    <col min="18" max="18" width="30.109375" bestFit="1" customWidth="1"/>
    <col min="19" max="19" width="33.33203125" bestFit="1" customWidth="1"/>
    <col min="20" max="20" width="49.33203125" bestFit="1" customWidth="1"/>
    <col min="21" max="21" width="31.109375" bestFit="1" customWidth="1"/>
  </cols>
  <sheetData>
    <row r="2" spans="1:16" ht="18" x14ac:dyDescent="0.35">
      <c r="A2" s="1" t="s">
        <v>46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spans="1:16" x14ac:dyDescent="0.3">
      <c r="A4" t="s">
        <v>44</v>
      </c>
      <c r="B4" t="s">
        <v>45</v>
      </c>
      <c r="L4" s="13" t="s">
        <v>47</v>
      </c>
      <c r="M4" s="13" t="s">
        <v>49</v>
      </c>
      <c r="N4" s="14"/>
      <c r="O4" s="13" t="s">
        <v>48</v>
      </c>
      <c r="P4" s="13" t="s">
        <v>48</v>
      </c>
    </row>
    <row r="5" spans="1:16" x14ac:dyDescent="0.3">
      <c r="C5" t="s">
        <v>16</v>
      </c>
      <c r="D5" t="s">
        <v>18</v>
      </c>
      <c r="E5" t="s">
        <v>34</v>
      </c>
      <c r="F5" t="s">
        <v>17</v>
      </c>
      <c r="G5" t="s">
        <v>35</v>
      </c>
      <c r="H5" t="s">
        <v>36</v>
      </c>
      <c r="I5" t="s">
        <v>0</v>
      </c>
      <c r="J5" t="s">
        <v>37</v>
      </c>
      <c r="K5" t="s">
        <v>38</v>
      </c>
      <c r="L5" s="6" t="s">
        <v>39</v>
      </c>
      <c r="M5" s="6" t="s">
        <v>40</v>
      </c>
      <c r="N5" t="s">
        <v>41</v>
      </c>
      <c r="O5" s="6" t="s">
        <v>42</v>
      </c>
      <c r="P5" s="6" t="s">
        <v>43</v>
      </c>
    </row>
    <row r="6" spans="1:16" x14ac:dyDescent="0.3">
      <c r="L6" s="6"/>
      <c r="M6" s="6"/>
      <c r="O6" s="6"/>
      <c r="P6" s="6"/>
    </row>
    <row r="7" spans="1:16" x14ac:dyDescent="0.3">
      <c r="A7" s="16" t="s">
        <v>1</v>
      </c>
      <c r="B7" s="3" t="s">
        <v>2</v>
      </c>
      <c r="C7" s="3">
        <f>D7+E7</f>
        <v>50986.514000000003</v>
      </c>
      <c r="D7" s="3">
        <v>29510.151000000002</v>
      </c>
      <c r="E7" s="3">
        <v>21476.363000000001</v>
      </c>
      <c r="F7" s="3">
        <v>47</v>
      </c>
      <c r="G7" s="3">
        <v>44</v>
      </c>
      <c r="H7" s="3">
        <v>8</v>
      </c>
      <c r="I7" s="3">
        <f>G7+H7</f>
        <v>52</v>
      </c>
      <c r="J7" s="3">
        <v>1</v>
      </c>
      <c r="K7" s="3">
        <f>J7+H7+G7</f>
        <v>53</v>
      </c>
      <c r="L7" s="7">
        <f t="shared" ref="L7:M10" si="0">(G7/D7)*10000</f>
        <v>14.91012363847274</v>
      </c>
      <c r="M7" s="7">
        <f t="shared" si="0"/>
        <v>3.7250255082762385</v>
      </c>
      <c r="N7" s="3">
        <f>(I7/C7)*10000</f>
        <v>10.198775307525437</v>
      </c>
      <c r="O7" s="7">
        <f>(J7/E7)*10000</f>
        <v>0.46562818853452981</v>
      </c>
      <c r="P7" s="10">
        <f>(J7/F7)*100</f>
        <v>2.1276595744680851</v>
      </c>
    </row>
    <row r="8" spans="1:16" x14ac:dyDescent="0.3">
      <c r="A8" s="17"/>
      <c r="B8" s="4" t="s">
        <v>3</v>
      </c>
      <c r="C8" s="4">
        <f t="shared" ref="C8:C29" si="1">D8+E8</f>
        <v>51375.853000000003</v>
      </c>
      <c r="D8" s="4">
        <v>26546.952000000001</v>
      </c>
      <c r="E8" s="4">
        <v>24828.901000000002</v>
      </c>
      <c r="F8" s="4">
        <v>55</v>
      </c>
      <c r="G8" s="4">
        <v>47</v>
      </c>
      <c r="H8" s="4">
        <v>0</v>
      </c>
      <c r="I8" s="4">
        <f t="shared" ref="I8:I29" si="2">G8+H8</f>
        <v>47</v>
      </c>
      <c r="J8" s="4">
        <v>0</v>
      </c>
      <c r="K8" s="4">
        <f t="shared" ref="K8:K29" si="3">J8+H8+G8</f>
        <v>47</v>
      </c>
      <c r="L8" s="8">
        <f t="shared" si="0"/>
        <v>17.704480725320177</v>
      </c>
      <c r="M8" s="8">
        <f t="shared" si="0"/>
        <v>0</v>
      </c>
      <c r="N8" s="4">
        <f>(I8/C8)*10000</f>
        <v>9.1482665990966598</v>
      </c>
      <c r="O8" s="8">
        <f>(J8/E8)*10000</f>
        <v>0</v>
      </c>
      <c r="P8" s="11">
        <f>(J8/F8)*100</f>
        <v>0</v>
      </c>
    </row>
    <row r="9" spans="1:16" x14ac:dyDescent="0.3">
      <c r="A9" s="17"/>
      <c r="B9" s="4" t="s">
        <v>4</v>
      </c>
      <c r="C9" s="4">
        <f t="shared" si="1"/>
        <v>46521.271999999997</v>
      </c>
      <c r="D9" s="4">
        <v>27954.581999999999</v>
      </c>
      <c r="E9" s="4">
        <v>18566.689999999999</v>
      </c>
      <c r="F9" s="4">
        <v>66</v>
      </c>
      <c r="G9" s="4">
        <v>59</v>
      </c>
      <c r="H9" s="4">
        <v>5</v>
      </c>
      <c r="I9" s="4">
        <f t="shared" si="2"/>
        <v>64</v>
      </c>
      <c r="J9" s="4">
        <v>3</v>
      </c>
      <c r="K9" s="4">
        <f t="shared" si="3"/>
        <v>67</v>
      </c>
      <c r="L9" s="8">
        <f t="shared" si="0"/>
        <v>21.105663465116383</v>
      </c>
      <c r="M9" s="8">
        <f t="shared" si="0"/>
        <v>2.6929948202937628</v>
      </c>
      <c r="N9" s="4">
        <f>(I9/C9)*10000</f>
        <v>13.757147482983699</v>
      </c>
      <c r="O9" s="8">
        <f>(J9/E9)*10000</f>
        <v>1.6157968921762578</v>
      </c>
      <c r="P9" s="11">
        <f>(J9/F9)*100</f>
        <v>4.5454545454545459</v>
      </c>
    </row>
    <row r="10" spans="1:16" x14ac:dyDescent="0.3">
      <c r="A10" s="18"/>
      <c r="B10" s="5" t="s">
        <v>5</v>
      </c>
      <c r="C10" s="5">
        <f t="shared" si="1"/>
        <v>43161.103999999999</v>
      </c>
      <c r="D10" s="5">
        <v>24727.095000000001</v>
      </c>
      <c r="E10" s="5">
        <v>18434.008999999998</v>
      </c>
      <c r="F10" s="5">
        <v>45</v>
      </c>
      <c r="G10" s="5">
        <v>78</v>
      </c>
      <c r="H10" s="5">
        <v>5</v>
      </c>
      <c r="I10" s="5">
        <f t="shared" si="2"/>
        <v>83</v>
      </c>
      <c r="J10" s="5">
        <v>6</v>
      </c>
      <c r="K10" s="5">
        <f t="shared" si="3"/>
        <v>89</v>
      </c>
      <c r="L10" s="9">
        <f t="shared" si="0"/>
        <v>31.544344372033997</v>
      </c>
      <c r="M10" s="9">
        <f t="shared" si="0"/>
        <v>2.7123779748615728</v>
      </c>
      <c r="N10" s="5">
        <f>(I10/C10)*10000</f>
        <v>19.230277334889301</v>
      </c>
      <c r="O10" s="9">
        <f>(J10/E10)*10000</f>
        <v>3.2548535698338874</v>
      </c>
      <c r="P10" s="12">
        <f>(J10/F10)*100</f>
        <v>13.333333333333334</v>
      </c>
    </row>
    <row r="11" spans="1:16" x14ac:dyDescent="0.3">
      <c r="L11" s="6"/>
      <c r="M11" s="6"/>
      <c r="O11" s="6"/>
      <c r="P11" s="8"/>
    </row>
    <row r="12" spans="1:16" x14ac:dyDescent="0.3">
      <c r="L12" s="6"/>
      <c r="M12" s="6"/>
      <c r="O12" s="6"/>
      <c r="P12" s="8"/>
    </row>
    <row r="13" spans="1:16" x14ac:dyDescent="0.3">
      <c r="A13" s="16" t="s">
        <v>6</v>
      </c>
      <c r="B13" s="3" t="s">
        <v>7</v>
      </c>
      <c r="C13" s="3">
        <f t="shared" si="1"/>
        <v>47755.451000000001</v>
      </c>
      <c r="D13" s="3">
        <v>34912.858999999997</v>
      </c>
      <c r="E13" s="3">
        <v>12842.592000000001</v>
      </c>
      <c r="F13" s="3">
        <v>37</v>
      </c>
      <c r="G13" s="3">
        <v>22</v>
      </c>
      <c r="H13" s="3">
        <v>3</v>
      </c>
      <c r="I13" s="3">
        <f t="shared" si="2"/>
        <v>25</v>
      </c>
      <c r="J13" s="3">
        <v>0</v>
      </c>
      <c r="K13" s="3">
        <f t="shared" si="3"/>
        <v>25</v>
      </c>
      <c r="L13" s="7">
        <f t="shared" ref="L13:M16" si="4">(G13/D13)*10000</f>
        <v>6.301403159219932</v>
      </c>
      <c r="M13" s="7">
        <f t="shared" si="4"/>
        <v>2.3359770364113412</v>
      </c>
      <c r="N13" s="3">
        <f>(I13/C13)*10000</f>
        <v>5.2350044814779357</v>
      </c>
      <c r="O13" s="7">
        <f>(J13/E13)*10000</f>
        <v>0</v>
      </c>
      <c r="P13" s="10">
        <f>(J13/F13)*100</f>
        <v>0</v>
      </c>
    </row>
    <row r="14" spans="1:16" x14ac:dyDescent="0.3">
      <c r="A14" s="17"/>
      <c r="B14" s="4" t="s">
        <v>8</v>
      </c>
      <c r="C14" s="4">
        <f t="shared" si="1"/>
        <v>46715.823000000004</v>
      </c>
      <c r="D14" s="4">
        <v>29911.172999999999</v>
      </c>
      <c r="E14" s="4">
        <v>16804.650000000001</v>
      </c>
      <c r="F14" s="4">
        <v>53</v>
      </c>
      <c r="G14" s="4">
        <v>17</v>
      </c>
      <c r="H14" s="4">
        <v>4</v>
      </c>
      <c r="I14" s="4">
        <f t="shared" si="2"/>
        <v>21</v>
      </c>
      <c r="J14" s="4">
        <v>3</v>
      </c>
      <c r="K14" s="4">
        <f t="shared" si="3"/>
        <v>24</v>
      </c>
      <c r="L14" s="8">
        <f t="shared" si="4"/>
        <v>5.683494926795416</v>
      </c>
      <c r="M14" s="8">
        <f t="shared" si="4"/>
        <v>2.3802935497020168</v>
      </c>
      <c r="N14" s="4">
        <f>(I14/C14)*10000</f>
        <v>4.4952649127042026</v>
      </c>
      <c r="O14" s="8">
        <f>(J14/E14)*10000</f>
        <v>1.7852201622765127</v>
      </c>
      <c r="P14" s="11">
        <f>(J14/F14)*100</f>
        <v>5.6603773584905666</v>
      </c>
    </row>
    <row r="15" spans="1:16" x14ac:dyDescent="0.3">
      <c r="A15" s="17"/>
      <c r="B15" s="4" t="s">
        <v>9</v>
      </c>
      <c r="C15" s="4">
        <f t="shared" si="1"/>
        <v>50051.312000000005</v>
      </c>
      <c r="D15" s="4">
        <v>25087.824000000001</v>
      </c>
      <c r="E15" s="4">
        <v>24963.488000000001</v>
      </c>
      <c r="F15" s="4">
        <v>57</v>
      </c>
      <c r="G15" s="4">
        <v>53</v>
      </c>
      <c r="H15" s="4">
        <v>4</v>
      </c>
      <c r="I15" s="4">
        <f t="shared" si="2"/>
        <v>57</v>
      </c>
      <c r="J15" s="4">
        <v>0</v>
      </c>
      <c r="K15" s="4">
        <f t="shared" si="3"/>
        <v>57</v>
      </c>
      <c r="L15" s="8">
        <f t="shared" si="4"/>
        <v>21.125785958957618</v>
      </c>
      <c r="M15" s="8">
        <f t="shared" si="4"/>
        <v>1.6023401857945492</v>
      </c>
      <c r="N15" s="4">
        <f>(I15/C15)*10000</f>
        <v>11.388312857812798</v>
      </c>
      <c r="O15" s="8">
        <f>(J15/E15)*10000</f>
        <v>0</v>
      </c>
      <c r="P15" s="11">
        <f>(J15/F15)*100</f>
        <v>0</v>
      </c>
    </row>
    <row r="16" spans="1:16" x14ac:dyDescent="0.3">
      <c r="A16" s="18"/>
      <c r="B16" s="5" t="s">
        <v>10</v>
      </c>
      <c r="C16" s="5">
        <f t="shared" si="1"/>
        <v>51812.4</v>
      </c>
      <c r="D16" s="5">
        <v>28886.803</v>
      </c>
      <c r="E16" s="5">
        <v>22925.597000000002</v>
      </c>
      <c r="F16" s="5">
        <v>50</v>
      </c>
      <c r="G16" s="5">
        <v>20</v>
      </c>
      <c r="H16" s="5">
        <v>9</v>
      </c>
      <c r="I16" s="5">
        <f t="shared" si="2"/>
        <v>29</v>
      </c>
      <c r="J16" s="5">
        <v>0</v>
      </c>
      <c r="K16" s="5">
        <f t="shared" si="3"/>
        <v>29</v>
      </c>
      <c r="L16" s="9">
        <f t="shared" si="4"/>
        <v>6.9235768319533317</v>
      </c>
      <c r="M16" s="9">
        <f t="shared" si="4"/>
        <v>3.9257429152226653</v>
      </c>
      <c r="N16" s="5">
        <f>(I16/C16)*10000</f>
        <v>5.5971157483536764</v>
      </c>
      <c r="O16" s="9">
        <f>(J16/E16)*10000</f>
        <v>0</v>
      </c>
      <c r="P16" s="12">
        <f>(J16/F16)*100</f>
        <v>0</v>
      </c>
    </row>
    <row r="17" spans="1:16" x14ac:dyDescent="0.3">
      <c r="L17" s="6"/>
      <c r="M17" s="6"/>
      <c r="O17" s="6"/>
      <c r="P17" s="8"/>
    </row>
    <row r="18" spans="1:16" x14ac:dyDescent="0.3">
      <c r="L18" s="6"/>
      <c r="M18" s="6"/>
      <c r="O18" s="6"/>
      <c r="P18" s="8"/>
    </row>
    <row r="19" spans="1:16" x14ac:dyDescent="0.3">
      <c r="A19" s="16" t="s">
        <v>11</v>
      </c>
      <c r="B19" s="3" t="s">
        <v>14</v>
      </c>
      <c r="C19" s="3">
        <f t="shared" si="1"/>
        <v>48214.050999999999</v>
      </c>
      <c r="D19" s="3">
        <v>22267.438999999998</v>
      </c>
      <c r="E19" s="3">
        <v>25946.612000000001</v>
      </c>
      <c r="F19" s="3">
        <v>50</v>
      </c>
      <c r="G19" s="3">
        <v>71</v>
      </c>
      <c r="H19" s="3">
        <v>4</v>
      </c>
      <c r="I19" s="3">
        <f t="shared" si="2"/>
        <v>75</v>
      </c>
      <c r="J19" s="3">
        <v>1</v>
      </c>
      <c r="K19" s="3">
        <f t="shared" si="3"/>
        <v>76</v>
      </c>
      <c r="L19" s="7">
        <f t="shared" ref="L19:M23" si="5">(G19/D19)*10000</f>
        <v>31.885121589420319</v>
      </c>
      <c r="M19" s="7">
        <f t="shared" si="5"/>
        <v>1.5416270918145305</v>
      </c>
      <c r="N19" s="3">
        <f>(I19/C19)*10000</f>
        <v>15.555631282673177</v>
      </c>
      <c r="O19" s="7">
        <f>(J19/E19)*10000</f>
        <v>0.38540677295363263</v>
      </c>
      <c r="P19" s="10">
        <f>(J19/F19)*100</f>
        <v>2</v>
      </c>
    </row>
    <row r="20" spans="1:16" x14ac:dyDescent="0.3">
      <c r="A20" s="17"/>
      <c r="B20" s="4" t="s">
        <v>12</v>
      </c>
      <c r="C20" s="4">
        <f t="shared" si="1"/>
        <v>43608.856</v>
      </c>
      <c r="D20" s="4">
        <v>17343.12</v>
      </c>
      <c r="E20" s="4">
        <v>26265.736000000001</v>
      </c>
      <c r="F20" s="4">
        <v>30</v>
      </c>
      <c r="G20" s="4">
        <v>72</v>
      </c>
      <c r="H20" s="4">
        <v>3</v>
      </c>
      <c r="I20" s="4">
        <f t="shared" si="2"/>
        <v>75</v>
      </c>
      <c r="J20" s="4">
        <v>4</v>
      </c>
      <c r="K20" s="4">
        <f t="shared" si="3"/>
        <v>79</v>
      </c>
      <c r="L20" s="8">
        <f t="shared" si="5"/>
        <v>41.515021518619491</v>
      </c>
      <c r="M20" s="8">
        <f t="shared" si="5"/>
        <v>1.142172448546654</v>
      </c>
      <c r="N20" s="4">
        <f>(I20/C20)*10000</f>
        <v>17.198341547872754</v>
      </c>
      <c r="O20" s="8">
        <f>(J20/E20)*10000</f>
        <v>1.5228965980622053</v>
      </c>
      <c r="P20" s="11">
        <f>(J20/F20)*100</f>
        <v>13.333333333333334</v>
      </c>
    </row>
    <row r="21" spans="1:16" x14ac:dyDescent="0.3">
      <c r="A21" s="17"/>
      <c r="B21" s="4" t="s">
        <v>8</v>
      </c>
      <c r="C21" s="4">
        <f t="shared" si="1"/>
        <v>43892.338000000003</v>
      </c>
      <c r="D21" s="4">
        <v>19948.331999999999</v>
      </c>
      <c r="E21" s="4">
        <v>23944.006000000001</v>
      </c>
      <c r="F21" s="4">
        <v>50</v>
      </c>
      <c r="G21" s="4">
        <v>52</v>
      </c>
      <c r="H21" s="4">
        <v>5</v>
      </c>
      <c r="I21" s="4">
        <f t="shared" si="2"/>
        <v>57</v>
      </c>
      <c r="J21" s="4">
        <v>2</v>
      </c>
      <c r="K21" s="4">
        <f t="shared" si="3"/>
        <v>59</v>
      </c>
      <c r="L21" s="8">
        <f t="shared" si="5"/>
        <v>26.067342372284564</v>
      </c>
      <c r="M21" s="8">
        <f t="shared" si="5"/>
        <v>2.0882052902926937</v>
      </c>
      <c r="N21" s="4">
        <f>(I21/C21)*10000</f>
        <v>12.986321211688471</v>
      </c>
      <c r="O21" s="8">
        <f>(J21/E21)*10000</f>
        <v>0.83528211611707748</v>
      </c>
      <c r="P21" s="11">
        <f>(J21/F21)*100</f>
        <v>4</v>
      </c>
    </row>
    <row r="22" spans="1:16" x14ac:dyDescent="0.3">
      <c r="A22" s="17"/>
      <c r="B22" s="4" t="s">
        <v>10</v>
      </c>
      <c r="C22" s="4">
        <f t="shared" si="1"/>
        <v>47201.84</v>
      </c>
      <c r="D22" s="4">
        <v>22549.727999999999</v>
      </c>
      <c r="E22" s="4">
        <v>24652.112000000001</v>
      </c>
      <c r="F22" s="4">
        <v>47</v>
      </c>
      <c r="G22" s="4">
        <v>45</v>
      </c>
      <c r="H22" s="4">
        <v>4</v>
      </c>
      <c r="I22" s="4">
        <f t="shared" si="2"/>
        <v>49</v>
      </c>
      <c r="J22" s="4">
        <v>3</v>
      </c>
      <c r="K22" s="4">
        <f t="shared" si="3"/>
        <v>52</v>
      </c>
      <c r="L22" s="8">
        <f t="shared" si="5"/>
        <v>19.95589481168021</v>
      </c>
      <c r="M22" s="8">
        <f t="shared" si="5"/>
        <v>1.6225790309568608</v>
      </c>
      <c r="N22" s="4">
        <f>(I22/C22)*10000</f>
        <v>10.380951251052926</v>
      </c>
      <c r="O22" s="8">
        <f>(J22/E22)*10000</f>
        <v>1.2169342732176456</v>
      </c>
      <c r="P22" s="11">
        <f>(J22/F22)*100</f>
        <v>6.3829787234042552</v>
      </c>
    </row>
    <row r="23" spans="1:16" x14ac:dyDescent="0.3">
      <c r="A23" s="18"/>
      <c r="B23" s="5" t="s">
        <v>7</v>
      </c>
      <c r="C23" s="5">
        <f t="shared" si="1"/>
        <v>41428.152000000002</v>
      </c>
      <c r="D23" s="5">
        <v>23055.774000000001</v>
      </c>
      <c r="E23" s="5">
        <v>18372.378000000001</v>
      </c>
      <c r="F23" s="5">
        <v>33</v>
      </c>
      <c r="G23" s="5">
        <v>89</v>
      </c>
      <c r="H23" s="5">
        <v>12</v>
      </c>
      <c r="I23" s="5">
        <f t="shared" si="2"/>
        <v>101</v>
      </c>
      <c r="J23" s="5">
        <v>4</v>
      </c>
      <c r="K23" s="5">
        <f t="shared" si="3"/>
        <v>105</v>
      </c>
      <c r="L23" s="9">
        <f t="shared" si="5"/>
        <v>38.60204389581542</v>
      </c>
      <c r="M23" s="9">
        <f t="shared" si="5"/>
        <v>6.531544256274282</v>
      </c>
      <c r="N23" s="5">
        <f>(I23/C23)*10000</f>
        <v>24.379557166827041</v>
      </c>
      <c r="O23" s="9">
        <f>(J23/E23)*10000</f>
        <v>2.1771814187580945</v>
      </c>
      <c r="P23" s="12">
        <f>(J23/F23)*100</f>
        <v>12.121212121212121</v>
      </c>
    </row>
    <row r="24" spans="1:16" x14ac:dyDescent="0.3">
      <c r="L24" s="6"/>
      <c r="M24" s="6"/>
      <c r="O24" s="6"/>
      <c r="P24" s="8"/>
    </row>
    <row r="25" spans="1:16" x14ac:dyDescent="0.3">
      <c r="L25" s="6"/>
      <c r="M25" s="6"/>
      <c r="O25" s="6"/>
      <c r="P25" s="8"/>
    </row>
    <row r="26" spans="1:16" x14ac:dyDescent="0.3">
      <c r="A26" s="16" t="s">
        <v>13</v>
      </c>
      <c r="B26" s="3" t="s">
        <v>15</v>
      </c>
      <c r="C26" s="3">
        <f t="shared" si="1"/>
        <v>37600.800999999999</v>
      </c>
      <c r="D26" s="3">
        <v>16000.341</v>
      </c>
      <c r="E26" s="3">
        <v>21600.46</v>
      </c>
      <c r="F26" s="3">
        <v>55</v>
      </c>
      <c r="G26" s="3">
        <v>34</v>
      </c>
      <c r="H26" s="3">
        <v>4</v>
      </c>
      <c r="I26" s="3">
        <f t="shared" si="2"/>
        <v>38</v>
      </c>
      <c r="J26" s="3">
        <v>0</v>
      </c>
      <c r="K26" s="3">
        <f t="shared" si="3"/>
        <v>38</v>
      </c>
      <c r="L26" s="7">
        <f t="shared" ref="L26:M29" si="6">(G26/D26)*10000</f>
        <v>21.249547119027028</v>
      </c>
      <c r="M26" s="7">
        <f t="shared" si="6"/>
        <v>1.8518124151059747</v>
      </c>
      <c r="N26" s="3">
        <f>(I26/C26)*10000</f>
        <v>10.106167685097985</v>
      </c>
      <c r="O26" s="7">
        <f>(J26/E26)*10000</f>
        <v>0</v>
      </c>
      <c r="P26" s="10">
        <f>(J26/F26)*100</f>
        <v>0</v>
      </c>
    </row>
    <row r="27" spans="1:16" x14ac:dyDescent="0.3">
      <c r="A27" s="17"/>
      <c r="B27" s="4" t="s">
        <v>14</v>
      </c>
      <c r="C27" s="4">
        <f t="shared" si="1"/>
        <v>33634.929000000004</v>
      </c>
      <c r="D27" s="4">
        <v>16429.973000000002</v>
      </c>
      <c r="E27" s="4">
        <v>17204.955999999998</v>
      </c>
      <c r="F27" s="4">
        <v>54</v>
      </c>
      <c r="G27" s="4">
        <v>30</v>
      </c>
      <c r="H27" s="4">
        <v>1</v>
      </c>
      <c r="I27" s="4">
        <f t="shared" si="2"/>
        <v>31</v>
      </c>
      <c r="J27" s="4">
        <v>0</v>
      </c>
      <c r="K27" s="4">
        <f t="shared" si="3"/>
        <v>31</v>
      </c>
      <c r="L27" s="8">
        <f t="shared" si="6"/>
        <v>18.25931180775525</v>
      </c>
      <c r="M27" s="8">
        <f t="shared" si="6"/>
        <v>0.58122787410790244</v>
      </c>
      <c r="N27" s="4">
        <f>(I27/C27)*10000</f>
        <v>9.2166093170584649</v>
      </c>
      <c r="O27" s="8">
        <f>(J27/E27)*10000</f>
        <v>0</v>
      </c>
      <c r="P27" s="11">
        <f>(J27/F27)*100</f>
        <v>0</v>
      </c>
    </row>
    <row r="28" spans="1:16" x14ac:dyDescent="0.3">
      <c r="A28" s="17"/>
      <c r="B28" s="4" t="s">
        <v>9</v>
      </c>
      <c r="C28" s="4">
        <f t="shared" si="1"/>
        <v>46581.711000000003</v>
      </c>
      <c r="D28" s="4">
        <v>23656.472000000002</v>
      </c>
      <c r="E28" s="4">
        <v>22925.239000000001</v>
      </c>
      <c r="F28" s="4">
        <v>83</v>
      </c>
      <c r="G28" s="4">
        <v>41</v>
      </c>
      <c r="H28" s="4">
        <v>5</v>
      </c>
      <c r="I28" s="4">
        <f t="shared" si="2"/>
        <v>46</v>
      </c>
      <c r="J28" s="4">
        <v>1</v>
      </c>
      <c r="K28" s="4">
        <f t="shared" si="3"/>
        <v>47</v>
      </c>
      <c r="L28" s="8">
        <f t="shared" si="6"/>
        <v>17.33140934962745</v>
      </c>
      <c r="M28" s="8">
        <f t="shared" si="6"/>
        <v>2.1810023441849395</v>
      </c>
      <c r="N28" s="4">
        <f>(I28/C28)*10000</f>
        <v>9.8751203020430047</v>
      </c>
      <c r="O28" s="8">
        <f>(J28/E28)*10000</f>
        <v>0.43620046883698788</v>
      </c>
      <c r="P28" s="11">
        <f>(J28/F28)*100</f>
        <v>1.2048192771084338</v>
      </c>
    </row>
    <row r="29" spans="1:16" x14ac:dyDescent="0.3">
      <c r="A29" s="18"/>
      <c r="B29" s="5" t="s">
        <v>12</v>
      </c>
      <c r="C29" s="5">
        <f t="shared" si="1"/>
        <v>46567.406000000003</v>
      </c>
      <c r="D29" s="5">
        <v>18587.670999999998</v>
      </c>
      <c r="E29" s="5">
        <v>27979.735000000001</v>
      </c>
      <c r="F29" s="5">
        <v>77</v>
      </c>
      <c r="G29" s="5">
        <v>43</v>
      </c>
      <c r="H29" s="5">
        <v>2</v>
      </c>
      <c r="I29" s="5">
        <f t="shared" si="2"/>
        <v>45</v>
      </c>
      <c r="J29" s="5">
        <v>0</v>
      </c>
      <c r="K29" s="5">
        <f t="shared" si="3"/>
        <v>45</v>
      </c>
      <c r="L29" s="9">
        <f t="shared" si="6"/>
        <v>23.133613673278383</v>
      </c>
      <c r="M29" s="9">
        <f t="shared" si="6"/>
        <v>0.71480305299531965</v>
      </c>
      <c r="N29" s="5">
        <f>(I29/C29)*10000</f>
        <v>9.6634113568619213</v>
      </c>
      <c r="O29" s="9">
        <f>(J29/E29)*10000</f>
        <v>0</v>
      </c>
      <c r="P29" s="12">
        <f>(J29/F29)*100</f>
        <v>0</v>
      </c>
    </row>
    <row r="30" spans="1:16" x14ac:dyDescent="0.3">
      <c r="A30" s="15"/>
      <c r="B30" s="4"/>
      <c r="C30" s="4"/>
      <c r="D30" s="4"/>
      <c r="E30" s="4"/>
      <c r="F30" s="4"/>
      <c r="G30" s="4"/>
      <c r="H30" s="4"/>
      <c r="I30" s="4"/>
      <c r="J30" s="4"/>
      <c r="K30" s="4"/>
      <c r="L30" s="8"/>
      <c r="M30" s="8"/>
      <c r="N30" s="4"/>
      <c r="O30" s="8"/>
      <c r="P30" s="8"/>
    </row>
    <row r="32" spans="1:16" ht="18" x14ac:dyDescent="0.35">
      <c r="A32" s="1" t="s">
        <v>50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4" spans="1:16" x14ac:dyDescent="0.3">
      <c r="A34" t="s">
        <v>44</v>
      </c>
      <c r="B34" t="s">
        <v>45</v>
      </c>
      <c r="L34" s="13" t="s">
        <v>47</v>
      </c>
      <c r="M34" s="13" t="s">
        <v>49</v>
      </c>
      <c r="N34" s="14"/>
      <c r="O34" s="13" t="s">
        <v>48</v>
      </c>
      <c r="P34" s="13" t="s">
        <v>48</v>
      </c>
    </row>
    <row r="35" spans="1:16" x14ac:dyDescent="0.3">
      <c r="C35" t="s">
        <v>16</v>
      </c>
      <c r="D35" t="s">
        <v>18</v>
      </c>
      <c r="E35" t="s">
        <v>34</v>
      </c>
      <c r="F35" t="s">
        <v>17</v>
      </c>
      <c r="G35" t="s">
        <v>35</v>
      </c>
      <c r="H35" t="s">
        <v>36</v>
      </c>
      <c r="I35" t="s">
        <v>0</v>
      </c>
      <c r="J35" t="s">
        <v>37</v>
      </c>
      <c r="K35" t="s">
        <v>38</v>
      </c>
      <c r="L35" s="6" t="s">
        <v>39</v>
      </c>
      <c r="M35" s="6" t="s">
        <v>40</v>
      </c>
      <c r="N35" t="s">
        <v>41</v>
      </c>
      <c r="O35" s="6" t="s">
        <v>42</v>
      </c>
      <c r="P35" s="6" t="s">
        <v>43</v>
      </c>
    </row>
    <row r="36" spans="1:16" x14ac:dyDescent="0.3">
      <c r="A36" s="16" t="s">
        <v>19</v>
      </c>
      <c r="B36" s="3" t="s">
        <v>20</v>
      </c>
      <c r="C36" s="3">
        <f>D36+E36</f>
        <v>38685.729999999996</v>
      </c>
      <c r="D36" s="3">
        <v>17518.359</v>
      </c>
      <c r="E36" s="3">
        <v>21167.370999999999</v>
      </c>
      <c r="F36" s="3">
        <v>36</v>
      </c>
      <c r="G36" s="3">
        <v>14</v>
      </c>
      <c r="H36" s="3">
        <v>4</v>
      </c>
      <c r="I36" s="3">
        <f>G36+H36</f>
        <v>18</v>
      </c>
      <c r="J36" s="3">
        <v>3</v>
      </c>
      <c r="K36" s="3">
        <f>J36+H36+G36</f>
        <v>21</v>
      </c>
      <c r="L36" s="7">
        <f t="shared" ref="L36:M39" si="7">(G36/D36)*10000</f>
        <v>7.9916161097052516</v>
      </c>
      <c r="M36" s="7">
        <f t="shared" si="7"/>
        <v>1.8897008986141925</v>
      </c>
      <c r="N36" s="3">
        <f>(I36/C36)*10000</f>
        <v>4.6528784644880687</v>
      </c>
      <c r="O36" s="7">
        <f>(J36/E36)*10000</f>
        <v>1.4172756739606445</v>
      </c>
      <c r="P36" s="10">
        <f>(J36/F36)*100</f>
        <v>8.3333333333333321</v>
      </c>
    </row>
    <row r="37" spans="1:16" x14ac:dyDescent="0.3">
      <c r="A37" s="17"/>
      <c r="B37" s="4" t="s">
        <v>21</v>
      </c>
      <c r="C37" s="4">
        <f t="shared" ref="C37:C57" si="8">D37+E37</f>
        <v>29547.822</v>
      </c>
      <c r="D37" s="4">
        <v>11702.947</v>
      </c>
      <c r="E37" s="4">
        <v>17844.875</v>
      </c>
      <c r="F37" s="4">
        <v>35</v>
      </c>
      <c r="G37" s="4">
        <v>39</v>
      </c>
      <c r="H37" s="4">
        <v>12</v>
      </c>
      <c r="I37" s="4">
        <f t="shared" ref="I37:I57" si="9">G37+H37</f>
        <v>51</v>
      </c>
      <c r="J37" s="4">
        <v>1</v>
      </c>
      <c r="K37" s="4">
        <f t="shared" ref="K37:K57" si="10">J37+H37+G37</f>
        <v>52</v>
      </c>
      <c r="L37" s="8">
        <f t="shared" si="7"/>
        <v>33.324939436195002</v>
      </c>
      <c r="M37" s="8">
        <f t="shared" si="7"/>
        <v>6.7246198138120885</v>
      </c>
      <c r="N37" s="4">
        <f>(I37/C37)*10000</f>
        <v>17.260155418561816</v>
      </c>
      <c r="O37" s="8">
        <f>(J37/E37)*10000</f>
        <v>0.56038498448434071</v>
      </c>
      <c r="P37" s="11">
        <f>(J37/F37)*100</f>
        <v>2.8571428571428572</v>
      </c>
    </row>
    <row r="38" spans="1:16" x14ac:dyDescent="0.3">
      <c r="A38" s="17"/>
      <c r="B38" s="4" t="s">
        <v>22</v>
      </c>
      <c r="C38" s="4">
        <f t="shared" si="8"/>
        <v>26513.334999999999</v>
      </c>
      <c r="D38" s="4">
        <v>11144.924999999999</v>
      </c>
      <c r="E38" s="4">
        <v>15368.41</v>
      </c>
      <c r="F38" s="4">
        <v>37</v>
      </c>
      <c r="G38" s="4">
        <v>33</v>
      </c>
      <c r="H38" s="4">
        <v>5</v>
      </c>
      <c r="I38" s="4">
        <f t="shared" si="9"/>
        <v>38</v>
      </c>
      <c r="J38" s="4">
        <v>2</v>
      </c>
      <c r="K38" s="4">
        <f t="shared" si="10"/>
        <v>40</v>
      </c>
      <c r="L38" s="8">
        <f t="shared" si="7"/>
        <v>29.609889703160857</v>
      </c>
      <c r="M38" s="8">
        <f t="shared" si="7"/>
        <v>3.2534269973276349</v>
      </c>
      <c r="N38" s="4">
        <f>(I38/C38)*10000</f>
        <v>14.332410464394615</v>
      </c>
      <c r="O38" s="8">
        <f>(J38/E38)*10000</f>
        <v>1.3013707989310541</v>
      </c>
      <c r="P38" s="11">
        <f>(J38/F38)*100</f>
        <v>5.4054054054054053</v>
      </c>
    </row>
    <row r="39" spans="1:16" x14ac:dyDescent="0.3">
      <c r="A39" s="18"/>
      <c r="B39" s="5" t="s">
        <v>23</v>
      </c>
      <c r="C39" s="5">
        <f t="shared" si="8"/>
        <v>29082.425999999999</v>
      </c>
      <c r="D39" s="5">
        <v>12205.893</v>
      </c>
      <c r="E39" s="5">
        <v>16876.532999999999</v>
      </c>
      <c r="F39" s="5">
        <v>39</v>
      </c>
      <c r="G39" s="5">
        <v>37</v>
      </c>
      <c r="H39" s="5">
        <v>9</v>
      </c>
      <c r="I39" s="5">
        <f t="shared" si="9"/>
        <v>46</v>
      </c>
      <c r="J39" s="5">
        <v>2</v>
      </c>
      <c r="K39" s="5">
        <f t="shared" si="10"/>
        <v>48</v>
      </c>
      <c r="L39" s="9">
        <f t="shared" si="7"/>
        <v>30.313226570149354</v>
      </c>
      <c r="M39" s="9">
        <f t="shared" si="7"/>
        <v>5.3328488736401018</v>
      </c>
      <c r="N39" s="5">
        <f>(I39/C39)*10000</f>
        <v>15.817112368823702</v>
      </c>
      <c r="O39" s="9">
        <f>(J39/E39)*10000</f>
        <v>1.1850775274755783</v>
      </c>
      <c r="P39" s="12">
        <f>(J39/F39)*100</f>
        <v>5.1282051282051277</v>
      </c>
    </row>
    <row r="40" spans="1:16" x14ac:dyDescent="0.3">
      <c r="L40" s="6"/>
      <c r="M40" s="6"/>
      <c r="O40" s="6"/>
      <c r="P40" s="8"/>
    </row>
    <row r="41" spans="1:16" x14ac:dyDescent="0.3">
      <c r="L41" s="6"/>
      <c r="M41" s="6"/>
      <c r="O41" s="6"/>
      <c r="P41" s="8"/>
    </row>
    <row r="42" spans="1:16" x14ac:dyDescent="0.3">
      <c r="A42" s="16" t="s">
        <v>24</v>
      </c>
      <c r="B42" s="3" t="s">
        <v>25</v>
      </c>
      <c r="C42" s="3">
        <f t="shared" si="8"/>
        <v>41638.558000000005</v>
      </c>
      <c r="D42" s="3">
        <v>21679.496999999999</v>
      </c>
      <c r="E42" s="3">
        <v>19959.061000000002</v>
      </c>
      <c r="F42" s="3">
        <v>44</v>
      </c>
      <c r="G42" s="3">
        <v>30</v>
      </c>
      <c r="H42" s="3">
        <v>11</v>
      </c>
      <c r="I42" s="3">
        <f t="shared" si="9"/>
        <v>41</v>
      </c>
      <c r="J42" s="3">
        <v>2</v>
      </c>
      <c r="K42" s="3">
        <f t="shared" si="10"/>
        <v>43</v>
      </c>
      <c r="L42" s="7">
        <f t="shared" ref="L42:M48" si="11">(G42/D42)*10000</f>
        <v>13.837959432361369</v>
      </c>
      <c r="M42" s="7">
        <f t="shared" si="11"/>
        <v>5.5112813172924309</v>
      </c>
      <c r="N42" s="3">
        <f t="shared" ref="N42:N48" si="12">(I42/C42)*10000</f>
        <v>9.8466426238872131</v>
      </c>
      <c r="O42" s="7"/>
      <c r="P42" s="10">
        <f t="shared" ref="P42:P48" si="13">(J42/F42)*100</f>
        <v>4.5454545454545459</v>
      </c>
    </row>
    <row r="43" spans="1:16" x14ac:dyDescent="0.3">
      <c r="A43" s="17"/>
      <c r="B43" s="4" t="s">
        <v>21</v>
      </c>
      <c r="C43" s="4">
        <f t="shared" si="8"/>
        <v>45617.899999999994</v>
      </c>
      <c r="D43" s="4">
        <v>20351.260999999999</v>
      </c>
      <c r="E43" s="4">
        <v>25266.638999999999</v>
      </c>
      <c r="F43" s="4">
        <v>54</v>
      </c>
      <c r="G43" s="4">
        <v>59</v>
      </c>
      <c r="H43" s="4">
        <v>17</v>
      </c>
      <c r="I43" s="4">
        <f t="shared" si="9"/>
        <v>76</v>
      </c>
      <c r="J43" s="4">
        <v>4</v>
      </c>
      <c r="K43" s="4">
        <f t="shared" si="10"/>
        <v>80</v>
      </c>
      <c r="L43" s="8">
        <f t="shared" si="11"/>
        <v>28.990832558238036</v>
      </c>
      <c r="M43" s="8">
        <f t="shared" si="11"/>
        <v>6.7282395573071669</v>
      </c>
      <c r="N43" s="4">
        <f t="shared" si="12"/>
        <v>16.660126836176151</v>
      </c>
      <c r="O43" s="8">
        <f t="shared" ref="O43:O48" si="14">(J43/E43)*10000</f>
        <v>1.5831151899546274</v>
      </c>
      <c r="P43" s="11">
        <f t="shared" si="13"/>
        <v>7.4074074074074066</v>
      </c>
    </row>
    <row r="44" spans="1:16" x14ac:dyDescent="0.3">
      <c r="A44" s="17"/>
      <c r="B44" s="4" t="s">
        <v>30</v>
      </c>
      <c r="C44" s="4">
        <f t="shared" si="8"/>
        <v>43638.182000000001</v>
      </c>
      <c r="D44" s="4">
        <v>30674.592000000001</v>
      </c>
      <c r="E44" s="4">
        <v>12963.59</v>
      </c>
      <c r="F44" s="4">
        <v>53</v>
      </c>
      <c r="G44" s="4">
        <v>50</v>
      </c>
      <c r="H44" s="4">
        <v>7</v>
      </c>
      <c r="I44" s="4">
        <f t="shared" si="9"/>
        <v>57</v>
      </c>
      <c r="J44" s="4">
        <v>2</v>
      </c>
      <c r="K44" s="4">
        <f t="shared" si="10"/>
        <v>59</v>
      </c>
      <c r="L44" s="8">
        <f t="shared" si="11"/>
        <v>16.300135304163135</v>
      </c>
      <c r="M44" s="8">
        <f t="shared" si="11"/>
        <v>5.3997388069199967</v>
      </c>
      <c r="N44" s="4">
        <f t="shared" si="12"/>
        <v>13.061955697421125</v>
      </c>
      <c r="O44" s="8">
        <f t="shared" si="14"/>
        <v>1.5427825162628561</v>
      </c>
      <c r="P44" s="11">
        <f t="shared" si="13"/>
        <v>3.7735849056603774</v>
      </c>
    </row>
    <row r="45" spans="1:16" x14ac:dyDescent="0.3">
      <c r="A45" s="17"/>
      <c r="B45" s="4" t="s">
        <v>23</v>
      </c>
      <c r="C45" s="4">
        <f t="shared" si="8"/>
        <v>40899.574999999997</v>
      </c>
      <c r="D45" s="4">
        <v>28373.008000000002</v>
      </c>
      <c r="E45" s="4">
        <v>12526.566999999999</v>
      </c>
      <c r="F45" s="4">
        <v>52</v>
      </c>
      <c r="G45" s="4">
        <v>47</v>
      </c>
      <c r="H45" s="4">
        <v>12</v>
      </c>
      <c r="I45" s="4">
        <f t="shared" si="9"/>
        <v>59</v>
      </c>
      <c r="J45" s="4">
        <v>0</v>
      </c>
      <c r="K45" s="4">
        <f t="shared" si="10"/>
        <v>59</v>
      </c>
      <c r="L45" s="8">
        <f t="shared" si="11"/>
        <v>16.565039561543845</v>
      </c>
      <c r="M45" s="8">
        <f t="shared" si="11"/>
        <v>9.5796398167191388</v>
      </c>
      <c r="N45" s="4">
        <f t="shared" si="12"/>
        <v>14.425577771896164</v>
      </c>
      <c r="O45" s="8">
        <f t="shared" si="14"/>
        <v>0</v>
      </c>
      <c r="P45" s="11">
        <f t="shared" si="13"/>
        <v>0</v>
      </c>
    </row>
    <row r="46" spans="1:16" x14ac:dyDescent="0.3">
      <c r="A46" s="17"/>
      <c r="B46" s="4" t="s">
        <v>26</v>
      </c>
      <c r="C46" s="4">
        <f t="shared" si="8"/>
        <v>31920.931</v>
      </c>
      <c r="D46" s="4">
        <v>17729.003000000001</v>
      </c>
      <c r="E46" s="4">
        <v>14191.928</v>
      </c>
      <c r="F46" s="4">
        <v>45</v>
      </c>
      <c r="G46" s="4">
        <v>24</v>
      </c>
      <c r="H46" s="4">
        <v>7</v>
      </c>
      <c r="I46" s="4">
        <f t="shared" si="9"/>
        <v>31</v>
      </c>
      <c r="J46" s="4">
        <v>3</v>
      </c>
      <c r="K46" s="4">
        <f t="shared" si="10"/>
        <v>34</v>
      </c>
      <c r="L46" s="8">
        <f t="shared" si="11"/>
        <v>13.537140244152477</v>
      </c>
      <c r="M46" s="8">
        <f t="shared" si="11"/>
        <v>4.9323812804010849</v>
      </c>
      <c r="N46" s="4">
        <f t="shared" si="12"/>
        <v>9.7114961966491506</v>
      </c>
      <c r="O46" s="8">
        <f t="shared" si="14"/>
        <v>2.1138776916004649</v>
      </c>
      <c r="P46" s="11">
        <f t="shared" si="13"/>
        <v>6.666666666666667</v>
      </c>
    </row>
    <row r="47" spans="1:16" x14ac:dyDescent="0.3">
      <c r="A47" s="17"/>
      <c r="B47" s="4" t="s">
        <v>27</v>
      </c>
      <c r="C47" s="4">
        <f t="shared" si="8"/>
        <v>31227.607</v>
      </c>
      <c r="D47" s="4">
        <v>18501.84</v>
      </c>
      <c r="E47" s="4">
        <v>12725.767</v>
      </c>
      <c r="F47" s="4">
        <v>42</v>
      </c>
      <c r="G47" s="4">
        <v>14</v>
      </c>
      <c r="H47" s="4">
        <v>5</v>
      </c>
      <c r="I47" s="4">
        <f t="shared" si="9"/>
        <v>19</v>
      </c>
      <c r="J47" s="4">
        <v>1</v>
      </c>
      <c r="K47" s="4">
        <f t="shared" si="10"/>
        <v>20</v>
      </c>
      <c r="L47" s="8">
        <f t="shared" si="11"/>
        <v>7.5668149762402006</v>
      </c>
      <c r="M47" s="8">
        <f t="shared" si="11"/>
        <v>3.9290362616257237</v>
      </c>
      <c r="N47" s="4">
        <f t="shared" si="12"/>
        <v>6.084359906284206</v>
      </c>
      <c r="O47" s="8">
        <f t="shared" si="14"/>
        <v>0.7858072523251447</v>
      </c>
      <c r="P47" s="11">
        <f t="shared" si="13"/>
        <v>2.3809523809523809</v>
      </c>
    </row>
    <row r="48" spans="1:16" x14ac:dyDescent="0.3">
      <c r="A48" s="18"/>
      <c r="B48" s="5" t="s">
        <v>28</v>
      </c>
      <c r="C48" s="5">
        <f t="shared" si="8"/>
        <v>28115.275999999998</v>
      </c>
      <c r="D48" s="5">
        <v>15600.511</v>
      </c>
      <c r="E48" s="5">
        <v>12514.764999999999</v>
      </c>
      <c r="F48" s="5">
        <v>57</v>
      </c>
      <c r="G48" s="5">
        <v>23</v>
      </c>
      <c r="H48" s="5">
        <v>8</v>
      </c>
      <c r="I48" s="5">
        <f t="shared" si="9"/>
        <v>31</v>
      </c>
      <c r="J48" s="5">
        <v>0</v>
      </c>
      <c r="K48" s="5">
        <f t="shared" si="10"/>
        <v>31</v>
      </c>
      <c r="L48" s="9">
        <f t="shared" si="11"/>
        <v>14.743106812334544</v>
      </c>
      <c r="M48" s="9">
        <f t="shared" si="11"/>
        <v>6.3924492389589425</v>
      </c>
      <c r="N48" s="5">
        <f t="shared" si="12"/>
        <v>11.026034387853779</v>
      </c>
      <c r="O48" s="9">
        <f t="shared" si="14"/>
        <v>0</v>
      </c>
      <c r="P48" s="12">
        <f t="shared" si="13"/>
        <v>0</v>
      </c>
    </row>
    <row r="49" spans="1:16" x14ac:dyDescent="0.3">
      <c r="L49" s="6"/>
      <c r="M49" s="6"/>
      <c r="O49" s="6"/>
      <c r="P49" s="8"/>
    </row>
    <row r="50" spans="1:16" x14ac:dyDescent="0.3">
      <c r="L50" s="6"/>
      <c r="M50" s="6"/>
      <c r="O50" s="6"/>
      <c r="P50" s="8"/>
    </row>
    <row r="51" spans="1:16" x14ac:dyDescent="0.3">
      <c r="A51" s="16" t="s">
        <v>29</v>
      </c>
      <c r="B51" s="3" t="s">
        <v>25</v>
      </c>
      <c r="C51" s="3">
        <f t="shared" si="8"/>
        <v>35817.661</v>
      </c>
      <c r="D51" s="3">
        <v>13161.24</v>
      </c>
      <c r="E51" s="3">
        <v>22656.420999999998</v>
      </c>
      <c r="F51" s="3">
        <v>43</v>
      </c>
      <c r="G51" s="3">
        <v>14</v>
      </c>
      <c r="H51" s="3">
        <v>5</v>
      </c>
      <c r="I51" s="3">
        <f t="shared" si="9"/>
        <v>19</v>
      </c>
      <c r="J51" s="3">
        <v>0</v>
      </c>
      <c r="K51" s="3">
        <f t="shared" si="10"/>
        <v>19</v>
      </c>
      <c r="L51" s="7">
        <f t="shared" ref="L51:M57" si="15">(G51/D51)*10000</f>
        <v>10.637295573973272</v>
      </c>
      <c r="M51" s="7">
        <f t="shared" si="15"/>
        <v>2.2068798951078814</v>
      </c>
      <c r="N51" s="3">
        <f t="shared" ref="N51:N57" si="16">(I51/C51)*10000</f>
        <v>5.3046456606979451</v>
      </c>
      <c r="O51" s="7">
        <f t="shared" ref="O51:O57" si="17">(J51/E51)*10000</f>
        <v>0</v>
      </c>
      <c r="P51" s="10">
        <f t="shared" ref="P51:P57" si="18">(J51/F51)*100</f>
        <v>0</v>
      </c>
    </row>
    <row r="52" spans="1:16" x14ac:dyDescent="0.3">
      <c r="A52" s="17"/>
      <c r="B52" s="4" t="s">
        <v>33</v>
      </c>
      <c r="C52" s="4">
        <f t="shared" si="8"/>
        <v>39742.286</v>
      </c>
      <c r="D52" s="4">
        <v>11923.245999999999</v>
      </c>
      <c r="E52" s="4">
        <v>27819.040000000001</v>
      </c>
      <c r="F52" s="4">
        <v>37</v>
      </c>
      <c r="G52" s="4">
        <v>20</v>
      </c>
      <c r="H52" s="4">
        <v>8</v>
      </c>
      <c r="I52" s="4">
        <f t="shared" si="9"/>
        <v>28</v>
      </c>
      <c r="J52" s="4">
        <v>0</v>
      </c>
      <c r="K52" s="4">
        <f t="shared" si="10"/>
        <v>28</v>
      </c>
      <c r="L52" s="8">
        <f t="shared" si="15"/>
        <v>16.773955682873609</v>
      </c>
      <c r="M52" s="8">
        <f t="shared" si="15"/>
        <v>2.8757282781864504</v>
      </c>
      <c r="N52" s="4">
        <f t="shared" si="16"/>
        <v>7.0453924064660001</v>
      </c>
      <c r="O52" s="8">
        <f t="shared" si="17"/>
        <v>0</v>
      </c>
      <c r="P52" s="11">
        <f t="shared" si="18"/>
        <v>0</v>
      </c>
    </row>
    <row r="53" spans="1:16" x14ac:dyDescent="0.3">
      <c r="A53" s="17"/>
      <c r="B53" s="4" t="s">
        <v>30</v>
      </c>
      <c r="C53" s="4">
        <f t="shared" si="8"/>
        <v>36779.565000000002</v>
      </c>
      <c r="D53" s="4">
        <v>12730.058000000001</v>
      </c>
      <c r="E53" s="4">
        <v>24049.507000000001</v>
      </c>
      <c r="F53" s="4">
        <v>33</v>
      </c>
      <c r="G53" s="4">
        <v>21</v>
      </c>
      <c r="H53" s="4">
        <v>10</v>
      </c>
      <c r="I53" s="4">
        <f t="shared" si="9"/>
        <v>31</v>
      </c>
      <c r="J53" s="4">
        <v>1</v>
      </c>
      <c r="K53" s="4">
        <f t="shared" si="10"/>
        <v>32</v>
      </c>
      <c r="L53" s="8">
        <f t="shared" si="15"/>
        <v>16.496389882905479</v>
      </c>
      <c r="M53" s="8">
        <f t="shared" si="15"/>
        <v>4.1580893945144073</v>
      </c>
      <c r="N53" s="4">
        <f t="shared" si="16"/>
        <v>8.4285934322496736</v>
      </c>
      <c r="O53" s="8">
        <f t="shared" si="17"/>
        <v>0.41580893945144071</v>
      </c>
      <c r="P53" s="11">
        <f t="shared" si="18"/>
        <v>3.0303030303030303</v>
      </c>
    </row>
    <row r="54" spans="1:16" x14ac:dyDescent="0.3">
      <c r="A54" s="17"/>
      <c r="B54" s="4" t="s">
        <v>23</v>
      </c>
      <c r="C54" s="4">
        <f t="shared" si="8"/>
        <v>34695.42</v>
      </c>
      <c r="D54" s="4">
        <v>13302.027</v>
      </c>
      <c r="E54" s="4">
        <v>21393.393</v>
      </c>
      <c r="F54" s="4">
        <v>30</v>
      </c>
      <c r="G54" s="4">
        <v>23</v>
      </c>
      <c r="H54" s="4">
        <v>8</v>
      </c>
      <c r="I54" s="4">
        <f t="shared" si="9"/>
        <v>31</v>
      </c>
      <c r="J54" s="4">
        <v>2</v>
      </c>
      <c r="K54" s="4">
        <f t="shared" si="10"/>
        <v>33</v>
      </c>
      <c r="L54" s="8">
        <f t="shared" si="15"/>
        <v>17.290597891584493</v>
      </c>
      <c r="M54" s="8">
        <f t="shared" si="15"/>
        <v>3.7394722753889487</v>
      </c>
      <c r="N54" s="4">
        <f t="shared" si="16"/>
        <v>8.9348968826432991</v>
      </c>
      <c r="O54" s="8">
        <f t="shared" si="17"/>
        <v>0.93486806884723717</v>
      </c>
      <c r="P54" s="11">
        <f t="shared" si="18"/>
        <v>6.666666666666667</v>
      </c>
    </row>
    <row r="55" spans="1:16" x14ac:dyDescent="0.3">
      <c r="A55" s="17"/>
      <c r="B55" s="4" t="s">
        <v>32</v>
      </c>
      <c r="C55" s="4">
        <f t="shared" si="8"/>
        <v>41122.021000000001</v>
      </c>
      <c r="D55" s="4">
        <v>13355.195</v>
      </c>
      <c r="E55" s="4">
        <v>27766.826000000001</v>
      </c>
      <c r="F55" s="4">
        <v>38</v>
      </c>
      <c r="G55" s="4">
        <v>22</v>
      </c>
      <c r="H55" s="4">
        <v>4</v>
      </c>
      <c r="I55" s="4">
        <f t="shared" si="9"/>
        <v>26</v>
      </c>
      <c r="J55" s="4">
        <v>0</v>
      </c>
      <c r="K55" s="4">
        <f t="shared" si="10"/>
        <v>26</v>
      </c>
      <c r="L55" s="8">
        <f t="shared" si="15"/>
        <v>16.472990472995715</v>
      </c>
      <c r="M55" s="8">
        <f t="shared" si="15"/>
        <v>1.4405679640877931</v>
      </c>
      <c r="N55" s="4">
        <f t="shared" si="16"/>
        <v>6.3226464477511941</v>
      </c>
      <c r="O55" s="8">
        <f t="shared" si="17"/>
        <v>0</v>
      </c>
      <c r="P55" s="11">
        <f t="shared" si="18"/>
        <v>0</v>
      </c>
    </row>
    <row r="56" spans="1:16" x14ac:dyDescent="0.3">
      <c r="A56" s="17"/>
      <c r="B56" s="4" t="s">
        <v>31</v>
      </c>
      <c r="C56" s="4">
        <f t="shared" si="8"/>
        <v>36910.934000000001</v>
      </c>
      <c r="D56" s="4">
        <v>12112.313</v>
      </c>
      <c r="E56" s="4">
        <v>24798.620999999999</v>
      </c>
      <c r="F56" s="4">
        <v>27</v>
      </c>
      <c r="G56" s="4">
        <v>33</v>
      </c>
      <c r="H56" s="4">
        <v>9</v>
      </c>
      <c r="I56" s="4">
        <f t="shared" si="9"/>
        <v>42</v>
      </c>
      <c r="J56" s="4">
        <v>0</v>
      </c>
      <c r="K56" s="4">
        <f t="shared" si="10"/>
        <v>42</v>
      </c>
      <c r="L56" s="8">
        <f t="shared" si="15"/>
        <v>27.245002667946245</v>
      </c>
      <c r="M56" s="8">
        <f t="shared" si="15"/>
        <v>3.6292340610391203</v>
      </c>
      <c r="N56" s="4">
        <f t="shared" si="16"/>
        <v>11.378742136408686</v>
      </c>
      <c r="O56" s="8">
        <f t="shared" si="17"/>
        <v>0</v>
      </c>
      <c r="P56" s="11">
        <f t="shared" si="18"/>
        <v>0</v>
      </c>
    </row>
    <row r="57" spans="1:16" x14ac:dyDescent="0.3">
      <c r="A57" s="18"/>
      <c r="B57" s="5" t="s">
        <v>28</v>
      </c>
      <c r="C57" s="5">
        <f t="shared" si="8"/>
        <v>40072.974000000002</v>
      </c>
      <c r="D57" s="5">
        <v>16181.182000000001</v>
      </c>
      <c r="E57" s="5">
        <v>23891.792000000001</v>
      </c>
      <c r="F57" s="5">
        <v>39</v>
      </c>
      <c r="G57" s="5">
        <v>28</v>
      </c>
      <c r="H57" s="5">
        <v>0</v>
      </c>
      <c r="I57" s="5">
        <f t="shared" si="9"/>
        <v>28</v>
      </c>
      <c r="J57" s="5">
        <v>0</v>
      </c>
      <c r="K57" s="5">
        <f t="shared" si="10"/>
        <v>28</v>
      </c>
      <c r="L57" s="9">
        <f t="shared" si="15"/>
        <v>17.304051088480435</v>
      </c>
      <c r="M57" s="9">
        <f t="shared" si="15"/>
        <v>0</v>
      </c>
      <c r="N57" s="5">
        <f t="shared" si="16"/>
        <v>6.9872528053445695</v>
      </c>
      <c r="O57" s="9">
        <f t="shared" si="17"/>
        <v>0</v>
      </c>
      <c r="P57" s="12">
        <f t="shared" si="18"/>
        <v>0</v>
      </c>
    </row>
  </sheetData>
  <mergeCells count="7">
    <mergeCell ref="A51:A57"/>
    <mergeCell ref="A7:A10"/>
    <mergeCell ref="A13:A16"/>
    <mergeCell ref="A19:A23"/>
    <mergeCell ref="A26:A29"/>
    <mergeCell ref="A36:A39"/>
    <mergeCell ref="A42:A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Fig5 Fig Sup2 I-L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ana.brandao</dc:creator>
  <cp:lastModifiedBy>Jorge Borbinha</cp:lastModifiedBy>
  <dcterms:created xsi:type="dcterms:W3CDTF">2022-02-09T14:36:55Z</dcterms:created>
  <dcterms:modified xsi:type="dcterms:W3CDTF">2022-07-21T21:45:28Z</dcterms:modified>
</cp:coreProperties>
</file>