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-105" yWindow="-105" windowWidth="20715" windowHeight="13275" activeTab="2"/>
  </bookViews>
  <sheets>
    <sheet name="25.01.2017" sheetId="1" r:id="rId1"/>
    <sheet name="22.02.2017" sheetId="2" r:id="rId2"/>
    <sheet name="Average" sheetId="4" r:id="rId3"/>
  </sheets>
  <definedNames>
    <definedName name="_xlchart.v1.0" hidden="1">'25.01.2017'!$H$3:$H$12</definedName>
    <definedName name="_xlchart.v1.1" hidden="1">'25.01.2017'!$P$3:$P$12</definedName>
    <definedName name="_xlchart.v1.2" hidden="1">'25.01.2017'!$X$3:$X$12</definedName>
    <definedName name="_xlchart.v1.3" hidden="1">'22.02.2017'!$H$3:$H$12</definedName>
    <definedName name="_xlchart.v1.4" hidden="1">'22.02.2017'!$P$3:$P$12</definedName>
    <definedName name="_xlchart.v1.5" hidden="1">'22.02.2017'!$X$3:$X$12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4" l="1"/>
  <c r="C41" i="4"/>
  <c r="D40" i="4"/>
  <c r="C40" i="4"/>
  <c r="B40" i="4"/>
  <c r="D32" i="4" l="1"/>
  <c r="D33" i="4" s="1"/>
  <c r="D31" i="4"/>
  <c r="C32" i="4"/>
  <c r="C33" i="4" s="1"/>
  <c r="C31" i="4"/>
  <c r="C19" i="1" l="1"/>
  <c r="D19" i="1" s="1"/>
  <c r="B32" i="4"/>
  <c r="B31" i="4"/>
  <c r="B36" i="4" s="1"/>
  <c r="H3" i="1"/>
  <c r="S27" i="2"/>
  <c r="S28" i="2" s="1"/>
  <c r="T28" i="2" s="1"/>
  <c r="L27" i="2"/>
  <c r="K27" i="2"/>
  <c r="K28" i="2" s="1"/>
  <c r="L28" i="2" s="1"/>
  <c r="C27" i="2"/>
  <c r="D27" i="2" s="1"/>
  <c r="S26" i="2"/>
  <c r="T26" i="2" s="1"/>
  <c r="K26" i="2"/>
  <c r="L26" i="2" s="1"/>
  <c r="D26" i="2"/>
  <c r="C26" i="2"/>
  <c r="X19" i="2" s="1"/>
  <c r="P17" i="2"/>
  <c r="H17" i="2"/>
  <c r="X16" i="2"/>
  <c r="X14" i="2"/>
  <c r="P14" i="2"/>
  <c r="H14" i="2"/>
  <c r="H12" i="2"/>
  <c r="X11" i="2"/>
  <c r="P11" i="2"/>
  <c r="P9" i="2"/>
  <c r="H9" i="2"/>
  <c r="X8" i="2"/>
  <c r="X6" i="2"/>
  <c r="P6" i="2"/>
  <c r="H6" i="2"/>
  <c r="H4" i="2"/>
  <c r="X3" i="2"/>
  <c r="P3" i="2"/>
  <c r="S19" i="1"/>
  <c r="T19" i="1" s="1"/>
  <c r="K19" i="1"/>
  <c r="L19" i="1" s="1"/>
  <c r="S18" i="1"/>
  <c r="T18" i="1" s="1"/>
  <c r="K18" i="1"/>
  <c r="L18" i="1" s="1"/>
  <c r="C18" i="1"/>
  <c r="D18" i="1" s="1"/>
  <c r="S17" i="1"/>
  <c r="T17" i="1" s="1"/>
  <c r="K17" i="1"/>
  <c r="L17" i="1" s="1"/>
  <c r="C17" i="1"/>
  <c r="P11" i="1" s="1"/>
  <c r="X12" i="1"/>
  <c r="P12" i="1"/>
  <c r="H12" i="1"/>
  <c r="X11" i="1"/>
  <c r="P10" i="1"/>
  <c r="H10" i="1"/>
  <c r="X9" i="1"/>
  <c r="P9" i="1"/>
  <c r="H9" i="1"/>
  <c r="X7" i="1"/>
  <c r="P7" i="1"/>
  <c r="H7" i="1"/>
  <c r="X6" i="1"/>
  <c r="P6" i="1"/>
  <c r="H5" i="1"/>
  <c r="X4" i="1"/>
  <c r="P4" i="1"/>
  <c r="H4" i="1"/>
  <c r="X3" i="1"/>
  <c r="B37" i="4" l="1"/>
  <c r="D37" i="4"/>
  <c r="C37" i="4"/>
  <c r="D38" i="4"/>
  <c r="B33" i="4"/>
  <c r="B38" i="4" s="1"/>
  <c r="D36" i="4"/>
  <c r="C38" i="4"/>
  <c r="C36" i="4"/>
  <c r="X9" i="2"/>
  <c r="C28" i="2"/>
  <c r="D28" i="2" s="1"/>
  <c r="H5" i="2"/>
  <c r="X7" i="2"/>
  <c r="P10" i="2"/>
  <c r="H13" i="2"/>
  <c r="X15" i="2"/>
  <c r="X18" i="2"/>
  <c r="P4" i="2"/>
  <c r="H7" i="2"/>
  <c r="P12" i="2"/>
  <c r="H15" i="2"/>
  <c r="X17" i="2"/>
  <c r="T27" i="2"/>
  <c r="X4" i="2"/>
  <c r="P7" i="2"/>
  <c r="H10" i="2"/>
  <c r="X12" i="2"/>
  <c r="P15" i="2"/>
  <c r="P18" i="2"/>
  <c r="P5" i="2"/>
  <c r="H8" i="2"/>
  <c r="X10" i="2"/>
  <c r="P13" i="2"/>
  <c r="H16" i="2"/>
  <c r="P19" i="2"/>
  <c r="H3" i="2"/>
  <c r="X5" i="2"/>
  <c r="P8" i="2"/>
  <c r="H11" i="2"/>
  <c r="X13" i="2"/>
  <c r="P16" i="2"/>
  <c r="X10" i="1"/>
  <c r="P5" i="1"/>
  <c r="H8" i="1"/>
  <c r="D17" i="1"/>
  <c r="X5" i="1"/>
  <c r="P8" i="1"/>
  <c r="H11" i="1"/>
  <c r="P3" i="1"/>
  <c r="H6" i="1"/>
  <c r="X8" i="1"/>
</calcChain>
</file>

<file path=xl/sharedStrings.xml><?xml version="1.0" encoding="utf-8"?>
<sst xmlns="http://schemas.openxmlformats.org/spreadsheetml/2006/main" count="76" uniqueCount="16">
  <si>
    <t>siMock</t>
  </si>
  <si>
    <t>siXAB2</t>
  </si>
  <si>
    <t>siXPF</t>
  </si>
  <si>
    <t>Paste</t>
  </si>
  <si>
    <t>Area</t>
  </si>
  <si>
    <t>Mean</t>
  </si>
  <si>
    <t>Mix</t>
  </si>
  <si>
    <t>Max</t>
  </si>
  <si>
    <t>IntDen</t>
  </si>
  <si>
    <t>RawIntDen</t>
  </si>
  <si>
    <t>SD</t>
  </si>
  <si>
    <t>SEM</t>
  </si>
  <si>
    <t>25.01.2017</t>
  </si>
  <si>
    <t>22.02.2017</t>
  </si>
  <si>
    <t>Variance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</si>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</sst>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Unscheduled Dna Synthesis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D5A3-4D71-B763-B789F3EB2A9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D5A3-4D71-B763-B789F3EB2A9E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D5A3-4D71-B763-B789F3EB2A9E}"/>
              </c:ext>
            </c:extLst>
          </c:dPt>
          <c:errBars>
            <c:errBarType val="both"/>
            <c:errValType val="cust"/>
            <c:noEndCap val="0"/>
            <c:plus>
              <c:numRef>
                <c:f>('25.01.2017'!$D$19,'25.01.2017'!$L$19,'25.01.2017'!$T$19)</c:f>
                <c:numCache>
                  <c:formatCode>General</c:formatCode>
                  <c:ptCount val="3"/>
                  <c:pt idx="0">
                    <c:v>15.546616017113054</c:v>
                  </c:pt>
                  <c:pt idx="1">
                    <c:v>11.69402333280248</c:v>
                  </c:pt>
                  <c:pt idx="2">
                    <c:v>2.9296049408979914</c:v>
                  </c:pt>
                </c:numCache>
              </c:numRef>
            </c:plus>
            <c:minus>
              <c:numRef>
                <c:f>('25.01.2017'!$D$19,'25.01.2017'!$L$19,'25.01.2017'!$T$19)</c:f>
                <c:numCache>
                  <c:formatCode>General</c:formatCode>
                  <c:ptCount val="3"/>
                  <c:pt idx="0">
                    <c:v>15.546616017113054</c:v>
                  </c:pt>
                  <c:pt idx="1">
                    <c:v>11.69402333280248</c:v>
                  </c:pt>
                  <c:pt idx="2">
                    <c:v>2.9296049408979914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('25.01.2017'!$B$1,'25.01.2017'!$J$1,'25.01.2017'!$R$1)</c:f>
              <c:strCache>
                <c:ptCount val="3"/>
                <c:pt idx="0">
                  <c:v>siMock</c:v>
                </c:pt>
                <c:pt idx="1">
                  <c:v>siXAB2</c:v>
                </c:pt>
                <c:pt idx="2">
                  <c:v>siXPF</c:v>
                </c:pt>
              </c:strCache>
            </c:strRef>
          </c:cat>
          <c:val>
            <c:numRef>
              <c:f>('25.01.2017'!$D$17,'25.01.2017'!$L$17,'25.01.2017'!$T$17)</c:f>
              <c:numCache>
                <c:formatCode>General</c:formatCode>
                <c:ptCount val="3"/>
                <c:pt idx="0">
                  <c:v>100</c:v>
                </c:pt>
                <c:pt idx="1">
                  <c:v>75.644342888783498</c:v>
                </c:pt>
                <c:pt idx="2">
                  <c:v>17.563250353684811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A3-4D71-B763-B789F3EB2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-12"/>
        <c:axId val="257882864"/>
        <c:axId val="260847936"/>
      </c:barChart>
      <c:catAx>
        <c:axId val="25788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847936"/>
        <c:crosses val="autoZero"/>
        <c:auto val="1"/>
        <c:lblAlgn val="ctr"/>
        <c:lblOffset val="100"/>
        <c:noMultiLvlLbl val="0"/>
      </c:catAx>
      <c:valAx>
        <c:axId val="26084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88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Unscheduled Dna Synthesis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5269-4664-B231-D0DF14C77EE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5269-4664-B231-D0DF14C77EE2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5269-4664-B231-D0DF14C77EE2}"/>
              </c:ext>
            </c:extLst>
          </c:dPt>
          <c:errBars>
            <c:errBarType val="both"/>
            <c:errValType val="cust"/>
            <c:noEndCap val="0"/>
            <c:plus>
              <c:numRef>
                <c:f>('22.02.2017'!$D$28,'22.02.2017'!$L$28,'22.02.2017'!$T$28)</c:f>
                <c:numCache>
                  <c:formatCode>General</c:formatCode>
                  <c:ptCount val="3"/>
                  <c:pt idx="0">
                    <c:v>8.3861610814575389</c:v>
                  </c:pt>
                  <c:pt idx="1">
                    <c:v>13.184071884351397</c:v>
                  </c:pt>
                  <c:pt idx="2">
                    <c:v>4.9793702174455428</c:v>
                  </c:pt>
                </c:numCache>
              </c:numRef>
            </c:plus>
            <c:minus>
              <c:numRef>
                <c:f>('22.02.2017'!$D$28,'22.02.2017'!$L$28,'22.02.2017'!$T$28)</c:f>
                <c:numCache>
                  <c:formatCode>General</c:formatCode>
                  <c:ptCount val="3"/>
                  <c:pt idx="0">
                    <c:v>8.3861610814575389</c:v>
                  </c:pt>
                  <c:pt idx="1">
                    <c:v>13.184071884351397</c:v>
                  </c:pt>
                  <c:pt idx="2">
                    <c:v>4.9793702174455428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('22.02.2017'!$B$1,'22.02.2017'!$J$1,'22.02.2017'!$R$1)</c:f>
              <c:strCache>
                <c:ptCount val="3"/>
                <c:pt idx="0">
                  <c:v>siMock</c:v>
                </c:pt>
                <c:pt idx="1">
                  <c:v>siXAB2</c:v>
                </c:pt>
                <c:pt idx="2">
                  <c:v>siXPF</c:v>
                </c:pt>
              </c:strCache>
            </c:strRef>
          </c:cat>
          <c:val>
            <c:numRef>
              <c:f>('22.02.2017'!$D$26,'22.02.2017'!$L$26,'22.02.2017'!$T$26)</c:f>
              <c:numCache>
                <c:formatCode>General</c:formatCode>
                <c:ptCount val="3"/>
                <c:pt idx="0">
                  <c:v>100</c:v>
                </c:pt>
                <c:pt idx="1">
                  <c:v>114.48866190571145</c:v>
                </c:pt>
                <c:pt idx="2">
                  <c:v>57.57308342660523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69-4664-B231-D0DF14C7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-12"/>
        <c:axId val="257882864"/>
        <c:axId val="260847936"/>
      </c:barChart>
      <c:catAx>
        <c:axId val="25788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847936"/>
        <c:crosses val="autoZero"/>
        <c:auto val="1"/>
        <c:lblAlgn val="ctr"/>
        <c:lblOffset val="100"/>
        <c:noMultiLvlLbl val="0"/>
      </c:catAx>
      <c:valAx>
        <c:axId val="26084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88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1A5-4F07-91E6-F6B3EC67949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A5-4F07-91E6-F6B3EC679496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1A5-4F07-91E6-F6B3EC679496}"/>
              </c:ext>
            </c:extLst>
          </c:dPt>
          <c:errBars>
            <c:errBarType val="both"/>
            <c:errValType val="cust"/>
            <c:noEndCap val="0"/>
            <c:plus>
              <c:numRef>
                <c:f>Average!$B$38:$D$38</c:f>
                <c:numCache>
                  <c:formatCode>General</c:formatCode>
                  <c:ptCount val="3"/>
                  <c:pt idx="0">
                    <c:v>8.5169204666387479</c:v>
                  </c:pt>
                  <c:pt idx="1">
                    <c:v>9.0052568070301078</c:v>
                  </c:pt>
                  <c:pt idx="2">
                    <c:v>4.3238644755867064</c:v>
                  </c:pt>
                </c:numCache>
              </c:numRef>
            </c:plus>
            <c:minus>
              <c:numRef>
                <c:f>Average!$B$38:$D$38</c:f>
                <c:numCache>
                  <c:formatCode>General</c:formatCode>
                  <c:ptCount val="3"/>
                  <c:pt idx="0">
                    <c:v>8.5169204666387479</c:v>
                  </c:pt>
                  <c:pt idx="1">
                    <c:v>9.0052568070301078</c:v>
                  </c:pt>
                  <c:pt idx="2">
                    <c:v>4.3238644755867064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Average!$B$1:$D$1</c:f>
              <c:strCache>
                <c:ptCount val="3"/>
                <c:pt idx="0">
                  <c:v>siMock</c:v>
                </c:pt>
                <c:pt idx="1">
                  <c:v>siXAB2</c:v>
                </c:pt>
                <c:pt idx="2">
                  <c:v>siXPF</c:v>
                </c:pt>
              </c:strCache>
            </c:strRef>
          </c:cat>
          <c:val>
            <c:numRef>
              <c:f>Average!$B$36:$D$36</c:f>
              <c:numCache>
                <c:formatCode>0</c:formatCode>
                <c:ptCount val="3"/>
                <c:pt idx="0">
                  <c:v>100</c:v>
                </c:pt>
                <c:pt idx="1">
                  <c:v>97.335861204838636</c:v>
                </c:pt>
                <c:pt idx="2">
                  <c:v>40.316959184235387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5-4F07-91E6-F6B3EC679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781254880"/>
        <c:axId val="781255296"/>
      </c:barChart>
      <c:catAx>
        <c:axId val="7812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81255296"/>
        <c:crosses val="autoZero"/>
        <c:auto val="1"/>
        <c:lblAlgn val="ctr"/>
        <c:lblOffset val="100"/>
        <c:noMultiLvlLbl val="0"/>
      </c:catAx>
      <c:valAx>
        <c:axId val="781255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DNA synthesis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8125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siMock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Average!$B$2:$B$29</c:f>
              <c:numCache>
                <c:formatCode>General</c:formatCode>
                <c:ptCount val="28"/>
                <c:pt idx="0">
                  <c:v>5785037</c:v>
                </c:pt>
                <c:pt idx="1">
                  <c:v>1307854</c:v>
                </c:pt>
                <c:pt idx="2">
                  <c:v>2916744</c:v>
                </c:pt>
                <c:pt idx="3">
                  <c:v>6086630</c:v>
                </c:pt>
                <c:pt idx="4">
                  <c:v>3614910</c:v>
                </c:pt>
                <c:pt idx="5">
                  <c:v>6244994</c:v>
                </c:pt>
                <c:pt idx="6">
                  <c:v>1268412</c:v>
                </c:pt>
                <c:pt idx="7">
                  <c:v>2539428</c:v>
                </c:pt>
                <c:pt idx="8">
                  <c:v>4424536</c:v>
                </c:pt>
                <c:pt idx="9">
                  <c:v>6092376</c:v>
                </c:pt>
                <c:pt idx="11">
                  <c:v>2413670</c:v>
                </c:pt>
                <c:pt idx="12">
                  <c:v>2076768</c:v>
                </c:pt>
                <c:pt idx="13">
                  <c:v>3149284</c:v>
                </c:pt>
                <c:pt idx="14">
                  <c:v>1848266</c:v>
                </c:pt>
                <c:pt idx="15">
                  <c:v>2367278</c:v>
                </c:pt>
                <c:pt idx="16">
                  <c:v>3787611</c:v>
                </c:pt>
                <c:pt idx="17">
                  <c:v>3912090</c:v>
                </c:pt>
                <c:pt idx="18">
                  <c:v>2944015</c:v>
                </c:pt>
                <c:pt idx="19">
                  <c:v>2283396</c:v>
                </c:pt>
                <c:pt idx="20">
                  <c:v>2527616</c:v>
                </c:pt>
                <c:pt idx="21">
                  <c:v>2905221</c:v>
                </c:pt>
                <c:pt idx="22">
                  <c:v>4932668</c:v>
                </c:pt>
                <c:pt idx="23">
                  <c:v>5040495</c:v>
                </c:pt>
                <c:pt idx="24">
                  <c:v>3355572</c:v>
                </c:pt>
                <c:pt idx="25">
                  <c:v>4664097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8C-4D1D-9A67-E4B2FBC4B9BD}"/>
            </c:ext>
          </c:extLst>
        </c:ser>
        <c:ser>
          <c:idx val="0"/>
          <c:order val="1"/>
          <c:tx>
            <c:v>siXAB2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Average!$C$2:$C$29</c:f>
              <c:numCache>
                <c:formatCode>General</c:formatCode>
                <c:ptCount val="28"/>
                <c:pt idx="0">
                  <c:v>4319870</c:v>
                </c:pt>
                <c:pt idx="1">
                  <c:v>1652101</c:v>
                </c:pt>
                <c:pt idx="2">
                  <c:v>1933177</c:v>
                </c:pt>
                <c:pt idx="3">
                  <c:v>2505713</c:v>
                </c:pt>
                <c:pt idx="4">
                  <c:v>4234583</c:v>
                </c:pt>
                <c:pt idx="5">
                  <c:v>3613960</c:v>
                </c:pt>
                <c:pt idx="6">
                  <c:v>5327243</c:v>
                </c:pt>
                <c:pt idx="7">
                  <c:v>1346355</c:v>
                </c:pt>
                <c:pt idx="8">
                  <c:v>1204718</c:v>
                </c:pt>
                <c:pt idx="9">
                  <c:v>4332518</c:v>
                </c:pt>
                <c:pt idx="11">
                  <c:v>3251035</c:v>
                </c:pt>
                <c:pt idx="12">
                  <c:v>2434853</c:v>
                </c:pt>
                <c:pt idx="13">
                  <c:v>4373996</c:v>
                </c:pt>
                <c:pt idx="14">
                  <c:v>4642307</c:v>
                </c:pt>
                <c:pt idx="15">
                  <c:v>5354129</c:v>
                </c:pt>
                <c:pt idx="16">
                  <c:v>7759694</c:v>
                </c:pt>
                <c:pt idx="17">
                  <c:v>2580437</c:v>
                </c:pt>
                <c:pt idx="18">
                  <c:v>2579978</c:v>
                </c:pt>
                <c:pt idx="19">
                  <c:v>867831</c:v>
                </c:pt>
                <c:pt idx="20">
                  <c:v>2896941</c:v>
                </c:pt>
                <c:pt idx="21">
                  <c:v>2477697</c:v>
                </c:pt>
                <c:pt idx="22">
                  <c:v>5440142</c:v>
                </c:pt>
                <c:pt idx="23">
                  <c:v>3325094</c:v>
                </c:pt>
                <c:pt idx="24">
                  <c:v>5624419</c:v>
                </c:pt>
                <c:pt idx="25">
                  <c:v>1442684</c:v>
                </c:pt>
                <c:pt idx="26">
                  <c:v>2791313</c:v>
                </c:pt>
                <c:pt idx="27">
                  <c:v>4709231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8C-4D1D-9A67-E4B2FBC4B9BD}"/>
            </c:ext>
          </c:extLst>
        </c:ser>
        <c:ser>
          <c:idx val="1"/>
          <c:order val="2"/>
          <c:tx>
            <c:v>siXPF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Average!$D$2:$D$29</c:f>
              <c:numCache>
                <c:formatCode>General</c:formatCode>
                <c:ptCount val="28"/>
                <c:pt idx="0">
                  <c:v>807985</c:v>
                </c:pt>
                <c:pt idx="1">
                  <c:v>686416</c:v>
                </c:pt>
                <c:pt idx="2">
                  <c:v>565661</c:v>
                </c:pt>
                <c:pt idx="3">
                  <c:v>1600329</c:v>
                </c:pt>
                <c:pt idx="4">
                  <c:v>593359</c:v>
                </c:pt>
                <c:pt idx="5">
                  <c:v>238013</c:v>
                </c:pt>
                <c:pt idx="6">
                  <c:v>479214</c:v>
                </c:pt>
                <c:pt idx="7">
                  <c:v>425285</c:v>
                </c:pt>
                <c:pt idx="8">
                  <c:v>726009</c:v>
                </c:pt>
                <c:pt idx="9">
                  <c:v>952368</c:v>
                </c:pt>
                <c:pt idx="11">
                  <c:v>1716383</c:v>
                </c:pt>
                <c:pt idx="12">
                  <c:v>2494177</c:v>
                </c:pt>
                <c:pt idx="13">
                  <c:v>2782477</c:v>
                </c:pt>
                <c:pt idx="14">
                  <c:v>2652627</c:v>
                </c:pt>
                <c:pt idx="15">
                  <c:v>2265839</c:v>
                </c:pt>
                <c:pt idx="16">
                  <c:v>1458938</c:v>
                </c:pt>
                <c:pt idx="17">
                  <c:v>1473916</c:v>
                </c:pt>
                <c:pt idx="18">
                  <c:v>2149172</c:v>
                </c:pt>
                <c:pt idx="19">
                  <c:v>1898573</c:v>
                </c:pt>
                <c:pt idx="20">
                  <c:v>1194246</c:v>
                </c:pt>
                <c:pt idx="21">
                  <c:v>614994</c:v>
                </c:pt>
                <c:pt idx="22">
                  <c:v>3171386</c:v>
                </c:pt>
                <c:pt idx="23">
                  <c:v>1489548</c:v>
                </c:pt>
                <c:pt idx="24">
                  <c:v>1486617</c:v>
                </c:pt>
                <c:pt idx="25">
                  <c:v>1243971</c:v>
                </c:pt>
                <c:pt idx="26">
                  <c:v>1871974</c:v>
                </c:pt>
                <c:pt idx="27">
                  <c:v>1490669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8C-4D1D-9A67-E4B2FBC4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565104"/>
        <c:axId val="463575920"/>
      </c:scatterChart>
      <c:valAx>
        <c:axId val="46356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3575920"/>
        <c:crosses val="autoZero"/>
        <c:crossBetween val="midCat"/>
      </c:valAx>
      <c:valAx>
        <c:axId val="46357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3565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  <cx:data id="1">
      <cx:numDim type="val">
        <cx:f>_xlchart.v1.1</cx:f>
      </cx:numDim>
    </cx:data>
    <cx:data id="2">
      <cx:numDim type="val">
        <cx:f>_xlchart.v1.2</cx:f>
      </cx:numDim>
    </cx:data>
  </cx:chartData>
  <cx:chart>
    <cx:title pos="t" align="ctr" overlay="0"/>
    <cx:plotArea>
      <cx:plotAreaRegion>
        <cx:series layoutId="boxWhisker" uniqueId="{13D6E961-0D44-4843-A010-71B091C942AF}"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7EF5ADA6-CF20-4757-BD1F-EBBA96B62C1F}"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B6CDC21C-5364-47E2-BC1E-73840D3E39C0}"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  <cx:data id="1">
      <cx:numDim type="val">
        <cx:f>_xlchart.v1.4</cx:f>
      </cx:numDim>
    </cx:data>
    <cx:data id="2">
      <cx:numDim type="val">
        <cx:f>_xlchart.v1.5</cx:f>
      </cx:numDim>
    </cx:data>
  </cx:chartData>
  <cx:chart>
    <cx:title pos="t" align="ctr" overlay="0"/>
    <cx:plotArea>
      <cx:plotAreaRegion>
        <cx:series layoutId="boxWhisker" uniqueId="{13D6E961-0D44-4843-A010-71B091C942AF}"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7EF5ADA6-CF20-4757-BD1F-EBBA96B62C1F}"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B6CDC21C-5364-47E2-BC1E-73840D3E39C0}"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22</xdr:row>
      <xdr:rowOff>47625</xdr:rowOff>
    </xdr:from>
    <xdr:to>
      <xdr:col>10</xdr:col>
      <xdr:colOff>171450</xdr:colOff>
      <xdr:row>36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D9C8102-8662-41FE-AC93-1D058E44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600075</xdr:colOff>
      <xdr:row>21</xdr:row>
      <xdr:rowOff>152400</xdr:rowOff>
    </xdr:from>
    <xdr:to>
      <xdr:col>17</xdr:col>
      <xdr:colOff>600075</xdr:colOff>
      <xdr:row>36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>
              <a:extLst>
                <a:ext uri="{FF2B5EF4-FFF2-40B4-BE49-F238E27FC236}">
                  <a16:creationId xmlns:a16="http://schemas.microsoft.com/office/drawing/2014/main" id="{A7C54893-B1E5-4212-9A61-93BD70ABCB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29</xdr:row>
      <xdr:rowOff>76200</xdr:rowOff>
    </xdr:from>
    <xdr:to>
      <xdr:col>9</xdr:col>
      <xdr:colOff>514350</xdr:colOff>
      <xdr:row>43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19AF6EA-BCFE-42B4-9E15-49B67B3EF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600075</xdr:colOff>
      <xdr:row>30</xdr:row>
      <xdr:rowOff>152400</xdr:rowOff>
    </xdr:from>
    <xdr:to>
      <xdr:col>17</xdr:col>
      <xdr:colOff>600075</xdr:colOff>
      <xdr:row>45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>
              <a:extLst>
                <a:ext uri="{FF2B5EF4-FFF2-40B4-BE49-F238E27FC236}">
                  <a16:creationId xmlns:a16="http://schemas.microsoft.com/office/drawing/2014/main" id="{6D251478-BCD0-4767-801D-B74C63EBF7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140493</xdr:colOff>
      <xdr:row>19</xdr:row>
      <xdr:rowOff>102394</xdr:rowOff>
    </xdr:from>
    <xdr:to>
      <xdr:col>7</xdr:col>
      <xdr:colOff>596493</xdr:colOff>
      <xdr:row>30</xdr:row>
      <xdr:rowOff>19669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E868FCA-DBD0-491F-BA6B-43479EBDC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295275</xdr:colOff>
      <xdr:row>0</xdr:row>
      <xdr:rowOff>66675</xdr:rowOff>
    </xdr:from>
    <xdr:to>
      <xdr:col>10</xdr:col>
      <xdr:colOff>295275</xdr:colOff>
      <xdr:row>14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workbookViewId="0">
      <selection activeCell="D17" sqref="D17:D19"/>
    </sheetView>
  </sheetViews>
  <sheetFormatPr baseColWidth="10" defaultRowHeight="15" x14ac:dyDescent="0.25"/>
  <sheetData>
    <row r="1" spans="1:24" x14ac:dyDescent="0.25">
      <c r="B1" s="1" t="s">
        <v>0</v>
      </c>
      <c r="J1" s="2" t="s">
        <v>1</v>
      </c>
      <c r="R1" s="3" t="s">
        <v>2</v>
      </c>
    </row>
    <row r="2" spans="1:24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I2" t="s">
        <v>3</v>
      </c>
      <c r="J2" t="s">
        <v>4</v>
      </c>
      <c r="K2" t="s">
        <v>5</v>
      </c>
      <c r="L2" t="s">
        <v>6</v>
      </c>
      <c r="M2" t="s">
        <v>7</v>
      </c>
      <c r="N2" t="s">
        <v>8</v>
      </c>
      <c r="O2" t="s">
        <v>9</v>
      </c>
      <c r="Q2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</row>
    <row r="3" spans="1:24" x14ac:dyDescent="0.25">
      <c r="A3">
        <v>1</v>
      </c>
      <c r="B3">
        <v>15.467000000000001</v>
      </c>
      <c r="C3">
        <v>8335.7880000000005</v>
      </c>
      <c r="D3">
        <v>1874</v>
      </c>
      <c r="E3">
        <v>22078</v>
      </c>
      <c r="F3">
        <v>128930.6</v>
      </c>
      <c r="G3">
        <v>5785037</v>
      </c>
      <c r="H3">
        <f>G3/$C$17</f>
        <v>1.4361729713181086</v>
      </c>
      <c r="I3">
        <v>1</v>
      </c>
      <c r="J3">
        <v>20.058</v>
      </c>
      <c r="K3">
        <v>4799.8559999999998</v>
      </c>
      <c r="L3">
        <v>557</v>
      </c>
      <c r="M3">
        <v>14531</v>
      </c>
      <c r="N3">
        <v>96276.554999999993</v>
      </c>
      <c r="O3">
        <v>4319870</v>
      </c>
      <c r="P3">
        <f>O3/$C$17</f>
        <v>1.0724357568686178</v>
      </c>
      <c r="Q3">
        <v>1</v>
      </c>
      <c r="R3">
        <v>8.8260000000000005</v>
      </c>
      <c r="S3">
        <v>2040.366</v>
      </c>
      <c r="T3">
        <v>277</v>
      </c>
      <c r="U3">
        <v>4523</v>
      </c>
      <c r="V3">
        <v>18007.489000000001</v>
      </c>
      <c r="W3">
        <v>807985</v>
      </c>
      <c r="X3">
        <f>W3/$C$17</f>
        <v>0.20058751884049522</v>
      </c>
    </row>
    <row r="4" spans="1:24" x14ac:dyDescent="0.25">
      <c r="A4">
        <v>2</v>
      </c>
      <c r="B4">
        <v>11.276999999999999</v>
      </c>
      <c r="C4">
        <v>2584.692</v>
      </c>
      <c r="D4">
        <v>-285</v>
      </c>
      <c r="E4">
        <v>7816</v>
      </c>
      <c r="F4">
        <v>29148.025000000001</v>
      </c>
      <c r="G4">
        <v>1307854</v>
      </c>
      <c r="H4">
        <f t="shared" ref="H4:H12" si="0">G4/$C$17</f>
        <v>0.3246832414780188</v>
      </c>
      <c r="I4">
        <v>2</v>
      </c>
      <c r="J4">
        <v>7.1760000000000002</v>
      </c>
      <c r="K4">
        <v>5130.7479999999996</v>
      </c>
      <c r="L4">
        <v>1372</v>
      </c>
      <c r="M4">
        <v>11575</v>
      </c>
      <c r="N4">
        <v>36820.226999999999</v>
      </c>
      <c r="O4">
        <v>1652101</v>
      </c>
      <c r="P4">
        <f t="shared" ref="P4:P12" si="1">O4/$C$17</f>
        <v>0.41014479286608169</v>
      </c>
      <c r="Q4">
        <v>2</v>
      </c>
      <c r="R4">
        <v>3.1869999999999998</v>
      </c>
      <c r="S4">
        <v>4800.1120000000001</v>
      </c>
      <c r="T4">
        <v>1893</v>
      </c>
      <c r="U4">
        <v>8213</v>
      </c>
      <c r="V4">
        <v>15298.092000000001</v>
      </c>
      <c r="W4">
        <v>686416</v>
      </c>
      <c r="X4">
        <f t="shared" ref="X4:X12" si="2">W4/$C$17</f>
        <v>0.1704072257930746</v>
      </c>
    </row>
    <row r="5" spans="1:24" x14ac:dyDescent="0.25">
      <c r="A5">
        <v>3</v>
      </c>
      <c r="B5">
        <v>7.1539999999999999</v>
      </c>
      <c r="C5">
        <v>9086.43</v>
      </c>
      <c r="D5">
        <v>5067</v>
      </c>
      <c r="E5">
        <v>18998</v>
      </c>
      <c r="F5">
        <v>65005.212</v>
      </c>
      <c r="G5">
        <v>2916744</v>
      </c>
      <c r="H5">
        <f t="shared" si="0"/>
        <v>0.72410062322060609</v>
      </c>
      <c r="I5">
        <v>3</v>
      </c>
      <c r="J5">
        <v>8.1790000000000003</v>
      </c>
      <c r="K5">
        <v>5267.5119999999997</v>
      </c>
      <c r="L5">
        <v>1540</v>
      </c>
      <c r="M5">
        <v>13280</v>
      </c>
      <c r="N5">
        <v>43084.542000000001</v>
      </c>
      <c r="O5">
        <v>1933177</v>
      </c>
      <c r="P5">
        <f t="shared" si="1"/>
        <v>0.47992373362068858</v>
      </c>
      <c r="Q5">
        <v>3</v>
      </c>
      <c r="R5">
        <v>4.6580000000000004</v>
      </c>
      <c r="S5">
        <v>2706.5120000000002</v>
      </c>
      <c r="T5">
        <v>510</v>
      </c>
      <c r="U5">
        <v>4921</v>
      </c>
      <c r="V5">
        <v>12606.835999999999</v>
      </c>
      <c r="W5">
        <v>565661</v>
      </c>
      <c r="X5">
        <f t="shared" si="2"/>
        <v>0.14042901352727263</v>
      </c>
    </row>
    <row r="6" spans="1:24" x14ac:dyDescent="0.25">
      <c r="A6">
        <v>4</v>
      </c>
      <c r="B6">
        <v>14.576000000000001</v>
      </c>
      <c r="C6">
        <v>9306.7739999999994</v>
      </c>
      <c r="D6">
        <v>4581</v>
      </c>
      <c r="E6">
        <v>17772</v>
      </c>
      <c r="F6">
        <v>135652.17600000001</v>
      </c>
      <c r="G6">
        <v>6086630</v>
      </c>
      <c r="H6">
        <f t="shared" si="0"/>
        <v>1.5110453904467576</v>
      </c>
      <c r="I6">
        <v>4</v>
      </c>
      <c r="J6">
        <v>9.8510000000000009</v>
      </c>
      <c r="K6">
        <v>5669.0339999999997</v>
      </c>
      <c r="L6">
        <v>2957</v>
      </c>
      <c r="M6">
        <v>10750</v>
      </c>
      <c r="N6">
        <v>55844.601000000002</v>
      </c>
      <c r="O6">
        <v>2505713</v>
      </c>
      <c r="P6">
        <f t="shared" si="1"/>
        <v>0.62205951050622699</v>
      </c>
      <c r="Q6">
        <v>4</v>
      </c>
      <c r="R6">
        <v>13.506</v>
      </c>
      <c r="S6">
        <v>2640.8069999999998</v>
      </c>
      <c r="T6">
        <v>1031</v>
      </c>
      <c r="U6">
        <v>5418</v>
      </c>
      <c r="V6">
        <v>35666.389000000003</v>
      </c>
      <c r="W6">
        <v>1600329</v>
      </c>
      <c r="X6">
        <f t="shared" si="2"/>
        <v>0.39729205794475253</v>
      </c>
    </row>
    <row r="7" spans="1:24" x14ac:dyDescent="0.25">
      <c r="A7">
        <v>5</v>
      </c>
      <c r="B7">
        <v>6.24</v>
      </c>
      <c r="C7">
        <v>12910.393</v>
      </c>
      <c r="D7">
        <v>6091</v>
      </c>
      <c r="E7">
        <v>23848</v>
      </c>
      <c r="F7">
        <v>80565.175000000003</v>
      </c>
      <c r="G7">
        <v>3614910</v>
      </c>
      <c r="H7">
        <f t="shared" si="0"/>
        <v>0.89742486275326228</v>
      </c>
      <c r="I7">
        <v>5</v>
      </c>
      <c r="J7">
        <v>6.8869999999999996</v>
      </c>
      <c r="K7">
        <v>13704.152</v>
      </c>
      <c r="L7">
        <v>5719</v>
      </c>
      <c r="M7">
        <v>25788</v>
      </c>
      <c r="N7">
        <v>94375.770999999993</v>
      </c>
      <c r="O7">
        <v>4234583</v>
      </c>
      <c r="P7">
        <f t="shared" si="1"/>
        <v>1.051262705736048</v>
      </c>
      <c r="Q7">
        <v>5</v>
      </c>
      <c r="R7">
        <v>5.6609999999999996</v>
      </c>
      <c r="S7">
        <v>2336.0590000000002</v>
      </c>
      <c r="T7">
        <v>718</v>
      </c>
      <c r="U7">
        <v>4188</v>
      </c>
      <c r="V7">
        <v>13224.138999999999</v>
      </c>
      <c r="W7">
        <v>593359</v>
      </c>
      <c r="X7">
        <f t="shared" si="2"/>
        <v>0.14730522174505395</v>
      </c>
    </row>
    <row r="8" spans="1:24" x14ac:dyDescent="0.25">
      <c r="A8">
        <v>6</v>
      </c>
      <c r="B8">
        <v>16.359000000000002</v>
      </c>
      <c r="C8">
        <v>8508.1659999999993</v>
      </c>
      <c r="D8">
        <v>3648</v>
      </c>
      <c r="E8">
        <v>18360</v>
      </c>
      <c r="F8">
        <v>139181.62100000001</v>
      </c>
      <c r="G8">
        <v>6244994</v>
      </c>
      <c r="H8">
        <f t="shared" si="0"/>
        <v>1.5503602809876169</v>
      </c>
      <c r="I8">
        <v>6</v>
      </c>
      <c r="J8">
        <v>10.118</v>
      </c>
      <c r="K8">
        <v>7960.2640000000001</v>
      </c>
      <c r="L8">
        <v>4033</v>
      </c>
      <c r="M8">
        <v>14192</v>
      </c>
      <c r="N8">
        <v>80544.001999999993</v>
      </c>
      <c r="O8">
        <v>3613960</v>
      </c>
      <c r="P8">
        <f t="shared" si="1"/>
        <v>0.897189019089211</v>
      </c>
      <c r="Q8">
        <v>6</v>
      </c>
      <c r="R8">
        <v>8.0229999999999997</v>
      </c>
      <c r="S8">
        <v>661.14700000000005</v>
      </c>
      <c r="T8">
        <v>-324</v>
      </c>
      <c r="U8">
        <v>1771</v>
      </c>
      <c r="V8">
        <v>5304.5739999999996</v>
      </c>
      <c r="W8">
        <v>238013</v>
      </c>
      <c r="X8">
        <f t="shared" si="2"/>
        <v>5.9088271591406762E-2</v>
      </c>
    </row>
    <row r="9" spans="1:24" x14ac:dyDescent="0.25">
      <c r="A9">
        <v>7</v>
      </c>
      <c r="B9">
        <v>5.7949999999999999</v>
      </c>
      <c r="C9">
        <v>4878.5079999999998</v>
      </c>
      <c r="D9">
        <v>1601</v>
      </c>
      <c r="E9">
        <v>12172</v>
      </c>
      <c r="F9">
        <v>28268.984</v>
      </c>
      <c r="G9">
        <v>1268412</v>
      </c>
      <c r="H9">
        <f t="shared" si="0"/>
        <v>0.31489150905958679</v>
      </c>
      <c r="I9">
        <v>7</v>
      </c>
      <c r="J9">
        <v>5.0810000000000004</v>
      </c>
      <c r="K9">
        <v>23365.100999999999</v>
      </c>
      <c r="L9">
        <v>16198</v>
      </c>
      <c r="M9">
        <v>35048</v>
      </c>
      <c r="N9">
        <v>118727.787</v>
      </c>
      <c r="O9">
        <v>5327243</v>
      </c>
      <c r="P9">
        <f t="shared" si="1"/>
        <v>1.3225226404331718</v>
      </c>
      <c r="Q9">
        <v>7</v>
      </c>
      <c r="R9">
        <v>13.194000000000001</v>
      </c>
      <c r="S9">
        <v>809.48299999999995</v>
      </c>
      <c r="T9">
        <v>-454</v>
      </c>
      <c r="U9">
        <v>2622</v>
      </c>
      <c r="V9">
        <v>10680.199000000001</v>
      </c>
      <c r="W9">
        <v>479214</v>
      </c>
      <c r="X9">
        <f t="shared" si="2"/>
        <v>0.1189679848680719</v>
      </c>
    </row>
    <row r="10" spans="1:24" x14ac:dyDescent="0.25">
      <c r="A10">
        <v>8</v>
      </c>
      <c r="B10">
        <v>9.65</v>
      </c>
      <c r="C10">
        <v>5864.73</v>
      </c>
      <c r="D10">
        <v>3016</v>
      </c>
      <c r="E10">
        <v>10263</v>
      </c>
      <c r="F10">
        <v>56596.004000000001</v>
      </c>
      <c r="G10">
        <v>2539428</v>
      </c>
      <c r="H10">
        <f t="shared" si="0"/>
        <v>0.63042947801516258</v>
      </c>
      <c r="I10">
        <v>8</v>
      </c>
      <c r="J10">
        <v>6.1959999999999997</v>
      </c>
      <c r="K10">
        <v>4843.0039999999999</v>
      </c>
      <c r="L10">
        <v>1939</v>
      </c>
      <c r="M10">
        <v>9028</v>
      </c>
      <c r="N10">
        <v>30006.093000000001</v>
      </c>
      <c r="O10">
        <v>1346355</v>
      </c>
      <c r="P10">
        <f t="shared" si="1"/>
        <v>0.33424136454079589</v>
      </c>
      <c r="Q10">
        <v>8</v>
      </c>
      <c r="R10">
        <v>7.444</v>
      </c>
      <c r="S10">
        <v>1273.308</v>
      </c>
      <c r="T10">
        <v>-1348</v>
      </c>
      <c r="U10">
        <v>4029</v>
      </c>
      <c r="V10">
        <v>9478.2890000000007</v>
      </c>
      <c r="W10">
        <v>425285</v>
      </c>
      <c r="X10">
        <f t="shared" si="2"/>
        <v>0.10557976070110214</v>
      </c>
    </row>
    <row r="11" spans="1:24" x14ac:dyDescent="0.25">
      <c r="A11">
        <v>9</v>
      </c>
      <c r="B11">
        <v>6.0839999999999996</v>
      </c>
      <c r="C11">
        <v>16207.092000000001</v>
      </c>
      <c r="D11">
        <v>6149</v>
      </c>
      <c r="E11">
        <v>31843</v>
      </c>
      <c r="F11">
        <v>98609.236999999994</v>
      </c>
      <c r="G11">
        <v>4424536</v>
      </c>
      <c r="H11">
        <f t="shared" si="0"/>
        <v>1.098419770491345</v>
      </c>
      <c r="I11">
        <v>9</v>
      </c>
      <c r="J11">
        <v>5.1260000000000003</v>
      </c>
      <c r="K11">
        <v>5237.9040000000005</v>
      </c>
      <c r="L11">
        <v>3226</v>
      </c>
      <c r="M11">
        <v>8973</v>
      </c>
      <c r="N11">
        <v>26849.441999999999</v>
      </c>
      <c r="O11">
        <v>1204718</v>
      </c>
      <c r="P11">
        <f t="shared" si="1"/>
        <v>0.29907906028265835</v>
      </c>
      <c r="Q11">
        <v>9</v>
      </c>
      <c r="R11">
        <v>3.4990000000000001</v>
      </c>
      <c r="S11">
        <v>4624.2610000000004</v>
      </c>
      <c r="T11">
        <v>1563</v>
      </c>
      <c r="U11">
        <v>8196</v>
      </c>
      <c r="V11">
        <v>16180.496999999999</v>
      </c>
      <c r="W11">
        <v>726009</v>
      </c>
      <c r="X11">
        <f t="shared" si="2"/>
        <v>0.18023644494126637</v>
      </c>
    </row>
    <row r="12" spans="1:24" x14ac:dyDescent="0.25">
      <c r="A12">
        <v>10</v>
      </c>
      <c r="B12">
        <v>9.94</v>
      </c>
      <c r="C12">
        <v>13660.036</v>
      </c>
      <c r="D12">
        <v>5107</v>
      </c>
      <c r="E12">
        <v>30991</v>
      </c>
      <c r="F12">
        <v>135780.23699999999</v>
      </c>
      <c r="G12">
        <v>6092376</v>
      </c>
      <c r="H12">
        <f t="shared" si="0"/>
        <v>1.5124718722295352</v>
      </c>
      <c r="I12">
        <v>10</v>
      </c>
      <c r="J12">
        <v>8.5359999999999996</v>
      </c>
      <c r="K12">
        <v>11312.057000000001</v>
      </c>
      <c r="L12">
        <v>4999</v>
      </c>
      <c r="M12">
        <v>21579</v>
      </c>
      <c r="N12">
        <v>96558.44</v>
      </c>
      <c r="O12">
        <v>4332518</v>
      </c>
      <c r="P12">
        <f t="shared" si="1"/>
        <v>1.07557570493485</v>
      </c>
      <c r="Q12">
        <v>10</v>
      </c>
      <c r="R12">
        <v>11.634</v>
      </c>
      <c r="S12">
        <v>1824.46</v>
      </c>
      <c r="T12">
        <v>-96</v>
      </c>
      <c r="U12">
        <v>4576</v>
      </c>
      <c r="V12">
        <v>21225.34</v>
      </c>
      <c r="W12">
        <v>952368</v>
      </c>
      <c r="X12">
        <f t="shared" si="2"/>
        <v>0.23643153541598513</v>
      </c>
    </row>
    <row r="17" spans="2:20" x14ac:dyDescent="0.25">
      <c r="B17" t="s">
        <v>5</v>
      </c>
      <c r="C17">
        <f>AVERAGE(G3:G12)</f>
        <v>4028092.1</v>
      </c>
      <c r="D17">
        <f>C17/C17*100</f>
        <v>100</v>
      </c>
      <c r="J17" t="s">
        <v>5</v>
      </c>
      <c r="K17">
        <f>AVERAGE(O3:O12)</f>
        <v>3047023.8</v>
      </c>
      <c r="L17">
        <f>K17/$C$17*100</f>
        <v>75.644342888783498</v>
      </c>
      <c r="R17" t="s">
        <v>5</v>
      </c>
      <c r="S17">
        <f>AVERAGE(W3:W12)</f>
        <v>707463.9</v>
      </c>
      <c r="T17">
        <f>S17/$C$17*100</f>
        <v>17.563250353684811</v>
      </c>
    </row>
    <row r="18" spans="2:20" x14ac:dyDescent="0.25">
      <c r="B18" t="s">
        <v>10</v>
      </c>
      <c r="C18">
        <f>_xlfn.STDEV.S(G3:G12)</f>
        <v>1980319.500373415</v>
      </c>
      <c r="D18">
        <f>C18/C17*100</f>
        <v>49.16271652213252</v>
      </c>
      <c r="J18" t="s">
        <v>10</v>
      </c>
      <c r="K18">
        <f>_xlfn.STDEV.S(O3:O12)</f>
        <v>1489578.3377089412</v>
      </c>
      <c r="L18">
        <f>K18/$C$17*100</f>
        <v>36.979748742809058</v>
      </c>
      <c r="R18" t="s">
        <v>10</v>
      </c>
      <c r="S18">
        <f>_xlfn.STDEV.S(W3:W12)</f>
        <v>373171.4854515281</v>
      </c>
      <c r="T18">
        <f t="shared" ref="T18:T19" si="3">S18/$C$17*100</f>
        <v>9.264224257720624</v>
      </c>
    </row>
    <row r="19" spans="2:20" x14ac:dyDescent="0.25">
      <c r="B19" t="s">
        <v>11</v>
      </c>
      <c r="C19">
        <f>C18/SQRT(COUNT(G3:G12))</f>
        <v>626232.01160266565</v>
      </c>
      <c r="D19">
        <f>C19/C17*100</f>
        <v>15.546616017113054</v>
      </c>
      <c r="J19" t="s">
        <v>11</v>
      </c>
      <c r="K19">
        <f>K18/SQRT(COUNT(O3:O12))</f>
        <v>471046.03004077345</v>
      </c>
      <c r="L19">
        <f>K19/$C$17*100</f>
        <v>11.69402333280248</v>
      </c>
      <c r="R19" t="s">
        <v>11</v>
      </c>
      <c r="S19">
        <f>S18/SQRT(COUNT(W3:W12))</f>
        <v>118007.18518552167</v>
      </c>
      <c r="T19">
        <f t="shared" si="3"/>
        <v>2.9296049408979914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I1" workbookViewId="0">
      <selection activeCell="W3" sqref="W3:W19"/>
    </sheetView>
  </sheetViews>
  <sheetFormatPr baseColWidth="10" defaultRowHeight="15" x14ac:dyDescent="0.25"/>
  <sheetData>
    <row r="1" spans="1:24" x14ac:dyDescent="0.25">
      <c r="B1" s="4" t="s">
        <v>0</v>
      </c>
      <c r="J1" s="2" t="s">
        <v>1</v>
      </c>
      <c r="R1" s="3" t="s">
        <v>2</v>
      </c>
    </row>
    <row r="2" spans="1:24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I2" t="s">
        <v>3</v>
      </c>
      <c r="J2" t="s">
        <v>4</v>
      </c>
      <c r="K2" t="s">
        <v>5</v>
      </c>
      <c r="L2" t="s">
        <v>6</v>
      </c>
      <c r="M2" t="s">
        <v>7</v>
      </c>
      <c r="N2" t="s">
        <v>8</v>
      </c>
      <c r="O2" t="s">
        <v>9</v>
      </c>
      <c r="Q2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</row>
    <row r="3" spans="1:24" x14ac:dyDescent="0.25">
      <c r="A3">
        <v>1</v>
      </c>
      <c r="B3">
        <v>6.4630000000000001</v>
      </c>
      <c r="C3">
        <v>8323</v>
      </c>
      <c r="D3">
        <v>5886</v>
      </c>
      <c r="E3">
        <v>12655</v>
      </c>
      <c r="F3">
        <v>53793.247000000003</v>
      </c>
      <c r="G3">
        <v>2413670</v>
      </c>
      <c r="H3">
        <f>G3/$C$26</f>
        <v>0.751016733783055</v>
      </c>
      <c r="I3">
        <v>2</v>
      </c>
      <c r="J3">
        <v>8.8919999999999995</v>
      </c>
      <c r="K3">
        <v>8147.9570000000003</v>
      </c>
      <c r="L3">
        <v>5223</v>
      </c>
      <c r="M3">
        <v>11976</v>
      </c>
      <c r="N3">
        <v>72455.524999999994</v>
      </c>
      <c r="O3">
        <v>3251035</v>
      </c>
      <c r="P3">
        <f>O3/$C$26</f>
        <v>1.011564002997259</v>
      </c>
      <c r="Q3">
        <v>4</v>
      </c>
      <c r="R3">
        <v>14.509</v>
      </c>
      <c r="S3">
        <v>2636.5329999999999</v>
      </c>
      <c r="T3">
        <v>1511</v>
      </c>
      <c r="U3">
        <v>4172</v>
      </c>
      <c r="V3">
        <v>38252.874000000003</v>
      </c>
      <c r="W3">
        <v>1716383</v>
      </c>
      <c r="X3">
        <f>W3/$C$26</f>
        <v>0.53405492655614117</v>
      </c>
    </row>
    <row r="4" spans="1:24" x14ac:dyDescent="0.25">
      <c r="A4">
        <v>2</v>
      </c>
      <c r="B4">
        <v>5.9279999999999999</v>
      </c>
      <c r="C4">
        <v>7807.3980000000001</v>
      </c>
      <c r="D4">
        <v>5792</v>
      </c>
      <c r="E4">
        <v>10831</v>
      </c>
      <c r="F4">
        <v>46284.741999999998</v>
      </c>
      <c r="G4">
        <v>2076768</v>
      </c>
      <c r="H4">
        <f t="shared" ref="H4:H17" si="0">G4/$C$26</f>
        <v>0.6461892140123412</v>
      </c>
      <c r="I4">
        <v>3</v>
      </c>
      <c r="J4">
        <v>5.6390000000000002</v>
      </c>
      <c r="K4">
        <v>9623.9249999999993</v>
      </c>
      <c r="L4">
        <v>6512</v>
      </c>
      <c r="M4">
        <v>14798</v>
      </c>
      <c r="N4">
        <v>54265.35</v>
      </c>
      <c r="O4">
        <v>2434853</v>
      </c>
      <c r="P4">
        <f t="shared" ref="P4:P19" si="1">O4/$C$26</f>
        <v>0.75760785331129477</v>
      </c>
      <c r="Q4">
        <v>6</v>
      </c>
      <c r="R4">
        <v>3.4540000000000002</v>
      </c>
      <c r="S4">
        <v>16091.465</v>
      </c>
      <c r="T4">
        <v>13716</v>
      </c>
      <c r="U4">
        <v>19438</v>
      </c>
      <c r="V4">
        <v>55587.499000000003</v>
      </c>
      <c r="W4">
        <v>2494177</v>
      </c>
      <c r="X4">
        <f t="shared" ref="X4:X19" si="2">W4/$C$26</f>
        <v>0.77606659734628958</v>
      </c>
    </row>
    <row r="5" spans="1:24" x14ac:dyDescent="0.25">
      <c r="A5">
        <v>3</v>
      </c>
      <c r="B5">
        <v>10.542</v>
      </c>
      <c r="C5">
        <v>6658.1059999999998</v>
      </c>
      <c r="D5">
        <v>4516</v>
      </c>
      <c r="E5">
        <v>10026</v>
      </c>
      <c r="F5">
        <v>70187.81</v>
      </c>
      <c r="G5">
        <v>3149284</v>
      </c>
      <c r="H5">
        <f t="shared" si="0"/>
        <v>0.97990403967204898</v>
      </c>
      <c r="I5">
        <v>4</v>
      </c>
      <c r="J5">
        <v>11.589</v>
      </c>
      <c r="K5">
        <v>8411.5310000000009</v>
      </c>
      <c r="L5">
        <v>4886</v>
      </c>
      <c r="M5">
        <v>14983</v>
      </c>
      <c r="N5">
        <v>97482.856</v>
      </c>
      <c r="O5">
        <v>4373996</v>
      </c>
      <c r="P5">
        <f t="shared" si="1"/>
        <v>1.3609748596536178</v>
      </c>
      <c r="Q5">
        <v>4</v>
      </c>
      <c r="R5">
        <v>6.9980000000000002</v>
      </c>
      <c r="S5">
        <v>8861.3919999999998</v>
      </c>
      <c r="T5">
        <v>5814</v>
      </c>
      <c r="U5">
        <v>13648</v>
      </c>
      <c r="V5">
        <v>62012.815000000002</v>
      </c>
      <c r="W5">
        <v>2782477</v>
      </c>
      <c r="X5">
        <f t="shared" si="2"/>
        <v>0.86577153810026786</v>
      </c>
    </row>
    <row r="6" spans="1:24" x14ac:dyDescent="0.25">
      <c r="A6">
        <v>4</v>
      </c>
      <c r="B6">
        <v>4.859</v>
      </c>
      <c r="C6">
        <v>8478.2839999999997</v>
      </c>
      <c r="D6">
        <v>5940</v>
      </c>
      <c r="E6">
        <v>11571</v>
      </c>
      <c r="F6">
        <v>41192.137999999999</v>
      </c>
      <c r="G6">
        <v>1848266</v>
      </c>
      <c r="H6">
        <f t="shared" si="0"/>
        <v>0.57509050304402498</v>
      </c>
      <c r="I6">
        <v>5</v>
      </c>
      <c r="J6">
        <v>6.5970000000000004</v>
      </c>
      <c r="K6">
        <v>15683.47</v>
      </c>
      <c r="L6">
        <v>11218</v>
      </c>
      <c r="M6">
        <v>21182</v>
      </c>
      <c r="N6">
        <v>103462.679</v>
      </c>
      <c r="O6">
        <v>4642307</v>
      </c>
      <c r="P6">
        <f t="shared" si="1"/>
        <v>1.4444601956183789</v>
      </c>
      <c r="Q6">
        <v>2</v>
      </c>
      <c r="R6">
        <v>14.173999999999999</v>
      </c>
      <c r="S6">
        <v>4170.7969999999996</v>
      </c>
      <c r="T6">
        <v>2032</v>
      </c>
      <c r="U6">
        <v>6071</v>
      </c>
      <c r="V6">
        <v>59118.86</v>
      </c>
      <c r="W6">
        <v>2652627</v>
      </c>
      <c r="X6">
        <f t="shared" si="2"/>
        <v>0.82536853235311525</v>
      </c>
    </row>
    <row r="7" spans="1:24" x14ac:dyDescent="0.25">
      <c r="A7">
        <v>5</v>
      </c>
      <c r="B7">
        <v>7.2880000000000003</v>
      </c>
      <c r="C7">
        <v>7239.3819999999996</v>
      </c>
      <c r="D7">
        <v>5522</v>
      </c>
      <c r="E7">
        <v>9974</v>
      </c>
      <c r="F7">
        <v>52759.311999999998</v>
      </c>
      <c r="G7">
        <v>2367278</v>
      </c>
      <c r="H7">
        <f t="shared" si="0"/>
        <v>0.73658179930002143</v>
      </c>
      <c r="I7">
        <v>2</v>
      </c>
      <c r="J7">
        <v>6.9980000000000002</v>
      </c>
      <c r="K7">
        <v>17051.366000000002</v>
      </c>
      <c r="L7">
        <v>12097</v>
      </c>
      <c r="M7">
        <v>24791</v>
      </c>
      <c r="N7">
        <v>119326.992</v>
      </c>
      <c r="O7">
        <v>5354129</v>
      </c>
      <c r="P7">
        <f t="shared" si="1"/>
        <v>1.6659445880477175</v>
      </c>
      <c r="Q7">
        <v>3</v>
      </c>
      <c r="R7">
        <v>13.773</v>
      </c>
      <c r="S7">
        <v>3666.4059999999999</v>
      </c>
      <c r="T7">
        <v>2105</v>
      </c>
      <c r="U7">
        <v>5656</v>
      </c>
      <c r="V7">
        <v>50498.55</v>
      </c>
      <c r="W7">
        <v>2265839</v>
      </c>
      <c r="X7">
        <f t="shared" si="2"/>
        <v>0.70501891520309878</v>
      </c>
    </row>
    <row r="8" spans="1:24" x14ac:dyDescent="0.25">
      <c r="A8">
        <v>6</v>
      </c>
      <c r="B8">
        <v>5.5490000000000004</v>
      </c>
      <c r="C8">
        <v>15211.289000000001</v>
      </c>
      <c r="D8">
        <v>12890</v>
      </c>
      <c r="E8">
        <v>23661</v>
      </c>
      <c r="F8">
        <v>84414.145999999993</v>
      </c>
      <c r="G8">
        <v>3787611</v>
      </c>
      <c r="H8">
        <f t="shared" si="0"/>
        <v>1.1785203619636366</v>
      </c>
      <c r="I8">
        <v>3</v>
      </c>
      <c r="J8">
        <v>9.8949999999999996</v>
      </c>
      <c r="K8">
        <v>17476.788</v>
      </c>
      <c r="L8">
        <v>10266</v>
      </c>
      <c r="M8">
        <v>33158</v>
      </c>
      <c r="N8">
        <v>172939.60399999999</v>
      </c>
      <c r="O8">
        <v>7759694</v>
      </c>
      <c r="P8">
        <f t="shared" si="1"/>
        <v>2.4144394399549105</v>
      </c>
      <c r="Q8">
        <v>4</v>
      </c>
      <c r="R8">
        <v>13.996</v>
      </c>
      <c r="S8">
        <v>2323.15</v>
      </c>
      <c r="T8">
        <v>1240</v>
      </c>
      <c r="U8">
        <v>3809</v>
      </c>
      <c r="V8">
        <v>32515.22</v>
      </c>
      <c r="W8">
        <v>1458938</v>
      </c>
      <c r="X8">
        <f t="shared" si="2"/>
        <v>0.45395056140731033</v>
      </c>
    </row>
    <row r="9" spans="1:24" x14ac:dyDescent="0.25">
      <c r="A9">
        <v>7</v>
      </c>
      <c r="B9">
        <v>6.931</v>
      </c>
      <c r="C9">
        <v>12579.067999999999</v>
      </c>
      <c r="D9">
        <v>9610</v>
      </c>
      <c r="E9">
        <v>16193</v>
      </c>
      <c r="F9">
        <v>87188.399000000005</v>
      </c>
      <c r="G9">
        <v>3912090</v>
      </c>
      <c r="H9">
        <f t="shared" si="0"/>
        <v>1.2172521736879323</v>
      </c>
      <c r="I9">
        <v>5</v>
      </c>
      <c r="J9">
        <v>5.7720000000000002</v>
      </c>
      <c r="K9">
        <v>9963.0769999999993</v>
      </c>
      <c r="L9">
        <v>5965</v>
      </c>
      <c r="M9">
        <v>16675</v>
      </c>
      <c r="N9">
        <v>57509.968000000001</v>
      </c>
      <c r="O9">
        <v>2580437</v>
      </c>
      <c r="P9">
        <f t="shared" si="1"/>
        <v>0.80290651475675845</v>
      </c>
      <c r="Q9">
        <v>2</v>
      </c>
      <c r="R9">
        <v>5.8390000000000004</v>
      </c>
      <c r="S9">
        <v>5625.634</v>
      </c>
      <c r="T9">
        <v>3959</v>
      </c>
      <c r="U9">
        <v>8038</v>
      </c>
      <c r="V9">
        <v>32849.034</v>
      </c>
      <c r="W9">
        <v>1473916</v>
      </c>
      <c r="X9">
        <f t="shared" si="2"/>
        <v>0.45861098666784822</v>
      </c>
    </row>
    <row r="10" spans="1:24" x14ac:dyDescent="0.25">
      <c r="A10">
        <v>8</v>
      </c>
      <c r="B10">
        <v>6.3739999999999997</v>
      </c>
      <c r="C10">
        <v>10293.759</v>
      </c>
      <c r="D10">
        <v>7308</v>
      </c>
      <c r="E10">
        <v>14237</v>
      </c>
      <c r="F10">
        <v>65612.998000000007</v>
      </c>
      <c r="G10">
        <v>2944015</v>
      </c>
      <c r="H10">
        <f t="shared" si="0"/>
        <v>0.91603430854604007</v>
      </c>
      <c r="I10">
        <v>6</v>
      </c>
      <c r="J10">
        <v>6.3959999999999999</v>
      </c>
      <c r="K10">
        <v>8989.4699999999993</v>
      </c>
      <c r="L10">
        <v>6112</v>
      </c>
      <c r="M10">
        <v>13561</v>
      </c>
      <c r="N10">
        <v>57499.737999999998</v>
      </c>
      <c r="O10">
        <v>2579978</v>
      </c>
      <c r="P10">
        <f t="shared" si="1"/>
        <v>0.80276369627668187</v>
      </c>
      <c r="Q10">
        <v>3</v>
      </c>
      <c r="R10">
        <v>8.2240000000000002</v>
      </c>
      <c r="S10">
        <v>5824.3140000000003</v>
      </c>
      <c r="T10">
        <v>3997</v>
      </c>
      <c r="U10">
        <v>9551</v>
      </c>
      <c r="V10">
        <v>47898.402999999998</v>
      </c>
      <c r="W10">
        <v>2149172</v>
      </c>
      <c r="X10">
        <f>W10/$C$26</f>
        <v>0.66871781800245922</v>
      </c>
    </row>
    <row r="11" spans="1:24" x14ac:dyDescent="0.25">
      <c r="A11">
        <v>9</v>
      </c>
      <c r="B11">
        <v>4.569</v>
      </c>
      <c r="C11">
        <v>11138.517</v>
      </c>
      <c r="D11">
        <v>8868</v>
      </c>
      <c r="E11">
        <v>23749</v>
      </c>
      <c r="F11">
        <v>50889.841999999997</v>
      </c>
      <c r="G11">
        <v>2283396</v>
      </c>
      <c r="H11">
        <f t="shared" si="0"/>
        <v>0.71048179985387094</v>
      </c>
      <c r="I11">
        <v>7</v>
      </c>
      <c r="J11">
        <v>2.117</v>
      </c>
      <c r="K11">
        <v>9135.0630000000001</v>
      </c>
      <c r="L11">
        <v>7950</v>
      </c>
      <c r="M11">
        <v>12268</v>
      </c>
      <c r="N11">
        <v>19341.272000000001</v>
      </c>
      <c r="O11">
        <v>867831</v>
      </c>
      <c r="P11">
        <f t="shared" si="1"/>
        <v>0.27002680693536496</v>
      </c>
      <c r="Q11">
        <v>4</v>
      </c>
      <c r="R11">
        <v>11.879</v>
      </c>
      <c r="S11">
        <v>3562.0509999999999</v>
      </c>
      <c r="T11">
        <v>1751</v>
      </c>
      <c r="U11">
        <v>5457</v>
      </c>
      <c r="V11">
        <v>42313.326000000001</v>
      </c>
      <c r="W11">
        <v>1898573</v>
      </c>
      <c r="X11">
        <f t="shared" si="2"/>
        <v>0.59074359515124109</v>
      </c>
    </row>
    <row r="12" spans="1:24" x14ac:dyDescent="0.25">
      <c r="A12">
        <v>10</v>
      </c>
      <c r="B12">
        <v>7.3319999999999999</v>
      </c>
      <c r="C12">
        <v>7682.723</v>
      </c>
      <c r="D12">
        <v>6121</v>
      </c>
      <c r="E12">
        <v>10187</v>
      </c>
      <c r="F12">
        <v>56332.750999999997</v>
      </c>
      <c r="G12">
        <v>2527616</v>
      </c>
      <c r="H12">
        <f t="shared" si="0"/>
        <v>0.78647118809853467</v>
      </c>
      <c r="I12">
        <v>8</v>
      </c>
      <c r="J12">
        <v>4.7919999999999998</v>
      </c>
      <c r="K12">
        <v>13474.144</v>
      </c>
      <c r="L12">
        <v>8139</v>
      </c>
      <c r="M12">
        <v>23600</v>
      </c>
      <c r="N12">
        <v>64563.864000000001</v>
      </c>
      <c r="O12">
        <v>2896941</v>
      </c>
      <c r="P12">
        <f t="shared" si="1"/>
        <v>0.90138716882681436</v>
      </c>
      <c r="Q12">
        <v>5</v>
      </c>
      <c r="R12">
        <v>6.5519999999999996</v>
      </c>
      <c r="S12">
        <v>4062.0610000000001</v>
      </c>
      <c r="T12">
        <v>3123</v>
      </c>
      <c r="U12">
        <v>5455</v>
      </c>
      <c r="V12">
        <v>26616.053</v>
      </c>
      <c r="W12">
        <v>1194246</v>
      </c>
      <c r="X12">
        <f t="shared" si="2"/>
        <v>0.37159128226040772</v>
      </c>
    </row>
    <row r="13" spans="1:24" x14ac:dyDescent="0.25">
      <c r="A13">
        <v>11</v>
      </c>
      <c r="B13">
        <v>7.9560000000000004</v>
      </c>
      <c r="C13">
        <v>8137.8739999999998</v>
      </c>
      <c r="D13">
        <v>5896</v>
      </c>
      <c r="E13">
        <v>10667</v>
      </c>
      <c r="F13">
        <v>64748.4</v>
      </c>
      <c r="G13">
        <v>2905221</v>
      </c>
      <c r="H13">
        <f t="shared" si="0"/>
        <v>0.90396350219290156</v>
      </c>
      <c r="I13">
        <v>9</v>
      </c>
      <c r="J13">
        <v>4.4349999999999996</v>
      </c>
      <c r="K13">
        <v>12450.739</v>
      </c>
      <c r="L13">
        <v>9394</v>
      </c>
      <c r="M13">
        <v>18738</v>
      </c>
      <c r="N13">
        <v>55220.211000000003</v>
      </c>
      <c r="O13">
        <v>2477697</v>
      </c>
      <c r="P13">
        <f t="shared" si="1"/>
        <v>0.77093882272393244</v>
      </c>
      <c r="Q13">
        <v>8</v>
      </c>
      <c r="R13">
        <v>8.4909999999999997</v>
      </c>
      <c r="S13">
        <v>1614.1569999999999</v>
      </c>
      <c r="T13">
        <v>761</v>
      </c>
      <c r="U13">
        <v>2527</v>
      </c>
      <c r="V13">
        <v>13706.316000000001</v>
      </c>
      <c r="W13">
        <v>614994</v>
      </c>
      <c r="X13">
        <f t="shared" si="2"/>
        <v>0.19135622731200874</v>
      </c>
    </row>
    <row r="14" spans="1:24" x14ac:dyDescent="0.25">
      <c r="A14">
        <v>12</v>
      </c>
      <c r="B14">
        <v>11.032</v>
      </c>
      <c r="C14">
        <v>9964.9860000000008</v>
      </c>
      <c r="D14">
        <v>7360</v>
      </c>
      <c r="E14">
        <v>13893</v>
      </c>
      <c r="F14">
        <v>109933.929</v>
      </c>
      <c r="G14">
        <v>4932668</v>
      </c>
      <c r="H14">
        <f t="shared" si="0"/>
        <v>1.5348064193515245</v>
      </c>
      <c r="I14">
        <v>4</v>
      </c>
      <c r="J14">
        <v>5.327</v>
      </c>
      <c r="K14">
        <v>22762.1</v>
      </c>
      <c r="L14">
        <v>17247</v>
      </c>
      <c r="M14">
        <v>29459</v>
      </c>
      <c r="N14">
        <v>121243.95600000001</v>
      </c>
      <c r="O14">
        <v>5440142</v>
      </c>
      <c r="P14">
        <f t="shared" si="1"/>
        <v>1.6927076510691255</v>
      </c>
      <c r="Q14">
        <v>1</v>
      </c>
      <c r="R14">
        <v>9.65</v>
      </c>
      <c r="S14">
        <v>7324.2169999999996</v>
      </c>
      <c r="T14">
        <v>5282</v>
      </c>
      <c r="U14">
        <v>10864</v>
      </c>
      <c r="V14">
        <v>70680.395000000004</v>
      </c>
      <c r="W14">
        <v>3171386</v>
      </c>
      <c r="X14">
        <f t="shared" si="2"/>
        <v>0.98678110731181456</v>
      </c>
    </row>
    <row r="15" spans="1:24" x14ac:dyDescent="0.25">
      <c r="A15">
        <v>13</v>
      </c>
      <c r="B15">
        <v>18.654</v>
      </c>
      <c r="C15">
        <v>6022.0969999999998</v>
      </c>
      <c r="D15">
        <v>3667</v>
      </c>
      <c r="E15">
        <v>9048</v>
      </c>
      <c r="F15">
        <v>112337.06</v>
      </c>
      <c r="G15">
        <v>5040495</v>
      </c>
      <c r="H15">
        <f t="shared" si="0"/>
        <v>1.5683569384173559</v>
      </c>
      <c r="I15">
        <v>5</v>
      </c>
      <c r="J15">
        <v>4.524</v>
      </c>
      <c r="K15">
        <v>16379.772999999999</v>
      </c>
      <c r="L15">
        <v>11762</v>
      </c>
      <c r="M15">
        <v>23314</v>
      </c>
      <c r="N15">
        <v>74106.072</v>
      </c>
      <c r="O15">
        <v>3325094</v>
      </c>
      <c r="P15">
        <f t="shared" si="1"/>
        <v>1.0346075625092217</v>
      </c>
      <c r="Q15">
        <v>2</v>
      </c>
      <c r="R15">
        <v>6.6189999999999998</v>
      </c>
      <c r="S15">
        <v>5015.3130000000001</v>
      </c>
      <c r="T15">
        <v>3626</v>
      </c>
      <c r="U15">
        <v>6787</v>
      </c>
      <c r="V15">
        <v>33197.423000000003</v>
      </c>
      <c r="W15">
        <v>1489548</v>
      </c>
      <c r="X15">
        <f t="shared" si="2"/>
        <v>0.46347490492614235</v>
      </c>
    </row>
    <row r="16" spans="1:24" x14ac:dyDescent="0.25">
      <c r="A16">
        <v>14</v>
      </c>
      <c r="B16">
        <v>8.4019999999999992</v>
      </c>
      <c r="C16">
        <v>8900.7209999999995</v>
      </c>
      <c r="D16">
        <v>5882</v>
      </c>
      <c r="E16">
        <v>12643</v>
      </c>
      <c r="F16">
        <v>74785.331999999995</v>
      </c>
      <c r="G16">
        <v>3355572</v>
      </c>
      <c r="H16">
        <f t="shared" si="0"/>
        <v>1.0440908340468553</v>
      </c>
      <c r="I16">
        <v>2</v>
      </c>
      <c r="J16">
        <v>8.6920000000000002</v>
      </c>
      <c r="K16">
        <v>14421.587</v>
      </c>
      <c r="L16">
        <v>10352</v>
      </c>
      <c r="M16">
        <v>18697</v>
      </c>
      <c r="N16">
        <v>125350.921</v>
      </c>
      <c r="O16">
        <v>5624419</v>
      </c>
      <c r="P16">
        <f t="shared" si="1"/>
        <v>1.7500456925790835</v>
      </c>
      <c r="Q16">
        <v>3</v>
      </c>
      <c r="R16">
        <v>6.3070000000000004</v>
      </c>
      <c r="S16">
        <v>5253.0640000000003</v>
      </c>
      <c r="T16">
        <v>3863</v>
      </c>
      <c r="U16">
        <v>6874</v>
      </c>
      <c r="V16">
        <v>33132.1</v>
      </c>
      <c r="W16">
        <v>1486617</v>
      </c>
      <c r="X16">
        <f t="shared" si="2"/>
        <v>0.46256292025271217</v>
      </c>
    </row>
    <row r="17" spans="1:24" x14ac:dyDescent="0.25">
      <c r="A17">
        <v>15</v>
      </c>
      <c r="B17">
        <v>9.0259999999999998</v>
      </c>
      <c r="C17">
        <v>11516.289000000001</v>
      </c>
      <c r="D17">
        <v>7180</v>
      </c>
      <c r="E17">
        <v>17318</v>
      </c>
      <c r="F17">
        <v>103948.311</v>
      </c>
      <c r="G17">
        <v>4664097</v>
      </c>
      <c r="H17">
        <f t="shared" si="0"/>
        <v>1.4512401840298572</v>
      </c>
      <c r="I17">
        <v>3</v>
      </c>
      <c r="J17">
        <v>2.83</v>
      </c>
      <c r="K17">
        <v>11359.717000000001</v>
      </c>
      <c r="L17">
        <v>8900</v>
      </c>
      <c r="M17">
        <v>14968</v>
      </c>
      <c r="N17">
        <v>32152.969000000001</v>
      </c>
      <c r="O17">
        <v>1442684</v>
      </c>
      <c r="P17">
        <f t="shared" si="1"/>
        <v>0.44889310699518697</v>
      </c>
      <c r="Q17">
        <v>4</v>
      </c>
      <c r="R17">
        <v>4.391</v>
      </c>
      <c r="S17">
        <v>6314.5739999999996</v>
      </c>
      <c r="T17">
        <v>4990</v>
      </c>
      <c r="U17">
        <v>8163</v>
      </c>
      <c r="V17">
        <v>27724.27</v>
      </c>
      <c r="W17">
        <v>1243971</v>
      </c>
      <c r="X17">
        <f t="shared" si="2"/>
        <v>0.38706328426870312</v>
      </c>
    </row>
    <row r="18" spans="1:24" x14ac:dyDescent="0.25">
      <c r="I18">
        <v>4</v>
      </c>
      <c r="J18">
        <v>5.9059999999999997</v>
      </c>
      <c r="K18">
        <v>10533.257</v>
      </c>
      <c r="L18">
        <v>8023</v>
      </c>
      <c r="M18">
        <v>14388</v>
      </c>
      <c r="N18">
        <v>62209.741999999998</v>
      </c>
      <c r="O18">
        <v>2791313</v>
      </c>
      <c r="P18">
        <f t="shared" si="1"/>
        <v>0.86852087162958502</v>
      </c>
      <c r="Q18">
        <v>2</v>
      </c>
      <c r="R18">
        <v>6.8419999999999996</v>
      </c>
      <c r="S18">
        <v>6097.6350000000002</v>
      </c>
      <c r="T18">
        <v>4176</v>
      </c>
      <c r="U18">
        <v>9379</v>
      </c>
      <c r="V18">
        <v>41720.517</v>
      </c>
      <c r="W18">
        <v>1871974</v>
      </c>
      <c r="X18">
        <f t="shared" si="2"/>
        <v>0.58246727978837232</v>
      </c>
    </row>
    <row r="19" spans="1:24" x14ac:dyDescent="0.25">
      <c r="I19">
        <v>5</v>
      </c>
      <c r="J19">
        <v>9.3610000000000007</v>
      </c>
      <c r="K19">
        <v>11212.455</v>
      </c>
      <c r="L19">
        <v>7272</v>
      </c>
      <c r="M19">
        <v>16713</v>
      </c>
      <c r="N19">
        <v>104954.209</v>
      </c>
      <c r="O19">
        <v>4709231</v>
      </c>
      <c r="P19">
        <f t="shared" si="1"/>
        <v>1.4652836900860142</v>
      </c>
      <c r="Q19">
        <v>3</v>
      </c>
      <c r="R19">
        <v>7.5780000000000003</v>
      </c>
      <c r="S19">
        <v>4384.3209999999999</v>
      </c>
      <c r="T19">
        <v>2736</v>
      </c>
      <c r="U19">
        <v>6860</v>
      </c>
      <c r="V19">
        <v>33222.406000000003</v>
      </c>
      <c r="W19">
        <v>1490669</v>
      </c>
      <c r="X19">
        <f t="shared" si="2"/>
        <v>0.46382370561495678</v>
      </c>
    </row>
    <row r="26" spans="1:24" x14ac:dyDescent="0.25">
      <c r="B26" t="s">
        <v>5</v>
      </c>
      <c r="C26">
        <f>AVERAGE(G3:G18)</f>
        <v>3213869.8</v>
      </c>
      <c r="D26">
        <f>C26/C26*100</f>
        <v>100</v>
      </c>
      <c r="J26" t="s">
        <v>5</v>
      </c>
      <c r="K26">
        <f>AVERAGE(O3:O19)</f>
        <v>3679516.5294117648</v>
      </c>
      <c r="L26">
        <f>K26/$C$26*100</f>
        <v>114.48866190571145</v>
      </c>
      <c r="R26" t="s">
        <v>5</v>
      </c>
      <c r="S26">
        <f>AVERAGE(W3:W19)</f>
        <v>1850323.9411764706</v>
      </c>
      <c r="T26">
        <f>S26/$C$26*100</f>
        <v>57.57308342660523</v>
      </c>
    </row>
    <row r="27" spans="1:24" x14ac:dyDescent="0.25">
      <c r="B27" t="s">
        <v>10</v>
      </c>
      <c r="C27">
        <f>_xlfn.STDEV.S(G3:G18)</f>
        <v>1043847.6270763306</v>
      </c>
      <c r="D27">
        <f>C27/C26*100</f>
        <v>32.479462207097832</v>
      </c>
      <c r="J27" t="s">
        <v>10</v>
      </c>
      <c r="K27">
        <f>_xlfn.STDEV.S(O3:O19)</f>
        <v>1747037.799655145</v>
      </c>
      <c r="L27">
        <f>K27/$C$26*100</f>
        <v>54.359320954916882</v>
      </c>
      <c r="R27" t="s">
        <v>10</v>
      </c>
      <c r="S27">
        <f>_xlfn.STDEV.S(W3:W19)</f>
        <v>659822.55441732868</v>
      </c>
      <c r="T27">
        <f t="shared" ref="T27:T28" si="3">S27/$C$26*100</f>
        <v>20.530469355582753</v>
      </c>
    </row>
    <row r="28" spans="1:24" x14ac:dyDescent="0.25">
      <c r="B28" t="s">
        <v>11</v>
      </c>
      <c r="C28">
        <f>C27/SQRT(COUNT(G3:G18))</f>
        <v>269520.29837631725</v>
      </c>
      <c r="D28">
        <f>C28/C26*100</f>
        <v>8.3861610814575389</v>
      </c>
      <c r="J28" t="s">
        <v>11</v>
      </c>
      <c r="K28">
        <f>K27/SQRT(COUNT(O3:O19))</f>
        <v>423718.90470146044</v>
      </c>
      <c r="L28">
        <f>K28/$C$26*100</f>
        <v>13.184071884351397</v>
      </c>
      <c r="R28" t="s">
        <v>11</v>
      </c>
      <c r="S28">
        <f>S27/SQRT(COUNT(W3:W19))</f>
        <v>160030.47564867663</v>
      </c>
      <c r="T28">
        <f t="shared" si="3"/>
        <v>4.9793702174455428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Normal="100" workbookViewId="0">
      <selection activeCell="M17" sqref="M17"/>
    </sheetView>
  </sheetViews>
  <sheetFormatPr baseColWidth="10" defaultRowHeight="15" x14ac:dyDescent="0.25"/>
  <cols>
    <col min="2" max="2" width="11.85546875" bestFit="1" customWidth="1"/>
    <col min="4" max="4" width="11.85546875" bestFit="1" customWidth="1"/>
  </cols>
  <sheetData>
    <row r="1" spans="1:4" x14ac:dyDescent="0.25">
      <c r="B1" s="7" t="s">
        <v>0</v>
      </c>
      <c r="C1" s="7" t="s">
        <v>1</v>
      </c>
      <c r="D1" s="5" t="s">
        <v>2</v>
      </c>
    </row>
    <row r="2" spans="1:4" x14ac:dyDescent="0.25">
      <c r="A2" t="s">
        <v>12</v>
      </c>
      <c r="B2">
        <v>5785037</v>
      </c>
      <c r="C2">
        <v>4319870</v>
      </c>
      <c r="D2">
        <v>807985</v>
      </c>
    </row>
    <row r="3" spans="1:4" x14ac:dyDescent="0.25">
      <c r="B3">
        <v>1307854</v>
      </c>
      <c r="C3">
        <v>1652101</v>
      </c>
      <c r="D3">
        <v>686416</v>
      </c>
    </row>
    <row r="4" spans="1:4" x14ac:dyDescent="0.25">
      <c r="B4">
        <v>2916744</v>
      </c>
      <c r="C4">
        <v>1933177</v>
      </c>
      <c r="D4">
        <v>565661</v>
      </c>
    </row>
    <row r="5" spans="1:4" x14ac:dyDescent="0.25">
      <c r="B5">
        <v>6086630</v>
      </c>
      <c r="C5">
        <v>2505713</v>
      </c>
      <c r="D5">
        <v>1600329</v>
      </c>
    </row>
    <row r="6" spans="1:4" x14ac:dyDescent="0.25">
      <c r="B6">
        <v>3614910</v>
      </c>
      <c r="C6">
        <v>4234583</v>
      </c>
      <c r="D6">
        <v>593359</v>
      </c>
    </row>
    <row r="7" spans="1:4" x14ac:dyDescent="0.25">
      <c r="B7">
        <v>6244994</v>
      </c>
      <c r="C7">
        <v>3613960</v>
      </c>
      <c r="D7">
        <v>238013</v>
      </c>
    </row>
    <row r="8" spans="1:4" x14ac:dyDescent="0.25">
      <c r="B8">
        <v>1268412</v>
      </c>
      <c r="C8">
        <v>5327243</v>
      </c>
      <c r="D8">
        <v>479214</v>
      </c>
    </row>
    <row r="9" spans="1:4" x14ac:dyDescent="0.25">
      <c r="B9">
        <v>2539428</v>
      </c>
      <c r="C9">
        <v>1346355</v>
      </c>
      <c r="D9">
        <v>425285</v>
      </c>
    </row>
    <row r="10" spans="1:4" x14ac:dyDescent="0.25">
      <c r="B10">
        <v>4424536</v>
      </c>
      <c r="C10">
        <v>1204718</v>
      </c>
      <c r="D10">
        <v>726009</v>
      </c>
    </row>
    <row r="11" spans="1:4" x14ac:dyDescent="0.25">
      <c r="B11">
        <v>6092376</v>
      </c>
      <c r="C11">
        <v>4332518</v>
      </c>
      <c r="D11">
        <v>952368</v>
      </c>
    </row>
    <row r="13" spans="1:4" x14ac:dyDescent="0.25">
      <c r="A13" t="s">
        <v>13</v>
      </c>
      <c r="B13">
        <v>2413670</v>
      </c>
      <c r="C13">
        <v>3251035</v>
      </c>
      <c r="D13">
        <v>1716383</v>
      </c>
    </row>
    <row r="14" spans="1:4" x14ac:dyDescent="0.25">
      <c r="B14">
        <v>2076768</v>
      </c>
      <c r="C14">
        <v>2434853</v>
      </c>
      <c r="D14">
        <v>2494177</v>
      </c>
    </row>
    <row r="15" spans="1:4" x14ac:dyDescent="0.25">
      <c r="B15">
        <v>3149284</v>
      </c>
      <c r="C15">
        <v>4373996</v>
      </c>
      <c r="D15">
        <v>2782477</v>
      </c>
    </row>
    <row r="16" spans="1:4" x14ac:dyDescent="0.25">
      <c r="B16">
        <v>1848266</v>
      </c>
      <c r="C16">
        <v>4642307</v>
      </c>
      <c r="D16">
        <v>2652627</v>
      </c>
    </row>
    <row r="17" spans="1:4" x14ac:dyDescent="0.25">
      <c r="B17">
        <v>2367278</v>
      </c>
      <c r="C17">
        <v>5354129</v>
      </c>
      <c r="D17">
        <v>2265839</v>
      </c>
    </row>
    <row r="18" spans="1:4" x14ac:dyDescent="0.25">
      <c r="B18">
        <v>3787611</v>
      </c>
      <c r="C18">
        <v>7759694</v>
      </c>
      <c r="D18">
        <v>1458938</v>
      </c>
    </row>
    <row r="19" spans="1:4" x14ac:dyDescent="0.25">
      <c r="B19">
        <v>3912090</v>
      </c>
      <c r="C19">
        <v>2580437</v>
      </c>
      <c r="D19">
        <v>1473916</v>
      </c>
    </row>
    <row r="20" spans="1:4" x14ac:dyDescent="0.25">
      <c r="B20">
        <v>2944015</v>
      </c>
      <c r="C20">
        <v>2579978</v>
      </c>
      <c r="D20">
        <v>2149172</v>
      </c>
    </row>
    <row r="21" spans="1:4" x14ac:dyDescent="0.25">
      <c r="B21">
        <v>2283396</v>
      </c>
      <c r="C21">
        <v>867831</v>
      </c>
      <c r="D21">
        <v>1898573</v>
      </c>
    </row>
    <row r="22" spans="1:4" x14ac:dyDescent="0.25">
      <c r="B22">
        <v>2527616</v>
      </c>
      <c r="C22">
        <v>2896941</v>
      </c>
      <c r="D22">
        <v>1194246</v>
      </c>
    </row>
    <row r="23" spans="1:4" x14ac:dyDescent="0.25">
      <c r="B23">
        <v>2905221</v>
      </c>
      <c r="C23">
        <v>2477697</v>
      </c>
      <c r="D23">
        <v>614994</v>
      </c>
    </row>
    <row r="24" spans="1:4" x14ac:dyDescent="0.25">
      <c r="B24">
        <v>4932668</v>
      </c>
      <c r="C24">
        <v>5440142</v>
      </c>
      <c r="D24">
        <v>3171386</v>
      </c>
    </row>
    <row r="25" spans="1:4" x14ac:dyDescent="0.25">
      <c r="B25">
        <v>5040495</v>
      </c>
      <c r="C25">
        <v>3325094</v>
      </c>
      <c r="D25">
        <v>1489548</v>
      </c>
    </row>
    <row r="26" spans="1:4" x14ac:dyDescent="0.25">
      <c r="B26">
        <v>3355572</v>
      </c>
      <c r="C26">
        <v>5624419</v>
      </c>
      <c r="D26">
        <v>1486617</v>
      </c>
    </row>
    <row r="27" spans="1:4" x14ac:dyDescent="0.25">
      <c r="B27">
        <v>4664097</v>
      </c>
      <c r="C27">
        <v>1442684</v>
      </c>
      <c r="D27">
        <v>1243971</v>
      </c>
    </row>
    <row r="28" spans="1:4" x14ac:dyDescent="0.25">
      <c r="C28">
        <v>2791313</v>
      </c>
      <c r="D28">
        <v>1871974</v>
      </c>
    </row>
    <row r="29" spans="1:4" x14ac:dyDescent="0.25">
      <c r="C29">
        <v>4709231</v>
      </c>
      <c r="D29">
        <v>1490669</v>
      </c>
    </row>
    <row r="31" spans="1:4" x14ac:dyDescent="0.25">
      <c r="A31" t="s">
        <v>5</v>
      </c>
      <c r="B31">
        <f>AVERAGE(B2:B29)</f>
        <v>3539558.72</v>
      </c>
      <c r="C31">
        <f>AVERAGE(C2:C29)</f>
        <v>3445259.9629629632</v>
      </c>
      <c r="D31">
        <f>AVERAGE(D2:D29)</f>
        <v>1427042.4444444445</v>
      </c>
    </row>
    <row r="32" spans="1:4" x14ac:dyDescent="0.25">
      <c r="A32" t="s">
        <v>10</v>
      </c>
      <c r="B32">
        <f>_xlfn.STDEV.S(B2:B29)</f>
        <v>1507307.0052618824</v>
      </c>
      <c r="C32">
        <f>_xlfn.STDEV.S(C2:C29)</f>
        <v>1656254.6321439659</v>
      </c>
      <c r="D32">
        <f>_xlfn.STDEV.S(D2:D29)</f>
        <v>795248.89960523252</v>
      </c>
    </row>
    <row r="33" spans="1:4" x14ac:dyDescent="0.25">
      <c r="A33" t="s">
        <v>11</v>
      </c>
      <c r="B33">
        <f>B32/SQRT(COUNT(B2:B29))</f>
        <v>301461.40105237649</v>
      </c>
      <c r="C33">
        <f>C32/SQRT(COUNT(C2:C29))</f>
        <v>318746.35257162777</v>
      </c>
      <c r="D33">
        <f>D32/SQRT(COUNT(D2:D29))</f>
        <v>153045.72208661155</v>
      </c>
    </row>
    <row r="36" spans="1:4" x14ac:dyDescent="0.25">
      <c r="B36" s="6">
        <f t="shared" ref="B36:D38" si="0">B31/$B$31*100</f>
        <v>100</v>
      </c>
      <c r="C36" s="6">
        <f>C31/$B$31*100</f>
        <v>97.335861204838636</v>
      </c>
      <c r="D36" s="6">
        <f t="shared" si="0"/>
        <v>40.316959184235387</v>
      </c>
    </row>
    <row r="37" spans="1:4" x14ac:dyDescent="0.25">
      <c r="B37" s="6">
        <f t="shared" si="0"/>
        <v>42.584602333193736</v>
      </c>
      <c r="C37" s="6">
        <f>C32/$B$31*100</f>
        <v>46.792686974944878</v>
      </c>
      <c r="D37" s="6">
        <f t="shared" si="0"/>
        <v>22.467458870275006</v>
      </c>
    </row>
    <row r="38" spans="1:4" x14ac:dyDescent="0.25">
      <c r="B38" s="6">
        <f t="shared" si="0"/>
        <v>8.5169204666387479</v>
      </c>
      <c r="C38" s="6">
        <f>C33/$B$31*100</f>
        <v>9.0052568070301078</v>
      </c>
      <c r="D38" s="6">
        <f t="shared" si="0"/>
        <v>4.3238644755867064</v>
      </c>
    </row>
    <row r="40" spans="1:4" x14ac:dyDescent="0.25">
      <c r="A40" t="s">
        <v>14</v>
      </c>
      <c r="B40">
        <f>_xlfn.VAR.S(B2:B30)</f>
        <v>2271974408111.5444</v>
      </c>
      <c r="C40">
        <f>_xlfn.VAR.S(C2:C30)</f>
        <v>2743179406498.3438</v>
      </c>
      <c r="D40">
        <f t="shared" ref="D40" si="1">_xlfn.VAR.S(D2:D30)</f>
        <v>632420812323.33325</v>
      </c>
    </row>
    <row r="41" spans="1:4" x14ac:dyDescent="0.25">
      <c r="A41" t="s">
        <v>15</v>
      </c>
      <c r="C41">
        <f>_xlfn.T.TEST(B2:B29,C2:C29,2,3)</f>
        <v>0.83068940392308555</v>
      </c>
      <c r="D41">
        <f>_xlfn.T.TEST(B2:B29,D2:D29,2,3)</f>
        <v>3.3253468534402267E-7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25.01.2017</vt:lpstr>
      <vt:lpstr>22.02.2017</vt:lpstr>
      <vt:lpstr>Average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</dc:creator>
  <cp:lastModifiedBy>lise-marie.donnio</cp:lastModifiedBy>
  <dcterms:created xsi:type="dcterms:W3CDTF">2020-12-08T13:35:49Z</dcterms:created>
  <dcterms:modified xsi:type="dcterms:W3CDTF">2022-05-24T07:42:46Z</dcterms:modified>
</cp:coreProperties>
</file>