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e-marie.donnio\Google Drive\Boulot\XAB2\écriture papier\elife\Correction\Fichier données\"/>
    </mc:Choice>
  </mc:AlternateContent>
  <bookViews>
    <workbookView xWindow="0" yWindow="0" windowWidth="28800" windowHeight="14100"/>
  </bookViews>
  <sheets>
    <sheet name="MRC5" sheetId="8" r:id="rId1"/>
    <sheet name="CSA" sheetId="9" r:id="rId2"/>
    <sheet name="CSB" sheetId="10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8" l="1"/>
  <c r="P4" i="9" l="1"/>
  <c r="AD13" i="10" l="1"/>
  <c r="AD14" i="10"/>
  <c r="AD15" i="10"/>
  <c r="AD16" i="10"/>
  <c r="AD10" i="9"/>
  <c r="AD5" i="8"/>
  <c r="AD6" i="8"/>
  <c r="AD7" i="8"/>
  <c r="AD8" i="8"/>
  <c r="AD9" i="8"/>
  <c r="AD10" i="8"/>
  <c r="AD11" i="8"/>
  <c r="AD12" i="8"/>
  <c r="AD13" i="8"/>
  <c r="AD4" i="8"/>
  <c r="AD18" i="8" s="1"/>
  <c r="AR7" i="10"/>
  <c r="AR9" i="10"/>
  <c r="AR6" i="10"/>
  <c r="AR5" i="10"/>
  <c r="AR4" i="10"/>
  <c r="P13" i="10"/>
  <c r="P14" i="10"/>
  <c r="AD19" i="8" l="1"/>
  <c r="AD20" i="8" s="1"/>
  <c r="AR9" i="9"/>
  <c r="AR9" i="8"/>
  <c r="P11" i="9" l="1"/>
  <c r="P12" i="9"/>
  <c r="AR12" i="10"/>
  <c r="AD12" i="10"/>
  <c r="P12" i="10"/>
  <c r="AR11" i="10"/>
  <c r="AD11" i="10"/>
  <c r="P11" i="10"/>
  <c r="AR10" i="10"/>
  <c r="AD10" i="10"/>
  <c r="P10" i="10"/>
  <c r="AD9" i="10"/>
  <c r="P9" i="10"/>
  <c r="AR8" i="10"/>
  <c r="AR18" i="10" s="1"/>
  <c r="AD8" i="10"/>
  <c r="P8" i="10"/>
  <c r="AD7" i="10"/>
  <c r="P7" i="10"/>
  <c r="AD6" i="10"/>
  <c r="P6" i="10"/>
  <c r="AD5" i="10"/>
  <c r="P5" i="10"/>
  <c r="AD4" i="10"/>
  <c r="P4" i="10"/>
  <c r="AD12" i="9"/>
  <c r="AR11" i="9"/>
  <c r="AD11" i="9"/>
  <c r="AR10" i="9"/>
  <c r="P10" i="9"/>
  <c r="AD9" i="9"/>
  <c r="P9" i="9"/>
  <c r="AR8" i="9"/>
  <c r="AD8" i="9"/>
  <c r="P8" i="9"/>
  <c r="AR7" i="9"/>
  <c r="AD7" i="9"/>
  <c r="P7" i="9"/>
  <c r="AR6" i="9"/>
  <c r="AD6" i="9"/>
  <c r="P6" i="9"/>
  <c r="AR5" i="9"/>
  <c r="AD5" i="9"/>
  <c r="P5" i="9"/>
  <c r="AD4" i="9"/>
  <c r="P17" i="9" l="1"/>
  <c r="AD17" i="9"/>
  <c r="AD18" i="9" s="1"/>
  <c r="AD16" i="9"/>
  <c r="AD18" i="10"/>
  <c r="AD19" i="10"/>
  <c r="AD20" i="10" s="1"/>
  <c r="P19" i="10"/>
  <c r="P20" i="10" s="1"/>
  <c r="P18" i="10"/>
  <c r="AR19" i="10"/>
  <c r="AR20" i="10" s="1"/>
  <c r="P16" i="9"/>
  <c r="AR16" i="9"/>
  <c r="AR17" i="9"/>
  <c r="AR18" i="9" s="1"/>
  <c r="P18" i="9"/>
  <c r="P8" i="8"/>
  <c r="P7" i="8"/>
  <c r="P6" i="8"/>
  <c r="P5" i="8"/>
  <c r="AR11" i="8" l="1"/>
  <c r="AR10" i="8"/>
  <c r="AR8" i="8"/>
  <c r="AR7" i="8"/>
  <c r="AR6" i="8"/>
  <c r="AR5" i="8"/>
  <c r="AR4" i="8"/>
  <c r="P9" i="8"/>
  <c r="P18" i="8" s="1"/>
  <c r="P10" i="8"/>
  <c r="P11" i="8"/>
  <c r="P19" i="8" l="1"/>
  <c r="P20" i="8" s="1"/>
  <c r="AR19" i="8"/>
  <c r="AR20" i="8" s="1"/>
  <c r="AR18" i="8"/>
</calcChain>
</file>

<file path=xl/sharedStrings.xml><?xml version="1.0" encoding="utf-8"?>
<sst xmlns="http://schemas.openxmlformats.org/spreadsheetml/2006/main" count="165" uniqueCount="15">
  <si>
    <t>Paste</t>
  </si>
  <si>
    <t>Area</t>
  </si>
  <si>
    <t>Mean</t>
  </si>
  <si>
    <t>IntDen</t>
  </si>
  <si>
    <t>RawIntDen</t>
  </si>
  <si>
    <t>LD</t>
  </si>
  <si>
    <t>BG</t>
  </si>
  <si>
    <t>mean</t>
  </si>
  <si>
    <t>sd</t>
  </si>
  <si>
    <t>sem</t>
  </si>
  <si>
    <t>Difference</t>
  </si>
  <si>
    <t>1h</t>
  </si>
  <si>
    <t>3h</t>
  </si>
  <si>
    <t>16h</t>
  </si>
  <si>
    <t>No UV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</si>
</sst>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/>
    <xf numFmtId="1" fontId="0" fillId="0" borderId="0" xfId="0" applyNumberFormat="1"/>
    <xf numFmtId="164" fontId="0" fillId="0" borderId="0" xfId="0" applyNumberFormat="1"/>
    <xf numFmtId="1" fontId="0" fillId="0" borderId="0" xfId="0" applyNumberFormat="1" applyBorder="1"/>
    <xf numFmtId="0" fontId="2" fillId="0" borderId="0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ysClr val="windowText" lastClr="000000"/>
                </a:solidFill>
              </a:rPr>
              <a:t>Variation of XAB2 on local damage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MRC5 (WT cells)</c:v>
          </c:tx>
          <c:spPr>
            <a:ln>
              <a:solidFill>
                <a:schemeClr val="accent6"/>
              </a:solidFill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('MRC5'!$B$20,'MRC5'!$P$20,'MRC5'!$AD$20,'MRC5'!$AR$20)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61.897444282843935</c:v>
                  </c:pt>
                  <c:pt idx="2">
                    <c:v>33.436815563155008</c:v>
                  </c:pt>
                  <c:pt idx="3">
                    <c:v>80.569551817712991</c:v>
                  </c:pt>
                </c:numCache>
              </c:numRef>
            </c:plus>
            <c:minus>
              <c:numRef>
                <c:f>('MRC5'!$B$20,'MRC5'!$P$20,'MRC5'!$AD$20,'MRC5'!$AR$20)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61.897444282843935</c:v>
                  </c:pt>
                  <c:pt idx="2">
                    <c:v>33.436815563155008</c:v>
                  </c:pt>
                  <c:pt idx="3">
                    <c:v>80.569551817712991</c:v>
                  </c:pt>
                </c:numCache>
              </c:numRef>
            </c:minus>
            <c:spPr>
              <a:ln>
                <a:solidFill>
                  <a:schemeClr val="tx1"/>
                </a:solidFill>
              </a:ln>
            </c:spPr>
          </c:errBars>
          <c:cat>
            <c:strRef>
              <c:f>('MRC5'!$A$1,'MRC5'!$D$1,'MRC5'!$R$1,'MRC5'!$AF$1)</c:f>
              <c:strCache>
                <c:ptCount val="4"/>
                <c:pt idx="0">
                  <c:v>No UV</c:v>
                </c:pt>
                <c:pt idx="1">
                  <c:v>1h</c:v>
                </c:pt>
                <c:pt idx="2">
                  <c:v>3h</c:v>
                </c:pt>
                <c:pt idx="3">
                  <c:v>16h</c:v>
                </c:pt>
              </c:strCache>
            </c:strRef>
          </c:cat>
          <c:val>
            <c:numRef>
              <c:f>('MRC5'!$B$18,'MRC5'!$P$18,'MRC5'!$AD$18,'MRC5'!$AR$18)</c:f>
              <c:numCache>
                <c:formatCode>General</c:formatCode>
                <c:ptCount val="4"/>
                <c:pt idx="0">
                  <c:v>0</c:v>
                </c:pt>
                <c:pt idx="1">
                  <c:v>-342.85662500000001</c:v>
                </c:pt>
                <c:pt idx="2">
                  <c:v>-282.47059999999999</c:v>
                </c:pt>
                <c:pt idx="3">
                  <c:v>-106.49050000000003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68-4F17-AE0A-D18AFDEEAD15}"/>
            </c:ext>
          </c:extLst>
        </c:ser>
        <c:ser>
          <c:idx val="2"/>
          <c:order val="1"/>
          <c:tx>
            <c:v>CS3BE (CSA cells)</c:v>
          </c:tx>
          <c:spPr>
            <a:ln>
              <a:solidFill>
                <a:schemeClr val="accent1"/>
              </a:solidFill>
            </a:ln>
            <a:effectLst/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(CSA!$B$18,CSA!$P$18,CSA!$AD$18,CSA!$AR$18)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118.61337135509736</c:v>
                  </c:pt>
                  <c:pt idx="2">
                    <c:v>62.518378881165965</c:v>
                  </c:pt>
                  <c:pt idx="3">
                    <c:v>115.02267398517874</c:v>
                  </c:pt>
                </c:numCache>
              </c:numRef>
            </c:plus>
            <c:minus>
              <c:numRef>
                <c:f>(CSA!$B$18,CSA!$P$18,CSA!$AD$18,CSA!$AR$18)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118.61337135509736</c:v>
                  </c:pt>
                  <c:pt idx="2">
                    <c:v>62.518378881165965</c:v>
                  </c:pt>
                  <c:pt idx="3">
                    <c:v>115.02267398517874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(CSA!#REF!,CSA!$D$1,CSA!$R$1,CSA!$AF$1)</c:f>
            </c:strRef>
          </c:cat>
          <c:val>
            <c:numRef>
              <c:f>(CSA!$B$16,CSA!$P$16,CSA!$AD$16,CSA!$AR$16)</c:f>
              <c:numCache>
                <c:formatCode>General</c:formatCode>
                <c:ptCount val="4"/>
                <c:pt idx="0">
                  <c:v>0</c:v>
                </c:pt>
                <c:pt idx="1">
                  <c:v>-482.245</c:v>
                </c:pt>
                <c:pt idx="2">
                  <c:v>-404.00988888888884</c:v>
                </c:pt>
                <c:pt idx="3">
                  <c:v>-815.69171428571406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768-4F17-AE0A-D18AFDEEAD15}"/>
            </c:ext>
          </c:extLst>
        </c:ser>
        <c:ser>
          <c:idx val="0"/>
          <c:order val="2"/>
          <c:tx>
            <c:v>CS1AN (CSB cells)</c:v>
          </c:tx>
          <c:spPr>
            <a:ln>
              <a:solidFill>
                <a:srgbClr val="C00000"/>
              </a:solidFill>
            </a:ln>
            <a:effectLst/>
          </c:spPr>
          <c:marker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(CSB!$B$20,CSB!$P$20,CSB!$AD$20,CSB!$AR$20)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50.699081154550505</c:v>
                  </c:pt>
                  <c:pt idx="2">
                    <c:v>35.946129061526086</c:v>
                  </c:pt>
                  <c:pt idx="3">
                    <c:v>64.290127915792951</c:v>
                  </c:pt>
                </c:numCache>
              </c:numRef>
            </c:plus>
            <c:minus>
              <c:numRef>
                <c:f>(CSB!$B$20,CSB!$P$20,CSB!$AD$20,CSB!$AR$20)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50.699081154550505</c:v>
                  </c:pt>
                  <c:pt idx="2">
                    <c:v>35.946129061526086</c:v>
                  </c:pt>
                  <c:pt idx="3">
                    <c:v>64.290127915792951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(CSB!$A$1,CSB!$D$1,CSB!$R$1,CSB!$AF$1)</c:f>
              <c:strCache>
                <c:ptCount val="4"/>
                <c:pt idx="0">
                  <c:v>No UV</c:v>
                </c:pt>
                <c:pt idx="1">
                  <c:v>1h</c:v>
                </c:pt>
                <c:pt idx="2">
                  <c:v>3h</c:v>
                </c:pt>
                <c:pt idx="3">
                  <c:v>16h</c:v>
                </c:pt>
              </c:strCache>
            </c:strRef>
          </c:cat>
          <c:val>
            <c:numRef>
              <c:f>(CSB!$B$18,CSB!$P$18,CSB!$AD$18,CSB!$AR$18)</c:f>
              <c:numCache>
                <c:formatCode>General</c:formatCode>
                <c:ptCount val="4"/>
                <c:pt idx="0">
                  <c:v>0</c:v>
                </c:pt>
                <c:pt idx="1">
                  <c:v>-389.66154545454555</c:v>
                </c:pt>
                <c:pt idx="2">
                  <c:v>-456.63853846153842</c:v>
                </c:pt>
                <c:pt idx="3">
                  <c:v>-486.42811111111109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68-4F17-AE0A-D18AFDEEA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217776"/>
        <c:axId val="266221136"/>
      </c:lineChart>
      <c:catAx>
        <c:axId val="26621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6221136"/>
        <c:crosses val="autoZero"/>
        <c:auto val="1"/>
        <c:lblAlgn val="ctr"/>
        <c:lblOffset val="100"/>
        <c:noMultiLvlLbl val="0"/>
      </c:catAx>
      <c:valAx>
        <c:axId val="266221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fr-FR" b="0"/>
                  <a:t>Fluorescence</a:t>
                </a:r>
                <a:r>
                  <a:rPr lang="fr-FR" b="0" baseline="0"/>
                  <a:t> levels (a.u.)</a:t>
                </a:r>
                <a:endParaRPr lang="fr-FR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62177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142874</xdr:colOff>
      <xdr:row>21</xdr:row>
      <xdr:rowOff>63501</xdr:rowOff>
    </xdr:from>
    <xdr:to>
      <xdr:col>11</xdr:col>
      <xdr:colOff>689429</xdr:colOff>
      <xdr:row>36</xdr:row>
      <xdr:rowOff>144311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R29"/>
  <sheetViews>
    <sheetView tabSelected="1" zoomScale="70" zoomScaleNormal="70" workbookViewId="0">
      <selection activeCell="Q39" sqref="Q39"/>
    </sheetView>
  </sheetViews>
  <sheetFormatPr baseColWidth="10" defaultRowHeight="15" x14ac:dyDescent="0.25"/>
  <cols>
    <col min="2" max="2" width="13.28515625" bestFit="1" customWidth="1"/>
    <col min="8" max="8" width="11.42578125" customWidth="1"/>
    <col min="10" max="15" width="11.42578125" style="1"/>
    <col min="16" max="16" width="13.28515625" style="1" bestFit="1" customWidth="1"/>
    <col min="17" max="17" width="13.28515625" style="1" customWidth="1"/>
    <col min="18" max="29" width="11.42578125" style="1"/>
    <col min="30" max="30" width="13.28515625" style="1" bestFit="1" customWidth="1"/>
    <col min="31" max="37" width="11.42578125" style="1"/>
    <col min="44" max="44" width="13.28515625" bestFit="1" customWidth="1"/>
  </cols>
  <sheetData>
    <row r="1" spans="1:44" ht="21" x14ac:dyDescent="0.35">
      <c r="A1" s="3" t="s">
        <v>14</v>
      </c>
      <c r="D1" s="3" t="s">
        <v>11</v>
      </c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3" t="s">
        <v>12</v>
      </c>
      <c r="AF1" s="2" t="s">
        <v>13</v>
      </c>
    </row>
    <row r="2" spans="1:44" ht="18.75" x14ac:dyDescent="0.3">
      <c r="B2" s="11"/>
      <c r="D2" s="10" t="s">
        <v>6</v>
      </c>
      <c r="E2" s="1"/>
      <c r="F2" s="1"/>
      <c r="G2" s="1"/>
      <c r="H2" s="1"/>
      <c r="J2" s="10" t="s">
        <v>5</v>
      </c>
      <c r="P2" s="11" t="s">
        <v>10</v>
      </c>
      <c r="Q2" s="11"/>
      <c r="R2" s="10" t="s">
        <v>6</v>
      </c>
      <c r="X2" s="10" t="s">
        <v>5</v>
      </c>
      <c r="AD2" s="11" t="s">
        <v>10</v>
      </c>
      <c r="AF2" s="10" t="s">
        <v>6</v>
      </c>
      <c r="AL2" s="10" t="s">
        <v>5</v>
      </c>
      <c r="AM2" s="1"/>
      <c r="AN2" s="1"/>
      <c r="AO2" s="1"/>
      <c r="AP2" s="1"/>
      <c r="AR2" s="11" t="s">
        <v>10</v>
      </c>
    </row>
    <row r="3" spans="1:44" x14ac:dyDescent="0.25"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  <c r="I3" s="1"/>
      <c r="J3" s="1" t="s">
        <v>0</v>
      </c>
      <c r="K3" s="1" t="s">
        <v>1</v>
      </c>
      <c r="L3" s="1" t="s">
        <v>2</v>
      </c>
      <c r="M3" s="1" t="s">
        <v>3</v>
      </c>
      <c r="N3" s="1" t="s">
        <v>4</v>
      </c>
      <c r="R3" s="1" t="s">
        <v>0</v>
      </c>
      <c r="S3" s="1" t="s">
        <v>1</v>
      </c>
      <c r="T3" s="1" t="s">
        <v>2</v>
      </c>
      <c r="U3" s="1" t="s">
        <v>3</v>
      </c>
      <c r="V3" s="1" t="s">
        <v>4</v>
      </c>
      <c r="X3" s="1" t="s">
        <v>0</v>
      </c>
      <c r="Y3" s="1" t="s">
        <v>1</v>
      </c>
      <c r="Z3" s="1" t="s">
        <v>2</v>
      </c>
      <c r="AA3" s="1" t="s">
        <v>3</v>
      </c>
      <c r="AB3" s="1" t="s">
        <v>4</v>
      </c>
      <c r="AF3" s="1" t="s">
        <v>0</v>
      </c>
      <c r="AG3" s="1" t="s">
        <v>1</v>
      </c>
      <c r="AH3" s="1" t="s">
        <v>2</v>
      </c>
      <c r="AI3" s="1" t="s">
        <v>3</v>
      </c>
      <c r="AJ3" s="1" t="s">
        <v>4</v>
      </c>
      <c r="AL3" s="1" t="s">
        <v>0</v>
      </c>
      <c r="AM3" s="1" t="s">
        <v>1</v>
      </c>
      <c r="AN3" s="1" t="s">
        <v>2</v>
      </c>
      <c r="AO3" s="1" t="s">
        <v>3</v>
      </c>
      <c r="AP3" s="1" t="s">
        <v>4</v>
      </c>
    </row>
    <row r="4" spans="1:44" x14ac:dyDescent="0.25">
      <c r="D4" s="1">
        <v>1</v>
      </c>
      <c r="E4" s="1">
        <v>3.1829999999999998</v>
      </c>
      <c r="F4" s="1">
        <v>801.10199999999998</v>
      </c>
      <c r="G4" s="1">
        <v>2550.2420000000002</v>
      </c>
      <c r="H4" s="1">
        <v>532733</v>
      </c>
      <c r="J4" s="1">
        <v>2</v>
      </c>
      <c r="K4" s="1">
        <v>3.1829999999999998</v>
      </c>
      <c r="L4" s="1">
        <v>685.89800000000002</v>
      </c>
      <c r="M4" s="1">
        <v>2183.498</v>
      </c>
      <c r="N4" s="1">
        <v>456122</v>
      </c>
      <c r="P4" s="1">
        <f>L4-F4</f>
        <v>-115.20399999999995</v>
      </c>
      <c r="R4" s="1">
        <v>1</v>
      </c>
      <c r="S4" s="1">
        <v>3.1829999999999998</v>
      </c>
      <c r="T4" s="1">
        <v>1177.162</v>
      </c>
      <c r="U4" s="1">
        <v>3747.3980000000001</v>
      </c>
      <c r="V4" s="1">
        <v>782813</v>
      </c>
      <c r="X4" s="1">
        <v>2</v>
      </c>
      <c r="Y4" s="1">
        <v>3.1829999999999998</v>
      </c>
      <c r="Z4" s="1">
        <v>669.36800000000005</v>
      </c>
      <c r="AA4" s="1">
        <v>2130.8789999999999</v>
      </c>
      <c r="AB4" s="1">
        <v>445130</v>
      </c>
      <c r="AD4" s="1">
        <f>Z4-T4</f>
        <v>-507.79399999999998</v>
      </c>
      <c r="AF4" s="1">
        <v>1</v>
      </c>
      <c r="AG4" s="1">
        <v>3.1829999999999998</v>
      </c>
      <c r="AH4" s="1">
        <v>1679.0630000000001</v>
      </c>
      <c r="AI4" s="1">
        <v>5345.1580000000004</v>
      </c>
      <c r="AJ4" s="1">
        <v>1116577</v>
      </c>
      <c r="AL4" s="1">
        <v>2</v>
      </c>
      <c r="AM4" s="1">
        <v>3.1829999999999998</v>
      </c>
      <c r="AN4" s="1">
        <v>1507.971</v>
      </c>
      <c r="AO4" s="1">
        <v>4800.5010000000002</v>
      </c>
      <c r="AP4" s="1">
        <v>1002801</v>
      </c>
      <c r="AR4">
        <f>AN4-AH4</f>
        <v>-171.0920000000001</v>
      </c>
    </row>
    <row r="5" spans="1:44" x14ac:dyDescent="0.25">
      <c r="D5" s="1">
        <v>1</v>
      </c>
      <c r="E5" s="1">
        <v>3.1829999999999998</v>
      </c>
      <c r="F5" s="1">
        <v>929.30200000000002</v>
      </c>
      <c r="G5" s="1">
        <v>2958.3560000000002</v>
      </c>
      <c r="H5" s="1">
        <v>617986</v>
      </c>
      <c r="J5" s="1">
        <v>2</v>
      </c>
      <c r="K5" s="1">
        <v>3.1829999999999998</v>
      </c>
      <c r="L5" s="1">
        <v>725.66300000000001</v>
      </c>
      <c r="M5" s="1">
        <v>2310.0880000000002</v>
      </c>
      <c r="N5" s="1">
        <v>482566</v>
      </c>
      <c r="P5" s="1">
        <f>L5-F5</f>
        <v>-203.63900000000001</v>
      </c>
      <c r="R5" s="1">
        <v>1</v>
      </c>
      <c r="S5" s="1">
        <v>3.1829999999999998</v>
      </c>
      <c r="T5" s="1">
        <v>1177.162</v>
      </c>
      <c r="U5" s="1">
        <v>3747.3980000000001</v>
      </c>
      <c r="V5" s="1">
        <v>782813</v>
      </c>
      <c r="X5" s="1">
        <v>3</v>
      </c>
      <c r="Y5" s="1">
        <v>3.1829999999999998</v>
      </c>
      <c r="Z5" s="1">
        <v>909.15899999999999</v>
      </c>
      <c r="AA5" s="1">
        <v>2894.2330000000002</v>
      </c>
      <c r="AB5" s="1">
        <v>604591</v>
      </c>
      <c r="AD5" s="1">
        <f t="shared" ref="AD5:AD13" si="0">Z5-T5</f>
        <v>-268.00300000000004</v>
      </c>
      <c r="AF5" s="1">
        <v>3</v>
      </c>
      <c r="AG5" s="1">
        <v>3.1829999999999998</v>
      </c>
      <c r="AH5" s="1">
        <v>1721.635</v>
      </c>
      <c r="AI5" s="1">
        <v>5480.68</v>
      </c>
      <c r="AJ5" s="1">
        <v>1144887</v>
      </c>
      <c r="AL5" s="1">
        <v>4</v>
      </c>
      <c r="AM5" s="1">
        <v>3.1829999999999998</v>
      </c>
      <c r="AN5" s="1">
        <v>1786.8019999999999</v>
      </c>
      <c r="AO5" s="1">
        <v>5688.134</v>
      </c>
      <c r="AP5" s="1">
        <v>1188223</v>
      </c>
      <c r="AR5">
        <f t="shared" ref="AR5:AR11" si="1">AN5-AH5</f>
        <v>65.166999999999916</v>
      </c>
    </row>
    <row r="6" spans="1:44" x14ac:dyDescent="0.25">
      <c r="D6">
        <v>3</v>
      </c>
      <c r="E6">
        <v>3.1829999999999998</v>
      </c>
      <c r="F6">
        <v>1380.43</v>
      </c>
      <c r="G6">
        <v>4394.4840000000004</v>
      </c>
      <c r="H6">
        <v>917986</v>
      </c>
      <c r="J6" s="1">
        <v>4</v>
      </c>
      <c r="K6" s="1">
        <v>3.1829999999999998</v>
      </c>
      <c r="L6" s="1">
        <v>870.84199999999998</v>
      </c>
      <c r="M6" s="1">
        <v>2772.2530000000002</v>
      </c>
      <c r="N6" s="1">
        <v>579110</v>
      </c>
      <c r="P6" s="1">
        <f>L6-F6</f>
        <v>-509.58800000000008</v>
      </c>
      <c r="R6" s="1">
        <v>4</v>
      </c>
      <c r="S6" s="1">
        <v>3.1829999999999998</v>
      </c>
      <c r="T6" s="1">
        <v>1123.4390000000001</v>
      </c>
      <c r="U6" s="1">
        <v>3576.375</v>
      </c>
      <c r="V6" s="1">
        <v>747087</v>
      </c>
      <c r="X6" s="1">
        <v>5</v>
      </c>
      <c r="Y6" s="1">
        <v>3.1829999999999998</v>
      </c>
      <c r="Z6" s="1">
        <v>725.94</v>
      </c>
      <c r="AA6" s="1">
        <v>2310.9690000000001</v>
      </c>
      <c r="AB6" s="1">
        <v>482750</v>
      </c>
      <c r="AD6" s="1">
        <f t="shared" si="0"/>
        <v>-397.49900000000002</v>
      </c>
      <c r="AF6" s="1">
        <v>5</v>
      </c>
      <c r="AG6" s="1">
        <v>3.1829999999999998</v>
      </c>
      <c r="AH6" s="1">
        <v>1930.9590000000001</v>
      </c>
      <c r="AI6" s="1">
        <v>6147.0479999999998</v>
      </c>
      <c r="AJ6" s="1">
        <v>1284088</v>
      </c>
      <c r="AL6" s="1">
        <v>6</v>
      </c>
      <c r="AM6" s="1">
        <v>3.1829999999999998</v>
      </c>
      <c r="AN6" s="1">
        <v>1493.777</v>
      </c>
      <c r="AO6" s="1">
        <v>4755.3159999999998</v>
      </c>
      <c r="AP6" s="1">
        <v>993362</v>
      </c>
      <c r="AR6">
        <f t="shared" si="1"/>
        <v>-437.18200000000002</v>
      </c>
    </row>
    <row r="7" spans="1:44" x14ac:dyDescent="0.25">
      <c r="D7">
        <v>5</v>
      </c>
      <c r="E7">
        <v>3.1829999999999998</v>
      </c>
      <c r="F7">
        <v>844.62400000000002</v>
      </c>
      <c r="G7">
        <v>2688.79</v>
      </c>
      <c r="H7">
        <v>561675</v>
      </c>
      <c r="J7" s="1">
        <v>6</v>
      </c>
      <c r="K7" s="1">
        <v>3.1829999999999998</v>
      </c>
      <c r="L7" s="1">
        <v>656.02300000000002</v>
      </c>
      <c r="M7" s="1">
        <v>2088.393</v>
      </c>
      <c r="N7" s="1">
        <v>436255</v>
      </c>
      <c r="P7" s="1">
        <f>L7-F7</f>
        <v>-188.601</v>
      </c>
      <c r="R7" s="1">
        <v>6</v>
      </c>
      <c r="S7" s="1">
        <v>3.1829999999999998</v>
      </c>
      <c r="T7" s="1">
        <v>1076.6079999999999</v>
      </c>
      <c r="U7" s="1">
        <v>3427.29</v>
      </c>
      <c r="V7" s="1">
        <v>715944</v>
      </c>
      <c r="X7" s="1">
        <v>7</v>
      </c>
      <c r="Y7" s="1">
        <v>3.1829999999999998</v>
      </c>
      <c r="Z7" s="1">
        <v>879.68899999999996</v>
      </c>
      <c r="AA7" s="1">
        <v>2800.4160000000002</v>
      </c>
      <c r="AB7" s="1">
        <v>584993</v>
      </c>
      <c r="AD7" s="1">
        <f t="shared" si="0"/>
        <v>-196.91899999999998</v>
      </c>
      <c r="AF7" s="1">
        <v>7</v>
      </c>
      <c r="AG7" s="1">
        <v>3.1829999999999998</v>
      </c>
      <c r="AH7" s="1">
        <v>1659.549</v>
      </c>
      <c r="AI7" s="1">
        <v>5283.0360000000001</v>
      </c>
      <c r="AJ7" s="1">
        <v>1103600</v>
      </c>
      <c r="AL7" s="1">
        <v>8</v>
      </c>
      <c r="AM7" s="1">
        <v>3.1829999999999998</v>
      </c>
      <c r="AN7" s="1">
        <v>1285.7380000000001</v>
      </c>
      <c r="AO7" s="1">
        <v>4093.0410000000002</v>
      </c>
      <c r="AP7" s="1">
        <v>855016</v>
      </c>
      <c r="AR7">
        <f t="shared" si="1"/>
        <v>-373.81099999999992</v>
      </c>
    </row>
    <row r="8" spans="1:44" x14ac:dyDescent="0.25">
      <c r="D8">
        <v>7</v>
      </c>
      <c r="E8">
        <v>3.1829999999999998</v>
      </c>
      <c r="F8">
        <v>1079.211</v>
      </c>
      <c r="G8">
        <v>3435.5770000000002</v>
      </c>
      <c r="H8">
        <v>717675</v>
      </c>
      <c r="J8" s="1">
        <v>8</v>
      </c>
      <c r="K8" s="1">
        <v>3.1829999999999998</v>
      </c>
      <c r="L8" s="1">
        <v>553.02300000000002</v>
      </c>
      <c r="M8" s="1">
        <v>1760.501</v>
      </c>
      <c r="N8" s="1">
        <v>367760</v>
      </c>
      <c r="P8" s="1">
        <f>L8-F8</f>
        <v>-526.18799999999999</v>
      </c>
      <c r="R8" s="1">
        <v>8</v>
      </c>
      <c r="S8" s="1">
        <v>3.1829999999999998</v>
      </c>
      <c r="T8" s="1">
        <v>801.44200000000001</v>
      </c>
      <c r="U8" s="1">
        <v>2551.3240000000001</v>
      </c>
      <c r="V8" s="1">
        <v>532959</v>
      </c>
      <c r="X8" s="1">
        <v>9</v>
      </c>
      <c r="Y8" s="1">
        <v>3.1829999999999998</v>
      </c>
      <c r="Z8" s="1">
        <v>570.84799999999996</v>
      </c>
      <c r="AA8" s="1">
        <v>1817.2470000000001</v>
      </c>
      <c r="AB8" s="1">
        <v>379614</v>
      </c>
      <c r="AD8" s="1">
        <f t="shared" si="0"/>
        <v>-230.59400000000005</v>
      </c>
      <c r="AF8" s="1">
        <v>9</v>
      </c>
      <c r="AG8" s="1">
        <v>3.1829999999999998</v>
      </c>
      <c r="AH8" s="1">
        <v>2021.0650000000001</v>
      </c>
      <c r="AI8" s="1">
        <v>6433.8909999999996</v>
      </c>
      <c r="AJ8" s="1">
        <v>1344008</v>
      </c>
      <c r="AL8" s="1">
        <v>10</v>
      </c>
      <c r="AM8" s="1">
        <v>3.1829999999999998</v>
      </c>
      <c r="AN8" s="1">
        <v>2266.6469999999999</v>
      </c>
      <c r="AO8" s="1">
        <v>7215.6809999999996</v>
      </c>
      <c r="AP8" s="1">
        <v>1507320</v>
      </c>
      <c r="AR8">
        <f t="shared" si="1"/>
        <v>245.58199999999988</v>
      </c>
    </row>
    <row r="9" spans="1:44" x14ac:dyDescent="0.25">
      <c r="D9" s="7">
        <v>9</v>
      </c>
      <c r="E9" s="8">
        <v>3.1829999999999998</v>
      </c>
      <c r="F9" s="8">
        <v>1099.202</v>
      </c>
      <c r="G9" s="8">
        <v>3499.2159999999999</v>
      </c>
      <c r="H9" s="7">
        <v>730969</v>
      </c>
      <c r="J9" s="1">
        <v>10</v>
      </c>
      <c r="K9" s="1">
        <v>3.1829999999999998</v>
      </c>
      <c r="L9" s="1">
        <v>554.91099999999994</v>
      </c>
      <c r="M9" s="1">
        <v>1766.5139999999999</v>
      </c>
      <c r="N9" s="1">
        <v>369016</v>
      </c>
      <c r="P9" s="1">
        <f t="shared" ref="P9:P11" si="2">L9-F9</f>
        <v>-544.29100000000005</v>
      </c>
      <c r="R9" s="1">
        <v>10</v>
      </c>
      <c r="S9" s="1">
        <v>3.1829999999999998</v>
      </c>
      <c r="T9" s="1">
        <v>658.57399999999996</v>
      </c>
      <c r="U9" s="1">
        <v>2096.5169999999998</v>
      </c>
      <c r="V9" s="1">
        <v>437952</v>
      </c>
      <c r="X9" s="1">
        <v>11</v>
      </c>
      <c r="Y9" s="1">
        <v>3.1829999999999998</v>
      </c>
      <c r="Z9" s="1">
        <v>433.90100000000001</v>
      </c>
      <c r="AA9" s="1">
        <v>1381.287</v>
      </c>
      <c r="AB9" s="1">
        <v>288544</v>
      </c>
      <c r="AD9" s="1">
        <f t="shared" si="0"/>
        <v>-224.67299999999994</v>
      </c>
      <c r="AF9" s="1">
        <v>11</v>
      </c>
      <c r="AG9" s="1">
        <v>3.1829999999999998</v>
      </c>
      <c r="AH9" s="1">
        <v>1394.499</v>
      </c>
      <c r="AI9" s="1">
        <v>4439.2719999999999</v>
      </c>
      <c r="AJ9" s="1">
        <v>927342</v>
      </c>
      <c r="AL9" s="1">
        <v>12</v>
      </c>
      <c r="AM9" s="1">
        <v>3.1829999999999998</v>
      </c>
      <c r="AN9" s="1">
        <v>1227.9760000000001</v>
      </c>
      <c r="AO9" s="1">
        <v>3909.1590000000001</v>
      </c>
      <c r="AP9" s="1">
        <v>816604</v>
      </c>
      <c r="AR9">
        <f>AN9-AH9</f>
        <v>-166.52299999999991</v>
      </c>
    </row>
    <row r="10" spans="1:44" x14ac:dyDescent="0.25">
      <c r="D10" s="9">
        <v>11</v>
      </c>
      <c r="E10" s="6">
        <v>3.1829999999999998</v>
      </c>
      <c r="F10" s="6">
        <v>1048.3489999999999</v>
      </c>
      <c r="G10" s="6">
        <v>3337.3310000000001</v>
      </c>
      <c r="H10" s="6">
        <v>697152</v>
      </c>
      <c r="J10" s="1">
        <v>12</v>
      </c>
      <c r="K10" s="1">
        <v>3.1829999999999998</v>
      </c>
      <c r="L10" s="1">
        <v>628.202</v>
      </c>
      <c r="M10" s="1">
        <v>1999.827</v>
      </c>
      <c r="N10" s="1">
        <v>417754</v>
      </c>
      <c r="P10" s="1">
        <f t="shared" si="2"/>
        <v>-420.14699999999993</v>
      </c>
      <c r="R10" s="1">
        <v>12</v>
      </c>
      <c r="S10" s="1">
        <v>3.1829999999999998</v>
      </c>
      <c r="T10" s="1">
        <v>891.11599999999999</v>
      </c>
      <c r="U10" s="1">
        <v>2836.7930000000001</v>
      </c>
      <c r="V10" s="1">
        <v>592592</v>
      </c>
      <c r="X10" s="1">
        <v>13</v>
      </c>
      <c r="Y10" s="1">
        <v>3.1829999999999998</v>
      </c>
      <c r="Z10" s="1">
        <v>580.09900000000005</v>
      </c>
      <c r="AA10" s="1">
        <v>1846.6980000000001</v>
      </c>
      <c r="AB10" s="1">
        <v>385766</v>
      </c>
      <c r="AD10" s="1">
        <f t="shared" si="0"/>
        <v>-311.01699999999994</v>
      </c>
      <c r="AF10" s="1">
        <v>13</v>
      </c>
      <c r="AG10" s="1">
        <v>3.1829999999999998</v>
      </c>
      <c r="AH10" s="1">
        <v>1107.6559999999999</v>
      </c>
      <c r="AI10" s="1">
        <v>3526.1289999999999</v>
      </c>
      <c r="AJ10" s="1">
        <v>736591</v>
      </c>
      <c r="AL10" s="1">
        <v>14</v>
      </c>
      <c r="AM10" s="1">
        <v>3.1829999999999998</v>
      </c>
      <c r="AN10" s="1">
        <v>1129.9649999999999</v>
      </c>
      <c r="AO10" s="1">
        <v>3597.1509999999998</v>
      </c>
      <c r="AP10" s="1">
        <v>751427</v>
      </c>
      <c r="AR10">
        <f t="shared" si="1"/>
        <v>22.308999999999969</v>
      </c>
    </row>
    <row r="11" spans="1:44" x14ac:dyDescent="0.25">
      <c r="D11" s="9">
        <v>13</v>
      </c>
      <c r="E11" s="6">
        <v>3.1829999999999998</v>
      </c>
      <c r="F11" s="6">
        <v>1100.7080000000001</v>
      </c>
      <c r="G11" s="6">
        <v>3504.0129999999999</v>
      </c>
      <c r="H11" s="6">
        <v>731971</v>
      </c>
      <c r="J11" s="1">
        <v>14</v>
      </c>
      <c r="K11" s="1">
        <v>3.1829999999999998</v>
      </c>
      <c r="L11" s="1">
        <v>865.51300000000003</v>
      </c>
      <c r="M11" s="1">
        <v>2755.288</v>
      </c>
      <c r="N11" s="1">
        <v>575566</v>
      </c>
      <c r="P11" s="1">
        <f t="shared" si="2"/>
        <v>-235.19500000000005</v>
      </c>
      <c r="R11" s="1">
        <v>14</v>
      </c>
      <c r="S11" s="1">
        <v>3.1829999999999998</v>
      </c>
      <c r="T11" s="1">
        <v>990.02099999999996</v>
      </c>
      <c r="U11" s="1">
        <v>3151.65</v>
      </c>
      <c r="V11" s="1">
        <v>658364</v>
      </c>
      <c r="X11" s="1">
        <v>15</v>
      </c>
      <c r="Y11" s="1">
        <v>3.1829999999999998</v>
      </c>
      <c r="Z11" s="1">
        <v>737.16700000000003</v>
      </c>
      <c r="AA11" s="1">
        <v>2346.7089999999998</v>
      </c>
      <c r="AB11" s="1">
        <v>490216</v>
      </c>
      <c r="AD11" s="1">
        <f t="shared" si="0"/>
        <v>-252.85399999999993</v>
      </c>
      <c r="AF11" s="1">
        <v>15</v>
      </c>
      <c r="AG11" s="1">
        <v>3.1829999999999998</v>
      </c>
      <c r="AH11" s="1">
        <v>1667.806</v>
      </c>
      <c r="AI11" s="1">
        <v>5309.3220000000001</v>
      </c>
      <c r="AJ11" s="1">
        <v>1109091</v>
      </c>
      <c r="AL11" s="1">
        <v>16</v>
      </c>
      <c r="AM11" s="1">
        <v>3.1829999999999998</v>
      </c>
      <c r="AN11" s="1">
        <v>1631.432</v>
      </c>
      <c r="AO11" s="1">
        <v>5193.527</v>
      </c>
      <c r="AP11" s="1">
        <v>1084902</v>
      </c>
      <c r="AR11">
        <f t="shared" si="1"/>
        <v>-36.374000000000024</v>
      </c>
    </row>
    <row r="12" spans="1:44" x14ac:dyDescent="0.25">
      <c r="D12" s="9"/>
      <c r="E12" s="6"/>
      <c r="F12" s="6"/>
      <c r="G12" s="6"/>
      <c r="H12" s="6"/>
      <c r="R12" s="1">
        <v>16</v>
      </c>
      <c r="S12" s="1">
        <v>3.1829999999999998</v>
      </c>
      <c r="T12" s="1">
        <v>784.99699999999996</v>
      </c>
      <c r="U12" s="1">
        <v>2498.973</v>
      </c>
      <c r="V12" s="1">
        <v>522023</v>
      </c>
      <c r="X12" s="1">
        <v>17</v>
      </c>
      <c r="Y12" s="1">
        <v>3.1829999999999998</v>
      </c>
      <c r="Z12" s="1">
        <v>647.85299999999995</v>
      </c>
      <c r="AA12" s="1">
        <v>2062.3850000000002</v>
      </c>
      <c r="AB12" s="1">
        <v>430822</v>
      </c>
      <c r="AD12" s="1">
        <f t="shared" si="0"/>
        <v>-137.14400000000001</v>
      </c>
      <c r="AL12" s="1"/>
      <c r="AM12" s="1"/>
      <c r="AN12" s="1"/>
      <c r="AO12" s="1"/>
      <c r="AP12" s="1"/>
    </row>
    <row r="13" spans="1:44" x14ac:dyDescent="0.25">
      <c r="R13" s="1">
        <v>18</v>
      </c>
      <c r="S13" s="1">
        <v>3.1829999999999998</v>
      </c>
      <c r="T13" s="1">
        <v>719.31100000000004</v>
      </c>
      <c r="U13" s="1">
        <v>2289.8679999999999</v>
      </c>
      <c r="V13" s="1">
        <v>478342</v>
      </c>
      <c r="X13" s="1">
        <v>19</v>
      </c>
      <c r="Y13" s="1">
        <v>3.1829999999999998</v>
      </c>
      <c r="Z13" s="1">
        <v>421.10199999999998</v>
      </c>
      <c r="AA13" s="1">
        <v>1340.5440000000001</v>
      </c>
      <c r="AB13" s="1">
        <v>280033</v>
      </c>
      <c r="AD13" s="1">
        <f t="shared" si="0"/>
        <v>-298.20900000000006</v>
      </c>
    </row>
    <row r="18" spans="1:44" x14ac:dyDescent="0.25">
      <c r="A18" t="s">
        <v>7</v>
      </c>
      <c r="B18">
        <v>0</v>
      </c>
      <c r="L18"/>
      <c r="M18"/>
      <c r="O18" t="s">
        <v>7</v>
      </c>
      <c r="P18" s="1">
        <f>AVERAGE(P4:P12)</f>
        <v>-342.85662500000001</v>
      </c>
      <c r="S18"/>
      <c r="T18"/>
      <c r="U18"/>
      <c r="V18"/>
      <c r="W18"/>
      <c r="Z18"/>
      <c r="AA18"/>
      <c r="AC18" t="s">
        <v>7</v>
      </c>
      <c r="AD18" s="1">
        <f>AVERAGE(AD4:AD13)</f>
        <v>-282.47059999999999</v>
      </c>
      <c r="AG18"/>
      <c r="AH18"/>
      <c r="AI18"/>
      <c r="AJ18"/>
      <c r="AK18"/>
      <c r="AL18" s="1"/>
      <c r="AQ18" t="s">
        <v>7</v>
      </c>
      <c r="AR18">
        <f>AVERAGE(AR4:AR12)</f>
        <v>-106.49050000000003</v>
      </c>
    </row>
    <row r="19" spans="1:44" x14ac:dyDescent="0.25">
      <c r="A19" t="s">
        <v>8</v>
      </c>
      <c r="B19">
        <v>0</v>
      </c>
      <c r="L19"/>
      <c r="M19"/>
      <c r="O19" t="s">
        <v>8</v>
      </c>
      <c r="P19" s="1">
        <f>_xlfn.STDEV.S(P4:P12)</f>
        <v>175.07241036206179</v>
      </c>
      <c r="S19"/>
      <c r="T19"/>
      <c r="U19"/>
      <c r="V19"/>
      <c r="W19"/>
      <c r="Z19"/>
      <c r="AA19"/>
      <c r="AC19" t="s">
        <v>8</v>
      </c>
      <c r="AD19" s="1">
        <f>_xlfn.STDEV.S(AD4:AD13)</f>
        <v>105.73649488253548</v>
      </c>
      <c r="AG19"/>
      <c r="AH19"/>
      <c r="AI19"/>
      <c r="AJ19"/>
      <c r="AK19"/>
      <c r="AL19" s="1"/>
      <c r="AQ19" t="s">
        <v>8</v>
      </c>
      <c r="AR19">
        <f>_xlfn.STDEV.S(AR4:AR12)</f>
        <v>227.88510578986316</v>
      </c>
    </row>
    <row r="20" spans="1:44" x14ac:dyDescent="0.25">
      <c r="A20" t="s">
        <v>9</v>
      </c>
      <c r="B20">
        <v>0</v>
      </c>
      <c r="L20"/>
      <c r="M20"/>
      <c r="O20" t="s">
        <v>9</v>
      </c>
      <c r="P20" s="1">
        <f>P19/SQRT(COUNT(P4:P11))</f>
        <v>61.897444282843935</v>
      </c>
      <c r="S20"/>
      <c r="T20"/>
      <c r="U20"/>
      <c r="V20"/>
      <c r="W20"/>
      <c r="Z20"/>
      <c r="AA20"/>
      <c r="AC20" t="s">
        <v>9</v>
      </c>
      <c r="AD20" s="1">
        <f>AD19/SQRT(COUNT(AD4:AD13))</f>
        <v>33.436815563155008</v>
      </c>
      <c r="AG20"/>
      <c r="AH20"/>
      <c r="AI20"/>
      <c r="AJ20"/>
      <c r="AK20"/>
      <c r="AL20" s="1"/>
      <c r="AQ20" t="s">
        <v>9</v>
      </c>
      <c r="AR20">
        <f>AR19/SQRT(COUNT(AR4:AR12))</f>
        <v>80.569551817712991</v>
      </c>
    </row>
    <row r="25" spans="1:44" x14ac:dyDescent="0.25">
      <c r="B25" s="4"/>
      <c r="H25" s="1"/>
      <c r="I25" s="1"/>
      <c r="AJ25"/>
      <c r="AK25"/>
    </row>
    <row r="26" spans="1:44" x14ac:dyDescent="0.25">
      <c r="B26" s="4"/>
      <c r="H26" s="1"/>
      <c r="I26" s="1"/>
      <c r="AJ26"/>
      <c r="AK26"/>
    </row>
    <row r="27" spans="1:44" x14ac:dyDescent="0.25">
      <c r="B27" s="4"/>
      <c r="H27" s="1"/>
      <c r="I27" s="1"/>
      <c r="AJ27"/>
      <c r="AK27"/>
    </row>
    <row r="28" spans="1:44" x14ac:dyDescent="0.25">
      <c r="B28" s="4"/>
      <c r="H28" s="1"/>
      <c r="I28" s="1"/>
      <c r="AJ28"/>
      <c r="AK28"/>
    </row>
    <row r="29" spans="1:44" x14ac:dyDescent="0.25">
      <c r="B29" s="4"/>
      <c r="H29" s="1"/>
      <c r="I29" s="1"/>
      <c r="AJ29"/>
      <c r="AK2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R27"/>
  <sheetViews>
    <sheetView zoomScale="70" zoomScaleNormal="70" workbookViewId="0">
      <selection activeCell="A16" sqref="A16:B18"/>
    </sheetView>
  </sheetViews>
  <sheetFormatPr baseColWidth="10" defaultRowHeight="15" x14ac:dyDescent="0.25"/>
  <cols>
    <col min="2" max="2" width="13.28515625" bestFit="1" customWidth="1"/>
    <col min="8" max="8" width="13.28515625" customWidth="1"/>
    <col min="10" max="15" width="11.42578125" style="1"/>
    <col min="16" max="16" width="13.28515625" style="1" bestFit="1" customWidth="1"/>
    <col min="17" max="17" width="13.28515625" style="1" customWidth="1"/>
    <col min="18" max="29" width="11.42578125" style="1"/>
    <col min="30" max="30" width="13.28515625" style="1" bestFit="1" customWidth="1"/>
    <col min="31" max="37" width="11.42578125" style="1"/>
    <col min="44" max="44" width="13.28515625" bestFit="1" customWidth="1"/>
  </cols>
  <sheetData>
    <row r="1" spans="1:44" ht="21" x14ac:dyDescent="0.35">
      <c r="A1" s="3" t="s">
        <v>14</v>
      </c>
      <c r="D1" s="3" t="s">
        <v>11</v>
      </c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3" t="s">
        <v>12</v>
      </c>
      <c r="AF1" s="2" t="s">
        <v>13</v>
      </c>
    </row>
    <row r="2" spans="1:44" ht="18.75" x14ac:dyDescent="0.3">
      <c r="B2" s="11"/>
      <c r="D2" s="10" t="s">
        <v>6</v>
      </c>
      <c r="E2" s="1"/>
      <c r="F2" s="1"/>
      <c r="G2" s="1"/>
      <c r="H2" s="1"/>
      <c r="J2" s="10" t="s">
        <v>5</v>
      </c>
      <c r="P2" s="11" t="s">
        <v>10</v>
      </c>
      <c r="Q2" s="11"/>
      <c r="R2" s="10" t="s">
        <v>6</v>
      </c>
      <c r="X2" s="10" t="s">
        <v>5</v>
      </c>
      <c r="AD2" s="11" t="s">
        <v>10</v>
      </c>
      <c r="AF2" s="10" t="s">
        <v>6</v>
      </c>
      <c r="AL2" s="10" t="s">
        <v>5</v>
      </c>
      <c r="AM2" s="1"/>
      <c r="AN2" s="1"/>
      <c r="AO2" s="1"/>
      <c r="AP2" s="1"/>
      <c r="AR2" s="11" t="s">
        <v>10</v>
      </c>
    </row>
    <row r="3" spans="1:44" x14ac:dyDescent="0.25"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  <c r="I3" s="1"/>
      <c r="J3" s="1" t="s">
        <v>0</v>
      </c>
      <c r="K3" s="1" t="s">
        <v>1</v>
      </c>
      <c r="L3" s="1" t="s">
        <v>2</v>
      </c>
      <c r="M3" s="1" t="s">
        <v>3</v>
      </c>
      <c r="N3" s="1" t="s">
        <v>4</v>
      </c>
      <c r="R3" s="1" t="s">
        <v>0</v>
      </c>
      <c r="S3" s="1" t="s">
        <v>1</v>
      </c>
      <c r="T3" s="1" t="s">
        <v>2</v>
      </c>
      <c r="U3" s="1" t="s">
        <v>3</v>
      </c>
      <c r="V3" s="1" t="s">
        <v>4</v>
      </c>
      <c r="X3" s="1" t="s">
        <v>0</v>
      </c>
      <c r="Y3" s="1" t="s">
        <v>1</v>
      </c>
      <c r="Z3" s="1" t="s">
        <v>2</v>
      </c>
      <c r="AA3" s="1" t="s">
        <v>3</v>
      </c>
      <c r="AB3" s="1" t="s">
        <v>4</v>
      </c>
      <c r="AF3" s="1" t="s">
        <v>0</v>
      </c>
      <c r="AG3" s="1" t="s">
        <v>1</v>
      </c>
      <c r="AH3" s="1" t="s">
        <v>2</v>
      </c>
      <c r="AI3" s="1" t="s">
        <v>3</v>
      </c>
      <c r="AJ3" s="1" t="s">
        <v>4</v>
      </c>
      <c r="AL3" s="1" t="s">
        <v>0</v>
      </c>
      <c r="AM3" s="1" t="s">
        <v>1</v>
      </c>
      <c r="AN3" s="1" t="s">
        <v>2</v>
      </c>
      <c r="AO3" s="1" t="s">
        <v>3</v>
      </c>
      <c r="AP3" s="1" t="s">
        <v>4</v>
      </c>
    </row>
    <row r="4" spans="1:44" x14ac:dyDescent="0.25">
      <c r="D4" s="1">
        <v>1</v>
      </c>
      <c r="E4" s="1">
        <v>3.1829999999999998</v>
      </c>
      <c r="F4" s="1">
        <v>1782.979</v>
      </c>
      <c r="G4" s="1">
        <v>5675.9650000000001</v>
      </c>
      <c r="H4" s="1">
        <v>1185681</v>
      </c>
      <c r="J4" s="1">
        <v>2</v>
      </c>
      <c r="K4" s="1">
        <v>3.1829999999999998</v>
      </c>
      <c r="L4" s="1">
        <v>1072.627</v>
      </c>
      <c r="M4" s="1">
        <v>3414.6190000000001</v>
      </c>
      <c r="N4" s="1">
        <v>713297</v>
      </c>
      <c r="P4" s="1">
        <f>L4-F4</f>
        <v>-710.35200000000009</v>
      </c>
      <c r="R4" s="1">
        <v>1</v>
      </c>
      <c r="S4" s="1">
        <v>3.1829999999999998</v>
      </c>
      <c r="T4" s="1">
        <v>1230.528</v>
      </c>
      <c r="U4" s="1">
        <v>3917.2829999999999</v>
      </c>
      <c r="V4" s="1">
        <v>818301</v>
      </c>
      <c r="X4" s="1">
        <v>2</v>
      </c>
      <c r="Y4" s="1">
        <v>3.1829999999999998</v>
      </c>
      <c r="Z4" s="1">
        <v>899.89300000000003</v>
      </c>
      <c r="AA4" s="1">
        <v>2864.7350000000001</v>
      </c>
      <c r="AB4" s="1">
        <v>598429</v>
      </c>
      <c r="AD4" s="1">
        <f>Z4-T4</f>
        <v>-330.63499999999999</v>
      </c>
      <c r="AF4" s="1">
        <v>1</v>
      </c>
      <c r="AG4" s="1">
        <v>3.1829999999999998</v>
      </c>
      <c r="AH4" s="1">
        <v>2909.4140000000002</v>
      </c>
      <c r="AI4" s="1">
        <v>9261.8760000000002</v>
      </c>
      <c r="AJ4" s="1">
        <v>1934760</v>
      </c>
      <c r="AL4" s="1">
        <v>2</v>
      </c>
      <c r="AM4" s="1">
        <v>3.1829999999999998</v>
      </c>
      <c r="AN4" s="1">
        <v>1462.2919999999999</v>
      </c>
      <c r="AO4" s="1">
        <v>4655.0839999999998</v>
      </c>
      <c r="AP4" s="1">
        <v>972424</v>
      </c>
    </row>
    <row r="5" spans="1:44" x14ac:dyDescent="0.25">
      <c r="D5" s="1">
        <v>3</v>
      </c>
      <c r="E5" s="1">
        <v>3.1829999999999998</v>
      </c>
      <c r="F5" s="1">
        <v>1278.71</v>
      </c>
      <c r="G5" s="1">
        <v>4070.6660000000002</v>
      </c>
      <c r="H5" s="1">
        <v>850342</v>
      </c>
      <c r="J5" s="1">
        <v>4</v>
      </c>
      <c r="K5" s="1">
        <v>3.1829999999999998</v>
      </c>
      <c r="L5" s="1">
        <v>1317.335</v>
      </c>
      <c r="M5" s="1">
        <v>4193.6270000000004</v>
      </c>
      <c r="N5" s="1">
        <v>876028</v>
      </c>
      <c r="P5" s="1">
        <f>L5-F5</f>
        <v>38.625</v>
      </c>
      <c r="R5" s="1">
        <v>3</v>
      </c>
      <c r="S5" s="1">
        <v>3.1829999999999998</v>
      </c>
      <c r="T5" s="1">
        <v>1549.2929999999999</v>
      </c>
      <c r="U5" s="1">
        <v>4932.0460000000003</v>
      </c>
      <c r="V5" s="1">
        <v>1030280</v>
      </c>
      <c r="X5" s="1">
        <v>4</v>
      </c>
      <c r="Y5" s="1">
        <v>3.1829999999999998</v>
      </c>
      <c r="Z5" s="1">
        <v>874.40200000000004</v>
      </c>
      <c r="AA5" s="1">
        <v>2783.5839999999998</v>
      </c>
      <c r="AB5" s="1">
        <v>581477</v>
      </c>
      <c r="AD5" s="1">
        <f t="shared" ref="AD5:AD12" si="0">Z5-T5</f>
        <v>-674.89099999999985</v>
      </c>
      <c r="AF5" s="1">
        <v>4</v>
      </c>
      <c r="AG5" s="1">
        <v>3.1829999999999998</v>
      </c>
      <c r="AH5" s="1">
        <v>2263.078</v>
      </c>
      <c r="AI5" s="1">
        <v>7204.3209999999999</v>
      </c>
      <c r="AJ5" s="1">
        <v>1504947</v>
      </c>
      <c r="AL5" s="1">
        <v>3</v>
      </c>
      <c r="AM5" s="1">
        <v>3.1829999999999998</v>
      </c>
      <c r="AN5" s="1">
        <v>1832.06</v>
      </c>
      <c r="AO5" s="1">
        <v>5832.2110000000002</v>
      </c>
      <c r="AP5" s="1">
        <v>1218320</v>
      </c>
      <c r="AR5">
        <f t="shared" ref="AR5:AR11" si="1">AN5-AH5</f>
        <v>-431.01800000000003</v>
      </c>
    </row>
    <row r="6" spans="1:44" x14ac:dyDescent="0.25">
      <c r="D6">
        <v>5</v>
      </c>
      <c r="E6">
        <v>3.1829999999999998</v>
      </c>
      <c r="F6">
        <v>1549.94</v>
      </c>
      <c r="G6">
        <v>4934.1040000000003</v>
      </c>
      <c r="H6">
        <v>1030710</v>
      </c>
      <c r="J6" s="1">
        <v>6</v>
      </c>
      <c r="K6" s="1">
        <v>3.1829999999999998</v>
      </c>
      <c r="L6" s="1">
        <v>1403.6120000000001</v>
      </c>
      <c r="M6" s="1">
        <v>4468.2820000000002</v>
      </c>
      <c r="N6" s="1">
        <v>933402</v>
      </c>
      <c r="P6" s="1">
        <f>L6-F6</f>
        <v>-146.32799999999997</v>
      </c>
      <c r="R6" s="1">
        <v>5</v>
      </c>
      <c r="S6" s="1">
        <v>3.1829999999999998</v>
      </c>
      <c r="T6" s="1">
        <v>1164.374</v>
      </c>
      <c r="U6" s="1">
        <v>3706.6889999999999</v>
      </c>
      <c r="V6" s="1">
        <v>774309</v>
      </c>
      <c r="X6" s="1">
        <v>6</v>
      </c>
      <c r="Y6" s="1">
        <v>3.1829999999999998</v>
      </c>
      <c r="Z6" s="1">
        <v>704.71600000000001</v>
      </c>
      <c r="AA6" s="1">
        <v>2243.404</v>
      </c>
      <c r="AB6" s="1">
        <v>468636</v>
      </c>
      <c r="AD6" s="1">
        <f t="shared" si="0"/>
        <v>-459.65800000000002</v>
      </c>
      <c r="AF6" s="1">
        <v>5</v>
      </c>
      <c r="AG6" s="1">
        <v>3.1829999999999998</v>
      </c>
      <c r="AH6" s="1">
        <v>3201.8020000000001</v>
      </c>
      <c r="AI6" s="1">
        <v>10192.668</v>
      </c>
      <c r="AJ6" s="1">
        <v>2129198</v>
      </c>
      <c r="AL6" s="1">
        <v>6</v>
      </c>
      <c r="AM6" s="1">
        <v>3.1829999999999998</v>
      </c>
      <c r="AN6" s="1">
        <v>2007.9069999999999</v>
      </c>
      <c r="AO6" s="1">
        <v>6392.0039999999999</v>
      </c>
      <c r="AP6" s="1">
        <v>1335258</v>
      </c>
      <c r="AR6">
        <f t="shared" si="1"/>
        <v>-1193.8950000000002</v>
      </c>
    </row>
    <row r="7" spans="1:44" x14ac:dyDescent="0.25">
      <c r="D7">
        <v>7</v>
      </c>
      <c r="E7">
        <v>3.1829999999999998</v>
      </c>
      <c r="F7">
        <v>1754.777</v>
      </c>
      <c r="G7">
        <v>5586.1880000000001</v>
      </c>
      <c r="H7">
        <v>1166927</v>
      </c>
      <c r="J7" s="1">
        <v>8</v>
      </c>
      <c r="K7" s="1">
        <v>3.1829999999999998</v>
      </c>
      <c r="L7" s="1">
        <v>965.73400000000004</v>
      </c>
      <c r="M7" s="1">
        <v>3074.3330000000001</v>
      </c>
      <c r="N7" s="1">
        <v>642213</v>
      </c>
      <c r="P7" s="1">
        <f>L7-F7</f>
        <v>-789.04300000000001</v>
      </c>
      <c r="R7" s="1">
        <v>7</v>
      </c>
      <c r="S7" s="1">
        <v>3.1829999999999998</v>
      </c>
      <c r="T7" s="1">
        <v>1206.9369999999999</v>
      </c>
      <c r="U7" s="1">
        <v>3842.183</v>
      </c>
      <c r="V7" s="1">
        <v>802613</v>
      </c>
      <c r="X7" s="1">
        <v>8</v>
      </c>
      <c r="Y7" s="1">
        <v>3.1829999999999998</v>
      </c>
      <c r="Z7" s="1">
        <v>1089.0329999999999</v>
      </c>
      <c r="AA7" s="1">
        <v>3466.846</v>
      </c>
      <c r="AB7" s="1">
        <v>724207</v>
      </c>
      <c r="AD7" s="1">
        <f t="shared" si="0"/>
        <v>-117.904</v>
      </c>
      <c r="AF7" s="1">
        <v>7</v>
      </c>
      <c r="AG7" s="1">
        <v>3.1829999999999998</v>
      </c>
      <c r="AH7" s="1">
        <v>2529.8809999999999</v>
      </c>
      <c r="AI7" s="1">
        <v>8053.6660000000002</v>
      </c>
      <c r="AJ7" s="1">
        <v>1682371</v>
      </c>
      <c r="AL7" s="1">
        <v>8</v>
      </c>
      <c r="AM7" s="1">
        <v>3.1829999999999998</v>
      </c>
      <c r="AN7" s="1">
        <v>1838.914</v>
      </c>
      <c r="AO7" s="1">
        <v>5854.03</v>
      </c>
      <c r="AP7" s="1">
        <v>1222878</v>
      </c>
      <c r="AR7">
        <f t="shared" si="1"/>
        <v>-690.96699999999987</v>
      </c>
    </row>
    <row r="8" spans="1:44" x14ac:dyDescent="0.25">
      <c r="D8">
        <v>9</v>
      </c>
      <c r="E8">
        <v>3.1829999999999998</v>
      </c>
      <c r="F8">
        <v>1419.211</v>
      </c>
      <c r="G8">
        <v>4517.9380000000001</v>
      </c>
      <c r="H8">
        <v>943775</v>
      </c>
      <c r="J8" s="1">
        <v>10</v>
      </c>
      <c r="K8" s="1">
        <v>3.1829999999999998</v>
      </c>
      <c r="L8" s="1">
        <v>1094.9939999999999</v>
      </c>
      <c r="M8" s="1">
        <v>3485.8220000000001</v>
      </c>
      <c r="N8" s="1">
        <v>728171</v>
      </c>
      <c r="P8" s="1">
        <f>L8-F8</f>
        <v>-324.2170000000001</v>
      </c>
      <c r="R8" s="1">
        <v>9</v>
      </c>
      <c r="S8" s="1">
        <v>3.1829999999999998</v>
      </c>
      <c r="T8" s="1">
        <v>1507.364</v>
      </c>
      <c r="U8" s="1">
        <v>4798.567</v>
      </c>
      <c r="V8" s="1">
        <v>1002397</v>
      </c>
      <c r="X8" s="1">
        <v>10</v>
      </c>
      <c r="Y8" s="1">
        <v>3.1829999999999998</v>
      </c>
      <c r="Z8" s="1">
        <v>821.18499999999995</v>
      </c>
      <c r="AA8" s="1">
        <v>2614.174</v>
      </c>
      <c r="AB8" s="1">
        <v>546088</v>
      </c>
      <c r="AD8" s="1">
        <f t="shared" si="0"/>
        <v>-686.17900000000009</v>
      </c>
      <c r="AF8" s="1">
        <v>9</v>
      </c>
      <c r="AG8" s="1">
        <v>3.1829999999999998</v>
      </c>
      <c r="AH8" s="1">
        <v>2665.2649999999999</v>
      </c>
      <c r="AI8" s="1">
        <v>8484.6479999999992</v>
      </c>
      <c r="AJ8" s="1">
        <v>1772401</v>
      </c>
      <c r="AL8" s="1">
        <v>10</v>
      </c>
      <c r="AM8" s="1">
        <v>3.1829999999999998</v>
      </c>
      <c r="AN8" s="1">
        <v>1517.7940000000001</v>
      </c>
      <c r="AO8" s="1">
        <v>4831.7709999999997</v>
      </c>
      <c r="AP8" s="1">
        <v>1009333</v>
      </c>
      <c r="AR8">
        <f t="shared" si="1"/>
        <v>-1147.4709999999998</v>
      </c>
    </row>
    <row r="9" spans="1:44" x14ac:dyDescent="0.25">
      <c r="D9" s="7">
        <v>11</v>
      </c>
      <c r="E9" s="8">
        <v>3.1829999999999998</v>
      </c>
      <c r="F9" s="8">
        <v>1924.7860000000001</v>
      </c>
      <c r="G9" s="8">
        <v>6127.3969999999999</v>
      </c>
      <c r="H9" s="7">
        <v>1279983</v>
      </c>
      <c r="J9" s="1">
        <v>12</v>
      </c>
      <c r="K9" s="1">
        <v>3.1829999999999998</v>
      </c>
      <c r="L9" s="1">
        <v>820.75599999999997</v>
      </c>
      <c r="M9" s="1">
        <v>2612.81</v>
      </c>
      <c r="N9" s="1">
        <v>545803</v>
      </c>
      <c r="P9" s="1">
        <f t="shared" ref="P9:P12" si="2">L9-F9</f>
        <v>-1104.0300000000002</v>
      </c>
      <c r="R9" s="1">
        <v>11</v>
      </c>
      <c r="S9" s="1">
        <v>3.1829999999999998</v>
      </c>
      <c r="T9" s="1">
        <v>928.63199999999995</v>
      </c>
      <c r="U9" s="1">
        <v>2956.221</v>
      </c>
      <c r="V9" s="1">
        <v>617540</v>
      </c>
      <c r="X9" s="1">
        <v>12</v>
      </c>
      <c r="Y9" s="1">
        <v>3.1829999999999998</v>
      </c>
      <c r="Z9" s="1">
        <v>600.56100000000004</v>
      </c>
      <c r="AA9" s="1">
        <v>1911.836</v>
      </c>
      <c r="AB9" s="1">
        <v>399373</v>
      </c>
      <c r="AD9" s="1">
        <f t="shared" si="0"/>
        <v>-328.07099999999991</v>
      </c>
      <c r="AF9" s="1">
        <v>13</v>
      </c>
      <c r="AG9" s="1">
        <v>3.1829999999999998</v>
      </c>
      <c r="AH9" s="1">
        <v>2571.8319999999999</v>
      </c>
      <c r="AI9" s="1">
        <v>8187.2120000000004</v>
      </c>
      <c r="AJ9" s="1">
        <v>1710268</v>
      </c>
      <c r="AL9" s="1">
        <v>12</v>
      </c>
      <c r="AM9" s="1">
        <v>3.1829999999999998</v>
      </c>
      <c r="AN9" s="1">
        <v>2059.1970000000001</v>
      </c>
      <c r="AO9" s="1">
        <v>6555.2820000000002</v>
      </c>
      <c r="AP9" s="1">
        <v>1369366</v>
      </c>
      <c r="AR9">
        <f>AN9-AH9</f>
        <v>-512.63499999999976</v>
      </c>
    </row>
    <row r="10" spans="1:44" x14ac:dyDescent="0.25">
      <c r="D10" s="9">
        <v>13</v>
      </c>
      <c r="E10" s="6">
        <v>3.1829999999999998</v>
      </c>
      <c r="F10" s="6">
        <v>1285.953</v>
      </c>
      <c r="G10" s="6">
        <v>4093.7249999999999</v>
      </c>
      <c r="H10" s="6">
        <v>855159</v>
      </c>
      <c r="J10" s="1">
        <v>14</v>
      </c>
      <c r="K10" s="1">
        <v>3.1829999999999998</v>
      </c>
      <c r="L10" s="1">
        <v>1046.2929999999999</v>
      </c>
      <c r="M10" s="1">
        <v>3330.7869999999998</v>
      </c>
      <c r="N10" s="1">
        <v>695785</v>
      </c>
      <c r="P10" s="1">
        <f t="shared" si="2"/>
        <v>-239.66000000000008</v>
      </c>
      <c r="R10" s="1">
        <v>13</v>
      </c>
      <c r="S10" s="1">
        <v>3.1829999999999998</v>
      </c>
      <c r="T10" s="1">
        <v>1055.4079999999999</v>
      </c>
      <c r="U10" s="1">
        <v>3359.8020000000001</v>
      </c>
      <c r="V10" s="1">
        <v>701846</v>
      </c>
      <c r="X10" s="1">
        <v>14</v>
      </c>
      <c r="Y10" s="1">
        <v>3.1829999999999998</v>
      </c>
      <c r="Z10" s="1">
        <v>655.35500000000002</v>
      </c>
      <c r="AA10" s="1">
        <v>2086.268</v>
      </c>
      <c r="AB10" s="1">
        <v>435811</v>
      </c>
      <c r="AD10" s="1">
        <f>Z10-T10</f>
        <v>-400.05299999999988</v>
      </c>
      <c r="AF10" s="1">
        <v>14</v>
      </c>
      <c r="AG10" s="1">
        <v>3.1829999999999998</v>
      </c>
      <c r="AH10" s="1">
        <v>2443.0630000000001</v>
      </c>
      <c r="AI10" s="1">
        <v>7777.2879999999996</v>
      </c>
      <c r="AJ10" s="1">
        <v>1624637</v>
      </c>
      <c r="AL10" s="1">
        <v>15</v>
      </c>
      <c r="AM10" s="1">
        <v>3.1829999999999998</v>
      </c>
      <c r="AN10" s="1">
        <v>1720.9280000000001</v>
      </c>
      <c r="AO10" s="1">
        <v>5478.43</v>
      </c>
      <c r="AP10" s="1">
        <v>1144417</v>
      </c>
      <c r="AR10">
        <f t="shared" si="1"/>
        <v>-722.13499999999999</v>
      </c>
    </row>
    <row r="11" spans="1:44" x14ac:dyDescent="0.25">
      <c r="D11" s="9">
        <v>15</v>
      </c>
      <c r="E11" s="6">
        <v>3.1829999999999998</v>
      </c>
      <c r="F11" s="6">
        <v>1644.1369999999999</v>
      </c>
      <c r="G11" s="6">
        <v>5233.973</v>
      </c>
      <c r="H11" s="6">
        <v>1093351</v>
      </c>
      <c r="J11" s="1">
        <v>16</v>
      </c>
      <c r="K11" s="1">
        <v>3.1829999999999998</v>
      </c>
      <c r="L11" s="1">
        <v>1051.68</v>
      </c>
      <c r="M11" s="1">
        <v>3347.9349999999999</v>
      </c>
      <c r="N11" s="1">
        <v>699367</v>
      </c>
      <c r="P11" s="1">
        <f t="shared" si="2"/>
        <v>-592.45699999999988</v>
      </c>
      <c r="R11" s="1">
        <v>15</v>
      </c>
      <c r="S11" s="1">
        <v>3.1829999999999998</v>
      </c>
      <c r="T11" s="1">
        <v>768.44399999999996</v>
      </c>
      <c r="U11" s="1">
        <v>2446.2759999999998</v>
      </c>
      <c r="V11" s="1">
        <v>511015</v>
      </c>
      <c r="X11" s="1">
        <v>16</v>
      </c>
      <c r="Y11" s="1">
        <v>3.1829999999999998</v>
      </c>
      <c r="Z11" s="1">
        <v>543.87099999999998</v>
      </c>
      <c r="AA11" s="1">
        <v>1731.367</v>
      </c>
      <c r="AB11" s="1">
        <v>361674</v>
      </c>
      <c r="AD11" s="1">
        <f t="shared" si="0"/>
        <v>-224.57299999999998</v>
      </c>
      <c r="AF11" s="1">
        <v>1</v>
      </c>
      <c r="AG11" s="1">
        <v>3.1829999999999998</v>
      </c>
      <c r="AH11" s="1">
        <v>3015.1379999999999</v>
      </c>
      <c r="AI11" s="1">
        <v>9598.4419999999991</v>
      </c>
      <c r="AJ11" s="1">
        <v>2005067</v>
      </c>
      <c r="AL11" s="1">
        <v>2</v>
      </c>
      <c r="AM11" s="1">
        <v>3.1829999999999998</v>
      </c>
      <c r="AN11" s="1">
        <v>2003.4169999999999</v>
      </c>
      <c r="AO11" s="1">
        <v>6377.71</v>
      </c>
      <c r="AP11" s="1">
        <v>1332272</v>
      </c>
      <c r="AR11">
        <f t="shared" si="1"/>
        <v>-1011.721</v>
      </c>
    </row>
    <row r="12" spans="1:44" x14ac:dyDescent="0.25">
      <c r="D12" s="9">
        <v>17</v>
      </c>
      <c r="E12" s="6">
        <v>3.1829999999999998</v>
      </c>
      <c r="F12" s="6">
        <v>1221.06</v>
      </c>
      <c r="G12" s="6">
        <v>3887.143</v>
      </c>
      <c r="H12" s="6">
        <v>812005</v>
      </c>
      <c r="J12" s="1">
        <v>18</v>
      </c>
      <c r="K12" s="1">
        <v>3.1829999999999998</v>
      </c>
      <c r="L12" s="1">
        <v>748.31700000000001</v>
      </c>
      <c r="M12" s="1">
        <v>2382.2060000000001</v>
      </c>
      <c r="N12" s="1">
        <v>497631</v>
      </c>
      <c r="P12" s="1">
        <f t="shared" si="2"/>
        <v>-472.74299999999994</v>
      </c>
      <c r="R12" s="1">
        <v>17</v>
      </c>
      <c r="S12" s="1">
        <v>3.1829999999999998</v>
      </c>
      <c r="T12" s="1">
        <v>830.52499999999998</v>
      </c>
      <c r="U12" s="1">
        <v>2643.9070000000002</v>
      </c>
      <c r="V12" s="1">
        <v>552299</v>
      </c>
      <c r="X12" s="1">
        <v>18</v>
      </c>
      <c r="Y12" s="1">
        <v>3.1829999999999998</v>
      </c>
      <c r="Z12" s="1">
        <v>416.4</v>
      </c>
      <c r="AA12" s="1">
        <v>1325.575</v>
      </c>
      <c r="AB12" s="1">
        <v>276906</v>
      </c>
      <c r="AD12" s="1">
        <f t="shared" si="0"/>
        <v>-414.125</v>
      </c>
      <c r="AF12" s="1">
        <v>3</v>
      </c>
      <c r="AG12" s="1">
        <v>3.1829999999999998</v>
      </c>
      <c r="AH12" s="1">
        <v>3426.2890000000002</v>
      </c>
      <c r="AI12" s="1">
        <v>10907.305</v>
      </c>
      <c r="AJ12" s="1">
        <v>2278482</v>
      </c>
      <c r="AL12" s="1">
        <v>4</v>
      </c>
      <c r="AM12" s="1">
        <v>3.1829999999999998</v>
      </c>
      <c r="AN12" s="1">
        <v>2027.0889999999999</v>
      </c>
      <c r="AO12" s="1">
        <v>6453.0680000000002</v>
      </c>
      <c r="AP12" s="1">
        <v>1348014</v>
      </c>
    </row>
    <row r="16" spans="1:44" x14ac:dyDescent="0.25">
      <c r="A16" t="s">
        <v>7</v>
      </c>
      <c r="B16">
        <v>0</v>
      </c>
      <c r="L16"/>
      <c r="M16"/>
      <c r="O16" t="s">
        <v>7</v>
      </c>
      <c r="P16" s="1">
        <f>AVERAGE(P4:P12)</f>
        <v>-482.245</v>
      </c>
      <c r="S16"/>
      <c r="T16"/>
      <c r="U16"/>
      <c r="V16"/>
      <c r="W16"/>
      <c r="Z16"/>
      <c r="AA16"/>
      <c r="AC16" t="s">
        <v>7</v>
      </c>
      <c r="AD16" s="1">
        <f>AVERAGE(AD4:AD12)</f>
        <v>-404.00988888888884</v>
      </c>
      <c r="AG16"/>
      <c r="AH16"/>
      <c r="AI16"/>
      <c r="AJ16"/>
      <c r="AK16"/>
      <c r="AL16" s="1"/>
      <c r="AQ16" t="s">
        <v>7</v>
      </c>
      <c r="AR16">
        <f>AVERAGE(AR4:AR12)</f>
        <v>-815.69171428571406</v>
      </c>
    </row>
    <row r="17" spans="1:44" x14ac:dyDescent="0.25">
      <c r="A17" t="s">
        <v>8</v>
      </c>
      <c r="B17">
        <v>0</v>
      </c>
      <c r="L17"/>
      <c r="M17"/>
      <c r="O17" t="s">
        <v>8</v>
      </c>
      <c r="P17" s="1">
        <f>_xlfn.STDEV.S(P4:P12)</f>
        <v>355.84011406529208</v>
      </c>
      <c r="S17"/>
      <c r="T17"/>
      <c r="U17"/>
      <c r="V17"/>
      <c r="W17"/>
      <c r="Z17"/>
      <c r="AA17"/>
      <c r="AC17" t="s">
        <v>8</v>
      </c>
      <c r="AD17" s="1">
        <f>_xlfn.STDEV.S(AD4:AD12)</f>
        <v>187.55513664349789</v>
      </c>
      <c r="AG17"/>
      <c r="AH17"/>
      <c r="AI17"/>
      <c r="AJ17"/>
      <c r="AK17"/>
      <c r="AL17" s="1"/>
      <c r="AQ17" t="s">
        <v>8</v>
      </c>
      <c r="AR17">
        <f>_xlfn.STDEV.S(AR4:AR12)</f>
        <v>304.32139049844164</v>
      </c>
    </row>
    <row r="18" spans="1:44" x14ac:dyDescent="0.25">
      <c r="A18" t="s">
        <v>9</v>
      </c>
      <c r="B18">
        <v>0</v>
      </c>
      <c r="L18"/>
      <c r="M18"/>
      <c r="O18" t="s">
        <v>9</v>
      </c>
      <c r="P18" s="1">
        <f>P17/SQRT(COUNT(P4:P12))</f>
        <v>118.61337135509736</v>
      </c>
      <c r="S18"/>
      <c r="T18"/>
      <c r="U18"/>
      <c r="V18"/>
      <c r="W18"/>
      <c r="Z18"/>
      <c r="AA18"/>
      <c r="AC18" t="s">
        <v>9</v>
      </c>
      <c r="AD18" s="1">
        <f>AD17/SQRT(COUNT(AD4:AD12))</f>
        <v>62.518378881165965</v>
      </c>
      <c r="AG18"/>
      <c r="AH18"/>
      <c r="AI18"/>
      <c r="AJ18"/>
      <c r="AK18"/>
      <c r="AL18" s="1"/>
      <c r="AQ18" t="s">
        <v>9</v>
      </c>
      <c r="AR18">
        <f>AR17/SQRT(COUNT(AR4:AR12))</f>
        <v>115.02267398517874</v>
      </c>
    </row>
    <row r="23" spans="1:44" x14ac:dyDescent="0.25">
      <c r="B23" s="4"/>
      <c r="H23" s="1"/>
      <c r="I23" s="1"/>
      <c r="AJ23"/>
      <c r="AK23"/>
    </row>
    <row r="24" spans="1:44" x14ac:dyDescent="0.25">
      <c r="B24" s="4"/>
      <c r="H24" s="1"/>
      <c r="I24" s="1"/>
      <c r="AJ24"/>
      <c r="AK24"/>
    </row>
    <row r="25" spans="1:44" x14ac:dyDescent="0.25">
      <c r="B25" s="4"/>
      <c r="H25" s="1"/>
      <c r="I25" s="1"/>
      <c r="AJ25"/>
      <c r="AK25"/>
    </row>
    <row r="26" spans="1:44" x14ac:dyDescent="0.25">
      <c r="B26" s="4"/>
      <c r="H26" s="1"/>
      <c r="I26" s="1"/>
      <c r="AJ26"/>
      <c r="AK26"/>
    </row>
    <row r="27" spans="1:44" x14ac:dyDescent="0.25">
      <c r="B27" s="4"/>
      <c r="H27" s="1"/>
      <c r="I27" s="1"/>
      <c r="AJ27"/>
      <c r="AK2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AR29"/>
  <sheetViews>
    <sheetView zoomScale="70" zoomScaleNormal="70" workbookViewId="0">
      <selection activeCell="V40" sqref="V40"/>
    </sheetView>
  </sheetViews>
  <sheetFormatPr baseColWidth="10" defaultRowHeight="15" x14ac:dyDescent="0.25"/>
  <cols>
    <col min="2" max="2" width="13.28515625" bestFit="1" customWidth="1"/>
    <col min="8" max="8" width="11.42578125" customWidth="1"/>
    <col min="10" max="15" width="11.42578125" style="1"/>
    <col min="16" max="16" width="13.28515625" style="1" bestFit="1" customWidth="1"/>
    <col min="17" max="17" width="13.28515625" style="1" customWidth="1"/>
    <col min="18" max="29" width="11.42578125" style="1"/>
    <col min="30" max="30" width="13.28515625" style="1" bestFit="1" customWidth="1"/>
    <col min="31" max="37" width="11.42578125" style="1"/>
    <col min="44" max="44" width="13.28515625" bestFit="1" customWidth="1"/>
  </cols>
  <sheetData>
    <row r="1" spans="1:44" ht="21" x14ac:dyDescent="0.35">
      <c r="A1" s="3" t="s">
        <v>14</v>
      </c>
      <c r="D1" s="3" t="s">
        <v>11</v>
      </c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3" t="s">
        <v>12</v>
      </c>
      <c r="AF1" s="2" t="s">
        <v>13</v>
      </c>
    </row>
    <row r="2" spans="1:44" ht="18.75" x14ac:dyDescent="0.3">
      <c r="B2" s="11"/>
      <c r="D2" s="10" t="s">
        <v>6</v>
      </c>
      <c r="E2" s="1"/>
      <c r="F2" s="1"/>
      <c r="G2" s="1"/>
      <c r="H2" s="1"/>
      <c r="J2" s="10" t="s">
        <v>5</v>
      </c>
      <c r="P2" s="11" t="s">
        <v>10</v>
      </c>
      <c r="Q2" s="11"/>
      <c r="R2" s="10" t="s">
        <v>6</v>
      </c>
      <c r="X2" s="10" t="s">
        <v>5</v>
      </c>
      <c r="AD2" s="11" t="s">
        <v>10</v>
      </c>
      <c r="AF2" s="10" t="s">
        <v>6</v>
      </c>
      <c r="AL2" s="10" t="s">
        <v>5</v>
      </c>
      <c r="AM2" s="1"/>
      <c r="AN2" s="1"/>
      <c r="AO2" s="1"/>
      <c r="AP2" s="1"/>
      <c r="AR2" s="11" t="s">
        <v>10</v>
      </c>
    </row>
    <row r="3" spans="1:44" x14ac:dyDescent="0.25"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  <c r="I3" s="1"/>
      <c r="J3" s="1" t="s">
        <v>0</v>
      </c>
      <c r="K3" s="1" t="s">
        <v>1</v>
      </c>
      <c r="L3" s="1" t="s">
        <v>2</v>
      </c>
      <c r="M3" s="1" t="s">
        <v>3</v>
      </c>
      <c r="N3" s="1" t="s">
        <v>4</v>
      </c>
      <c r="R3" s="1" t="s">
        <v>0</v>
      </c>
      <c r="S3" s="1" t="s">
        <v>1</v>
      </c>
      <c r="T3" s="1" t="s">
        <v>2</v>
      </c>
      <c r="U3" s="1" t="s">
        <v>3</v>
      </c>
      <c r="V3" s="1" t="s">
        <v>4</v>
      </c>
      <c r="X3" s="1" t="s">
        <v>0</v>
      </c>
      <c r="Y3" s="1" t="s">
        <v>1</v>
      </c>
      <c r="Z3" s="1" t="s">
        <v>2</v>
      </c>
      <c r="AA3" s="1" t="s">
        <v>3</v>
      </c>
      <c r="AB3" s="1" t="s">
        <v>4</v>
      </c>
      <c r="AF3" s="1" t="s">
        <v>0</v>
      </c>
      <c r="AG3" s="1" t="s">
        <v>1</v>
      </c>
      <c r="AH3" s="1" t="s">
        <v>2</v>
      </c>
      <c r="AI3" s="1" t="s">
        <v>3</v>
      </c>
      <c r="AJ3" s="1" t="s">
        <v>4</v>
      </c>
      <c r="AL3" s="1" t="s">
        <v>0</v>
      </c>
      <c r="AM3" s="1" t="s">
        <v>1</v>
      </c>
      <c r="AN3" s="1" t="s">
        <v>2</v>
      </c>
      <c r="AO3" s="1" t="s">
        <v>3</v>
      </c>
      <c r="AP3" s="1" t="s">
        <v>4</v>
      </c>
    </row>
    <row r="4" spans="1:44" x14ac:dyDescent="0.25">
      <c r="D4" s="1">
        <v>1</v>
      </c>
      <c r="E4" s="1">
        <v>3.1829999999999998</v>
      </c>
      <c r="F4" s="1">
        <v>1358.749</v>
      </c>
      <c r="G4" s="1">
        <v>4325.4639999999999</v>
      </c>
      <c r="H4" s="1">
        <v>903568</v>
      </c>
      <c r="J4" s="1">
        <v>2</v>
      </c>
      <c r="K4" s="1">
        <v>3.1829999999999998</v>
      </c>
      <c r="L4" s="1">
        <v>881.93399999999997</v>
      </c>
      <c r="M4" s="1">
        <v>2807.5630000000001</v>
      </c>
      <c r="N4" s="1">
        <v>586486</v>
      </c>
      <c r="P4" s="1">
        <f>L4-F4</f>
        <v>-476.81500000000005</v>
      </c>
      <c r="R4" s="1">
        <v>1</v>
      </c>
      <c r="S4" s="1">
        <v>3.1829999999999998</v>
      </c>
      <c r="T4" s="1">
        <v>1082.5889999999999</v>
      </c>
      <c r="U4" s="1">
        <v>3446.3330000000001</v>
      </c>
      <c r="V4" s="1">
        <v>719922</v>
      </c>
      <c r="X4" s="1">
        <v>2</v>
      </c>
      <c r="Y4" s="1">
        <v>3.1829999999999998</v>
      </c>
      <c r="Z4" s="1">
        <v>658.65700000000004</v>
      </c>
      <c r="AA4" s="1">
        <v>2096.7800000000002</v>
      </c>
      <c r="AB4" s="1">
        <v>438007</v>
      </c>
      <c r="AD4" s="1">
        <f>Z4-T4</f>
        <v>-423.9319999999999</v>
      </c>
      <c r="AF4" s="1">
        <v>1</v>
      </c>
      <c r="AG4" s="1">
        <v>3.1829999999999998</v>
      </c>
      <c r="AH4" s="1">
        <v>1161.8779999999999</v>
      </c>
      <c r="AI4" s="1">
        <v>3698.7420000000002</v>
      </c>
      <c r="AJ4" s="1">
        <v>772649</v>
      </c>
      <c r="AL4" s="1">
        <v>2</v>
      </c>
      <c r="AM4" s="1">
        <v>3.1829999999999998</v>
      </c>
      <c r="AN4" s="1">
        <v>705.26300000000003</v>
      </c>
      <c r="AO4" s="1">
        <v>2245.1469999999999</v>
      </c>
      <c r="AP4" s="1">
        <v>469000</v>
      </c>
      <c r="AR4">
        <f>AN4-AH4</f>
        <v>-456.6149999999999</v>
      </c>
    </row>
    <row r="5" spans="1:44" x14ac:dyDescent="0.25">
      <c r="D5" s="1">
        <v>3</v>
      </c>
      <c r="E5" s="1">
        <v>3.1829999999999998</v>
      </c>
      <c r="F5" s="1">
        <v>1240.347</v>
      </c>
      <c r="G5" s="1">
        <v>3948.5430000000001</v>
      </c>
      <c r="H5" s="1">
        <v>824831</v>
      </c>
      <c r="J5" s="1">
        <v>4</v>
      </c>
      <c r="K5" s="1">
        <v>3.1829999999999998</v>
      </c>
      <c r="L5" s="1">
        <v>919.33500000000004</v>
      </c>
      <c r="M5" s="1">
        <v>2926.627</v>
      </c>
      <c r="N5" s="1">
        <v>611358</v>
      </c>
      <c r="P5" s="1">
        <f>L5-F5</f>
        <v>-321.01199999999994</v>
      </c>
      <c r="R5" s="1">
        <v>3</v>
      </c>
      <c r="S5" s="1">
        <v>3.1829999999999998</v>
      </c>
      <c r="T5" s="1">
        <v>880.05399999999997</v>
      </c>
      <c r="U5" s="1">
        <v>2801.5790000000002</v>
      </c>
      <c r="V5" s="1">
        <v>585236</v>
      </c>
      <c r="X5" s="1">
        <v>4</v>
      </c>
      <c r="Y5" s="1">
        <v>3.1829999999999998</v>
      </c>
      <c r="Z5" s="1">
        <v>539.31100000000004</v>
      </c>
      <c r="AA5" s="1">
        <v>1716.8530000000001</v>
      </c>
      <c r="AB5" s="1">
        <v>358642</v>
      </c>
      <c r="AD5" s="1">
        <f t="shared" ref="AD5:AD16" si="0">Z5-T5</f>
        <v>-340.74299999999994</v>
      </c>
      <c r="AF5" s="1">
        <v>1</v>
      </c>
      <c r="AG5" s="1">
        <v>3.1829999999999998</v>
      </c>
      <c r="AH5" s="1">
        <v>1379.1220000000001</v>
      </c>
      <c r="AI5" s="1">
        <v>4390.3190000000004</v>
      </c>
      <c r="AJ5" s="1">
        <v>917116</v>
      </c>
      <c r="AL5" s="1">
        <v>2</v>
      </c>
      <c r="AM5" s="1">
        <v>3.1829999999999998</v>
      </c>
      <c r="AN5" s="1">
        <v>843.096</v>
      </c>
      <c r="AO5" s="1">
        <v>2683.9270000000001</v>
      </c>
      <c r="AP5" s="1">
        <v>560659</v>
      </c>
      <c r="AR5">
        <f>AN5-AH5</f>
        <v>-536.02600000000007</v>
      </c>
    </row>
    <row r="6" spans="1:44" x14ac:dyDescent="0.25">
      <c r="D6">
        <v>1</v>
      </c>
      <c r="E6">
        <v>3.1829999999999998</v>
      </c>
      <c r="F6">
        <v>1186.0409999999999</v>
      </c>
      <c r="G6">
        <v>3775.6610000000001</v>
      </c>
      <c r="H6">
        <v>788717</v>
      </c>
      <c r="J6" s="1">
        <v>2</v>
      </c>
      <c r="K6" s="1">
        <v>3.1829999999999998</v>
      </c>
      <c r="L6" s="1">
        <v>837.86500000000001</v>
      </c>
      <c r="M6" s="1">
        <v>2667.2719999999999</v>
      </c>
      <c r="N6" s="1">
        <v>557180</v>
      </c>
      <c r="P6" s="1">
        <f>L6-F6</f>
        <v>-348.17599999999993</v>
      </c>
      <c r="R6" s="1">
        <v>5</v>
      </c>
      <c r="S6" s="1">
        <v>3.1829999999999998</v>
      </c>
      <c r="T6" s="1">
        <v>856.67100000000005</v>
      </c>
      <c r="U6" s="1">
        <v>2727.14</v>
      </c>
      <c r="V6" s="1">
        <v>569686</v>
      </c>
      <c r="X6" s="1">
        <v>6</v>
      </c>
      <c r="Y6" s="1">
        <v>3.1829999999999998</v>
      </c>
      <c r="Z6" s="1">
        <v>562.85400000000004</v>
      </c>
      <c r="AA6" s="1">
        <v>1791.799</v>
      </c>
      <c r="AB6" s="1">
        <v>374298</v>
      </c>
      <c r="AD6" s="1">
        <f t="shared" si="0"/>
        <v>-293.81700000000001</v>
      </c>
      <c r="AF6" s="1">
        <v>3</v>
      </c>
      <c r="AG6" s="1">
        <v>3.1829999999999998</v>
      </c>
      <c r="AH6" s="1">
        <v>1328.8530000000001</v>
      </c>
      <c r="AI6" s="1">
        <v>4230.2920000000004</v>
      </c>
      <c r="AJ6" s="1">
        <v>883687</v>
      </c>
      <c r="AL6" s="1">
        <v>4</v>
      </c>
      <c r="AM6" s="1">
        <v>3.1829999999999998</v>
      </c>
      <c r="AN6" s="1">
        <v>839.88400000000001</v>
      </c>
      <c r="AO6" s="1">
        <v>2673.701</v>
      </c>
      <c r="AP6" s="1">
        <v>558523</v>
      </c>
      <c r="AR6">
        <f>AN6-AH6</f>
        <v>-488.96900000000005</v>
      </c>
    </row>
    <row r="7" spans="1:44" x14ac:dyDescent="0.25">
      <c r="D7">
        <v>3</v>
      </c>
      <c r="E7">
        <v>3.1829999999999998</v>
      </c>
      <c r="F7">
        <v>1258.893</v>
      </c>
      <c r="G7">
        <v>4007.5819999999999</v>
      </c>
      <c r="H7">
        <v>837164</v>
      </c>
      <c r="J7" s="1">
        <v>4</v>
      </c>
      <c r="K7" s="1">
        <v>3.1829999999999998</v>
      </c>
      <c r="L7" s="1">
        <v>745.40899999999999</v>
      </c>
      <c r="M7" s="1">
        <v>2372.9479999999999</v>
      </c>
      <c r="N7" s="1">
        <v>495697</v>
      </c>
      <c r="P7" s="1">
        <f>L7-F7</f>
        <v>-513.48400000000004</v>
      </c>
      <c r="R7" s="1">
        <v>7</v>
      </c>
      <c r="S7" s="1">
        <v>3.1829999999999998</v>
      </c>
      <c r="T7" s="1">
        <v>1169.5429999999999</v>
      </c>
      <c r="U7" s="1">
        <v>3723.1419999999998</v>
      </c>
      <c r="V7" s="1">
        <v>777746</v>
      </c>
      <c r="X7" s="1">
        <v>8</v>
      </c>
      <c r="Y7" s="1">
        <v>3.1829999999999998</v>
      </c>
      <c r="Z7" s="1">
        <v>521.04999999999995</v>
      </c>
      <c r="AA7" s="1">
        <v>1658.7180000000001</v>
      </c>
      <c r="AB7" s="1">
        <v>346498</v>
      </c>
      <c r="AD7" s="1">
        <f t="shared" si="0"/>
        <v>-648.49299999999994</v>
      </c>
      <c r="AF7" s="1">
        <v>5</v>
      </c>
      <c r="AG7" s="1">
        <v>3.1829999999999998</v>
      </c>
      <c r="AH7" s="1">
        <v>1218.405</v>
      </c>
      <c r="AI7" s="1">
        <v>3878.6889999999999</v>
      </c>
      <c r="AJ7" s="1">
        <v>810239</v>
      </c>
      <c r="AL7" s="1">
        <v>6</v>
      </c>
      <c r="AM7" s="1">
        <v>3.1829999999999998</v>
      </c>
      <c r="AN7" s="1">
        <v>1104.107</v>
      </c>
      <c r="AO7" s="1">
        <v>3514.8319999999999</v>
      </c>
      <c r="AP7" s="1">
        <v>734231</v>
      </c>
      <c r="AR7">
        <f>AN7-AH7</f>
        <v>-114.298</v>
      </c>
    </row>
    <row r="8" spans="1:44" x14ac:dyDescent="0.25">
      <c r="D8">
        <v>5</v>
      </c>
      <c r="E8">
        <v>3.1829999999999998</v>
      </c>
      <c r="F8">
        <v>1246.606</v>
      </c>
      <c r="G8">
        <v>3968.4659999999999</v>
      </c>
      <c r="H8">
        <v>828993</v>
      </c>
      <c r="J8" s="1">
        <v>6</v>
      </c>
      <c r="K8" s="1">
        <v>3.1829999999999998</v>
      </c>
      <c r="L8" s="1">
        <v>718.39499999999998</v>
      </c>
      <c r="M8" s="1">
        <v>2286.9520000000002</v>
      </c>
      <c r="N8" s="1">
        <v>477733</v>
      </c>
      <c r="P8" s="1">
        <f>L8-F8</f>
        <v>-528.21100000000001</v>
      </c>
      <c r="R8" s="1">
        <v>7</v>
      </c>
      <c r="S8" s="1">
        <v>3.1829999999999998</v>
      </c>
      <c r="T8" s="1">
        <v>1169.5429999999999</v>
      </c>
      <c r="U8" s="1">
        <v>3723.1419999999998</v>
      </c>
      <c r="V8" s="1">
        <v>777746</v>
      </c>
      <c r="X8" s="1">
        <v>9</v>
      </c>
      <c r="Y8" s="1">
        <v>3.1829999999999998</v>
      </c>
      <c r="Z8" s="1">
        <v>619.98299999999995</v>
      </c>
      <c r="AA8" s="1">
        <v>1973.6659999999999</v>
      </c>
      <c r="AB8" s="1">
        <v>412289</v>
      </c>
      <c r="AD8" s="1">
        <f t="shared" si="0"/>
        <v>-549.55999999999995</v>
      </c>
      <c r="AF8" s="1">
        <v>7</v>
      </c>
      <c r="AG8" s="1">
        <v>3.1829999999999998</v>
      </c>
      <c r="AH8" s="1">
        <v>1408.317</v>
      </c>
      <c r="AI8" s="1">
        <v>4483.2610000000004</v>
      </c>
      <c r="AJ8" s="1">
        <v>936531</v>
      </c>
      <c r="AL8" s="1">
        <v>8</v>
      </c>
      <c r="AM8" s="1">
        <v>3.1829999999999998</v>
      </c>
      <c r="AN8" s="1">
        <v>844.84199999999998</v>
      </c>
      <c r="AO8" s="1">
        <v>2689.4839999999999</v>
      </c>
      <c r="AP8" s="1">
        <v>561820</v>
      </c>
      <c r="AR8">
        <f t="shared" ref="AR8:AR12" si="1">AN8-AH8</f>
        <v>-563.47500000000002</v>
      </c>
    </row>
    <row r="9" spans="1:44" x14ac:dyDescent="0.25">
      <c r="D9" s="7">
        <v>7</v>
      </c>
      <c r="E9" s="8">
        <v>3.1829999999999998</v>
      </c>
      <c r="F9" s="8">
        <v>1328.021</v>
      </c>
      <c r="G9" s="8">
        <v>4227.6440000000002</v>
      </c>
      <c r="H9" s="7">
        <v>883134</v>
      </c>
      <c r="J9" s="1">
        <v>8</v>
      </c>
      <c r="K9" s="1">
        <v>3.1829999999999998</v>
      </c>
      <c r="L9" s="1">
        <v>822.46500000000003</v>
      </c>
      <c r="M9" s="1">
        <v>2618.248</v>
      </c>
      <c r="N9" s="1">
        <v>546939</v>
      </c>
      <c r="P9" s="1">
        <f t="shared" ref="P9:P14" si="2">L9-F9</f>
        <v>-505.55599999999993</v>
      </c>
      <c r="R9" s="1">
        <v>10</v>
      </c>
      <c r="S9" s="1">
        <v>3.1829999999999998</v>
      </c>
      <c r="T9" s="1">
        <v>1167.1759999999999</v>
      </c>
      <c r="U9" s="1">
        <v>3715.607</v>
      </c>
      <c r="V9" s="1">
        <v>776172</v>
      </c>
      <c r="X9" s="1">
        <v>11</v>
      </c>
      <c r="Y9" s="1">
        <v>3.1829999999999998</v>
      </c>
      <c r="Z9" s="1">
        <v>688.48</v>
      </c>
      <c r="AA9" s="1">
        <v>2191.7179999999998</v>
      </c>
      <c r="AB9" s="1">
        <v>457839</v>
      </c>
      <c r="AD9" s="1">
        <f t="shared" si="0"/>
        <v>-478.69599999999991</v>
      </c>
      <c r="AF9" s="1">
        <v>9</v>
      </c>
      <c r="AG9" s="1">
        <v>3.1829999999999998</v>
      </c>
      <c r="AH9" s="1">
        <v>1524.191</v>
      </c>
      <c r="AI9" s="1">
        <v>4852.1350000000002</v>
      </c>
      <c r="AJ9" s="1">
        <v>1013587</v>
      </c>
      <c r="AL9" s="1">
        <v>10</v>
      </c>
      <c r="AM9" s="1">
        <v>3.1829999999999998</v>
      </c>
      <c r="AN9" s="1">
        <v>676.02599999999995</v>
      </c>
      <c r="AO9" s="1">
        <v>2152.0709999999999</v>
      </c>
      <c r="AP9" s="1">
        <v>449557</v>
      </c>
      <c r="AR9">
        <f t="shared" si="1"/>
        <v>-848.16500000000008</v>
      </c>
    </row>
    <row r="10" spans="1:44" x14ac:dyDescent="0.25">
      <c r="D10" s="9">
        <v>9</v>
      </c>
      <c r="E10" s="6">
        <v>3.1829999999999998</v>
      </c>
      <c r="F10" s="6">
        <v>887.35599999999999</v>
      </c>
      <c r="G10" s="6">
        <v>2824.8249999999998</v>
      </c>
      <c r="H10" s="6">
        <v>590092</v>
      </c>
      <c r="J10" s="1">
        <v>10</v>
      </c>
      <c r="K10" s="1">
        <v>3.1829999999999998</v>
      </c>
      <c r="L10" s="1">
        <v>591.05899999999997</v>
      </c>
      <c r="M10" s="1">
        <v>1881.586</v>
      </c>
      <c r="N10" s="1">
        <v>393054</v>
      </c>
      <c r="P10" s="1">
        <f t="shared" si="2"/>
        <v>-296.29700000000003</v>
      </c>
      <c r="R10" s="1">
        <v>12</v>
      </c>
      <c r="S10" s="1">
        <v>3.1829999999999998</v>
      </c>
      <c r="T10" s="1">
        <v>1098.8389999999999</v>
      </c>
      <c r="U10" s="1">
        <v>3498.0630000000001</v>
      </c>
      <c r="V10" s="1">
        <v>730728</v>
      </c>
      <c r="X10" s="1">
        <v>13</v>
      </c>
      <c r="Y10" s="1">
        <v>3.1829999999999998</v>
      </c>
      <c r="Z10" s="1">
        <v>436.45100000000002</v>
      </c>
      <c r="AA10" s="1">
        <v>1389.4059999999999</v>
      </c>
      <c r="AB10" s="1">
        <v>290240</v>
      </c>
      <c r="AD10" s="1">
        <f t="shared" si="0"/>
        <v>-662.38799999999992</v>
      </c>
      <c r="AF10" s="1">
        <v>11</v>
      </c>
      <c r="AG10" s="1">
        <v>3.1829999999999998</v>
      </c>
      <c r="AH10" s="1">
        <v>1289.4690000000001</v>
      </c>
      <c r="AI10" s="1">
        <v>4104.9179999999997</v>
      </c>
      <c r="AJ10" s="1">
        <v>857497</v>
      </c>
      <c r="AL10" s="1">
        <v>12</v>
      </c>
      <c r="AM10" s="1">
        <v>3.1829999999999998</v>
      </c>
      <c r="AN10" s="1">
        <v>934.00199999999995</v>
      </c>
      <c r="AO10" s="1">
        <v>2973.3159999999998</v>
      </c>
      <c r="AP10" s="1">
        <v>621111</v>
      </c>
      <c r="AR10">
        <f t="shared" si="1"/>
        <v>-355.4670000000001</v>
      </c>
    </row>
    <row r="11" spans="1:44" x14ac:dyDescent="0.25">
      <c r="D11" s="9">
        <v>11</v>
      </c>
      <c r="E11" s="6">
        <v>3.1829999999999998</v>
      </c>
      <c r="F11" s="6">
        <v>1246.5050000000001</v>
      </c>
      <c r="G11" s="6">
        <v>3968.1460000000002</v>
      </c>
      <c r="H11" s="6">
        <v>828926</v>
      </c>
      <c r="J11" s="1">
        <v>12</v>
      </c>
      <c r="K11" s="1">
        <v>3.1829999999999998</v>
      </c>
      <c r="L11" s="1">
        <v>761.13400000000001</v>
      </c>
      <c r="M11" s="1">
        <v>2423.0059999999999</v>
      </c>
      <c r="N11" s="1">
        <v>506154</v>
      </c>
      <c r="P11" s="1">
        <f t="shared" si="2"/>
        <v>-485.37100000000009</v>
      </c>
      <c r="R11" s="1">
        <v>1</v>
      </c>
      <c r="S11" s="1">
        <v>3.1829999999999998</v>
      </c>
      <c r="T11" s="1">
        <v>1007.889</v>
      </c>
      <c r="U11" s="1">
        <v>3208.53</v>
      </c>
      <c r="V11" s="1">
        <v>670246</v>
      </c>
      <c r="X11" s="1">
        <v>2</v>
      </c>
      <c r="Y11" s="1">
        <v>3.1829999999999998</v>
      </c>
      <c r="Z11" s="1">
        <v>629.68399999999997</v>
      </c>
      <c r="AA11" s="1">
        <v>2004.547</v>
      </c>
      <c r="AB11" s="1">
        <v>418740</v>
      </c>
      <c r="AD11" s="1">
        <f t="shared" si="0"/>
        <v>-378.20500000000004</v>
      </c>
      <c r="AF11" s="1">
        <v>13</v>
      </c>
      <c r="AG11" s="1">
        <v>3.1829999999999998</v>
      </c>
      <c r="AH11" s="1">
        <v>1370.925</v>
      </c>
      <c r="AI11" s="1">
        <v>4364.2250000000004</v>
      </c>
      <c r="AJ11" s="1">
        <v>911665</v>
      </c>
      <c r="AL11" s="1">
        <v>14</v>
      </c>
      <c r="AM11" s="1">
        <v>3.1829999999999998</v>
      </c>
      <c r="AN11" s="1">
        <v>841.89599999999996</v>
      </c>
      <c r="AO11" s="1">
        <v>2680.107</v>
      </c>
      <c r="AP11" s="1">
        <v>559861</v>
      </c>
      <c r="AR11">
        <f t="shared" si="1"/>
        <v>-529.029</v>
      </c>
    </row>
    <row r="12" spans="1:44" x14ac:dyDescent="0.25">
      <c r="D12" s="9">
        <v>13</v>
      </c>
      <c r="E12" s="6">
        <v>3.1829999999999998</v>
      </c>
      <c r="F12" s="6">
        <v>802.57</v>
      </c>
      <c r="G12" s="6">
        <v>2554.915</v>
      </c>
      <c r="H12" s="6">
        <v>533709</v>
      </c>
      <c r="J12" s="1">
        <v>15</v>
      </c>
      <c r="K12" s="1">
        <v>3.1829999999999998</v>
      </c>
      <c r="L12" s="1">
        <v>732.81399999999996</v>
      </c>
      <c r="M12" s="1">
        <v>2332.8510000000001</v>
      </c>
      <c r="N12" s="1">
        <v>487321</v>
      </c>
      <c r="P12" s="1">
        <f t="shared" si="2"/>
        <v>-69.756000000000085</v>
      </c>
      <c r="R12" s="1">
        <v>3</v>
      </c>
      <c r="S12" s="1">
        <v>3.1829999999999998</v>
      </c>
      <c r="T12" s="1">
        <v>1079.2929999999999</v>
      </c>
      <c r="U12" s="1">
        <v>3435.84</v>
      </c>
      <c r="V12" s="1">
        <v>717730</v>
      </c>
      <c r="X12" s="1">
        <v>4</v>
      </c>
      <c r="Y12" s="1">
        <v>3.1829999999999998</v>
      </c>
      <c r="Z12" s="1">
        <v>567.05100000000004</v>
      </c>
      <c r="AA12" s="1">
        <v>1805.16</v>
      </c>
      <c r="AB12" s="1">
        <v>377089</v>
      </c>
      <c r="AD12" s="1">
        <f t="shared" si="0"/>
        <v>-512.24199999999985</v>
      </c>
      <c r="AF12" s="1">
        <v>15</v>
      </c>
      <c r="AG12" s="1">
        <v>3.1829999999999998</v>
      </c>
      <c r="AH12" s="1">
        <v>1237.768</v>
      </c>
      <c r="AI12" s="1">
        <v>3940.3330000000001</v>
      </c>
      <c r="AJ12" s="1">
        <v>823116</v>
      </c>
      <c r="AL12" s="1">
        <v>16</v>
      </c>
      <c r="AM12" s="1">
        <v>3.1829999999999998</v>
      </c>
      <c r="AN12" s="1">
        <v>751.95899999999995</v>
      </c>
      <c r="AO12" s="1">
        <v>2393.8000000000002</v>
      </c>
      <c r="AP12" s="1">
        <v>500053</v>
      </c>
      <c r="AR12">
        <f t="shared" si="1"/>
        <v>-485.80900000000008</v>
      </c>
    </row>
    <row r="13" spans="1:44" x14ac:dyDescent="0.25">
      <c r="D13" s="9">
        <v>16</v>
      </c>
      <c r="E13" s="6">
        <v>3.1829999999999998</v>
      </c>
      <c r="F13" s="6">
        <v>1286.789</v>
      </c>
      <c r="G13" s="6">
        <v>4096.3869999999997</v>
      </c>
      <c r="H13" s="6">
        <v>855715</v>
      </c>
      <c r="J13" s="1">
        <v>17</v>
      </c>
      <c r="K13" s="1">
        <v>3.1829999999999998</v>
      </c>
      <c r="L13" s="1">
        <v>692.577</v>
      </c>
      <c r="M13" s="1">
        <v>2204.7629999999999</v>
      </c>
      <c r="N13" s="1">
        <v>460564</v>
      </c>
      <c r="P13" s="1">
        <f t="shared" si="2"/>
        <v>-594.21199999999999</v>
      </c>
      <c r="R13" s="1">
        <v>5</v>
      </c>
      <c r="S13" s="1">
        <v>3.1829999999999998</v>
      </c>
      <c r="T13" s="1">
        <v>1373.9079999999999</v>
      </c>
      <c r="U13" s="1">
        <v>4373.723</v>
      </c>
      <c r="V13" s="1">
        <v>913649</v>
      </c>
      <c r="X13" s="1">
        <v>6</v>
      </c>
      <c r="Y13" s="1">
        <v>3.1829999999999998</v>
      </c>
      <c r="Z13" s="1">
        <v>913.74699999999996</v>
      </c>
      <c r="AA13" s="1">
        <v>2908.8389999999999</v>
      </c>
      <c r="AB13" s="1">
        <v>607642</v>
      </c>
      <c r="AD13" s="1">
        <f t="shared" si="0"/>
        <v>-460.16099999999994</v>
      </c>
      <c r="AL13" s="1"/>
      <c r="AM13" s="1"/>
      <c r="AN13" s="1"/>
      <c r="AO13" s="1"/>
      <c r="AP13" s="1"/>
    </row>
    <row r="14" spans="1:44" x14ac:dyDescent="0.25">
      <c r="D14" s="9">
        <v>18</v>
      </c>
      <c r="E14" s="6">
        <v>3.1829999999999998</v>
      </c>
      <c r="F14" s="6">
        <v>1203.8109999999999</v>
      </c>
      <c r="G14" s="6">
        <v>3832.2310000000002</v>
      </c>
      <c r="H14" s="6">
        <v>800534</v>
      </c>
      <c r="J14" s="1">
        <v>19</v>
      </c>
      <c r="K14" s="1">
        <v>3.1829999999999998</v>
      </c>
      <c r="L14" s="1">
        <v>1056.424</v>
      </c>
      <c r="M14" s="1">
        <v>3363.038</v>
      </c>
      <c r="N14" s="1">
        <v>702522</v>
      </c>
      <c r="P14" s="1">
        <f t="shared" si="2"/>
        <v>-147.38699999999994</v>
      </c>
      <c r="R14" s="1">
        <v>5</v>
      </c>
      <c r="S14" s="1">
        <v>3.1829999999999998</v>
      </c>
      <c r="T14" s="1">
        <v>1373.9079999999999</v>
      </c>
      <c r="U14" s="1">
        <v>4373.723</v>
      </c>
      <c r="V14" s="1">
        <v>913649</v>
      </c>
      <c r="X14" s="1">
        <v>7</v>
      </c>
      <c r="Y14" s="1">
        <v>3.1829999999999998</v>
      </c>
      <c r="Z14" s="1">
        <v>820.02300000000002</v>
      </c>
      <c r="AA14" s="1">
        <v>2610.4740000000002</v>
      </c>
      <c r="AB14" s="1">
        <v>545315</v>
      </c>
      <c r="AD14" s="1">
        <f t="shared" si="0"/>
        <v>-553.88499999999988</v>
      </c>
      <c r="AL14" s="1"/>
      <c r="AM14" s="1"/>
      <c r="AN14" s="1"/>
      <c r="AO14" s="1"/>
      <c r="AP14" s="1"/>
    </row>
    <row r="15" spans="1:44" x14ac:dyDescent="0.25">
      <c r="R15" s="1">
        <v>8</v>
      </c>
      <c r="S15" s="1">
        <v>3.1829999999999998</v>
      </c>
      <c r="T15" s="1">
        <v>827.11900000000003</v>
      </c>
      <c r="U15" s="1">
        <v>2633.0639999999999</v>
      </c>
      <c r="V15" s="1">
        <v>550034</v>
      </c>
      <c r="X15" s="1">
        <v>9</v>
      </c>
      <c r="Y15" s="1">
        <v>3.1829999999999998</v>
      </c>
      <c r="Z15" s="1">
        <v>595.57600000000002</v>
      </c>
      <c r="AA15" s="1">
        <v>1895.9659999999999</v>
      </c>
      <c r="AB15" s="1">
        <v>396058</v>
      </c>
      <c r="AD15" s="1">
        <f t="shared" si="0"/>
        <v>-231.54300000000001</v>
      </c>
    </row>
    <row r="16" spans="1:44" x14ac:dyDescent="0.25">
      <c r="R16" s="1">
        <v>10</v>
      </c>
      <c r="S16" s="1">
        <v>3.1829999999999998</v>
      </c>
      <c r="T16" s="1">
        <v>953.41499999999996</v>
      </c>
      <c r="U16" s="1">
        <v>3035.1170000000002</v>
      </c>
      <c r="V16" s="1">
        <v>634021</v>
      </c>
      <c r="X16" s="1">
        <v>11</v>
      </c>
      <c r="Y16" s="1">
        <v>3.1829999999999998</v>
      </c>
      <c r="Z16" s="1">
        <v>550.779</v>
      </c>
      <c r="AA16" s="1">
        <v>1753.3589999999999</v>
      </c>
      <c r="AB16" s="1">
        <v>366268</v>
      </c>
      <c r="AD16" s="1">
        <f t="shared" si="0"/>
        <v>-402.63599999999997</v>
      </c>
    </row>
    <row r="18" spans="1:44" x14ac:dyDescent="0.25">
      <c r="A18" t="s">
        <v>7</v>
      </c>
      <c r="B18">
        <v>0</v>
      </c>
      <c r="L18"/>
      <c r="M18"/>
      <c r="O18" t="s">
        <v>7</v>
      </c>
      <c r="P18" s="1">
        <f>AVERAGE(P4:P14)</f>
        <v>-389.66154545454555</v>
      </c>
      <c r="S18"/>
      <c r="T18"/>
      <c r="U18"/>
      <c r="V18"/>
      <c r="W18"/>
      <c r="Z18"/>
      <c r="AA18"/>
      <c r="AC18" t="s">
        <v>7</v>
      </c>
      <c r="AD18" s="1">
        <f>AVERAGE(AD4:AD16)</f>
        <v>-456.63853846153842</v>
      </c>
      <c r="AG18"/>
      <c r="AH18"/>
      <c r="AI18"/>
      <c r="AJ18"/>
      <c r="AK18"/>
      <c r="AL18" s="1"/>
      <c r="AQ18" t="s">
        <v>7</v>
      </c>
      <c r="AR18">
        <f>AVERAGE(AR4:AR12)</f>
        <v>-486.42811111111109</v>
      </c>
    </row>
    <row r="19" spans="1:44" x14ac:dyDescent="0.25">
      <c r="A19" t="s">
        <v>8</v>
      </c>
      <c r="B19">
        <v>0</v>
      </c>
      <c r="L19"/>
      <c r="M19"/>
      <c r="O19" t="s">
        <v>8</v>
      </c>
      <c r="P19" s="1">
        <f>_xlfn.STDEV.S(P4:P14)</f>
        <v>168.14982940542248</v>
      </c>
      <c r="S19"/>
      <c r="T19"/>
      <c r="U19"/>
      <c r="V19"/>
      <c r="W19"/>
      <c r="Z19"/>
      <c r="AA19"/>
      <c r="AC19" t="s">
        <v>8</v>
      </c>
      <c r="AD19" s="1">
        <f>_xlfn.STDEV.S(AD4:AD16)</f>
        <v>129.60561148577855</v>
      </c>
      <c r="AG19"/>
      <c r="AH19"/>
      <c r="AI19"/>
      <c r="AJ19"/>
      <c r="AK19"/>
      <c r="AL19" s="1"/>
      <c r="AQ19" t="s">
        <v>8</v>
      </c>
      <c r="AR19">
        <f>_xlfn.STDEV.S(AR4:AR12)</f>
        <v>192.87038374737887</v>
      </c>
    </row>
    <row r="20" spans="1:44" x14ac:dyDescent="0.25">
      <c r="A20" t="s">
        <v>9</v>
      </c>
      <c r="B20">
        <v>0</v>
      </c>
      <c r="L20"/>
      <c r="M20"/>
      <c r="O20" t="s">
        <v>9</v>
      </c>
      <c r="P20" s="1">
        <f>P19/SQRT(COUNT(P4:P14))</f>
        <v>50.699081154550505</v>
      </c>
      <c r="S20"/>
      <c r="T20"/>
      <c r="U20"/>
      <c r="V20"/>
      <c r="W20"/>
      <c r="Z20"/>
      <c r="AA20"/>
      <c r="AC20" t="s">
        <v>9</v>
      </c>
      <c r="AD20" s="1">
        <f>AD19/SQRT(COUNT(AD4:AD16))</f>
        <v>35.946129061526086</v>
      </c>
      <c r="AG20"/>
      <c r="AH20"/>
      <c r="AI20"/>
      <c r="AJ20"/>
      <c r="AK20"/>
      <c r="AL20" s="1"/>
      <c r="AQ20" t="s">
        <v>9</v>
      </c>
      <c r="AR20">
        <f>AR19/SQRT(COUNT(AR4:AR12))</f>
        <v>64.290127915792951</v>
      </c>
    </row>
    <row r="25" spans="1:44" x14ac:dyDescent="0.25">
      <c r="B25" s="4"/>
      <c r="H25" s="1"/>
      <c r="I25" s="1"/>
      <c r="AJ25"/>
      <c r="AK25"/>
    </row>
    <row r="26" spans="1:44" x14ac:dyDescent="0.25">
      <c r="B26" s="4"/>
      <c r="H26" s="1"/>
      <c r="I26" s="1"/>
      <c r="AJ26"/>
      <c r="AK26"/>
    </row>
    <row r="27" spans="1:44" x14ac:dyDescent="0.25">
      <c r="B27" s="4"/>
      <c r="H27" s="1"/>
      <c r="I27" s="1"/>
      <c r="AJ27"/>
      <c r="AK27"/>
    </row>
    <row r="28" spans="1:44" x14ac:dyDescent="0.25">
      <c r="B28" s="4"/>
      <c r="H28" s="1"/>
      <c r="I28" s="1"/>
      <c r="AJ28"/>
      <c r="AK28"/>
    </row>
    <row r="29" spans="1:44" x14ac:dyDescent="0.25">
      <c r="B29" s="4"/>
      <c r="H29" s="1"/>
      <c r="I29" s="1"/>
      <c r="AJ29"/>
      <c r="AK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MRC5</vt:lpstr>
      <vt:lpstr>CSA</vt:lpstr>
      <vt:lpstr>CSB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CERUTTI</dc:creator>
  <cp:lastModifiedBy>lise-marie.donnio</cp:lastModifiedBy>
  <cp:lastPrinted>2018-09-24T14:48:00Z</cp:lastPrinted>
  <dcterms:created xsi:type="dcterms:W3CDTF">2018-08-08T07:04:57Z</dcterms:created>
  <dcterms:modified xsi:type="dcterms:W3CDTF">2022-05-23T14:59:28Z</dcterms:modified>
</cp:coreProperties>
</file>